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'DC30'!$A$1:$Z$66</definedName>
    <definedName name="_xlnm.Print_Area" localSheetId="15">'DC31'!$A$1:$Z$66</definedName>
    <definedName name="_xlnm.Print_Area" localSheetId="20">'DC32'!$A$1:$Z$66</definedName>
    <definedName name="_xlnm.Print_Area" localSheetId="1">'MP301'!$A$1:$Z$66</definedName>
    <definedName name="_xlnm.Print_Area" localSheetId="2">'MP302'!$A$1:$Z$66</definedName>
    <definedName name="_xlnm.Print_Area" localSheetId="3">'MP303'!$A$1:$Z$66</definedName>
    <definedName name="_xlnm.Print_Area" localSheetId="4">'MP304'!$A$1:$Z$66</definedName>
    <definedName name="_xlnm.Print_Area" localSheetId="5">'MP305'!$A$1:$Z$66</definedName>
    <definedName name="_xlnm.Print_Area" localSheetId="6">'MP306'!$A$1:$Z$66</definedName>
    <definedName name="_xlnm.Print_Area" localSheetId="7">'MP307'!$A$1:$Z$66</definedName>
    <definedName name="_xlnm.Print_Area" localSheetId="9">'MP311'!$A$1:$Z$66</definedName>
    <definedName name="_xlnm.Print_Area" localSheetId="10">'MP312'!$A$1:$Z$66</definedName>
    <definedName name="_xlnm.Print_Area" localSheetId="11">'MP313'!$A$1:$Z$66</definedName>
    <definedName name="_xlnm.Print_Area" localSheetId="12">'MP314'!$A$1:$Z$66</definedName>
    <definedName name="_xlnm.Print_Area" localSheetId="13">'MP315'!$A$1:$Z$66</definedName>
    <definedName name="_xlnm.Print_Area" localSheetId="14">'MP316'!$A$1:$Z$66</definedName>
    <definedName name="_xlnm.Print_Area" localSheetId="16">'MP321'!$A$1:$Z$66</definedName>
    <definedName name="_xlnm.Print_Area" localSheetId="17">'MP324'!$A$1:$Z$66</definedName>
    <definedName name="_xlnm.Print_Area" localSheetId="18">'MP325'!$A$1:$Z$66</definedName>
    <definedName name="_xlnm.Print_Area" localSheetId="19">'MP326'!$A$1:$Z$66</definedName>
    <definedName name="_xlnm.Print_Area" localSheetId="0">'Summary'!$A$1:$Z$66</definedName>
  </definedNames>
  <calcPr fullCalcOnLoad="1"/>
</workbook>
</file>

<file path=xl/sharedStrings.xml><?xml version="1.0" encoding="utf-8"?>
<sst xmlns="http://schemas.openxmlformats.org/spreadsheetml/2006/main" count="2331" uniqueCount="111">
  <si>
    <t>Mpumalanga: Albert Luthuli(MP301)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</si>
  <si>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</si>
  <si>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</si>
  <si>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</si>
  <si>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</si>
  <si>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</si>
  <si>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</si>
  <si>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</si>
  <si>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</si>
  <si>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</si>
  <si>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</si>
  <si>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</si>
  <si>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</si>
  <si>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</si>
  <si>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</si>
  <si>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</si>
  <si>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</si>
  <si>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</si>
  <si>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</si>
  <si>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</si>
  <si>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</si>
  <si>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</si>
  <si>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</si>
  <si>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</si>
  <si>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</si>
  <si>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</si>
  <si>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</si>
  <si>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</si>
  <si>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</si>
  <si>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</si>
  <si>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</si>
  <si>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</si>
  <si>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</si>
  <si>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</si>
  <si>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</si>
  <si>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</si>
  <si>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</si>
  <si>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</si>
  <si>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</si>
  <si>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</si>
  <si>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</si>
  <si>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</si>
  <si>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</si>
  <si>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</si>
  <si>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</si>
  <si>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</si>
  <si>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</si>
  <si>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</si>
  <si>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</si>
  <si>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</si>
  <si>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</si>
  <si>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</si>
  <si>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</si>
  <si>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</si>
  <si>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</si>
  <si>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</si>
  <si>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</si>
  <si>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</si>
  <si>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</si>
  <si>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</si>
  <si>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</si>
  <si>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</si>
  <si>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</si>
  <si>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</si>
  <si>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</si>
  <si>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</si>
  <si>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Msukaligwa(MP302) - Table C1 Schedule Quarterly Budget Statement Summary for 2nd Quarter ended 31 December 2018 (Figures Finalised as at 2019/01/30)</t>
  </si>
  <si>
    <t>Mpumalanga: Mkhondo(MP303) - Table C1 Schedule Quarterly Budget Statement Summary for 2nd Quarter ended 31 December 2018 (Figures Finalised as at 2019/01/30)</t>
  </si>
  <si>
    <t>Mpumalanga: Pixley Ka Seme (MP)(MP304) - Table C1 Schedule Quarterly Budget Statement Summary for 2nd Quarter ended 31 December 2018 (Figures Finalised as at 2019/01/30)</t>
  </si>
  <si>
    <t>Mpumalanga: Lekwa(MP305) - Table C1 Schedule Quarterly Budget Statement Summary for 2nd Quarter ended 31 December 2018 (Figures Finalised as at 2019/01/30)</t>
  </si>
  <si>
    <t>Mpumalanga: Dipaleseng(MP306) - Table C1 Schedule Quarterly Budget Statement Summary for 2nd Quarter ended 31 December 2018 (Figures Finalised as at 2019/01/30)</t>
  </si>
  <si>
    <t>Mpumalanga: Govan Mbeki(MP307) - Table C1 Schedule Quarterly Budget Statement Summary for 2nd Quarter ended 31 December 2018 (Figures Finalised as at 2019/01/30)</t>
  </si>
  <si>
    <t>Mpumalanga: Gert Sibande(DC30) - Table C1 Schedule Quarterly Budget Statement Summary for 2nd Quarter ended 31 December 2018 (Figures Finalised as at 2019/01/30)</t>
  </si>
  <si>
    <t>Mpumalanga: Victor Khanye(MP311) - Table C1 Schedule Quarterly Budget Statement Summary for 2nd Quarter ended 31 December 2018 (Figures Finalised as at 2019/01/30)</t>
  </si>
  <si>
    <t>Mpumalanga: Emalahleni (MP)(MP312) - Table C1 Schedule Quarterly Budget Statement Summary for 2nd Quarter ended 31 December 2018 (Figures Finalised as at 2019/01/30)</t>
  </si>
  <si>
    <t>Mpumalanga: Steve Tshwete(MP313) - Table C1 Schedule Quarterly Budget Statement Summary for 2nd Quarter ended 31 December 2018 (Figures Finalised as at 2019/01/30)</t>
  </si>
  <si>
    <t>Mpumalanga: Emakhazeni(MP314) - Table C1 Schedule Quarterly Budget Statement Summary for 2nd Quarter ended 31 December 2018 (Figures Finalised as at 2019/01/30)</t>
  </si>
  <si>
    <t>Mpumalanga: Thembisile Hani(MP315) - Table C1 Schedule Quarterly Budget Statement Summary for 2nd Quarter ended 31 December 2018 (Figures Finalised as at 2019/01/30)</t>
  </si>
  <si>
    <t>Mpumalanga: Dr J.S. Moroka(MP316) - Table C1 Schedule Quarterly Budget Statement Summary for 2nd Quarter ended 31 December 2018 (Figures Finalised as at 2019/01/30)</t>
  </si>
  <si>
    <t>Mpumalanga: Nkangala(DC31) - Table C1 Schedule Quarterly Budget Statement Summary for 2nd Quarter ended 31 December 2018 (Figures Finalised as at 2019/01/30)</t>
  </si>
  <si>
    <t>Mpumalanga: Thaba Chweu(MP321) - Table C1 Schedule Quarterly Budget Statement Summary for 2nd Quarter ended 31 December 2018 (Figures Finalised as at 2019/01/30)</t>
  </si>
  <si>
    <t>Mpumalanga: Nkomazi(MP324) - Table C1 Schedule Quarterly Budget Statement Summary for 2nd Quarter ended 31 December 2018 (Figures Finalised as at 2019/01/30)</t>
  </si>
  <si>
    <t>Mpumalanga: Bushbuckridge(MP325) - Table C1 Schedule Quarterly Budget Statement Summary for 2nd Quarter ended 31 December 2018 (Figures Finalised as at 2019/01/30)</t>
  </si>
  <si>
    <t>Mpumalanga: City of Mbombela(MP326) - Table C1 Schedule Quarterly Budget Statement Summary for 2nd Quarter ended 31 December 2018 (Figures Finalised as at 2019/01/30)</t>
  </si>
  <si>
    <t>Mpumalanga: Ehlanzeni(DC32) - Table C1 Schedule Quarterly Budget Statement Summary for 2nd Quarter ended 31 December 2018 (Figures Finalised as at 2019/01/30)</t>
  </si>
  <si>
    <t>Summary - Table C1 Schedule Quarterly Budget Statement Summary for 2nd Quarter ended 31 December 2018 (Figures Finalised as at 2019/01/30)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</si>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</sst>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0_);\(#,###.00\);.00_)"/>
    <numFmt numFmtId="178" formatCode="#,###_);\(#,###\);"/>
    <numFmt numFmtId="179" formatCode="_(* #,##0,,_);_(* \(#,##0,,\);_(* &quot;–&quot;?_);_(@_)"/>
    <numFmt numFmtId="180" formatCode="_ * #,##0.00_ ;_ * \(#,##0.00\)_ ;_ * &quot;-&quot;??_ ;_ @_ "/>
    <numFmt numFmtId="181" formatCode="_(* #,##0,_);_(* \(#,##0,\);_(* &quot;–&quot;?_);_(@_)"/>
    <numFmt numFmtId="182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180" fontId="5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180" fontId="5" fillId="0" borderId="19" xfId="0" applyNumberFormat="1" applyFont="1" applyBorder="1" applyAlignment="1">
      <alignment/>
    </xf>
    <xf numFmtId="180" fontId="5" fillId="0" borderId="20" xfId="0" applyNumberFormat="1" applyFont="1" applyBorder="1" applyAlignment="1">
      <alignment/>
    </xf>
    <xf numFmtId="180" fontId="5" fillId="0" borderId="21" xfId="0" applyNumberFormat="1" applyFont="1" applyBorder="1" applyAlignment="1">
      <alignment/>
    </xf>
    <xf numFmtId="180" fontId="5" fillId="0" borderId="22" xfId="0" applyNumberFormat="1" applyFont="1" applyBorder="1" applyAlignment="1">
      <alignment/>
    </xf>
    <xf numFmtId="180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180" fontId="5" fillId="0" borderId="25" xfId="0" applyNumberFormat="1" applyFont="1" applyBorder="1" applyAlignment="1">
      <alignment/>
    </xf>
    <xf numFmtId="182" fontId="5" fillId="0" borderId="20" xfId="0" applyNumberFormat="1" applyFont="1" applyFill="1" applyBorder="1" applyAlignment="1" applyProtection="1">
      <alignment/>
      <protection/>
    </xf>
    <xf numFmtId="182" fontId="5" fillId="0" borderId="11" xfId="0" applyNumberFormat="1" applyFont="1" applyFill="1" applyBorder="1" applyAlignment="1">
      <alignment/>
    </xf>
    <xf numFmtId="182" fontId="5" fillId="0" borderId="21" xfId="0" applyNumberFormat="1" applyFont="1" applyFill="1" applyBorder="1" applyAlignment="1">
      <alignment/>
    </xf>
    <xf numFmtId="182" fontId="3" fillId="0" borderId="20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>
      <alignment/>
    </xf>
    <xf numFmtId="182" fontId="5" fillId="0" borderId="13" xfId="0" applyNumberFormat="1" applyFont="1" applyFill="1" applyBorder="1" applyAlignment="1" applyProtection="1">
      <alignment/>
      <protection/>
    </xf>
    <xf numFmtId="182" fontId="5" fillId="0" borderId="14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0" borderId="27" xfId="0" applyNumberFormat="1" applyFont="1" applyFill="1" applyBorder="1" applyAlignment="1">
      <alignment/>
    </xf>
    <xf numFmtId="182" fontId="5" fillId="0" borderId="23" xfId="0" applyNumberFormat="1" applyFont="1" applyFill="1" applyBorder="1" applyAlignment="1" applyProtection="1">
      <alignment/>
      <protection/>
    </xf>
    <xf numFmtId="182" fontId="5" fillId="0" borderId="12" xfId="0" applyNumberFormat="1" applyFont="1" applyFill="1" applyBorder="1" applyAlignment="1">
      <alignment/>
    </xf>
    <xf numFmtId="182" fontId="5" fillId="0" borderId="24" xfId="0" applyNumberFormat="1" applyFont="1" applyFill="1" applyBorder="1" applyAlignment="1">
      <alignment/>
    </xf>
    <xf numFmtId="182" fontId="5" fillId="0" borderId="28" xfId="0" applyNumberFormat="1" applyFont="1" applyFill="1" applyBorder="1" applyAlignment="1">
      <alignment/>
    </xf>
    <xf numFmtId="182" fontId="5" fillId="0" borderId="13" xfId="0" applyNumberFormat="1" applyFont="1" applyBorder="1" applyAlignment="1">
      <alignment/>
    </xf>
    <xf numFmtId="182" fontId="5" fillId="0" borderId="14" xfId="0" applyNumberFormat="1" applyFont="1" applyBorder="1" applyAlignment="1">
      <alignment/>
    </xf>
    <xf numFmtId="182" fontId="5" fillId="0" borderId="15" xfId="0" applyNumberFormat="1" applyFont="1" applyBorder="1" applyAlignment="1">
      <alignment/>
    </xf>
    <xf numFmtId="182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/>
      <protection/>
    </xf>
    <xf numFmtId="182" fontId="5" fillId="0" borderId="11" xfId="0" applyNumberFormat="1" applyFont="1" applyBorder="1" applyAlignment="1" applyProtection="1">
      <alignment/>
      <protection/>
    </xf>
    <xf numFmtId="182" fontId="5" fillId="0" borderId="21" xfId="0" applyNumberFormat="1" applyFont="1" applyBorder="1" applyAlignment="1" applyProtection="1">
      <alignment/>
      <protection/>
    </xf>
    <xf numFmtId="182" fontId="5" fillId="0" borderId="18" xfId="0" applyNumberFormat="1" applyFont="1" applyBorder="1" applyAlignment="1" applyProtection="1">
      <alignment/>
      <protection/>
    </xf>
    <xf numFmtId="180" fontId="5" fillId="0" borderId="10" xfId="0" applyNumberFormat="1" applyFont="1" applyBorder="1" applyAlignment="1" applyProtection="1">
      <alignment/>
      <protection/>
    </xf>
    <xf numFmtId="182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2" fontId="5" fillId="0" borderId="11" xfId="0" applyNumberFormat="1" applyFont="1" applyFill="1" applyBorder="1" applyAlignment="1" applyProtection="1">
      <alignment/>
      <protection/>
    </xf>
    <xf numFmtId="182" fontId="5" fillId="0" borderId="21" xfId="0" applyNumberFormat="1" applyFont="1" applyFill="1" applyBorder="1" applyAlignment="1" applyProtection="1">
      <alignment/>
      <protection/>
    </xf>
    <xf numFmtId="180" fontId="5" fillId="0" borderId="11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82" fontId="3" fillId="0" borderId="37" xfId="0" applyNumberFormat="1" applyFont="1" applyFill="1" applyBorder="1" applyAlignment="1" applyProtection="1">
      <alignment vertical="top"/>
      <protection/>
    </xf>
    <xf numFmtId="182" fontId="3" fillId="0" borderId="38" xfId="0" applyNumberFormat="1" applyFont="1" applyFill="1" applyBorder="1" applyAlignment="1" applyProtection="1">
      <alignment vertical="top"/>
      <protection/>
    </xf>
    <xf numFmtId="182" fontId="3" fillId="0" borderId="39" xfId="0" applyNumberFormat="1" applyFont="1" applyFill="1" applyBorder="1" applyAlignment="1" applyProtection="1">
      <alignment vertical="top"/>
      <protection/>
    </xf>
    <xf numFmtId="180" fontId="3" fillId="0" borderId="38" xfId="0" applyNumberFormat="1" applyFont="1" applyFill="1" applyBorder="1" applyAlignment="1" applyProtection="1">
      <alignment vertical="top"/>
      <protection/>
    </xf>
    <xf numFmtId="182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82" fontId="3" fillId="0" borderId="37" xfId="0" applyNumberFormat="1" applyFont="1" applyFill="1" applyBorder="1" applyAlignment="1" applyProtection="1">
      <alignment/>
      <protection/>
    </xf>
    <xf numFmtId="182" fontId="3" fillId="0" borderId="38" xfId="0" applyNumberFormat="1" applyFont="1" applyFill="1" applyBorder="1" applyAlignment="1" applyProtection="1">
      <alignment/>
      <protection/>
    </xf>
    <xf numFmtId="182" fontId="3" fillId="0" borderId="39" xfId="0" applyNumberFormat="1" applyFont="1" applyFill="1" applyBorder="1" applyAlignment="1" applyProtection="1">
      <alignment/>
      <protection/>
    </xf>
    <xf numFmtId="182" fontId="3" fillId="0" borderId="40" xfId="0" applyNumberFormat="1" applyFont="1" applyFill="1" applyBorder="1" applyAlignment="1" applyProtection="1">
      <alignment/>
      <protection/>
    </xf>
    <xf numFmtId="182" fontId="3" fillId="0" borderId="41" xfId="0" applyNumberFormat="1" applyFont="1" applyFill="1" applyBorder="1" applyAlignment="1" applyProtection="1">
      <alignment/>
      <protection/>
    </xf>
    <xf numFmtId="182" fontId="3" fillId="0" borderId="42" xfId="0" applyNumberFormat="1" applyFont="1" applyFill="1" applyBorder="1" applyAlignment="1" applyProtection="1">
      <alignment/>
      <protection/>
    </xf>
    <xf numFmtId="182" fontId="3" fillId="0" borderId="43" xfId="0" applyNumberFormat="1" applyFont="1" applyFill="1" applyBorder="1" applyAlignment="1" applyProtection="1">
      <alignment/>
      <protection/>
    </xf>
    <xf numFmtId="180" fontId="3" fillId="0" borderId="42" xfId="0" applyNumberFormat="1" applyFont="1" applyFill="1" applyBorder="1" applyAlignment="1" applyProtection="1">
      <alignment/>
      <protection/>
    </xf>
    <xf numFmtId="182" fontId="3" fillId="0" borderId="44" xfId="0" applyNumberFormat="1" applyFont="1" applyFill="1" applyBorder="1" applyAlignment="1" applyProtection="1">
      <alignment/>
      <protection/>
    </xf>
    <xf numFmtId="182" fontId="5" fillId="0" borderId="45" xfId="0" applyNumberFormat="1" applyFont="1" applyFill="1" applyBorder="1" applyAlignment="1" applyProtection="1">
      <alignment/>
      <protection/>
    </xf>
    <xf numFmtId="182" fontId="5" fillId="0" borderId="46" xfId="0" applyNumberFormat="1" applyFont="1" applyFill="1" applyBorder="1" applyAlignment="1" applyProtection="1">
      <alignment/>
      <protection/>
    </xf>
    <xf numFmtId="182" fontId="5" fillId="0" borderId="47" xfId="0" applyNumberFormat="1" applyFont="1" applyFill="1" applyBorder="1" applyAlignment="1" applyProtection="1">
      <alignment/>
      <protection/>
    </xf>
    <xf numFmtId="180" fontId="5" fillId="0" borderId="46" xfId="0" applyNumberFormat="1" applyFont="1" applyFill="1" applyBorder="1" applyAlignment="1" applyProtection="1">
      <alignment/>
      <protection/>
    </xf>
    <xf numFmtId="182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82" fontId="3" fillId="0" borderId="41" xfId="0" applyNumberFormat="1" applyFont="1" applyFill="1" applyBorder="1" applyAlignment="1" applyProtection="1">
      <alignment vertical="top"/>
      <protection/>
    </xf>
    <xf numFmtId="182" fontId="3" fillId="0" borderId="42" xfId="0" applyNumberFormat="1" applyFont="1" applyFill="1" applyBorder="1" applyAlignment="1" applyProtection="1">
      <alignment vertical="top"/>
      <protection/>
    </xf>
    <xf numFmtId="182" fontId="3" fillId="0" borderId="43" xfId="0" applyNumberFormat="1" applyFont="1" applyFill="1" applyBorder="1" applyAlignment="1" applyProtection="1">
      <alignment vertical="top"/>
      <protection/>
    </xf>
    <xf numFmtId="180" fontId="3" fillId="0" borderId="42" xfId="0" applyNumberFormat="1" applyFont="1" applyFill="1" applyBorder="1" applyAlignment="1" applyProtection="1">
      <alignment vertical="top"/>
      <protection/>
    </xf>
    <xf numFmtId="182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80" fontId="5" fillId="0" borderId="11" xfId="0" applyNumberFormat="1" applyFont="1" applyBorder="1" applyAlignment="1" applyProtection="1">
      <alignment/>
      <protection/>
    </xf>
    <xf numFmtId="182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82" fontId="5" fillId="0" borderId="17" xfId="0" applyNumberFormat="1" applyFont="1" applyBorder="1" applyAlignment="1" applyProtection="1">
      <alignment/>
      <protection/>
    </xf>
    <xf numFmtId="182" fontId="5" fillId="0" borderId="10" xfId="0" applyNumberFormat="1" applyFont="1" applyBorder="1" applyAlignment="1" applyProtection="1">
      <alignment/>
      <protection/>
    </xf>
    <xf numFmtId="182" fontId="3" fillId="0" borderId="11" xfId="0" applyNumberFormat="1" applyFont="1" applyFill="1" applyBorder="1" applyAlignment="1" applyProtection="1">
      <alignment/>
      <protection/>
    </xf>
    <xf numFmtId="182" fontId="3" fillId="0" borderId="21" xfId="0" applyNumberFormat="1" applyFont="1" applyFill="1" applyBorder="1" applyAlignment="1" applyProtection="1">
      <alignment/>
      <protection/>
    </xf>
    <xf numFmtId="180" fontId="3" fillId="0" borderId="11" xfId="0" applyNumberFormat="1" applyFont="1" applyFill="1" applyBorder="1" applyAlignment="1" applyProtection="1">
      <alignment/>
      <protection/>
    </xf>
    <xf numFmtId="182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2" fontId="3" fillId="0" borderId="20" xfId="0" applyNumberFormat="1" applyFont="1" applyBorder="1" applyAlignment="1" applyProtection="1">
      <alignment/>
      <protection/>
    </xf>
    <xf numFmtId="182" fontId="3" fillId="0" borderId="11" xfId="0" applyNumberFormat="1" applyFont="1" applyBorder="1" applyAlignment="1" applyProtection="1">
      <alignment/>
      <protection/>
    </xf>
    <xf numFmtId="182" fontId="3" fillId="0" borderId="2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/>
      <protection/>
    </xf>
    <xf numFmtId="182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82" fontId="5" fillId="0" borderId="23" xfId="0" applyNumberFormat="1" applyFont="1" applyBorder="1" applyAlignment="1" applyProtection="1">
      <alignment/>
      <protection/>
    </xf>
    <xf numFmtId="182" fontId="5" fillId="0" borderId="12" xfId="0" applyNumberFormat="1" applyFont="1" applyBorder="1" applyAlignment="1" applyProtection="1">
      <alignment/>
      <protection/>
    </xf>
    <xf numFmtId="182" fontId="5" fillId="0" borderId="24" xfId="0" applyNumberFormat="1" applyFont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/>
      <protection/>
    </xf>
    <xf numFmtId="182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 horizontal="left" wrapText="1"/>
      <protection/>
    </xf>
    <xf numFmtId="182" fontId="5" fillId="0" borderId="51" xfId="0" applyNumberFormat="1" applyFont="1" applyBorder="1" applyAlignment="1" applyProtection="1">
      <alignment horizontal="left" wrapText="1"/>
      <protection/>
    </xf>
    <xf numFmtId="182" fontId="5" fillId="0" borderId="21" xfId="0" applyNumberFormat="1" applyFont="1" applyBorder="1" applyAlignment="1" applyProtection="1">
      <alignment horizontal="left" wrapText="1"/>
      <protection/>
    </xf>
    <xf numFmtId="182" fontId="0" fillId="0" borderId="21" xfId="0" applyNumberFormat="1" applyBorder="1" applyAlignment="1" applyProtection="1">
      <alignment/>
      <protection/>
    </xf>
    <xf numFmtId="182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82" fontId="5" fillId="0" borderId="51" xfId="0" applyNumberFormat="1" applyFont="1" applyBorder="1" applyAlignment="1" applyProtection="1">
      <alignment/>
      <protection/>
    </xf>
    <xf numFmtId="182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82" fontId="5" fillId="0" borderId="52" xfId="0" applyNumberFormat="1" applyFont="1" applyBorder="1" applyAlignment="1" applyProtection="1">
      <alignment/>
      <protection/>
    </xf>
    <xf numFmtId="182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2563513570</v>
      </c>
      <c r="C5" s="18">
        <v>0</v>
      </c>
      <c r="D5" s="58">
        <v>2801285642</v>
      </c>
      <c r="E5" s="59">
        <v>2801285642</v>
      </c>
      <c r="F5" s="59">
        <v>245310849</v>
      </c>
      <c r="G5" s="59">
        <v>311685951</v>
      </c>
      <c r="H5" s="59">
        <v>241098893</v>
      </c>
      <c r="I5" s="59">
        <v>798095693</v>
      </c>
      <c r="J5" s="59">
        <v>207830031</v>
      </c>
      <c r="K5" s="59">
        <v>202140116</v>
      </c>
      <c r="L5" s="59">
        <v>213503928</v>
      </c>
      <c r="M5" s="59">
        <v>623474075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1421569768</v>
      </c>
      <c r="W5" s="59">
        <v>1371850163</v>
      </c>
      <c r="X5" s="59">
        <v>49719605</v>
      </c>
      <c r="Y5" s="60">
        <v>3.62</v>
      </c>
      <c r="Z5" s="61">
        <v>2801285642</v>
      </c>
    </row>
    <row r="6" spans="1:26" ht="13.5">
      <c r="A6" s="57" t="s">
        <v>32</v>
      </c>
      <c r="B6" s="18">
        <v>6381789797</v>
      </c>
      <c r="C6" s="18">
        <v>0</v>
      </c>
      <c r="D6" s="58">
        <v>7455454360</v>
      </c>
      <c r="E6" s="59">
        <v>7455454360</v>
      </c>
      <c r="F6" s="59">
        <v>592426197</v>
      </c>
      <c r="G6" s="59">
        <v>637655943</v>
      </c>
      <c r="H6" s="59">
        <v>596154727</v>
      </c>
      <c r="I6" s="59">
        <v>1826236867</v>
      </c>
      <c r="J6" s="59">
        <v>534855910</v>
      </c>
      <c r="K6" s="59">
        <v>546708108</v>
      </c>
      <c r="L6" s="59">
        <v>586155731</v>
      </c>
      <c r="M6" s="59">
        <v>1667719749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3493956616</v>
      </c>
      <c r="W6" s="59">
        <v>3556911717</v>
      </c>
      <c r="X6" s="59">
        <v>-62955101</v>
      </c>
      <c r="Y6" s="60">
        <v>-1.77</v>
      </c>
      <c r="Z6" s="61">
        <v>7455454360</v>
      </c>
    </row>
    <row r="7" spans="1:26" ht="13.5">
      <c r="A7" s="57" t="s">
        <v>33</v>
      </c>
      <c r="B7" s="18">
        <v>314178472</v>
      </c>
      <c r="C7" s="18">
        <v>0</v>
      </c>
      <c r="D7" s="58">
        <v>148701822</v>
      </c>
      <c r="E7" s="59">
        <v>148701822</v>
      </c>
      <c r="F7" s="59">
        <v>8480540</v>
      </c>
      <c r="G7" s="59">
        <v>4866926</v>
      </c>
      <c r="H7" s="59">
        <v>7003475</v>
      </c>
      <c r="I7" s="59">
        <v>20350941</v>
      </c>
      <c r="J7" s="59">
        <v>11295717</v>
      </c>
      <c r="K7" s="59">
        <v>12674944</v>
      </c>
      <c r="L7" s="59">
        <v>13514817</v>
      </c>
      <c r="M7" s="59">
        <v>37485478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57836419</v>
      </c>
      <c r="W7" s="59">
        <v>80877938</v>
      </c>
      <c r="X7" s="59">
        <v>-23041519</v>
      </c>
      <c r="Y7" s="60">
        <v>-28.49</v>
      </c>
      <c r="Z7" s="61">
        <v>148701822</v>
      </c>
    </row>
    <row r="8" spans="1:26" ht="13.5">
      <c r="A8" s="57" t="s">
        <v>34</v>
      </c>
      <c r="B8" s="18">
        <v>5110215908</v>
      </c>
      <c r="C8" s="18">
        <v>0</v>
      </c>
      <c r="D8" s="58">
        <v>5896505057</v>
      </c>
      <c r="E8" s="59">
        <v>5896505057</v>
      </c>
      <c r="F8" s="59">
        <v>1693436718</v>
      </c>
      <c r="G8" s="59">
        <v>320778491</v>
      </c>
      <c r="H8" s="59">
        <v>41148784</v>
      </c>
      <c r="I8" s="59">
        <v>2055363993</v>
      </c>
      <c r="J8" s="59">
        <v>121498067</v>
      </c>
      <c r="K8" s="59">
        <v>167620878</v>
      </c>
      <c r="L8" s="59">
        <v>1551032930</v>
      </c>
      <c r="M8" s="59">
        <v>1840151875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3895515868</v>
      </c>
      <c r="W8" s="59">
        <v>2744069682</v>
      </c>
      <c r="X8" s="59">
        <v>1151446186</v>
      </c>
      <c r="Y8" s="60">
        <v>41.96</v>
      </c>
      <c r="Z8" s="61">
        <v>5896505057</v>
      </c>
    </row>
    <row r="9" spans="1:26" ht="13.5">
      <c r="A9" s="57" t="s">
        <v>35</v>
      </c>
      <c r="B9" s="18">
        <v>1355044151</v>
      </c>
      <c r="C9" s="18">
        <v>0</v>
      </c>
      <c r="D9" s="58">
        <v>1568347220</v>
      </c>
      <c r="E9" s="59">
        <v>1568347220</v>
      </c>
      <c r="F9" s="59">
        <v>126243425</v>
      </c>
      <c r="G9" s="59">
        <v>100718600</v>
      </c>
      <c r="H9" s="59">
        <v>119050937</v>
      </c>
      <c r="I9" s="59">
        <v>346012962</v>
      </c>
      <c r="J9" s="59">
        <v>116951951</v>
      </c>
      <c r="K9" s="59">
        <v>101422566</v>
      </c>
      <c r="L9" s="59">
        <v>116504642</v>
      </c>
      <c r="M9" s="59">
        <v>334879159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680892121</v>
      </c>
      <c r="W9" s="59">
        <v>610142560</v>
      </c>
      <c r="X9" s="59">
        <v>70749561</v>
      </c>
      <c r="Y9" s="60">
        <v>11.6</v>
      </c>
      <c r="Z9" s="61">
        <v>1568347220</v>
      </c>
    </row>
    <row r="10" spans="1:26" ht="25.5">
      <c r="A10" s="62" t="s">
        <v>95</v>
      </c>
      <c r="B10" s="63">
        <f>SUM(B5:B9)</f>
        <v>15724741898</v>
      </c>
      <c r="C10" s="63">
        <f>SUM(C5:C9)</f>
        <v>0</v>
      </c>
      <c r="D10" s="64">
        <f aca="true" t="shared" si="0" ref="D10:Z10">SUM(D5:D9)</f>
        <v>17870294101</v>
      </c>
      <c r="E10" s="65">
        <f t="shared" si="0"/>
        <v>17870294101</v>
      </c>
      <c r="F10" s="65">
        <f t="shared" si="0"/>
        <v>2665897729</v>
      </c>
      <c r="G10" s="65">
        <f t="shared" si="0"/>
        <v>1375705911</v>
      </c>
      <c r="H10" s="65">
        <f t="shared" si="0"/>
        <v>1004456816</v>
      </c>
      <c r="I10" s="65">
        <f t="shared" si="0"/>
        <v>5046060456</v>
      </c>
      <c r="J10" s="65">
        <f t="shared" si="0"/>
        <v>992431676</v>
      </c>
      <c r="K10" s="65">
        <f t="shared" si="0"/>
        <v>1030566612</v>
      </c>
      <c r="L10" s="65">
        <f t="shared" si="0"/>
        <v>2480712048</v>
      </c>
      <c r="M10" s="65">
        <f t="shared" si="0"/>
        <v>4503710336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9549770792</v>
      </c>
      <c r="W10" s="65">
        <f t="shared" si="0"/>
        <v>8363852060</v>
      </c>
      <c r="X10" s="65">
        <f t="shared" si="0"/>
        <v>1185918732</v>
      </c>
      <c r="Y10" s="66">
        <f>+IF(W10&lt;&gt;0,(X10/W10)*100,0)</f>
        <v>14.179097424159842</v>
      </c>
      <c r="Z10" s="67">
        <f t="shared" si="0"/>
        <v>17870294101</v>
      </c>
    </row>
    <row r="11" spans="1:26" ht="13.5">
      <c r="A11" s="57" t="s">
        <v>36</v>
      </c>
      <c r="B11" s="18">
        <v>5076022327</v>
      </c>
      <c r="C11" s="18">
        <v>0</v>
      </c>
      <c r="D11" s="58">
        <v>5620883440</v>
      </c>
      <c r="E11" s="59">
        <v>5620883440</v>
      </c>
      <c r="F11" s="59">
        <v>351309495</v>
      </c>
      <c r="G11" s="59">
        <v>369769361</v>
      </c>
      <c r="H11" s="59">
        <v>426780342</v>
      </c>
      <c r="I11" s="59">
        <v>1147859198</v>
      </c>
      <c r="J11" s="59">
        <v>358309499</v>
      </c>
      <c r="K11" s="59">
        <v>502669869</v>
      </c>
      <c r="L11" s="59">
        <v>370851591</v>
      </c>
      <c r="M11" s="59">
        <v>1231830959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2379690157</v>
      </c>
      <c r="W11" s="59">
        <v>2817678178</v>
      </c>
      <c r="X11" s="59">
        <v>-437988021</v>
      </c>
      <c r="Y11" s="60">
        <v>-15.54</v>
      </c>
      <c r="Z11" s="61">
        <v>5620883440</v>
      </c>
    </row>
    <row r="12" spans="1:26" ht="13.5">
      <c r="A12" s="57" t="s">
        <v>37</v>
      </c>
      <c r="B12" s="18">
        <v>343806872</v>
      </c>
      <c r="C12" s="18">
        <v>0</v>
      </c>
      <c r="D12" s="58">
        <v>360674473</v>
      </c>
      <c r="E12" s="59">
        <v>360674473</v>
      </c>
      <c r="F12" s="59">
        <v>23660441</v>
      </c>
      <c r="G12" s="59">
        <v>23581526</v>
      </c>
      <c r="H12" s="59">
        <v>31777093</v>
      </c>
      <c r="I12" s="59">
        <v>79019060</v>
      </c>
      <c r="J12" s="59">
        <v>26221751</v>
      </c>
      <c r="K12" s="59">
        <v>26535355</v>
      </c>
      <c r="L12" s="59">
        <v>21473943</v>
      </c>
      <c r="M12" s="59">
        <v>74231049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153250109</v>
      </c>
      <c r="W12" s="59">
        <v>179035240</v>
      </c>
      <c r="X12" s="59">
        <v>-25785131</v>
      </c>
      <c r="Y12" s="60">
        <v>-14.4</v>
      </c>
      <c r="Z12" s="61">
        <v>360674473</v>
      </c>
    </row>
    <row r="13" spans="1:26" ht="13.5">
      <c r="A13" s="57" t="s">
        <v>96</v>
      </c>
      <c r="B13" s="18">
        <v>1773840191</v>
      </c>
      <c r="C13" s="18">
        <v>0</v>
      </c>
      <c r="D13" s="58">
        <v>2087084244</v>
      </c>
      <c r="E13" s="59">
        <v>2087084244</v>
      </c>
      <c r="F13" s="59">
        <v>13542966</v>
      </c>
      <c r="G13" s="59">
        <v>13546186</v>
      </c>
      <c r="H13" s="59">
        <v>13564566</v>
      </c>
      <c r="I13" s="59">
        <v>40653718</v>
      </c>
      <c r="J13" s="59">
        <v>13550166</v>
      </c>
      <c r="K13" s="59">
        <v>20194922</v>
      </c>
      <c r="L13" s="59">
        <v>99554406</v>
      </c>
      <c r="M13" s="59">
        <v>133299494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173953212</v>
      </c>
      <c r="W13" s="59">
        <v>718158736</v>
      </c>
      <c r="X13" s="59">
        <v>-544205524</v>
      </c>
      <c r="Y13" s="60">
        <v>-75.78</v>
      </c>
      <c r="Z13" s="61">
        <v>2087084244</v>
      </c>
    </row>
    <row r="14" spans="1:26" ht="13.5">
      <c r="A14" s="57" t="s">
        <v>38</v>
      </c>
      <c r="B14" s="18">
        <v>389290213</v>
      </c>
      <c r="C14" s="18">
        <v>0</v>
      </c>
      <c r="D14" s="58">
        <v>184859294</v>
      </c>
      <c r="E14" s="59">
        <v>184859294</v>
      </c>
      <c r="F14" s="59">
        <v>12337226</v>
      </c>
      <c r="G14" s="59">
        <v>14178397</v>
      </c>
      <c r="H14" s="59">
        <v>42464631</v>
      </c>
      <c r="I14" s="59">
        <v>68980254</v>
      </c>
      <c r="J14" s="59">
        <v>48423508</v>
      </c>
      <c r="K14" s="59">
        <v>34183240</v>
      </c>
      <c r="L14" s="59">
        <v>43583487</v>
      </c>
      <c r="M14" s="59">
        <v>126190235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195170489</v>
      </c>
      <c r="W14" s="59">
        <v>107198343</v>
      </c>
      <c r="X14" s="59">
        <v>87972146</v>
      </c>
      <c r="Y14" s="60">
        <v>82.06</v>
      </c>
      <c r="Z14" s="61">
        <v>184859294</v>
      </c>
    </row>
    <row r="15" spans="1:26" ht="13.5">
      <c r="A15" s="57" t="s">
        <v>39</v>
      </c>
      <c r="B15" s="18">
        <v>4765652110</v>
      </c>
      <c r="C15" s="18">
        <v>0</v>
      </c>
      <c r="D15" s="58">
        <v>5177559240</v>
      </c>
      <c r="E15" s="59">
        <v>5177559240</v>
      </c>
      <c r="F15" s="59">
        <v>189036172</v>
      </c>
      <c r="G15" s="59">
        <v>450996853</v>
      </c>
      <c r="H15" s="59">
        <v>688918770</v>
      </c>
      <c r="I15" s="59">
        <v>1328951795</v>
      </c>
      <c r="J15" s="59">
        <v>602264734</v>
      </c>
      <c r="K15" s="59">
        <v>460146174</v>
      </c>
      <c r="L15" s="59">
        <v>261663806</v>
      </c>
      <c r="M15" s="59">
        <v>1324074714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2653026509</v>
      </c>
      <c r="W15" s="59">
        <v>2343313142</v>
      </c>
      <c r="X15" s="59">
        <v>309713367</v>
      </c>
      <c r="Y15" s="60">
        <v>13.22</v>
      </c>
      <c r="Z15" s="61">
        <v>5177559240</v>
      </c>
    </row>
    <row r="16" spans="1:26" ht="13.5">
      <c r="A16" s="68" t="s">
        <v>40</v>
      </c>
      <c r="B16" s="18">
        <v>507096076</v>
      </c>
      <c r="C16" s="18">
        <v>0</v>
      </c>
      <c r="D16" s="58">
        <v>586127095</v>
      </c>
      <c r="E16" s="59">
        <v>588099205</v>
      </c>
      <c r="F16" s="59">
        <v>10899777</v>
      </c>
      <c r="G16" s="59">
        <v>35415152</v>
      </c>
      <c r="H16" s="59">
        <v>39286686</v>
      </c>
      <c r="I16" s="59">
        <v>85601615</v>
      </c>
      <c r="J16" s="59">
        <v>32005745</v>
      </c>
      <c r="K16" s="59">
        <v>46883724</v>
      </c>
      <c r="L16" s="59">
        <v>56081316</v>
      </c>
      <c r="M16" s="59">
        <v>134970785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220572400</v>
      </c>
      <c r="W16" s="59">
        <v>195229504</v>
      </c>
      <c r="X16" s="59">
        <v>25342896</v>
      </c>
      <c r="Y16" s="60">
        <v>12.98</v>
      </c>
      <c r="Z16" s="61">
        <v>588099205</v>
      </c>
    </row>
    <row r="17" spans="1:26" ht="13.5">
      <c r="A17" s="57" t="s">
        <v>41</v>
      </c>
      <c r="B17" s="18">
        <v>5462477886</v>
      </c>
      <c r="C17" s="18">
        <v>0</v>
      </c>
      <c r="D17" s="58">
        <v>5159561062</v>
      </c>
      <c r="E17" s="59">
        <v>5160450739</v>
      </c>
      <c r="F17" s="59">
        <v>163725330</v>
      </c>
      <c r="G17" s="59">
        <v>253343176</v>
      </c>
      <c r="H17" s="59">
        <v>234344323</v>
      </c>
      <c r="I17" s="59">
        <v>651412829</v>
      </c>
      <c r="J17" s="59">
        <v>316077078</v>
      </c>
      <c r="K17" s="59">
        <v>299839667</v>
      </c>
      <c r="L17" s="59">
        <v>399623013</v>
      </c>
      <c r="M17" s="59">
        <v>1015539758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1666952587</v>
      </c>
      <c r="W17" s="59">
        <v>2422470941</v>
      </c>
      <c r="X17" s="59">
        <v>-755518354</v>
      </c>
      <c r="Y17" s="60">
        <v>-31.19</v>
      </c>
      <c r="Z17" s="61">
        <v>5160450739</v>
      </c>
    </row>
    <row r="18" spans="1:26" ht="13.5">
      <c r="A18" s="69" t="s">
        <v>42</v>
      </c>
      <c r="B18" s="70">
        <f>SUM(B11:B17)</f>
        <v>18318185675</v>
      </c>
      <c r="C18" s="70">
        <f>SUM(C11:C17)</f>
        <v>0</v>
      </c>
      <c r="D18" s="71">
        <f aca="true" t="shared" si="1" ref="D18:Z18">SUM(D11:D17)</f>
        <v>19176748848</v>
      </c>
      <c r="E18" s="72">
        <f t="shared" si="1"/>
        <v>19179610635</v>
      </c>
      <c r="F18" s="72">
        <f t="shared" si="1"/>
        <v>764511407</v>
      </c>
      <c r="G18" s="72">
        <f t="shared" si="1"/>
        <v>1160830651</v>
      </c>
      <c r="H18" s="72">
        <f t="shared" si="1"/>
        <v>1477136411</v>
      </c>
      <c r="I18" s="72">
        <f t="shared" si="1"/>
        <v>3402478469</v>
      </c>
      <c r="J18" s="72">
        <f t="shared" si="1"/>
        <v>1396852481</v>
      </c>
      <c r="K18" s="72">
        <f t="shared" si="1"/>
        <v>1390452951</v>
      </c>
      <c r="L18" s="72">
        <f t="shared" si="1"/>
        <v>1252831562</v>
      </c>
      <c r="M18" s="72">
        <f t="shared" si="1"/>
        <v>4040136994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7442615463</v>
      </c>
      <c r="W18" s="72">
        <f t="shared" si="1"/>
        <v>8783084084</v>
      </c>
      <c r="X18" s="72">
        <f t="shared" si="1"/>
        <v>-1340468621</v>
      </c>
      <c r="Y18" s="66">
        <f>+IF(W18&lt;&gt;0,(X18/W18)*100,0)</f>
        <v>-15.261935422454965</v>
      </c>
      <c r="Z18" s="73">
        <f t="shared" si="1"/>
        <v>19179610635</v>
      </c>
    </row>
    <row r="19" spans="1:26" ht="13.5">
      <c r="A19" s="69" t="s">
        <v>43</v>
      </c>
      <c r="B19" s="74">
        <f>+B10-B18</f>
        <v>-2593443777</v>
      </c>
      <c r="C19" s="74">
        <f>+C10-C18</f>
        <v>0</v>
      </c>
      <c r="D19" s="75">
        <f aca="true" t="shared" si="2" ref="D19:Z19">+D10-D18</f>
        <v>-1306454747</v>
      </c>
      <c r="E19" s="76">
        <f t="shared" si="2"/>
        <v>-1309316534</v>
      </c>
      <c r="F19" s="76">
        <f t="shared" si="2"/>
        <v>1901386322</v>
      </c>
      <c r="G19" s="76">
        <f t="shared" si="2"/>
        <v>214875260</v>
      </c>
      <c r="H19" s="76">
        <f t="shared" si="2"/>
        <v>-472679595</v>
      </c>
      <c r="I19" s="76">
        <f t="shared" si="2"/>
        <v>1643581987</v>
      </c>
      <c r="J19" s="76">
        <f t="shared" si="2"/>
        <v>-404420805</v>
      </c>
      <c r="K19" s="76">
        <f t="shared" si="2"/>
        <v>-359886339</v>
      </c>
      <c r="L19" s="76">
        <f t="shared" si="2"/>
        <v>1227880486</v>
      </c>
      <c r="M19" s="76">
        <f t="shared" si="2"/>
        <v>463573342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2107155329</v>
      </c>
      <c r="W19" s="76">
        <f>IF(E10=E18,0,W10-W18)</f>
        <v>-419232024</v>
      </c>
      <c r="X19" s="76">
        <f t="shared" si="2"/>
        <v>2526387353</v>
      </c>
      <c r="Y19" s="77">
        <f>+IF(W19&lt;&gt;0,(X19/W19)*100,0)</f>
        <v>-602.6227025538489</v>
      </c>
      <c r="Z19" s="78">
        <f t="shared" si="2"/>
        <v>-1309316534</v>
      </c>
    </row>
    <row r="20" spans="1:26" ht="13.5">
      <c r="A20" s="57" t="s">
        <v>44</v>
      </c>
      <c r="B20" s="18">
        <v>2433507202</v>
      </c>
      <c r="C20" s="18">
        <v>0</v>
      </c>
      <c r="D20" s="58">
        <v>2340082789</v>
      </c>
      <c r="E20" s="59">
        <v>2340082789</v>
      </c>
      <c r="F20" s="59">
        <v>309237894</v>
      </c>
      <c r="G20" s="59">
        <v>168109713</v>
      </c>
      <c r="H20" s="59">
        <v>30919616</v>
      </c>
      <c r="I20" s="59">
        <v>508267223</v>
      </c>
      <c r="J20" s="59">
        <v>1569929</v>
      </c>
      <c r="K20" s="59">
        <v>49076510</v>
      </c>
      <c r="L20" s="59">
        <v>359706875</v>
      </c>
      <c r="M20" s="59">
        <v>410353314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918620537</v>
      </c>
      <c r="W20" s="59">
        <v>1086648592</v>
      </c>
      <c r="X20" s="59">
        <v>-168028055</v>
      </c>
      <c r="Y20" s="60">
        <v>-15.46</v>
      </c>
      <c r="Z20" s="61">
        <v>2340082789</v>
      </c>
    </row>
    <row r="21" spans="1:26" ht="13.5">
      <c r="A21" s="57" t="s">
        <v>97</v>
      </c>
      <c r="B21" s="79">
        <v>29141392</v>
      </c>
      <c r="C21" s="79">
        <v>0</v>
      </c>
      <c r="D21" s="80">
        <v>43703689</v>
      </c>
      <c r="E21" s="81">
        <v>43703689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300000</v>
      </c>
      <c r="X21" s="81">
        <v>-300000</v>
      </c>
      <c r="Y21" s="82">
        <v>-100</v>
      </c>
      <c r="Z21" s="83">
        <v>43703689</v>
      </c>
    </row>
    <row r="22" spans="1:26" ht="25.5">
      <c r="A22" s="84" t="s">
        <v>98</v>
      </c>
      <c r="B22" s="85">
        <f>SUM(B19:B21)</f>
        <v>-130795183</v>
      </c>
      <c r="C22" s="85">
        <f>SUM(C19:C21)</f>
        <v>0</v>
      </c>
      <c r="D22" s="86">
        <f aca="true" t="shared" si="3" ref="D22:Z22">SUM(D19:D21)</f>
        <v>1077331731</v>
      </c>
      <c r="E22" s="87">
        <f t="shared" si="3"/>
        <v>1074469944</v>
      </c>
      <c r="F22" s="87">
        <f t="shared" si="3"/>
        <v>2210624216</v>
      </c>
      <c r="G22" s="87">
        <f t="shared" si="3"/>
        <v>382984973</v>
      </c>
      <c r="H22" s="87">
        <f t="shared" si="3"/>
        <v>-441759979</v>
      </c>
      <c r="I22" s="87">
        <f t="shared" si="3"/>
        <v>2151849210</v>
      </c>
      <c r="J22" s="87">
        <f t="shared" si="3"/>
        <v>-402850876</v>
      </c>
      <c r="K22" s="87">
        <f t="shared" si="3"/>
        <v>-310809829</v>
      </c>
      <c r="L22" s="87">
        <f t="shared" si="3"/>
        <v>1587587361</v>
      </c>
      <c r="M22" s="87">
        <f t="shared" si="3"/>
        <v>873926656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3025775866</v>
      </c>
      <c r="W22" s="87">
        <f t="shared" si="3"/>
        <v>667716568</v>
      </c>
      <c r="X22" s="87">
        <f t="shared" si="3"/>
        <v>2358059298</v>
      </c>
      <c r="Y22" s="88">
        <f>+IF(W22&lt;&gt;0,(X22/W22)*100,0)</f>
        <v>353.1527314146262</v>
      </c>
      <c r="Z22" s="89">
        <f t="shared" si="3"/>
        <v>1074469944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-130795183</v>
      </c>
      <c r="C24" s="74">
        <f>SUM(C22:C23)</f>
        <v>0</v>
      </c>
      <c r="D24" s="75">
        <f aca="true" t="shared" si="4" ref="D24:Z24">SUM(D22:D23)</f>
        <v>1077331731</v>
      </c>
      <c r="E24" s="76">
        <f t="shared" si="4"/>
        <v>1074469944</v>
      </c>
      <c r="F24" s="76">
        <f t="shared" si="4"/>
        <v>2210624216</v>
      </c>
      <c r="G24" s="76">
        <f t="shared" si="4"/>
        <v>382984973</v>
      </c>
      <c r="H24" s="76">
        <f t="shared" si="4"/>
        <v>-441759979</v>
      </c>
      <c r="I24" s="76">
        <f t="shared" si="4"/>
        <v>2151849210</v>
      </c>
      <c r="J24" s="76">
        <f t="shared" si="4"/>
        <v>-402850876</v>
      </c>
      <c r="K24" s="76">
        <f t="shared" si="4"/>
        <v>-310809829</v>
      </c>
      <c r="L24" s="76">
        <f t="shared" si="4"/>
        <v>1587587361</v>
      </c>
      <c r="M24" s="76">
        <f t="shared" si="4"/>
        <v>873926656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3025775866</v>
      </c>
      <c r="W24" s="76">
        <f t="shared" si="4"/>
        <v>667716568</v>
      </c>
      <c r="X24" s="76">
        <f t="shared" si="4"/>
        <v>2358059298</v>
      </c>
      <c r="Y24" s="77">
        <f>+IF(W24&lt;&gt;0,(X24/W24)*100,0)</f>
        <v>353.1527314146262</v>
      </c>
      <c r="Z24" s="78">
        <f t="shared" si="4"/>
        <v>1074469944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4452095628</v>
      </c>
      <c r="C27" s="21">
        <v>0</v>
      </c>
      <c r="D27" s="98">
        <v>3333575271</v>
      </c>
      <c r="E27" s="99">
        <v>3363117439</v>
      </c>
      <c r="F27" s="99">
        <v>176941135</v>
      </c>
      <c r="G27" s="99">
        <v>185471974</v>
      </c>
      <c r="H27" s="99">
        <v>174917908</v>
      </c>
      <c r="I27" s="99">
        <v>537331017</v>
      </c>
      <c r="J27" s="99">
        <v>196638737</v>
      </c>
      <c r="K27" s="99">
        <v>172831170</v>
      </c>
      <c r="L27" s="99">
        <v>324037587</v>
      </c>
      <c r="M27" s="99">
        <v>693507494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1230838511</v>
      </c>
      <c r="W27" s="99">
        <v>1681558724</v>
      </c>
      <c r="X27" s="99">
        <v>-450720213</v>
      </c>
      <c r="Y27" s="100">
        <v>-26.8</v>
      </c>
      <c r="Z27" s="101">
        <v>3363117439</v>
      </c>
    </row>
    <row r="28" spans="1:26" ht="13.5">
      <c r="A28" s="102" t="s">
        <v>44</v>
      </c>
      <c r="B28" s="18">
        <v>2189892885</v>
      </c>
      <c r="C28" s="18">
        <v>0</v>
      </c>
      <c r="D28" s="58">
        <v>2630152830</v>
      </c>
      <c r="E28" s="59">
        <v>2632988519</v>
      </c>
      <c r="F28" s="59">
        <v>164000497</v>
      </c>
      <c r="G28" s="59">
        <v>168597614</v>
      </c>
      <c r="H28" s="59">
        <v>146882946</v>
      </c>
      <c r="I28" s="59">
        <v>479481057</v>
      </c>
      <c r="J28" s="59">
        <v>169262431</v>
      </c>
      <c r="K28" s="59">
        <v>140854521</v>
      </c>
      <c r="L28" s="59">
        <v>267312449</v>
      </c>
      <c r="M28" s="59">
        <v>577429401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1056910458</v>
      </c>
      <c r="W28" s="59">
        <v>1316494261</v>
      </c>
      <c r="X28" s="59">
        <v>-259583803</v>
      </c>
      <c r="Y28" s="60">
        <v>-19.72</v>
      </c>
      <c r="Z28" s="61">
        <v>2632988519</v>
      </c>
    </row>
    <row r="29" spans="1:26" ht="13.5">
      <c r="A29" s="57" t="s">
        <v>100</v>
      </c>
      <c r="B29" s="18">
        <v>124318952</v>
      </c>
      <c r="C29" s="18">
        <v>0</v>
      </c>
      <c r="D29" s="58">
        <v>0</v>
      </c>
      <c r="E29" s="59">
        <v>0</v>
      </c>
      <c r="F29" s="59">
        <v>0</v>
      </c>
      <c r="G29" s="59">
        <v>5065445</v>
      </c>
      <c r="H29" s="59">
        <v>0</v>
      </c>
      <c r="I29" s="59">
        <v>5065445</v>
      </c>
      <c r="J29" s="59">
        <v>13200</v>
      </c>
      <c r="K29" s="59">
        <v>-13200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5065445</v>
      </c>
      <c r="W29" s="59"/>
      <c r="X29" s="59">
        <v>5065445</v>
      </c>
      <c r="Y29" s="60">
        <v>0</v>
      </c>
      <c r="Z29" s="61">
        <v>0</v>
      </c>
    </row>
    <row r="30" spans="1:26" ht="13.5">
      <c r="A30" s="57" t="s">
        <v>48</v>
      </c>
      <c r="B30" s="18">
        <v>120139008</v>
      </c>
      <c r="C30" s="18">
        <v>0</v>
      </c>
      <c r="D30" s="58">
        <v>153224424</v>
      </c>
      <c r="E30" s="59">
        <v>161393454</v>
      </c>
      <c r="F30" s="59">
        <v>416720</v>
      </c>
      <c r="G30" s="59">
        <v>256590</v>
      </c>
      <c r="H30" s="59">
        <v>8645239</v>
      </c>
      <c r="I30" s="59">
        <v>9318549</v>
      </c>
      <c r="J30" s="59">
        <v>7087238</v>
      </c>
      <c r="K30" s="59">
        <v>9179043</v>
      </c>
      <c r="L30" s="59">
        <v>16215959</v>
      </c>
      <c r="M30" s="59">
        <v>32482240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41800789</v>
      </c>
      <c r="W30" s="59">
        <v>80696727</v>
      </c>
      <c r="X30" s="59">
        <v>-38895938</v>
      </c>
      <c r="Y30" s="60">
        <v>-48.2</v>
      </c>
      <c r="Z30" s="61">
        <v>161393454</v>
      </c>
    </row>
    <row r="31" spans="1:26" ht="13.5">
      <c r="A31" s="57" t="s">
        <v>49</v>
      </c>
      <c r="B31" s="18">
        <v>2017744783</v>
      </c>
      <c r="C31" s="18">
        <v>0</v>
      </c>
      <c r="D31" s="58">
        <v>550198017</v>
      </c>
      <c r="E31" s="59">
        <v>568735466</v>
      </c>
      <c r="F31" s="59">
        <v>12523918</v>
      </c>
      <c r="G31" s="59">
        <v>11552318</v>
      </c>
      <c r="H31" s="59">
        <v>19389726</v>
      </c>
      <c r="I31" s="59">
        <v>43465962</v>
      </c>
      <c r="J31" s="59">
        <v>20275869</v>
      </c>
      <c r="K31" s="59">
        <v>22810806</v>
      </c>
      <c r="L31" s="59">
        <v>40509180</v>
      </c>
      <c r="M31" s="59">
        <v>83595855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127061817</v>
      </c>
      <c r="W31" s="59">
        <v>284367736</v>
      </c>
      <c r="X31" s="59">
        <v>-157305919</v>
      </c>
      <c r="Y31" s="60">
        <v>-55.32</v>
      </c>
      <c r="Z31" s="61">
        <v>568735466</v>
      </c>
    </row>
    <row r="32" spans="1:26" ht="13.5">
      <c r="A32" s="69" t="s">
        <v>50</v>
      </c>
      <c r="B32" s="21">
        <f>SUM(B28:B31)</f>
        <v>4452095628</v>
      </c>
      <c r="C32" s="21">
        <f>SUM(C28:C31)</f>
        <v>0</v>
      </c>
      <c r="D32" s="98">
        <f aca="true" t="shared" si="5" ref="D32:Z32">SUM(D28:D31)</f>
        <v>3333575271</v>
      </c>
      <c r="E32" s="99">
        <f t="shared" si="5"/>
        <v>3363117439</v>
      </c>
      <c r="F32" s="99">
        <f t="shared" si="5"/>
        <v>176941135</v>
      </c>
      <c r="G32" s="99">
        <f t="shared" si="5"/>
        <v>185471967</v>
      </c>
      <c r="H32" s="99">
        <f t="shared" si="5"/>
        <v>174917911</v>
      </c>
      <c r="I32" s="99">
        <f t="shared" si="5"/>
        <v>537331013</v>
      </c>
      <c r="J32" s="99">
        <f t="shared" si="5"/>
        <v>196638738</v>
      </c>
      <c r="K32" s="99">
        <f t="shared" si="5"/>
        <v>172831170</v>
      </c>
      <c r="L32" s="99">
        <f t="shared" si="5"/>
        <v>324037588</v>
      </c>
      <c r="M32" s="99">
        <f t="shared" si="5"/>
        <v>693507496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1230838509</v>
      </c>
      <c r="W32" s="99">
        <f t="shared" si="5"/>
        <v>1681558724</v>
      </c>
      <c r="X32" s="99">
        <f t="shared" si="5"/>
        <v>-450720215</v>
      </c>
      <c r="Y32" s="100">
        <f>+IF(W32&lt;&gt;0,(X32/W32)*100,0)</f>
        <v>-26.80371541993201</v>
      </c>
      <c r="Z32" s="101">
        <f t="shared" si="5"/>
        <v>3363117439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8402686457</v>
      </c>
      <c r="C35" s="18">
        <v>0</v>
      </c>
      <c r="D35" s="58">
        <v>10424322554</v>
      </c>
      <c r="E35" s="59">
        <v>10402922280</v>
      </c>
      <c r="F35" s="59">
        <v>12354615513</v>
      </c>
      <c r="G35" s="59">
        <v>13760656620</v>
      </c>
      <c r="H35" s="59">
        <v>14093225076</v>
      </c>
      <c r="I35" s="59">
        <v>14093225076</v>
      </c>
      <c r="J35" s="59">
        <v>13343906746</v>
      </c>
      <c r="K35" s="59">
        <v>11310096453</v>
      </c>
      <c r="L35" s="59">
        <v>12026442899</v>
      </c>
      <c r="M35" s="59">
        <v>12712512968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12712512968</v>
      </c>
      <c r="W35" s="59">
        <v>5201461144</v>
      </c>
      <c r="X35" s="59">
        <v>7511051824</v>
      </c>
      <c r="Y35" s="60">
        <v>144.4</v>
      </c>
      <c r="Z35" s="61">
        <v>10402922280</v>
      </c>
    </row>
    <row r="36" spans="1:26" ht="13.5">
      <c r="A36" s="57" t="s">
        <v>53</v>
      </c>
      <c r="B36" s="18">
        <v>43658905066</v>
      </c>
      <c r="C36" s="18">
        <v>0</v>
      </c>
      <c r="D36" s="58">
        <v>45989325840</v>
      </c>
      <c r="E36" s="59">
        <v>46007863927</v>
      </c>
      <c r="F36" s="59">
        <v>39583813098</v>
      </c>
      <c r="G36" s="59">
        <v>41319651398</v>
      </c>
      <c r="H36" s="59">
        <v>42833091998</v>
      </c>
      <c r="I36" s="59">
        <v>42833091998</v>
      </c>
      <c r="J36" s="59">
        <v>33801102751</v>
      </c>
      <c r="K36" s="59">
        <v>33315525450</v>
      </c>
      <c r="L36" s="59">
        <v>43535228789</v>
      </c>
      <c r="M36" s="59">
        <v>44548280741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44548280741</v>
      </c>
      <c r="W36" s="59">
        <v>23003931967</v>
      </c>
      <c r="X36" s="59">
        <v>21544348774</v>
      </c>
      <c r="Y36" s="60">
        <v>93.66</v>
      </c>
      <c r="Z36" s="61">
        <v>46007863927</v>
      </c>
    </row>
    <row r="37" spans="1:26" ht="13.5">
      <c r="A37" s="57" t="s">
        <v>54</v>
      </c>
      <c r="B37" s="18">
        <v>11025822547</v>
      </c>
      <c r="C37" s="18">
        <v>0</v>
      </c>
      <c r="D37" s="58">
        <v>9186309993</v>
      </c>
      <c r="E37" s="59">
        <v>9186309993</v>
      </c>
      <c r="F37" s="59">
        <v>9462312613</v>
      </c>
      <c r="G37" s="59">
        <v>10823873466</v>
      </c>
      <c r="H37" s="59">
        <v>12433807631</v>
      </c>
      <c r="I37" s="59">
        <v>12433807631</v>
      </c>
      <c r="J37" s="59">
        <v>10884558730</v>
      </c>
      <c r="K37" s="59">
        <v>10507692971</v>
      </c>
      <c r="L37" s="59">
        <v>11547235203</v>
      </c>
      <c r="M37" s="59">
        <v>12017017291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12017017291</v>
      </c>
      <c r="W37" s="59">
        <v>4593155001</v>
      </c>
      <c r="X37" s="59">
        <v>7423862290</v>
      </c>
      <c r="Y37" s="60">
        <v>161.63</v>
      </c>
      <c r="Z37" s="61">
        <v>9186309993</v>
      </c>
    </row>
    <row r="38" spans="1:26" ht="13.5">
      <c r="A38" s="57" t="s">
        <v>55</v>
      </c>
      <c r="B38" s="18">
        <v>3265820245</v>
      </c>
      <c r="C38" s="18">
        <v>0</v>
      </c>
      <c r="D38" s="58">
        <v>2810152866</v>
      </c>
      <c r="E38" s="59">
        <v>2810152866</v>
      </c>
      <c r="F38" s="59">
        <v>2445813269</v>
      </c>
      <c r="G38" s="59">
        <v>3006685645</v>
      </c>
      <c r="H38" s="59">
        <v>3082234671</v>
      </c>
      <c r="I38" s="59">
        <v>3082234671</v>
      </c>
      <c r="J38" s="59">
        <v>1985841224</v>
      </c>
      <c r="K38" s="59">
        <v>2467127356</v>
      </c>
      <c r="L38" s="59">
        <v>2583898687</v>
      </c>
      <c r="M38" s="59">
        <v>2619730856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2619730856</v>
      </c>
      <c r="W38" s="59">
        <v>1405076436</v>
      </c>
      <c r="X38" s="59">
        <v>1214654420</v>
      </c>
      <c r="Y38" s="60">
        <v>86.45</v>
      </c>
      <c r="Z38" s="61">
        <v>2810152866</v>
      </c>
    </row>
    <row r="39" spans="1:26" ht="13.5">
      <c r="A39" s="57" t="s">
        <v>56</v>
      </c>
      <c r="B39" s="18">
        <v>37769948731</v>
      </c>
      <c r="C39" s="18">
        <v>0</v>
      </c>
      <c r="D39" s="58">
        <v>44417185534</v>
      </c>
      <c r="E39" s="59">
        <v>44414323347</v>
      </c>
      <c r="F39" s="59">
        <v>40030302730</v>
      </c>
      <c r="G39" s="59">
        <v>41249748905</v>
      </c>
      <c r="H39" s="59">
        <v>41410274771</v>
      </c>
      <c r="I39" s="59">
        <v>41410274771</v>
      </c>
      <c r="J39" s="59">
        <v>34274609543</v>
      </c>
      <c r="K39" s="59">
        <v>31650801577</v>
      </c>
      <c r="L39" s="59">
        <v>41430537801</v>
      </c>
      <c r="M39" s="59">
        <v>42624045565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42624045565</v>
      </c>
      <c r="W39" s="59">
        <v>22207161677</v>
      </c>
      <c r="X39" s="59">
        <v>20416883888</v>
      </c>
      <c r="Y39" s="60">
        <v>91.94</v>
      </c>
      <c r="Z39" s="61">
        <v>44414323347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6485011117</v>
      </c>
      <c r="C42" s="18">
        <v>0</v>
      </c>
      <c r="D42" s="58">
        <v>2584967296</v>
      </c>
      <c r="E42" s="59">
        <v>2582105499</v>
      </c>
      <c r="F42" s="59">
        <v>2273112140</v>
      </c>
      <c r="G42" s="59">
        <v>-248463802</v>
      </c>
      <c r="H42" s="59">
        <v>-335319366</v>
      </c>
      <c r="I42" s="59">
        <v>1689328972</v>
      </c>
      <c r="J42" s="59">
        <v>-105612965</v>
      </c>
      <c r="K42" s="59">
        <v>-389013731</v>
      </c>
      <c r="L42" s="59">
        <v>1742154857</v>
      </c>
      <c r="M42" s="59">
        <v>1247528161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2936857133</v>
      </c>
      <c r="W42" s="59">
        <v>2144122844</v>
      </c>
      <c r="X42" s="59">
        <v>792734289</v>
      </c>
      <c r="Y42" s="60">
        <v>36.97</v>
      </c>
      <c r="Z42" s="61">
        <v>2582105499</v>
      </c>
    </row>
    <row r="43" spans="1:26" ht="13.5">
      <c r="A43" s="57" t="s">
        <v>59</v>
      </c>
      <c r="B43" s="18">
        <v>-2124736486</v>
      </c>
      <c r="C43" s="18">
        <v>0</v>
      </c>
      <c r="D43" s="58">
        <v>-3202602043</v>
      </c>
      <c r="E43" s="59">
        <v>-3221140131</v>
      </c>
      <c r="F43" s="59">
        <v>-220840746</v>
      </c>
      <c r="G43" s="59">
        <v>-156680837</v>
      </c>
      <c r="H43" s="59">
        <v>-129331611</v>
      </c>
      <c r="I43" s="59">
        <v>-506853194</v>
      </c>
      <c r="J43" s="59">
        <v>56138618</v>
      </c>
      <c r="K43" s="59">
        <v>-178993528</v>
      </c>
      <c r="L43" s="59">
        <v>-82232261</v>
      </c>
      <c r="M43" s="59">
        <v>-205087171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-711940365</v>
      </c>
      <c r="W43" s="59">
        <v>-1732418468</v>
      </c>
      <c r="X43" s="59">
        <v>1020478103</v>
      </c>
      <c r="Y43" s="60">
        <v>-58.9</v>
      </c>
      <c r="Z43" s="61">
        <v>-3221140131</v>
      </c>
    </row>
    <row r="44" spans="1:26" ht="13.5">
      <c r="A44" s="57" t="s">
        <v>60</v>
      </c>
      <c r="B44" s="18">
        <v>285134309</v>
      </c>
      <c r="C44" s="18">
        <v>0</v>
      </c>
      <c r="D44" s="58">
        <v>87917655</v>
      </c>
      <c r="E44" s="59">
        <v>87917655</v>
      </c>
      <c r="F44" s="59">
        <v>-30630786</v>
      </c>
      <c r="G44" s="59">
        <v>-218658</v>
      </c>
      <c r="H44" s="59">
        <v>-21785940</v>
      </c>
      <c r="I44" s="59">
        <v>-52635384</v>
      </c>
      <c r="J44" s="59">
        <v>142358</v>
      </c>
      <c r="K44" s="59">
        <v>294820</v>
      </c>
      <c r="L44" s="59">
        <v>-31134260</v>
      </c>
      <c r="M44" s="59">
        <v>-30697082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-83332466</v>
      </c>
      <c r="W44" s="59">
        <v>43312126</v>
      </c>
      <c r="X44" s="59">
        <v>-126644592</v>
      </c>
      <c r="Y44" s="60">
        <v>-292.4</v>
      </c>
      <c r="Z44" s="61">
        <v>87917655</v>
      </c>
    </row>
    <row r="45" spans="1:26" ht="13.5">
      <c r="A45" s="69" t="s">
        <v>61</v>
      </c>
      <c r="B45" s="21">
        <v>5774543770</v>
      </c>
      <c r="C45" s="21">
        <v>0</v>
      </c>
      <c r="D45" s="98">
        <v>911639413</v>
      </c>
      <c r="E45" s="99">
        <v>890239528</v>
      </c>
      <c r="F45" s="99">
        <v>3183160437</v>
      </c>
      <c r="G45" s="99">
        <v>2777797140</v>
      </c>
      <c r="H45" s="99">
        <v>2291360223</v>
      </c>
      <c r="I45" s="99">
        <v>2291360223</v>
      </c>
      <c r="J45" s="99">
        <v>2194255212</v>
      </c>
      <c r="K45" s="99">
        <v>1626542773</v>
      </c>
      <c r="L45" s="99">
        <v>3255331109</v>
      </c>
      <c r="M45" s="99">
        <v>3255331109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3255331109</v>
      </c>
      <c r="W45" s="99">
        <v>1896373007</v>
      </c>
      <c r="X45" s="99">
        <v>1358958102</v>
      </c>
      <c r="Y45" s="100">
        <v>71.66</v>
      </c>
      <c r="Z45" s="101">
        <v>890239528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449590272</v>
      </c>
      <c r="C49" s="51">
        <v>0</v>
      </c>
      <c r="D49" s="128">
        <v>512953495</v>
      </c>
      <c r="E49" s="53">
        <v>367559491</v>
      </c>
      <c r="F49" s="53">
        <v>0</v>
      </c>
      <c r="G49" s="53">
        <v>0</v>
      </c>
      <c r="H49" s="53">
        <v>0</v>
      </c>
      <c r="I49" s="53">
        <v>687606867</v>
      </c>
      <c r="J49" s="53">
        <v>0</v>
      </c>
      <c r="K49" s="53">
        <v>0</v>
      </c>
      <c r="L49" s="53">
        <v>0</v>
      </c>
      <c r="M49" s="53">
        <v>4054647860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1347247735</v>
      </c>
      <c r="W49" s="53">
        <v>936954788</v>
      </c>
      <c r="X49" s="53">
        <v>5016373215</v>
      </c>
      <c r="Y49" s="53">
        <v>13372933723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727992337</v>
      </c>
      <c r="C51" s="51">
        <v>0</v>
      </c>
      <c r="D51" s="128">
        <v>388097380</v>
      </c>
      <c r="E51" s="53">
        <v>383088724</v>
      </c>
      <c r="F51" s="53">
        <v>0</v>
      </c>
      <c r="G51" s="53">
        <v>0</v>
      </c>
      <c r="H51" s="53">
        <v>0</v>
      </c>
      <c r="I51" s="53">
        <v>363317632</v>
      </c>
      <c r="J51" s="53">
        <v>0</v>
      </c>
      <c r="K51" s="53">
        <v>0</v>
      </c>
      <c r="L51" s="53">
        <v>0</v>
      </c>
      <c r="M51" s="53">
        <v>1365748450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245855632</v>
      </c>
      <c r="W51" s="53">
        <v>822021318</v>
      </c>
      <c r="X51" s="53">
        <v>4278936703</v>
      </c>
      <c r="Y51" s="53">
        <v>8575058176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80.75739782990536</v>
      </c>
      <c r="C58" s="5">
        <f>IF(C67=0,0,+(C76/C67)*100)</f>
        <v>0</v>
      </c>
      <c r="D58" s="6">
        <f aca="true" t="shared" si="6" ref="D58:Z58">IF(D67=0,0,+(D76/D67)*100)</f>
        <v>82.2570160163185</v>
      </c>
      <c r="E58" s="7">
        <f t="shared" si="6"/>
        <v>82.2570160163185</v>
      </c>
      <c r="F58" s="7">
        <f t="shared" si="6"/>
        <v>79.69848686014375</v>
      </c>
      <c r="G58" s="7">
        <f t="shared" si="6"/>
        <v>67.48939074315928</v>
      </c>
      <c r="H58" s="7">
        <f t="shared" si="6"/>
        <v>75.51022175305444</v>
      </c>
      <c r="I58" s="7">
        <f t="shared" si="6"/>
        <v>73.96343501169034</v>
      </c>
      <c r="J58" s="7">
        <f t="shared" si="6"/>
        <v>87.30906289001047</v>
      </c>
      <c r="K58" s="7">
        <f t="shared" si="6"/>
        <v>72.73352536655311</v>
      </c>
      <c r="L58" s="7">
        <f t="shared" si="6"/>
        <v>78.43046330645087</v>
      </c>
      <c r="M58" s="7">
        <f t="shared" si="6"/>
        <v>79.4309855589032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76.53205103916115</v>
      </c>
      <c r="W58" s="7">
        <f t="shared" si="6"/>
        <v>85.50459099164229</v>
      </c>
      <c r="X58" s="7">
        <f t="shared" si="6"/>
        <v>0</v>
      </c>
      <c r="Y58" s="7">
        <f t="shared" si="6"/>
        <v>0</v>
      </c>
      <c r="Z58" s="8">
        <f t="shared" si="6"/>
        <v>82.2570160163185</v>
      </c>
    </row>
    <row r="59" spans="1:26" ht="13.5">
      <c r="A59" s="36" t="s">
        <v>31</v>
      </c>
      <c r="B59" s="9">
        <f aca="true" t="shared" si="7" ref="B59:Z66">IF(B68=0,0,+(B77/B68)*100)</f>
        <v>75.21375212770633</v>
      </c>
      <c r="C59" s="9">
        <f t="shared" si="7"/>
        <v>0</v>
      </c>
      <c r="D59" s="2">
        <f t="shared" si="7"/>
        <v>83.60857960660621</v>
      </c>
      <c r="E59" s="10">
        <f t="shared" si="7"/>
        <v>83.60857960660621</v>
      </c>
      <c r="F59" s="10">
        <f t="shared" si="7"/>
        <v>76.69835716267819</v>
      </c>
      <c r="G59" s="10">
        <f t="shared" si="7"/>
        <v>59.20156664359889</v>
      </c>
      <c r="H59" s="10">
        <f t="shared" si="7"/>
        <v>73.41968965407071</v>
      </c>
      <c r="I59" s="10">
        <f t="shared" si="7"/>
        <v>68.84768781466701</v>
      </c>
      <c r="J59" s="10">
        <f t="shared" si="7"/>
        <v>107.95359117277907</v>
      </c>
      <c r="K59" s="10">
        <f t="shared" si="7"/>
        <v>79.01396079143439</v>
      </c>
      <c r="L59" s="10">
        <f t="shared" si="7"/>
        <v>84.69424037950253</v>
      </c>
      <c r="M59" s="10">
        <f t="shared" si="7"/>
        <v>90.60592038249546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78.40894808059473</v>
      </c>
      <c r="W59" s="10">
        <f t="shared" si="7"/>
        <v>91.43689112934122</v>
      </c>
      <c r="X59" s="10">
        <f t="shared" si="7"/>
        <v>0</v>
      </c>
      <c r="Y59" s="10">
        <f t="shared" si="7"/>
        <v>0</v>
      </c>
      <c r="Z59" s="11">
        <f t="shared" si="7"/>
        <v>83.60857960660621</v>
      </c>
    </row>
    <row r="60" spans="1:26" ht="13.5">
      <c r="A60" s="37" t="s">
        <v>32</v>
      </c>
      <c r="B60" s="12">
        <f t="shared" si="7"/>
        <v>85.86425790106605</v>
      </c>
      <c r="C60" s="12">
        <f t="shared" si="7"/>
        <v>0</v>
      </c>
      <c r="D60" s="3">
        <f t="shared" si="7"/>
        <v>83.81265282133657</v>
      </c>
      <c r="E60" s="13">
        <f t="shared" si="7"/>
        <v>83.81265282133657</v>
      </c>
      <c r="F60" s="13">
        <f t="shared" si="7"/>
        <v>85.83259983690425</v>
      </c>
      <c r="G60" s="13">
        <f t="shared" si="7"/>
        <v>74.05875428342084</v>
      </c>
      <c r="H60" s="13">
        <f t="shared" si="7"/>
        <v>80.65940354440903</v>
      </c>
      <c r="I60" s="13">
        <f t="shared" si="7"/>
        <v>80.0328658571539</v>
      </c>
      <c r="J60" s="13">
        <f t="shared" si="7"/>
        <v>85.96122981982194</v>
      </c>
      <c r="K60" s="13">
        <f t="shared" si="7"/>
        <v>76.59374625554301</v>
      </c>
      <c r="L60" s="13">
        <f t="shared" si="7"/>
        <v>82.87806385023642</v>
      </c>
      <c r="M60" s="13">
        <f t="shared" si="7"/>
        <v>81.80675804901078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80.87957214635317</v>
      </c>
      <c r="W60" s="13">
        <f t="shared" si="7"/>
        <v>85.61750465846606</v>
      </c>
      <c r="X60" s="13">
        <f t="shared" si="7"/>
        <v>0</v>
      </c>
      <c r="Y60" s="13">
        <f t="shared" si="7"/>
        <v>0</v>
      </c>
      <c r="Z60" s="14">
        <f t="shared" si="7"/>
        <v>83.81265282133657</v>
      </c>
    </row>
    <row r="61" spans="1:26" ht="13.5">
      <c r="A61" s="38" t="s">
        <v>103</v>
      </c>
      <c r="B61" s="12">
        <f t="shared" si="7"/>
        <v>85.3223985767393</v>
      </c>
      <c r="C61" s="12">
        <f t="shared" si="7"/>
        <v>0</v>
      </c>
      <c r="D61" s="3">
        <f t="shared" si="7"/>
        <v>85.2216814253191</v>
      </c>
      <c r="E61" s="13">
        <f t="shared" si="7"/>
        <v>85.2216814253191</v>
      </c>
      <c r="F61" s="13">
        <f t="shared" si="7"/>
        <v>84.42201621763688</v>
      </c>
      <c r="G61" s="13">
        <f t="shared" si="7"/>
        <v>76.72103380190181</v>
      </c>
      <c r="H61" s="13">
        <f t="shared" si="7"/>
        <v>82.05678577275084</v>
      </c>
      <c r="I61" s="13">
        <f t="shared" si="7"/>
        <v>80.98902744507647</v>
      </c>
      <c r="J61" s="13">
        <f t="shared" si="7"/>
        <v>97.34346613106871</v>
      </c>
      <c r="K61" s="13">
        <f t="shared" si="7"/>
        <v>85.34880067262561</v>
      </c>
      <c r="L61" s="13">
        <f t="shared" si="7"/>
        <v>85.90713181424069</v>
      </c>
      <c r="M61" s="13">
        <f t="shared" si="7"/>
        <v>89.39729125994674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84.84436366430307</v>
      </c>
      <c r="W61" s="13">
        <f t="shared" si="7"/>
        <v>85.5801265143357</v>
      </c>
      <c r="X61" s="13">
        <f t="shared" si="7"/>
        <v>0</v>
      </c>
      <c r="Y61" s="13">
        <f t="shared" si="7"/>
        <v>0</v>
      </c>
      <c r="Z61" s="14">
        <f t="shared" si="7"/>
        <v>85.2216814253191</v>
      </c>
    </row>
    <row r="62" spans="1:26" ht="13.5">
      <c r="A62" s="38" t="s">
        <v>104</v>
      </c>
      <c r="B62" s="12">
        <f t="shared" si="7"/>
        <v>78.088058271761</v>
      </c>
      <c r="C62" s="12">
        <f t="shared" si="7"/>
        <v>0</v>
      </c>
      <c r="D62" s="3">
        <f t="shared" si="7"/>
        <v>83.04126841255217</v>
      </c>
      <c r="E62" s="13">
        <f t="shared" si="7"/>
        <v>83.04126841255217</v>
      </c>
      <c r="F62" s="13">
        <f t="shared" si="7"/>
        <v>69.35253401149221</v>
      </c>
      <c r="G62" s="13">
        <f t="shared" si="7"/>
        <v>52.27106412033121</v>
      </c>
      <c r="H62" s="13">
        <f t="shared" si="7"/>
        <v>61.60528387791133</v>
      </c>
      <c r="I62" s="13">
        <f t="shared" si="7"/>
        <v>60.667989925672615</v>
      </c>
      <c r="J62" s="13">
        <f t="shared" si="7"/>
        <v>51.351963093548825</v>
      </c>
      <c r="K62" s="13">
        <f t="shared" si="7"/>
        <v>46.71204293656572</v>
      </c>
      <c r="L62" s="13">
        <f t="shared" si="7"/>
        <v>62.89310929745364</v>
      </c>
      <c r="M62" s="13">
        <f t="shared" si="7"/>
        <v>53.27181178763672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56.823936935937205</v>
      </c>
      <c r="W62" s="13">
        <f t="shared" si="7"/>
        <v>86.33223509519807</v>
      </c>
      <c r="X62" s="13">
        <f t="shared" si="7"/>
        <v>0</v>
      </c>
      <c r="Y62" s="13">
        <f t="shared" si="7"/>
        <v>0</v>
      </c>
      <c r="Z62" s="14">
        <f t="shared" si="7"/>
        <v>83.04126841255217</v>
      </c>
    </row>
    <row r="63" spans="1:26" ht="13.5">
      <c r="A63" s="38" t="s">
        <v>105</v>
      </c>
      <c r="B63" s="12">
        <f t="shared" si="7"/>
        <v>91.40790459547019</v>
      </c>
      <c r="C63" s="12">
        <f t="shared" si="7"/>
        <v>0</v>
      </c>
      <c r="D63" s="3">
        <f t="shared" si="7"/>
        <v>78.16584870930741</v>
      </c>
      <c r="E63" s="13">
        <f t="shared" si="7"/>
        <v>78.16584870930741</v>
      </c>
      <c r="F63" s="13">
        <f t="shared" si="7"/>
        <v>71.49368546493685</v>
      </c>
      <c r="G63" s="13">
        <f t="shared" si="7"/>
        <v>65.68968426395884</v>
      </c>
      <c r="H63" s="13">
        <f t="shared" si="7"/>
        <v>65.87414145921525</v>
      </c>
      <c r="I63" s="13">
        <f t="shared" si="7"/>
        <v>67.72241360542168</v>
      </c>
      <c r="J63" s="13">
        <f t="shared" si="7"/>
        <v>63.58214919158311</v>
      </c>
      <c r="K63" s="13">
        <f t="shared" si="7"/>
        <v>86.77778629175957</v>
      </c>
      <c r="L63" s="13">
        <f t="shared" si="7"/>
        <v>64.19799372992097</v>
      </c>
      <c r="M63" s="13">
        <f t="shared" si="7"/>
        <v>70.00793725898433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68.7875225677617</v>
      </c>
      <c r="W63" s="13">
        <f t="shared" si="7"/>
        <v>75.65167975579153</v>
      </c>
      <c r="X63" s="13">
        <f t="shared" si="7"/>
        <v>0</v>
      </c>
      <c r="Y63" s="13">
        <f t="shared" si="7"/>
        <v>0</v>
      </c>
      <c r="Z63" s="14">
        <f t="shared" si="7"/>
        <v>78.16584870930741</v>
      </c>
    </row>
    <row r="64" spans="1:26" ht="13.5">
      <c r="A64" s="38" t="s">
        <v>106</v>
      </c>
      <c r="B64" s="12">
        <f t="shared" si="7"/>
        <v>121.25527431490941</v>
      </c>
      <c r="C64" s="12">
        <f t="shared" si="7"/>
        <v>0</v>
      </c>
      <c r="D64" s="3">
        <f t="shared" si="7"/>
        <v>79.53343614691812</v>
      </c>
      <c r="E64" s="13">
        <f t="shared" si="7"/>
        <v>79.53343614691812</v>
      </c>
      <c r="F64" s="13">
        <f t="shared" si="7"/>
        <v>63.69465370982182</v>
      </c>
      <c r="G64" s="13">
        <f t="shared" si="7"/>
        <v>63.1771886691774</v>
      </c>
      <c r="H64" s="13">
        <f t="shared" si="7"/>
        <v>55.30702701099022</v>
      </c>
      <c r="I64" s="13">
        <f t="shared" si="7"/>
        <v>60.719852983135404</v>
      </c>
      <c r="J64" s="13">
        <f t="shared" si="7"/>
        <v>58.16238872768368</v>
      </c>
      <c r="K64" s="13">
        <f t="shared" si="7"/>
        <v>57.96547400227748</v>
      </c>
      <c r="L64" s="13">
        <f t="shared" si="7"/>
        <v>62.79252861456305</v>
      </c>
      <c r="M64" s="13">
        <f t="shared" si="7"/>
        <v>59.6875324409789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60.19780160758539</v>
      </c>
      <c r="W64" s="13">
        <f t="shared" si="7"/>
        <v>95.86148669667456</v>
      </c>
      <c r="X64" s="13">
        <f t="shared" si="7"/>
        <v>0</v>
      </c>
      <c r="Y64" s="13">
        <f t="shared" si="7"/>
        <v>0</v>
      </c>
      <c r="Z64" s="14">
        <f t="shared" si="7"/>
        <v>79.53343614691812</v>
      </c>
    </row>
    <row r="65" spans="1:26" ht="13.5">
      <c r="A65" s="38" t="s">
        <v>107</v>
      </c>
      <c r="B65" s="12">
        <f t="shared" si="7"/>
        <v>67.52583654331671</v>
      </c>
      <c r="C65" s="12">
        <f t="shared" si="7"/>
        <v>0</v>
      </c>
      <c r="D65" s="3">
        <f t="shared" si="7"/>
        <v>203.55368163764132</v>
      </c>
      <c r="E65" s="13">
        <f t="shared" si="7"/>
        <v>203.55368163764132</v>
      </c>
      <c r="F65" s="13">
        <f t="shared" si="7"/>
        <v>614779.2249417249</v>
      </c>
      <c r="G65" s="13">
        <f t="shared" si="7"/>
        <v>993.4270342491388</v>
      </c>
      <c r="H65" s="13">
        <f t="shared" si="7"/>
        <v>29209.074056909816</v>
      </c>
      <c r="I65" s="13">
        <f t="shared" si="7"/>
        <v>3400.524870128916</v>
      </c>
      <c r="J65" s="13">
        <f t="shared" si="7"/>
        <v>3876.3417427922323</v>
      </c>
      <c r="K65" s="13">
        <f t="shared" si="7"/>
        <v>1456.6912954603526</v>
      </c>
      <c r="L65" s="13">
        <f t="shared" si="7"/>
        <v>4297.787481374394</v>
      </c>
      <c r="M65" s="13">
        <f t="shared" si="7"/>
        <v>2686.06481317614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3029.4415338079543</v>
      </c>
      <c r="W65" s="13">
        <f t="shared" si="7"/>
        <v>59.34598869718306</v>
      </c>
      <c r="X65" s="13">
        <f t="shared" si="7"/>
        <v>0</v>
      </c>
      <c r="Y65" s="13">
        <f t="shared" si="7"/>
        <v>0</v>
      </c>
      <c r="Z65" s="14">
        <f t="shared" si="7"/>
        <v>203.55368163764132</v>
      </c>
    </row>
    <row r="66" spans="1:26" ht="13.5">
      <c r="A66" s="39" t="s">
        <v>108</v>
      </c>
      <c r="B66" s="15">
        <f t="shared" si="7"/>
        <v>45.147068155681815</v>
      </c>
      <c r="C66" s="15">
        <f t="shared" si="7"/>
        <v>0</v>
      </c>
      <c r="D66" s="4">
        <f t="shared" si="7"/>
        <v>57.28428183989036</v>
      </c>
      <c r="E66" s="16">
        <f t="shared" si="7"/>
        <v>57.28428183989036</v>
      </c>
      <c r="F66" s="16">
        <f t="shared" si="7"/>
        <v>28.03281687906434</v>
      </c>
      <c r="G66" s="16">
        <f t="shared" si="7"/>
        <v>37.54036267038525</v>
      </c>
      <c r="H66" s="16">
        <f t="shared" si="7"/>
        <v>29.818803204734085</v>
      </c>
      <c r="I66" s="16">
        <f t="shared" si="7"/>
        <v>31.707384827901315</v>
      </c>
      <c r="J66" s="16">
        <f t="shared" si="7"/>
        <v>18.883566436260768</v>
      </c>
      <c r="K66" s="16">
        <f t="shared" si="7"/>
        <v>12.52152482346447</v>
      </c>
      <c r="L66" s="16">
        <f t="shared" si="7"/>
        <v>22.462072645024705</v>
      </c>
      <c r="M66" s="16">
        <f t="shared" si="7"/>
        <v>18.29660726557605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24.753952745683506</v>
      </c>
      <c r="W66" s="16">
        <f t="shared" si="7"/>
        <v>56.016216099391755</v>
      </c>
      <c r="X66" s="16">
        <f t="shared" si="7"/>
        <v>0</v>
      </c>
      <c r="Y66" s="16">
        <f t="shared" si="7"/>
        <v>0</v>
      </c>
      <c r="Z66" s="17">
        <f t="shared" si="7"/>
        <v>57.28428183989036</v>
      </c>
    </row>
    <row r="67" spans="1:26" ht="13.5" hidden="1">
      <c r="A67" s="40" t="s">
        <v>109</v>
      </c>
      <c r="B67" s="23">
        <v>9447006101</v>
      </c>
      <c r="C67" s="23"/>
      <c r="D67" s="24">
        <v>10872775666</v>
      </c>
      <c r="E67" s="25">
        <v>10872775666</v>
      </c>
      <c r="F67" s="25">
        <v>891237908</v>
      </c>
      <c r="G67" s="25">
        <v>1002959506</v>
      </c>
      <c r="H67" s="25">
        <v>893406048</v>
      </c>
      <c r="I67" s="25">
        <v>2787603462</v>
      </c>
      <c r="J67" s="25">
        <v>794854455</v>
      </c>
      <c r="K67" s="25">
        <v>804982250</v>
      </c>
      <c r="L67" s="25">
        <v>870133859</v>
      </c>
      <c r="M67" s="25">
        <v>2469970564</v>
      </c>
      <c r="N67" s="25"/>
      <c r="O67" s="25"/>
      <c r="P67" s="25"/>
      <c r="Q67" s="25"/>
      <c r="R67" s="25"/>
      <c r="S67" s="25"/>
      <c r="T67" s="25"/>
      <c r="U67" s="25"/>
      <c r="V67" s="25">
        <v>5257574026</v>
      </c>
      <c r="W67" s="25">
        <v>5218362473</v>
      </c>
      <c r="X67" s="25"/>
      <c r="Y67" s="24"/>
      <c r="Z67" s="26">
        <v>10872775666</v>
      </c>
    </row>
    <row r="68" spans="1:26" ht="13.5" hidden="1">
      <c r="A68" s="36" t="s">
        <v>31</v>
      </c>
      <c r="B68" s="18">
        <v>2546421670</v>
      </c>
      <c r="C68" s="18"/>
      <c r="D68" s="19">
        <v>2801285642</v>
      </c>
      <c r="E68" s="20">
        <v>2801285642</v>
      </c>
      <c r="F68" s="20">
        <v>242559683</v>
      </c>
      <c r="G68" s="20">
        <v>311685951</v>
      </c>
      <c r="H68" s="20">
        <v>241098893</v>
      </c>
      <c r="I68" s="20">
        <v>795344527</v>
      </c>
      <c r="J68" s="20">
        <v>207830031</v>
      </c>
      <c r="K68" s="20">
        <v>202140116</v>
      </c>
      <c r="L68" s="20">
        <v>213503928</v>
      </c>
      <c r="M68" s="20">
        <v>623474075</v>
      </c>
      <c r="N68" s="20"/>
      <c r="O68" s="20"/>
      <c r="P68" s="20"/>
      <c r="Q68" s="20"/>
      <c r="R68" s="20"/>
      <c r="S68" s="20"/>
      <c r="T68" s="20"/>
      <c r="U68" s="20"/>
      <c r="V68" s="20">
        <v>1418818602</v>
      </c>
      <c r="W68" s="20">
        <v>1371850163</v>
      </c>
      <c r="X68" s="20"/>
      <c r="Y68" s="19"/>
      <c r="Z68" s="22">
        <v>2801285642</v>
      </c>
    </row>
    <row r="69" spans="1:26" ht="13.5" hidden="1">
      <c r="A69" s="37" t="s">
        <v>32</v>
      </c>
      <c r="B69" s="18">
        <v>6381789797</v>
      </c>
      <c r="C69" s="18"/>
      <c r="D69" s="19">
        <v>7455454360</v>
      </c>
      <c r="E69" s="20">
        <v>7455454360</v>
      </c>
      <c r="F69" s="20">
        <v>592426197</v>
      </c>
      <c r="G69" s="20">
        <v>637655943</v>
      </c>
      <c r="H69" s="20">
        <v>596154727</v>
      </c>
      <c r="I69" s="20">
        <v>1826236867</v>
      </c>
      <c r="J69" s="20">
        <v>534855910</v>
      </c>
      <c r="K69" s="20">
        <v>546708108</v>
      </c>
      <c r="L69" s="20">
        <v>586155731</v>
      </c>
      <c r="M69" s="20">
        <v>1667719749</v>
      </c>
      <c r="N69" s="20"/>
      <c r="O69" s="20"/>
      <c r="P69" s="20"/>
      <c r="Q69" s="20"/>
      <c r="R69" s="20"/>
      <c r="S69" s="20"/>
      <c r="T69" s="20"/>
      <c r="U69" s="20"/>
      <c r="V69" s="20">
        <v>3493956616</v>
      </c>
      <c r="W69" s="20">
        <v>3556911717</v>
      </c>
      <c r="X69" s="20"/>
      <c r="Y69" s="19"/>
      <c r="Z69" s="22">
        <v>7455454360</v>
      </c>
    </row>
    <row r="70" spans="1:26" ht="13.5" hidden="1">
      <c r="A70" s="38" t="s">
        <v>103</v>
      </c>
      <c r="B70" s="18">
        <v>3786447826</v>
      </c>
      <c r="C70" s="18"/>
      <c r="D70" s="19">
        <v>4671416667</v>
      </c>
      <c r="E70" s="20">
        <v>4671416667</v>
      </c>
      <c r="F70" s="20">
        <v>379769756</v>
      </c>
      <c r="G70" s="20">
        <v>399980305</v>
      </c>
      <c r="H70" s="20">
        <v>377770962</v>
      </c>
      <c r="I70" s="20">
        <v>1157521023</v>
      </c>
      <c r="J70" s="20">
        <v>314189896</v>
      </c>
      <c r="K70" s="20">
        <v>308488998</v>
      </c>
      <c r="L70" s="20">
        <v>357488840</v>
      </c>
      <c r="M70" s="20">
        <v>980167734</v>
      </c>
      <c r="N70" s="20"/>
      <c r="O70" s="20"/>
      <c r="P70" s="20"/>
      <c r="Q70" s="20"/>
      <c r="R70" s="20"/>
      <c r="S70" s="20"/>
      <c r="T70" s="20"/>
      <c r="U70" s="20"/>
      <c r="V70" s="20">
        <v>2137688757</v>
      </c>
      <c r="W70" s="20">
        <v>2243855595</v>
      </c>
      <c r="X70" s="20"/>
      <c r="Y70" s="19"/>
      <c r="Z70" s="22">
        <v>4671416667</v>
      </c>
    </row>
    <row r="71" spans="1:26" ht="13.5" hidden="1">
      <c r="A71" s="38" t="s">
        <v>104</v>
      </c>
      <c r="B71" s="18">
        <v>1491572153</v>
      </c>
      <c r="C71" s="18"/>
      <c r="D71" s="19">
        <v>1623473811</v>
      </c>
      <c r="E71" s="20">
        <v>1623473811</v>
      </c>
      <c r="F71" s="20">
        <v>119734382</v>
      </c>
      <c r="G71" s="20">
        <v>138179542</v>
      </c>
      <c r="H71" s="20">
        <v>128502742</v>
      </c>
      <c r="I71" s="20">
        <v>386416666</v>
      </c>
      <c r="J71" s="20">
        <v>128428062</v>
      </c>
      <c r="K71" s="20">
        <v>157045816</v>
      </c>
      <c r="L71" s="20">
        <v>132700054</v>
      </c>
      <c r="M71" s="20">
        <v>418173932</v>
      </c>
      <c r="N71" s="20"/>
      <c r="O71" s="20"/>
      <c r="P71" s="20"/>
      <c r="Q71" s="20"/>
      <c r="R71" s="20"/>
      <c r="S71" s="20"/>
      <c r="T71" s="20"/>
      <c r="U71" s="20"/>
      <c r="V71" s="20">
        <v>804590598</v>
      </c>
      <c r="W71" s="20">
        <v>793008643</v>
      </c>
      <c r="X71" s="20"/>
      <c r="Y71" s="19"/>
      <c r="Z71" s="22">
        <v>1623473811</v>
      </c>
    </row>
    <row r="72" spans="1:26" ht="13.5" hidden="1">
      <c r="A72" s="38" t="s">
        <v>105</v>
      </c>
      <c r="B72" s="18">
        <v>499795975</v>
      </c>
      <c r="C72" s="18"/>
      <c r="D72" s="19">
        <v>562634056</v>
      </c>
      <c r="E72" s="20">
        <v>562634056</v>
      </c>
      <c r="F72" s="20">
        <v>44444444</v>
      </c>
      <c r="G72" s="20">
        <v>45901475</v>
      </c>
      <c r="H72" s="20">
        <v>40203390</v>
      </c>
      <c r="I72" s="20">
        <v>130549309</v>
      </c>
      <c r="J72" s="20">
        <v>40477136</v>
      </c>
      <c r="K72" s="20">
        <v>30420549</v>
      </c>
      <c r="L72" s="20">
        <v>43038373</v>
      </c>
      <c r="M72" s="20">
        <v>113936058</v>
      </c>
      <c r="N72" s="20"/>
      <c r="O72" s="20"/>
      <c r="P72" s="20"/>
      <c r="Q72" s="20"/>
      <c r="R72" s="20"/>
      <c r="S72" s="20"/>
      <c r="T72" s="20"/>
      <c r="U72" s="20"/>
      <c r="V72" s="20">
        <v>244485367</v>
      </c>
      <c r="W72" s="20">
        <v>277355823</v>
      </c>
      <c r="X72" s="20"/>
      <c r="Y72" s="19"/>
      <c r="Z72" s="22">
        <v>562634056</v>
      </c>
    </row>
    <row r="73" spans="1:26" ht="13.5" hidden="1">
      <c r="A73" s="38" t="s">
        <v>106</v>
      </c>
      <c r="B73" s="18">
        <v>408634825</v>
      </c>
      <c r="C73" s="18"/>
      <c r="D73" s="19">
        <v>594656826</v>
      </c>
      <c r="E73" s="20">
        <v>594656826</v>
      </c>
      <c r="F73" s="20">
        <v>48470751</v>
      </c>
      <c r="G73" s="20">
        <v>50463097</v>
      </c>
      <c r="H73" s="20">
        <v>49548165</v>
      </c>
      <c r="I73" s="20">
        <v>148482013</v>
      </c>
      <c r="J73" s="20">
        <v>50919224</v>
      </c>
      <c r="K73" s="20">
        <v>48874185</v>
      </c>
      <c r="L73" s="20">
        <v>52117081</v>
      </c>
      <c r="M73" s="20">
        <v>151910490</v>
      </c>
      <c r="N73" s="20"/>
      <c r="O73" s="20"/>
      <c r="P73" s="20"/>
      <c r="Q73" s="20"/>
      <c r="R73" s="20"/>
      <c r="S73" s="20"/>
      <c r="T73" s="20"/>
      <c r="U73" s="20"/>
      <c r="V73" s="20">
        <v>300392503</v>
      </c>
      <c r="W73" s="20">
        <v>237078542</v>
      </c>
      <c r="X73" s="20"/>
      <c r="Y73" s="19"/>
      <c r="Z73" s="22">
        <v>594656826</v>
      </c>
    </row>
    <row r="74" spans="1:26" ht="13.5" hidden="1">
      <c r="A74" s="38" t="s">
        <v>107</v>
      </c>
      <c r="B74" s="18">
        <v>195339018</v>
      </c>
      <c r="C74" s="18"/>
      <c r="D74" s="19">
        <v>3273000</v>
      </c>
      <c r="E74" s="20">
        <v>3273000</v>
      </c>
      <c r="F74" s="20">
        <v>6864</v>
      </c>
      <c r="G74" s="20">
        <v>3131524</v>
      </c>
      <c r="H74" s="20">
        <v>129468</v>
      </c>
      <c r="I74" s="20">
        <v>3267856</v>
      </c>
      <c r="J74" s="20">
        <v>841592</v>
      </c>
      <c r="K74" s="20">
        <v>1878560</v>
      </c>
      <c r="L74" s="20">
        <v>811383</v>
      </c>
      <c r="M74" s="20">
        <v>3531535</v>
      </c>
      <c r="N74" s="20"/>
      <c r="O74" s="20"/>
      <c r="P74" s="20"/>
      <c r="Q74" s="20"/>
      <c r="R74" s="20"/>
      <c r="S74" s="20"/>
      <c r="T74" s="20"/>
      <c r="U74" s="20"/>
      <c r="V74" s="20">
        <v>6799391</v>
      </c>
      <c r="W74" s="20">
        <v>5613114</v>
      </c>
      <c r="X74" s="20"/>
      <c r="Y74" s="19"/>
      <c r="Z74" s="22">
        <v>3273000</v>
      </c>
    </row>
    <row r="75" spans="1:26" ht="13.5" hidden="1">
      <c r="A75" s="39" t="s">
        <v>108</v>
      </c>
      <c r="B75" s="27">
        <v>518794634</v>
      </c>
      <c r="C75" s="27"/>
      <c r="D75" s="28">
        <v>616035664</v>
      </c>
      <c r="E75" s="29">
        <v>616035664</v>
      </c>
      <c r="F75" s="29">
        <v>56252028</v>
      </c>
      <c r="G75" s="29">
        <v>53617612</v>
      </c>
      <c r="H75" s="29">
        <v>56152428</v>
      </c>
      <c r="I75" s="29">
        <v>166022068</v>
      </c>
      <c r="J75" s="29">
        <v>52168514</v>
      </c>
      <c r="K75" s="29">
        <v>56134026</v>
      </c>
      <c r="L75" s="29">
        <v>70474200</v>
      </c>
      <c r="M75" s="29">
        <v>178776740</v>
      </c>
      <c r="N75" s="29"/>
      <c r="O75" s="29"/>
      <c r="P75" s="29"/>
      <c r="Q75" s="29"/>
      <c r="R75" s="29"/>
      <c r="S75" s="29"/>
      <c r="T75" s="29"/>
      <c r="U75" s="29"/>
      <c r="V75" s="29">
        <v>344798808</v>
      </c>
      <c r="W75" s="29">
        <v>289600593</v>
      </c>
      <c r="X75" s="29"/>
      <c r="Y75" s="28"/>
      <c r="Z75" s="30">
        <v>616035664</v>
      </c>
    </row>
    <row r="76" spans="1:26" ht="13.5" hidden="1">
      <c r="A76" s="41" t="s">
        <v>110</v>
      </c>
      <c r="B76" s="31">
        <v>7629156300</v>
      </c>
      <c r="C76" s="31"/>
      <c r="D76" s="32">
        <v>8943620821</v>
      </c>
      <c r="E76" s="33">
        <v>8943620821</v>
      </c>
      <c r="F76" s="33">
        <v>710303127</v>
      </c>
      <c r="G76" s="33">
        <v>676891260</v>
      </c>
      <c r="H76" s="33">
        <v>674612888</v>
      </c>
      <c r="I76" s="33">
        <v>2061807275</v>
      </c>
      <c r="J76" s="33">
        <v>693979976</v>
      </c>
      <c r="K76" s="33">
        <v>585491969</v>
      </c>
      <c r="L76" s="33">
        <v>682450017</v>
      </c>
      <c r="M76" s="33">
        <v>1961921962</v>
      </c>
      <c r="N76" s="33"/>
      <c r="O76" s="33"/>
      <c r="P76" s="33"/>
      <c r="Q76" s="33"/>
      <c r="R76" s="33"/>
      <c r="S76" s="33"/>
      <c r="T76" s="33"/>
      <c r="U76" s="33"/>
      <c r="V76" s="33">
        <v>4023729237</v>
      </c>
      <c r="W76" s="33">
        <v>4461939489</v>
      </c>
      <c r="X76" s="33"/>
      <c r="Y76" s="32"/>
      <c r="Z76" s="34">
        <v>8943620821</v>
      </c>
    </row>
    <row r="77" spans="1:26" ht="13.5" hidden="1">
      <c r="A77" s="36" t="s">
        <v>31</v>
      </c>
      <c r="B77" s="18">
        <v>1915259283</v>
      </c>
      <c r="C77" s="18"/>
      <c r="D77" s="19">
        <v>2342115136</v>
      </c>
      <c r="E77" s="20">
        <v>2342115136</v>
      </c>
      <c r="F77" s="20">
        <v>186039292</v>
      </c>
      <c r="G77" s="20">
        <v>184522966</v>
      </c>
      <c r="H77" s="20">
        <v>177014059</v>
      </c>
      <c r="I77" s="20">
        <v>547576317</v>
      </c>
      <c r="J77" s="20">
        <v>224359982</v>
      </c>
      <c r="K77" s="20">
        <v>159718912</v>
      </c>
      <c r="L77" s="20">
        <v>180825530</v>
      </c>
      <c r="M77" s="20">
        <v>564904424</v>
      </c>
      <c r="N77" s="20"/>
      <c r="O77" s="20"/>
      <c r="P77" s="20"/>
      <c r="Q77" s="20"/>
      <c r="R77" s="20"/>
      <c r="S77" s="20"/>
      <c r="T77" s="20"/>
      <c r="U77" s="20"/>
      <c r="V77" s="20">
        <v>1112480741</v>
      </c>
      <c r="W77" s="20">
        <v>1254377140</v>
      </c>
      <c r="X77" s="20"/>
      <c r="Y77" s="19"/>
      <c r="Z77" s="22">
        <v>2342115136</v>
      </c>
    </row>
    <row r="78" spans="1:26" ht="13.5" hidden="1">
      <c r="A78" s="37" t="s">
        <v>32</v>
      </c>
      <c r="B78" s="18">
        <v>5479676450</v>
      </c>
      <c r="C78" s="18"/>
      <c r="D78" s="19">
        <v>6248614079</v>
      </c>
      <c r="E78" s="20">
        <v>6248614079</v>
      </c>
      <c r="F78" s="20">
        <v>508494807</v>
      </c>
      <c r="G78" s="20">
        <v>472240048</v>
      </c>
      <c r="H78" s="20">
        <v>480854847</v>
      </c>
      <c r="I78" s="20">
        <v>1461589702</v>
      </c>
      <c r="J78" s="20">
        <v>459768718</v>
      </c>
      <c r="K78" s="20">
        <v>418744221</v>
      </c>
      <c r="L78" s="20">
        <v>485794521</v>
      </c>
      <c r="M78" s="20">
        <v>1364307460</v>
      </c>
      <c r="N78" s="20"/>
      <c r="O78" s="20"/>
      <c r="P78" s="20"/>
      <c r="Q78" s="20"/>
      <c r="R78" s="20"/>
      <c r="S78" s="20"/>
      <c r="T78" s="20"/>
      <c r="U78" s="20"/>
      <c r="V78" s="20">
        <v>2825897162</v>
      </c>
      <c r="W78" s="20">
        <v>3045339055</v>
      </c>
      <c r="X78" s="20"/>
      <c r="Y78" s="19"/>
      <c r="Z78" s="22">
        <v>6248614079</v>
      </c>
    </row>
    <row r="79" spans="1:26" ht="13.5" hidden="1">
      <c r="A79" s="38" t="s">
        <v>103</v>
      </c>
      <c r="B79" s="18">
        <v>3230688106</v>
      </c>
      <c r="C79" s="18"/>
      <c r="D79" s="19">
        <v>3981059830</v>
      </c>
      <c r="E79" s="20">
        <v>3981059830</v>
      </c>
      <c r="F79" s="20">
        <v>320609285</v>
      </c>
      <c r="G79" s="20">
        <v>306869025</v>
      </c>
      <c r="H79" s="20">
        <v>309986709</v>
      </c>
      <c r="I79" s="20">
        <v>937465019</v>
      </c>
      <c r="J79" s="20">
        <v>305843335</v>
      </c>
      <c r="K79" s="20">
        <v>263291660</v>
      </c>
      <c r="L79" s="20">
        <v>307108409</v>
      </c>
      <c r="M79" s="20">
        <v>876243404</v>
      </c>
      <c r="N79" s="20"/>
      <c r="O79" s="20"/>
      <c r="P79" s="20"/>
      <c r="Q79" s="20"/>
      <c r="R79" s="20"/>
      <c r="S79" s="20"/>
      <c r="T79" s="20"/>
      <c r="U79" s="20"/>
      <c r="V79" s="20">
        <v>1813708423</v>
      </c>
      <c r="W79" s="20">
        <v>1920294457</v>
      </c>
      <c r="X79" s="20"/>
      <c r="Y79" s="19"/>
      <c r="Z79" s="22">
        <v>3981059830</v>
      </c>
    </row>
    <row r="80" spans="1:26" ht="13.5" hidden="1">
      <c r="A80" s="38" t="s">
        <v>104</v>
      </c>
      <c r="B80" s="18">
        <v>1164739732</v>
      </c>
      <c r="C80" s="18"/>
      <c r="D80" s="19">
        <v>1348153245</v>
      </c>
      <c r="E80" s="20">
        <v>1348153245</v>
      </c>
      <c r="F80" s="20">
        <v>83038828</v>
      </c>
      <c r="G80" s="20">
        <v>72227917</v>
      </c>
      <c r="H80" s="20">
        <v>79164479</v>
      </c>
      <c r="I80" s="20">
        <v>234431224</v>
      </c>
      <c r="J80" s="20">
        <v>65950331</v>
      </c>
      <c r="K80" s="20">
        <v>73359309</v>
      </c>
      <c r="L80" s="20">
        <v>83459190</v>
      </c>
      <c r="M80" s="20">
        <v>222768830</v>
      </c>
      <c r="N80" s="20"/>
      <c r="O80" s="20"/>
      <c r="P80" s="20"/>
      <c r="Q80" s="20"/>
      <c r="R80" s="20"/>
      <c r="S80" s="20"/>
      <c r="T80" s="20"/>
      <c r="U80" s="20"/>
      <c r="V80" s="20">
        <v>457200054</v>
      </c>
      <c r="W80" s="20">
        <v>684622086</v>
      </c>
      <c r="X80" s="20"/>
      <c r="Y80" s="19"/>
      <c r="Z80" s="22">
        <v>1348153245</v>
      </c>
    </row>
    <row r="81" spans="1:26" ht="13.5" hidden="1">
      <c r="A81" s="38" t="s">
        <v>105</v>
      </c>
      <c r="B81" s="18">
        <v>456853028</v>
      </c>
      <c r="C81" s="18"/>
      <c r="D81" s="19">
        <v>439787685</v>
      </c>
      <c r="E81" s="20">
        <v>439787685</v>
      </c>
      <c r="F81" s="20">
        <v>31774971</v>
      </c>
      <c r="G81" s="20">
        <v>30152534</v>
      </c>
      <c r="H81" s="20">
        <v>26483638</v>
      </c>
      <c r="I81" s="20">
        <v>88411143</v>
      </c>
      <c r="J81" s="20">
        <v>25736233</v>
      </c>
      <c r="K81" s="20">
        <v>26398279</v>
      </c>
      <c r="L81" s="20">
        <v>27629772</v>
      </c>
      <c r="M81" s="20">
        <v>79764284</v>
      </c>
      <c r="N81" s="20"/>
      <c r="O81" s="20"/>
      <c r="P81" s="20"/>
      <c r="Q81" s="20"/>
      <c r="R81" s="20"/>
      <c r="S81" s="20"/>
      <c r="T81" s="20"/>
      <c r="U81" s="20"/>
      <c r="V81" s="20">
        <v>168175427</v>
      </c>
      <c r="W81" s="20">
        <v>209824339</v>
      </c>
      <c r="X81" s="20"/>
      <c r="Y81" s="19"/>
      <c r="Z81" s="22">
        <v>439787685</v>
      </c>
    </row>
    <row r="82" spans="1:26" ht="13.5" hidden="1">
      <c r="A82" s="38" t="s">
        <v>106</v>
      </c>
      <c r="B82" s="18">
        <v>495491278</v>
      </c>
      <c r="C82" s="18"/>
      <c r="D82" s="19">
        <v>472951007</v>
      </c>
      <c r="E82" s="20">
        <v>472951007</v>
      </c>
      <c r="F82" s="20">
        <v>30873277</v>
      </c>
      <c r="G82" s="20">
        <v>31881166</v>
      </c>
      <c r="H82" s="20">
        <v>27403617</v>
      </c>
      <c r="I82" s="20">
        <v>90158060</v>
      </c>
      <c r="J82" s="20">
        <v>29615837</v>
      </c>
      <c r="K82" s="20">
        <v>28330153</v>
      </c>
      <c r="L82" s="20">
        <v>32725633</v>
      </c>
      <c r="M82" s="20">
        <v>90671623</v>
      </c>
      <c r="N82" s="20"/>
      <c r="O82" s="20"/>
      <c r="P82" s="20"/>
      <c r="Q82" s="20"/>
      <c r="R82" s="20"/>
      <c r="S82" s="20"/>
      <c r="T82" s="20"/>
      <c r="U82" s="20"/>
      <c r="V82" s="20">
        <v>180829683</v>
      </c>
      <c r="W82" s="20">
        <v>227267015</v>
      </c>
      <c r="X82" s="20"/>
      <c r="Y82" s="19"/>
      <c r="Z82" s="22">
        <v>472951007</v>
      </c>
    </row>
    <row r="83" spans="1:26" ht="13.5" hidden="1">
      <c r="A83" s="38" t="s">
        <v>107</v>
      </c>
      <c r="B83" s="18">
        <v>131904306</v>
      </c>
      <c r="C83" s="18"/>
      <c r="D83" s="19">
        <v>6662312</v>
      </c>
      <c r="E83" s="20">
        <v>6662312</v>
      </c>
      <c r="F83" s="20">
        <v>42198446</v>
      </c>
      <c r="G83" s="20">
        <v>31109406</v>
      </c>
      <c r="H83" s="20">
        <v>37816404</v>
      </c>
      <c r="I83" s="20">
        <v>111124256</v>
      </c>
      <c r="J83" s="20">
        <v>32622982</v>
      </c>
      <c r="K83" s="20">
        <v>27364820</v>
      </c>
      <c r="L83" s="20">
        <v>34871517</v>
      </c>
      <c r="M83" s="20">
        <v>94859319</v>
      </c>
      <c r="N83" s="20"/>
      <c r="O83" s="20"/>
      <c r="P83" s="20"/>
      <c r="Q83" s="20"/>
      <c r="R83" s="20"/>
      <c r="S83" s="20"/>
      <c r="T83" s="20"/>
      <c r="U83" s="20"/>
      <c r="V83" s="20">
        <v>205983575</v>
      </c>
      <c r="W83" s="20">
        <v>3331158</v>
      </c>
      <c r="X83" s="20"/>
      <c r="Y83" s="19"/>
      <c r="Z83" s="22">
        <v>6662312</v>
      </c>
    </row>
    <row r="84" spans="1:26" ht="13.5" hidden="1">
      <c r="A84" s="39" t="s">
        <v>108</v>
      </c>
      <c r="B84" s="27">
        <v>234220567</v>
      </c>
      <c r="C84" s="27"/>
      <c r="D84" s="28">
        <v>352891606</v>
      </c>
      <c r="E84" s="29">
        <v>352891606</v>
      </c>
      <c r="F84" s="29">
        <v>15769028</v>
      </c>
      <c r="G84" s="29">
        <v>20128246</v>
      </c>
      <c r="H84" s="29">
        <v>16743982</v>
      </c>
      <c r="I84" s="29">
        <v>52641256</v>
      </c>
      <c r="J84" s="29">
        <v>9851276</v>
      </c>
      <c r="K84" s="29">
        <v>7028836</v>
      </c>
      <c r="L84" s="29">
        <v>15829966</v>
      </c>
      <c r="M84" s="29">
        <v>32710078</v>
      </c>
      <c r="N84" s="29"/>
      <c r="O84" s="29"/>
      <c r="P84" s="29"/>
      <c r="Q84" s="29"/>
      <c r="R84" s="29"/>
      <c r="S84" s="29"/>
      <c r="T84" s="29"/>
      <c r="U84" s="29"/>
      <c r="V84" s="29">
        <v>85351334</v>
      </c>
      <c r="W84" s="29">
        <v>162223294</v>
      </c>
      <c r="X84" s="29"/>
      <c r="Y84" s="28"/>
      <c r="Z84" s="30">
        <v>352891606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197306968</v>
      </c>
      <c r="C5" s="18">
        <v>0</v>
      </c>
      <c r="D5" s="58">
        <v>96766032</v>
      </c>
      <c r="E5" s="59">
        <v>96766032</v>
      </c>
      <c r="F5" s="59">
        <v>5720126</v>
      </c>
      <c r="G5" s="59">
        <v>5664386</v>
      </c>
      <c r="H5" s="59">
        <v>5738114</v>
      </c>
      <c r="I5" s="59">
        <v>17122626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17122626</v>
      </c>
      <c r="W5" s="59">
        <v>48383010</v>
      </c>
      <c r="X5" s="59">
        <v>-31260384</v>
      </c>
      <c r="Y5" s="60">
        <v>-64.61</v>
      </c>
      <c r="Z5" s="61">
        <v>96766032</v>
      </c>
    </row>
    <row r="6" spans="1:26" ht="13.5">
      <c r="A6" s="57" t="s">
        <v>32</v>
      </c>
      <c r="B6" s="18">
        <v>181318970</v>
      </c>
      <c r="C6" s="18">
        <v>0</v>
      </c>
      <c r="D6" s="58">
        <v>225881903</v>
      </c>
      <c r="E6" s="59">
        <v>225881903</v>
      </c>
      <c r="F6" s="59">
        <v>16755994</v>
      </c>
      <c r="G6" s="59">
        <v>18473191</v>
      </c>
      <c r="H6" s="59">
        <v>16399552</v>
      </c>
      <c r="I6" s="59">
        <v>51628737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51628737</v>
      </c>
      <c r="W6" s="59">
        <v>105206423</v>
      </c>
      <c r="X6" s="59">
        <v>-53577686</v>
      </c>
      <c r="Y6" s="60">
        <v>-50.93</v>
      </c>
      <c r="Z6" s="61">
        <v>225881903</v>
      </c>
    </row>
    <row r="7" spans="1:26" ht="13.5">
      <c r="A7" s="57" t="s">
        <v>33</v>
      </c>
      <c r="B7" s="18">
        <v>258194</v>
      </c>
      <c r="C7" s="18">
        <v>0</v>
      </c>
      <c r="D7" s="58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/>
      <c r="X7" s="59">
        <v>0</v>
      </c>
      <c r="Y7" s="60">
        <v>0</v>
      </c>
      <c r="Z7" s="61">
        <v>0</v>
      </c>
    </row>
    <row r="8" spans="1:26" ht="13.5">
      <c r="A8" s="57" t="s">
        <v>34</v>
      </c>
      <c r="B8" s="18">
        <v>86984335</v>
      </c>
      <c r="C8" s="18">
        <v>0</v>
      </c>
      <c r="D8" s="58">
        <v>87187035</v>
      </c>
      <c r="E8" s="59">
        <v>87187035</v>
      </c>
      <c r="F8" s="59">
        <v>-25064</v>
      </c>
      <c r="G8" s="59">
        <v>44908596</v>
      </c>
      <c r="H8" s="59">
        <v>-741285</v>
      </c>
      <c r="I8" s="59">
        <v>44142247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44142247</v>
      </c>
      <c r="W8" s="59">
        <v>43593506</v>
      </c>
      <c r="X8" s="59">
        <v>548741</v>
      </c>
      <c r="Y8" s="60">
        <v>1.26</v>
      </c>
      <c r="Z8" s="61">
        <v>87187035</v>
      </c>
    </row>
    <row r="9" spans="1:26" ht="13.5">
      <c r="A9" s="57" t="s">
        <v>35</v>
      </c>
      <c r="B9" s="18">
        <v>62451660</v>
      </c>
      <c r="C9" s="18">
        <v>0</v>
      </c>
      <c r="D9" s="58">
        <v>41741155</v>
      </c>
      <c r="E9" s="59">
        <v>41741155</v>
      </c>
      <c r="F9" s="59">
        <v>8814578</v>
      </c>
      <c r="G9" s="59">
        <v>8580447</v>
      </c>
      <c r="H9" s="59">
        <v>5684992</v>
      </c>
      <c r="I9" s="59">
        <v>23080017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23080017</v>
      </c>
      <c r="W9" s="59">
        <v>20870981</v>
      </c>
      <c r="X9" s="59">
        <v>2209036</v>
      </c>
      <c r="Y9" s="60">
        <v>10.58</v>
      </c>
      <c r="Z9" s="61">
        <v>41741155</v>
      </c>
    </row>
    <row r="10" spans="1:26" ht="25.5">
      <c r="A10" s="62" t="s">
        <v>95</v>
      </c>
      <c r="B10" s="63">
        <f>SUM(B5:B9)</f>
        <v>528320127</v>
      </c>
      <c r="C10" s="63">
        <f>SUM(C5:C9)</f>
        <v>0</v>
      </c>
      <c r="D10" s="64">
        <f aca="true" t="shared" si="0" ref="D10:Z10">SUM(D5:D9)</f>
        <v>451576125</v>
      </c>
      <c r="E10" s="65">
        <f t="shared" si="0"/>
        <v>451576125</v>
      </c>
      <c r="F10" s="65">
        <f t="shared" si="0"/>
        <v>31265634</v>
      </c>
      <c r="G10" s="65">
        <f t="shared" si="0"/>
        <v>77626620</v>
      </c>
      <c r="H10" s="65">
        <f t="shared" si="0"/>
        <v>27081373</v>
      </c>
      <c r="I10" s="65">
        <f t="shared" si="0"/>
        <v>135973627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135973627</v>
      </c>
      <c r="W10" s="65">
        <f t="shared" si="0"/>
        <v>218053920</v>
      </c>
      <c r="X10" s="65">
        <f t="shared" si="0"/>
        <v>-82080293</v>
      </c>
      <c r="Y10" s="66">
        <f>+IF(W10&lt;&gt;0,(X10/W10)*100,0)</f>
        <v>-37.64220014939424</v>
      </c>
      <c r="Z10" s="67">
        <f t="shared" si="0"/>
        <v>451576125</v>
      </c>
    </row>
    <row r="11" spans="1:26" ht="13.5">
      <c r="A11" s="57" t="s">
        <v>36</v>
      </c>
      <c r="B11" s="18">
        <v>138508607</v>
      </c>
      <c r="C11" s="18">
        <v>0</v>
      </c>
      <c r="D11" s="58">
        <v>153659606</v>
      </c>
      <c r="E11" s="59">
        <v>153659606</v>
      </c>
      <c r="F11" s="59">
        <v>19131</v>
      </c>
      <c r="G11" s="59">
        <v>117002</v>
      </c>
      <c r="H11" s="59">
        <v>10700656</v>
      </c>
      <c r="I11" s="59">
        <v>10836789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10836789</v>
      </c>
      <c r="W11" s="59">
        <v>76830020</v>
      </c>
      <c r="X11" s="59">
        <v>-65993231</v>
      </c>
      <c r="Y11" s="60">
        <v>-85.9</v>
      </c>
      <c r="Z11" s="61">
        <v>153659606</v>
      </c>
    </row>
    <row r="12" spans="1:26" ht="13.5">
      <c r="A12" s="57" t="s">
        <v>37</v>
      </c>
      <c r="B12" s="18">
        <v>7691909</v>
      </c>
      <c r="C12" s="18">
        <v>0</v>
      </c>
      <c r="D12" s="58">
        <v>2040000</v>
      </c>
      <c r="E12" s="59">
        <v>2040000</v>
      </c>
      <c r="F12" s="59">
        <v>400</v>
      </c>
      <c r="G12" s="59">
        <v>867</v>
      </c>
      <c r="H12" s="59">
        <v>148684</v>
      </c>
      <c r="I12" s="59">
        <v>149951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149951</v>
      </c>
      <c r="W12" s="59">
        <v>941326</v>
      </c>
      <c r="X12" s="59">
        <v>-791375</v>
      </c>
      <c r="Y12" s="60">
        <v>-84.07</v>
      </c>
      <c r="Z12" s="61">
        <v>2040000</v>
      </c>
    </row>
    <row r="13" spans="1:26" ht="13.5">
      <c r="A13" s="57" t="s">
        <v>96</v>
      </c>
      <c r="B13" s="18">
        <v>76793612</v>
      </c>
      <c r="C13" s="18">
        <v>0</v>
      </c>
      <c r="D13" s="58">
        <v>25000000</v>
      </c>
      <c r="E13" s="59">
        <v>25000000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25000000</v>
      </c>
    </row>
    <row r="14" spans="1:26" ht="13.5">
      <c r="A14" s="57" t="s">
        <v>38</v>
      </c>
      <c r="B14" s="18">
        <v>2989196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168770292</v>
      </c>
      <c r="C15" s="18">
        <v>0</v>
      </c>
      <c r="D15" s="58">
        <v>145345000</v>
      </c>
      <c r="E15" s="59">
        <v>145345000</v>
      </c>
      <c r="F15" s="59">
        <v>30396</v>
      </c>
      <c r="G15" s="59">
        <v>24301181</v>
      </c>
      <c r="H15" s="59">
        <v>30334789</v>
      </c>
      <c r="I15" s="59">
        <v>54666366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54666366</v>
      </c>
      <c r="W15" s="59">
        <v>72672490</v>
      </c>
      <c r="X15" s="59">
        <v>-18006124</v>
      </c>
      <c r="Y15" s="60">
        <v>-24.78</v>
      </c>
      <c r="Z15" s="61">
        <v>145345000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88101725</v>
      </c>
      <c r="C17" s="18">
        <v>0</v>
      </c>
      <c r="D17" s="58">
        <v>117093068</v>
      </c>
      <c r="E17" s="59">
        <v>117093068</v>
      </c>
      <c r="F17" s="59">
        <v>136118</v>
      </c>
      <c r="G17" s="59">
        <v>13547642</v>
      </c>
      <c r="H17" s="59">
        <v>4760421</v>
      </c>
      <c r="I17" s="59">
        <v>18444181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18444181</v>
      </c>
      <c r="W17" s="59">
        <v>36487279</v>
      </c>
      <c r="X17" s="59">
        <v>-18043098</v>
      </c>
      <c r="Y17" s="60">
        <v>-49.45</v>
      </c>
      <c r="Z17" s="61">
        <v>117093068</v>
      </c>
    </row>
    <row r="18" spans="1:26" ht="13.5">
      <c r="A18" s="69" t="s">
        <v>42</v>
      </c>
      <c r="B18" s="70">
        <f>SUM(B11:B17)</f>
        <v>482855341</v>
      </c>
      <c r="C18" s="70">
        <f>SUM(C11:C17)</f>
        <v>0</v>
      </c>
      <c r="D18" s="71">
        <f aca="true" t="shared" si="1" ref="D18:Z18">SUM(D11:D17)</f>
        <v>443137674</v>
      </c>
      <c r="E18" s="72">
        <f t="shared" si="1"/>
        <v>443137674</v>
      </c>
      <c r="F18" s="72">
        <f t="shared" si="1"/>
        <v>186045</v>
      </c>
      <c r="G18" s="72">
        <f t="shared" si="1"/>
        <v>37966692</v>
      </c>
      <c r="H18" s="72">
        <f t="shared" si="1"/>
        <v>45944550</v>
      </c>
      <c r="I18" s="72">
        <f t="shared" si="1"/>
        <v>84097287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84097287</v>
      </c>
      <c r="W18" s="72">
        <f t="shared" si="1"/>
        <v>186931115</v>
      </c>
      <c r="X18" s="72">
        <f t="shared" si="1"/>
        <v>-102833828</v>
      </c>
      <c r="Y18" s="66">
        <f>+IF(W18&lt;&gt;0,(X18/W18)*100,0)</f>
        <v>-55.011616444913415</v>
      </c>
      <c r="Z18" s="73">
        <f t="shared" si="1"/>
        <v>443137674</v>
      </c>
    </row>
    <row r="19" spans="1:26" ht="13.5">
      <c r="A19" s="69" t="s">
        <v>43</v>
      </c>
      <c r="B19" s="74">
        <f>+B10-B18</f>
        <v>45464786</v>
      </c>
      <c r="C19" s="74">
        <f>+C10-C18</f>
        <v>0</v>
      </c>
      <c r="D19" s="75">
        <f aca="true" t="shared" si="2" ref="D19:Z19">+D10-D18</f>
        <v>8438451</v>
      </c>
      <c r="E19" s="76">
        <f t="shared" si="2"/>
        <v>8438451</v>
      </c>
      <c r="F19" s="76">
        <f t="shared" si="2"/>
        <v>31079589</v>
      </c>
      <c r="G19" s="76">
        <f t="shared" si="2"/>
        <v>39659928</v>
      </c>
      <c r="H19" s="76">
        <f t="shared" si="2"/>
        <v>-18863177</v>
      </c>
      <c r="I19" s="76">
        <f t="shared" si="2"/>
        <v>51876340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51876340</v>
      </c>
      <c r="W19" s="76">
        <f>IF(E10=E18,0,W10-W18)</f>
        <v>31122805</v>
      </c>
      <c r="X19" s="76">
        <f t="shared" si="2"/>
        <v>20753535</v>
      </c>
      <c r="Y19" s="77">
        <f>+IF(W19&lt;&gt;0,(X19/W19)*100,0)</f>
        <v>66.68272670152963</v>
      </c>
      <c r="Z19" s="78">
        <f t="shared" si="2"/>
        <v>8438451</v>
      </c>
    </row>
    <row r="20" spans="1:26" ht="13.5">
      <c r="A20" s="57" t="s">
        <v>44</v>
      </c>
      <c r="B20" s="18">
        <v>27021853</v>
      </c>
      <c r="C20" s="18">
        <v>0</v>
      </c>
      <c r="D20" s="58">
        <v>20054000</v>
      </c>
      <c r="E20" s="59">
        <v>20054000</v>
      </c>
      <c r="F20" s="59">
        <v>-900</v>
      </c>
      <c r="G20" s="59">
        <v>5865055</v>
      </c>
      <c r="H20" s="59">
        <v>-278426</v>
      </c>
      <c r="I20" s="59">
        <v>5585729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5585729</v>
      </c>
      <c r="W20" s="59">
        <v>12238500</v>
      </c>
      <c r="X20" s="59">
        <v>-6652771</v>
      </c>
      <c r="Y20" s="60">
        <v>-54.36</v>
      </c>
      <c r="Z20" s="61">
        <v>20054000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72486639</v>
      </c>
      <c r="C22" s="85">
        <f>SUM(C19:C21)</f>
        <v>0</v>
      </c>
      <c r="D22" s="86">
        <f aca="true" t="shared" si="3" ref="D22:Z22">SUM(D19:D21)</f>
        <v>28492451</v>
      </c>
      <c r="E22" s="87">
        <f t="shared" si="3"/>
        <v>28492451</v>
      </c>
      <c r="F22" s="87">
        <f t="shared" si="3"/>
        <v>31078689</v>
      </c>
      <c r="G22" s="87">
        <f t="shared" si="3"/>
        <v>45524983</v>
      </c>
      <c r="H22" s="87">
        <f t="shared" si="3"/>
        <v>-19141603</v>
      </c>
      <c r="I22" s="87">
        <f t="shared" si="3"/>
        <v>57462069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57462069</v>
      </c>
      <c r="W22" s="87">
        <f t="shared" si="3"/>
        <v>43361305</v>
      </c>
      <c r="X22" s="87">
        <f t="shared" si="3"/>
        <v>14100764</v>
      </c>
      <c r="Y22" s="88">
        <f>+IF(W22&lt;&gt;0,(X22/W22)*100,0)</f>
        <v>32.519233450192516</v>
      </c>
      <c r="Z22" s="89">
        <f t="shared" si="3"/>
        <v>28492451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72486639</v>
      </c>
      <c r="C24" s="74">
        <f>SUM(C22:C23)</f>
        <v>0</v>
      </c>
      <c r="D24" s="75">
        <f aca="true" t="shared" si="4" ref="D24:Z24">SUM(D22:D23)</f>
        <v>28492451</v>
      </c>
      <c r="E24" s="76">
        <f t="shared" si="4"/>
        <v>28492451</v>
      </c>
      <c r="F24" s="76">
        <f t="shared" si="4"/>
        <v>31078689</v>
      </c>
      <c r="G24" s="76">
        <f t="shared" si="4"/>
        <v>45524983</v>
      </c>
      <c r="H24" s="76">
        <f t="shared" si="4"/>
        <v>-19141603</v>
      </c>
      <c r="I24" s="76">
        <f t="shared" si="4"/>
        <v>57462069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57462069</v>
      </c>
      <c r="W24" s="76">
        <f t="shared" si="4"/>
        <v>43361305</v>
      </c>
      <c r="X24" s="76">
        <f t="shared" si="4"/>
        <v>14100764</v>
      </c>
      <c r="Y24" s="77">
        <f>+IF(W24&lt;&gt;0,(X24/W24)*100,0)</f>
        <v>32.519233450192516</v>
      </c>
      <c r="Z24" s="78">
        <f t="shared" si="4"/>
        <v>28492451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27137314</v>
      </c>
      <c r="C27" s="21">
        <v>0</v>
      </c>
      <c r="D27" s="98">
        <v>35362000</v>
      </c>
      <c r="E27" s="99">
        <v>35362000</v>
      </c>
      <c r="F27" s="99">
        <v>0</v>
      </c>
      <c r="G27" s="99">
        <v>3438005</v>
      </c>
      <c r="H27" s="99">
        <v>0</v>
      </c>
      <c r="I27" s="99">
        <v>3438005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3438005</v>
      </c>
      <c r="W27" s="99">
        <v>17681000</v>
      </c>
      <c r="X27" s="99">
        <v>-14242995</v>
      </c>
      <c r="Y27" s="100">
        <v>-80.56</v>
      </c>
      <c r="Z27" s="101">
        <v>35362000</v>
      </c>
    </row>
    <row r="28" spans="1:26" ht="13.5">
      <c r="A28" s="102" t="s">
        <v>44</v>
      </c>
      <c r="B28" s="18">
        <v>27030037</v>
      </c>
      <c r="C28" s="18">
        <v>0</v>
      </c>
      <c r="D28" s="58">
        <v>32609000</v>
      </c>
      <c r="E28" s="59">
        <v>32609000</v>
      </c>
      <c r="F28" s="59">
        <v>0</v>
      </c>
      <c r="G28" s="59">
        <v>3438005</v>
      </c>
      <c r="H28" s="59">
        <v>0</v>
      </c>
      <c r="I28" s="59">
        <v>3438005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3438005</v>
      </c>
      <c r="W28" s="59">
        <v>16304500</v>
      </c>
      <c r="X28" s="59">
        <v>-12866495</v>
      </c>
      <c r="Y28" s="60">
        <v>-78.91</v>
      </c>
      <c r="Z28" s="61">
        <v>32609000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107277</v>
      </c>
      <c r="C31" s="18">
        <v>0</v>
      </c>
      <c r="D31" s="58">
        <v>2753000</v>
      </c>
      <c r="E31" s="59">
        <v>2753000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1376500</v>
      </c>
      <c r="X31" s="59">
        <v>-1376500</v>
      </c>
      <c r="Y31" s="60">
        <v>-100</v>
      </c>
      <c r="Z31" s="61">
        <v>2753000</v>
      </c>
    </row>
    <row r="32" spans="1:26" ht="13.5">
      <c r="A32" s="69" t="s">
        <v>50</v>
      </c>
      <c r="B32" s="21">
        <f>SUM(B28:B31)</f>
        <v>27137314</v>
      </c>
      <c r="C32" s="21">
        <f>SUM(C28:C31)</f>
        <v>0</v>
      </c>
      <c r="D32" s="98">
        <f aca="true" t="shared" si="5" ref="D32:Z32">SUM(D28:D31)</f>
        <v>35362000</v>
      </c>
      <c r="E32" s="99">
        <f t="shared" si="5"/>
        <v>35362000</v>
      </c>
      <c r="F32" s="99">
        <f t="shared" si="5"/>
        <v>0</v>
      </c>
      <c r="G32" s="99">
        <f t="shared" si="5"/>
        <v>3438005</v>
      </c>
      <c r="H32" s="99">
        <f t="shared" si="5"/>
        <v>0</v>
      </c>
      <c r="I32" s="99">
        <f t="shared" si="5"/>
        <v>3438005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3438005</v>
      </c>
      <c r="W32" s="99">
        <f t="shared" si="5"/>
        <v>17681000</v>
      </c>
      <c r="X32" s="99">
        <f t="shared" si="5"/>
        <v>-14242995</v>
      </c>
      <c r="Y32" s="100">
        <f>+IF(W32&lt;&gt;0,(X32/W32)*100,0)</f>
        <v>-80.5553701713704</v>
      </c>
      <c r="Z32" s="101">
        <f t="shared" si="5"/>
        <v>35362000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417616930</v>
      </c>
      <c r="C35" s="18">
        <v>0</v>
      </c>
      <c r="D35" s="58">
        <v>294904030</v>
      </c>
      <c r="E35" s="59">
        <v>294904030</v>
      </c>
      <c r="F35" s="59">
        <v>13077299</v>
      </c>
      <c r="G35" s="59">
        <v>53645428</v>
      </c>
      <c r="H35" s="59">
        <v>1327826867</v>
      </c>
      <c r="I35" s="59">
        <v>1327826867</v>
      </c>
      <c r="J35" s="59">
        <v>686070069</v>
      </c>
      <c r="K35" s="59">
        <v>0</v>
      </c>
      <c r="L35" s="59">
        <v>0</v>
      </c>
      <c r="M35" s="59">
        <v>686070069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686070069</v>
      </c>
      <c r="W35" s="59">
        <v>147452015</v>
      </c>
      <c r="X35" s="59">
        <v>538618054</v>
      </c>
      <c r="Y35" s="60">
        <v>365.28</v>
      </c>
      <c r="Z35" s="61">
        <v>294904030</v>
      </c>
    </row>
    <row r="36" spans="1:26" ht="13.5">
      <c r="A36" s="57" t="s">
        <v>53</v>
      </c>
      <c r="B36" s="18">
        <v>1025025552</v>
      </c>
      <c r="C36" s="18">
        <v>0</v>
      </c>
      <c r="D36" s="58">
        <v>429295250</v>
      </c>
      <c r="E36" s="59">
        <v>429295250</v>
      </c>
      <c r="F36" s="59">
        <v>0</v>
      </c>
      <c r="G36" s="59">
        <v>1187760</v>
      </c>
      <c r="H36" s="59">
        <v>1131487791</v>
      </c>
      <c r="I36" s="59">
        <v>1131487791</v>
      </c>
      <c r="J36" s="59">
        <v>1013051952</v>
      </c>
      <c r="K36" s="59">
        <v>0</v>
      </c>
      <c r="L36" s="59">
        <v>0</v>
      </c>
      <c r="M36" s="59">
        <v>1013051952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1013051952</v>
      </c>
      <c r="W36" s="59">
        <v>214647625</v>
      </c>
      <c r="X36" s="59">
        <v>798404327</v>
      </c>
      <c r="Y36" s="60">
        <v>371.96</v>
      </c>
      <c r="Z36" s="61">
        <v>429295250</v>
      </c>
    </row>
    <row r="37" spans="1:26" ht="13.5">
      <c r="A37" s="57" t="s">
        <v>54</v>
      </c>
      <c r="B37" s="18">
        <v>208747791</v>
      </c>
      <c r="C37" s="18">
        <v>0</v>
      </c>
      <c r="D37" s="58">
        <v>220000000</v>
      </c>
      <c r="E37" s="59">
        <v>220000000</v>
      </c>
      <c r="F37" s="59">
        <v>-18008281</v>
      </c>
      <c r="G37" s="59">
        <v>50679634</v>
      </c>
      <c r="H37" s="59">
        <v>833983816</v>
      </c>
      <c r="I37" s="59">
        <v>833983816</v>
      </c>
      <c r="J37" s="59">
        <v>469782088</v>
      </c>
      <c r="K37" s="59">
        <v>0</v>
      </c>
      <c r="L37" s="59">
        <v>0</v>
      </c>
      <c r="M37" s="59">
        <v>469782088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469782088</v>
      </c>
      <c r="W37" s="59">
        <v>110000000</v>
      </c>
      <c r="X37" s="59">
        <v>359782088</v>
      </c>
      <c r="Y37" s="60">
        <v>327.07</v>
      </c>
      <c r="Z37" s="61">
        <v>220000000</v>
      </c>
    </row>
    <row r="38" spans="1:26" ht="13.5">
      <c r="A38" s="57" t="s">
        <v>55</v>
      </c>
      <c r="B38" s="18">
        <v>77041241</v>
      </c>
      <c r="C38" s="18">
        <v>0</v>
      </c>
      <c r="D38" s="58">
        <v>4480000</v>
      </c>
      <c r="E38" s="59">
        <v>4480000</v>
      </c>
      <c r="F38" s="59">
        <v>0</v>
      </c>
      <c r="G38" s="59">
        <v>0</v>
      </c>
      <c r="H38" s="59">
        <v>33485083</v>
      </c>
      <c r="I38" s="59">
        <v>33485083</v>
      </c>
      <c r="J38" s="59">
        <v>35832169</v>
      </c>
      <c r="K38" s="59">
        <v>0</v>
      </c>
      <c r="L38" s="59">
        <v>0</v>
      </c>
      <c r="M38" s="59">
        <v>35832169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35832169</v>
      </c>
      <c r="W38" s="59">
        <v>2240000</v>
      </c>
      <c r="X38" s="59">
        <v>33592169</v>
      </c>
      <c r="Y38" s="60">
        <v>1499.65</v>
      </c>
      <c r="Z38" s="61">
        <v>4480000</v>
      </c>
    </row>
    <row r="39" spans="1:26" ht="13.5">
      <c r="A39" s="57" t="s">
        <v>56</v>
      </c>
      <c r="B39" s="18">
        <v>1156853450</v>
      </c>
      <c r="C39" s="18">
        <v>0</v>
      </c>
      <c r="D39" s="58">
        <v>499719280</v>
      </c>
      <c r="E39" s="59">
        <v>499719280</v>
      </c>
      <c r="F39" s="59">
        <v>31085580</v>
      </c>
      <c r="G39" s="59">
        <v>4153554</v>
      </c>
      <c r="H39" s="59">
        <v>1591845759</v>
      </c>
      <c r="I39" s="59">
        <v>1591845759</v>
      </c>
      <c r="J39" s="59">
        <v>1193507764</v>
      </c>
      <c r="K39" s="59">
        <v>0</v>
      </c>
      <c r="L39" s="59">
        <v>0</v>
      </c>
      <c r="M39" s="59">
        <v>1193507764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1193507764</v>
      </c>
      <c r="W39" s="59">
        <v>249859640</v>
      </c>
      <c r="X39" s="59">
        <v>943648124</v>
      </c>
      <c r="Y39" s="60">
        <v>377.67</v>
      </c>
      <c r="Z39" s="61">
        <v>499719280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-57496867</v>
      </c>
      <c r="C42" s="18">
        <v>0</v>
      </c>
      <c r="D42" s="58">
        <v>44964547</v>
      </c>
      <c r="E42" s="59">
        <v>44964547</v>
      </c>
      <c r="F42" s="59">
        <v>29595728</v>
      </c>
      <c r="G42" s="59">
        <v>38494473</v>
      </c>
      <c r="H42" s="59">
        <v>-18447546</v>
      </c>
      <c r="I42" s="59">
        <v>49642655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49642655</v>
      </c>
      <c r="W42" s="59">
        <v>71650774</v>
      </c>
      <c r="X42" s="59">
        <v>-22008119</v>
      </c>
      <c r="Y42" s="60">
        <v>-30.72</v>
      </c>
      <c r="Z42" s="61">
        <v>44964547</v>
      </c>
    </row>
    <row r="43" spans="1:26" ht="13.5">
      <c r="A43" s="57" t="s">
        <v>59</v>
      </c>
      <c r="B43" s="18">
        <v>52267107</v>
      </c>
      <c r="C43" s="18">
        <v>0</v>
      </c>
      <c r="D43" s="58">
        <v>-31771668</v>
      </c>
      <c r="E43" s="59">
        <v>-31771668</v>
      </c>
      <c r="F43" s="59">
        <v>0</v>
      </c>
      <c r="G43" s="59">
        <v>-1187760</v>
      </c>
      <c r="H43" s="59">
        <v>0</v>
      </c>
      <c r="I43" s="59">
        <v>-1187760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-1187760</v>
      </c>
      <c r="W43" s="59">
        <v>-15885834</v>
      </c>
      <c r="X43" s="59">
        <v>14698074</v>
      </c>
      <c r="Y43" s="60">
        <v>-92.52</v>
      </c>
      <c r="Z43" s="61">
        <v>-31771668</v>
      </c>
    </row>
    <row r="44" spans="1:26" ht="13.5">
      <c r="A44" s="57" t="s">
        <v>60</v>
      </c>
      <c r="B44" s="18">
        <v>4100375</v>
      </c>
      <c r="C44" s="18">
        <v>0</v>
      </c>
      <c r="D44" s="58">
        <v>0</v>
      </c>
      <c r="E44" s="59">
        <v>0</v>
      </c>
      <c r="F44" s="59">
        <v>0</v>
      </c>
      <c r="G44" s="59">
        <v>1094</v>
      </c>
      <c r="H44" s="59">
        <v>-682967</v>
      </c>
      <c r="I44" s="59">
        <v>-681873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-681873</v>
      </c>
      <c r="W44" s="59"/>
      <c r="X44" s="59">
        <v>-681873</v>
      </c>
      <c r="Y44" s="60">
        <v>0</v>
      </c>
      <c r="Z44" s="61">
        <v>0</v>
      </c>
    </row>
    <row r="45" spans="1:26" ht="13.5">
      <c r="A45" s="69" t="s">
        <v>61</v>
      </c>
      <c r="B45" s="21">
        <v>8746546</v>
      </c>
      <c r="C45" s="21">
        <v>0</v>
      </c>
      <c r="D45" s="98">
        <v>13207879</v>
      </c>
      <c r="E45" s="99">
        <v>13207879</v>
      </c>
      <c r="F45" s="99">
        <v>29595728</v>
      </c>
      <c r="G45" s="99">
        <v>66903535</v>
      </c>
      <c r="H45" s="99">
        <v>47773022</v>
      </c>
      <c r="I45" s="99">
        <v>47773022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55779940</v>
      </c>
      <c r="X45" s="99">
        <v>-55779940</v>
      </c>
      <c r="Y45" s="100">
        <v>-100</v>
      </c>
      <c r="Z45" s="101">
        <v>13207879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31041455</v>
      </c>
      <c r="C49" s="51">
        <v>0</v>
      </c>
      <c r="D49" s="128">
        <v>22869527</v>
      </c>
      <c r="E49" s="53">
        <v>16400692</v>
      </c>
      <c r="F49" s="53">
        <v>0</v>
      </c>
      <c r="G49" s="53">
        <v>0</v>
      </c>
      <c r="H49" s="53">
        <v>0</v>
      </c>
      <c r="I49" s="53">
        <v>20394886</v>
      </c>
      <c r="J49" s="53">
        <v>0</v>
      </c>
      <c r="K49" s="53">
        <v>0</v>
      </c>
      <c r="L49" s="53">
        <v>0</v>
      </c>
      <c r="M49" s="53">
        <v>20742017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561493049</v>
      </c>
      <c r="W49" s="53">
        <v>0</v>
      </c>
      <c r="X49" s="53">
        <v>0</v>
      </c>
      <c r="Y49" s="53">
        <v>672941626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15563258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257752930</v>
      </c>
      <c r="Y51" s="53">
        <v>273316188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3.221011562558884</v>
      </c>
      <c r="C58" s="5">
        <f>IF(C67=0,0,+(C76/C67)*100)</f>
        <v>0</v>
      </c>
      <c r="D58" s="6">
        <f aca="true" t="shared" si="6" ref="D58:Z58">IF(D67=0,0,+(D76/D67)*100)</f>
        <v>94.04998177142197</v>
      </c>
      <c r="E58" s="7">
        <f t="shared" si="6"/>
        <v>94.04998177142197</v>
      </c>
      <c r="F58" s="7">
        <f t="shared" si="6"/>
        <v>97.49543691849956</v>
      </c>
      <c r="G58" s="7">
        <f t="shared" si="6"/>
        <v>97.36998462254212</v>
      </c>
      <c r="H58" s="7">
        <f t="shared" si="6"/>
        <v>98.5612353274748</v>
      </c>
      <c r="I58" s="7">
        <f t="shared" si="6"/>
        <v>97.79666556844924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97.79666556844924</v>
      </c>
      <c r="W58" s="7">
        <f t="shared" si="6"/>
        <v>104.55714203260649</v>
      </c>
      <c r="X58" s="7">
        <f t="shared" si="6"/>
        <v>0</v>
      </c>
      <c r="Y58" s="7">
        <f t="shared" si="6"/>
        <v>0</v>
      </c>
      <c r="Z58" s="8">
        <f t="shared" si="6"/>
        <v>94.04998177142197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79.99802968049781</v>
      </c>
      <c r="E59" s="10">
        <f t="shared" si="7"/>
        <v>79.99802968049781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79.99802968049781</v>
      </c>
    </row>
    <row r="60" spans="1:26" ht="13.5">
      <c r="A60" s="37" t="s">
        <v>32</v>
      </c>
      <c r="B60" s="12">
        <f t="shared" si="7"/>
        <v>7.457525817624047</v>
      </c>
      <c r="C60" s="12">
        <f t="shared" si="7"/>
        <v>0</v>
      </c>
      <c r="D60" s="3">
        <f t="shared" si="7"/>
        <v>99.08265648001027</v>
      </c>
      <c r="E60" s="13">
        <f t="shared" si="7"/>
        <v>99.08265648001027</v>
      </c>
      <c r="F60" s="13">
        <f t="shared" si="7"/>
        <v>95.77074926142848</v>
      </c>
      <c r="G60" s="13">
        <f t="shared" si="7"/>
        <v>95.76598866974308</v>
      </c>
      <c r="H60" s="13">
        <f t="shared" si="7"/>
        <v>97.5659396061551</v>
      </c>
      <c r="I60" s="13">
        <f t="shared" si="7"/>
        <v>96.33927709678429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96.33927709678429</v>
      </c>
      <c r="W60" s="13">
        <f t="shared" si="7"/>
        <v>107.35175836174946</v>
      </c>
      <c r="X60" s="13">
        <f t="shared" si="7"/>
        <v>0</v>
      </c>
      <c r="Y60" s="13">
        <f t="shared" si="7"/>
        <v>0</v>
      </c>
      <c r="Z60" s="14">
        <f t="shared" si="7"/>
        <v>99.08265648001027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135.12819100242515</v>
      </c>
      <c r="I63" s="13">
        <f t="shared" si="7"/>
        <v>109.32048442770983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109.32048442770983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86.60478180625184</v>
      </c>
      <c r="E64" s="13">
        <f t="shared" si="7"/>
        <v>86.60478180625184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86.60478180625184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100.95981079543168</v>
      </c>
      <c r="E66" s="16">
        <f t="shared" si="7"/>
        <v>100.95981079543168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100.95981079543168</v>
      </c>
    </row>
    <row r="67" spans="1:26" ht="13.5" hidden="1">
      <c r="A67" s="40" t="s">
        <v>109</v>
      </c>
      <c r="B67" s="23">
        <v>419803181</v>
      </c>
      <c r="C67" s="23"/>
      <c r="D67" s="24">
        <v>354915232</v>
      </c>
      <c r="E67" s="25">
        <v>354915232</v>
      </c>
      <c r="F67" s="25">
        <v>28294476</v>
      </c>
      <c r="G67" s="25">
        <v>29739636</v>
      </c>
      <c r="H67" s="25">
        <v>27744287</v>
      </c>
      <c r="I67" s="25">
        <v>85778399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85778399</v>
      </c>
      <c r="W67" s="25">
        <v>169723084</v>
      </c>
      <c r="X67" s="25"/>
      <c r="Y67" s="24"/>
      <c r="Z67" s="26">
        <v>354915232</v>
      </c>
    </row>
    <row r="68" spans="1:26" ht="13.5" hidden="1">
      <c r="A68" s="36" t="s">
        <v>31</v>
      </c>
      <c r="B68" s="18">
        <v>197306968</v>
      </c>
      <c r="C68" s="18"/>
      <c r="D68" s="19">
        <v>96766032</v>
      </c>
      <c r="E68" s="20">
        <v>96766032</v>
      </c>
      <c r="F68" s="20">
        <v>5720126</v>
      </c>
      <c r="G68" s="20">
        <v>5664386</v>
      </c>
      <c r="H68" s="20">
        <v>5738114</v>
      </c>
      <c r="I68" s="20">
        <v>17122626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17122626</v>
      </c>
      <c r="W68" s="20">
        <v>48383010</v>
      </c>
      <c r="X68" s="20"/>
      <c r="Y68" s="19"/>
      <c r="Z68" s="22">
        <v>96766032</v>
      </c>
    </row>
    <row r="69" spans="1:26" ht="13.5" hidden="1">
      <c r="A69" s="37" t="s">
        <v>32</v>
      </c>
      <c r="B69" s="18">
        <v>181318970</v>
      </c>
      <c r="C69" s="18"/>
      <c r="D69" s="19">
        <v>225881903</v>
      </c>
      <c r="E69" s="20">
        <v>225881903</v>
      </c>
      <c r="F69" s="20">
        <v>16755994</v>
      </c>
      <c r="G69" s="20">
        <v>18473191</v>
      </c>
      <c r="H69" s="20">
        <v>16399552</v>
      </c>
      <c r="I69" s="20">
        <v>51628737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51628737</v>
      </c>
      <c r="W69" s="20">
        <v>105206423</v>
      </c>
      <c r="X69" s="20"/>
      <c r="Y69" s="19"/>
      <c r="Z69" s="22">
        <v>225881903</v>
      </c>
    </row>
    <row r="70" spans="1:26" ht="13.5" hidden="1">
      <c r="A70" s="38" t="s">
        <v>103</v>
      </c>
      <c r="B70" s="18">
        <v>121675456</v>
      </c>
      <c r="C70" s="18"/>
      <c r="D70" s="19">
        <v>159714364</v>
      </c>
      <c r="E70" s="20">
        <v>159714364</v>
      </c>
      <c r="F70" s="20">
        <v>9883903</v>
      </c>
      <c r="G70" s="20">
        <v>12281005</v>
      </c>
      <c r="H70" s="20">
        <v>9024185</v>
      </c>
      <c r="I70" s="20">
        <v>31189093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31189093</v>
      </c>
      <c r="W70" s="20">
        <v>79857178</v>
      </c>
      <c r="X70" s="20"/>
      <c r="Y70" s="19"/>
      <c r="Z70" s="22">
        <v>159714364</v>
      </c>
    </row>
    <row r="71" spans="1:26" ht="13.5" hidden="1">
      <c r="A71" s="38" t="s">
        <v>104</v>
      </c>
      <c r="B71" s="18">
        <v>45441581</v>
      </c>
      <c r="C71" s="18"/>
      <c r="D71" s="19">
        <v>37206478</v>
      </c>
      <c r="E71" s="20">
        <v>37206478</v>
      </c>
      <c r="F71" s="20">
        <v>4953990</v>
      </c>
      <c r="G71" s="20">
        <v>4257195</v>
      </c>
      <c r="H71" s="20">
        <v>5823358</v>
      </c>
      <c r="I71" s="20">
        <v>15034543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15034543</v>
      </c>
      <c r="W71" s="20">
        <v>18603238</v>
      </c>
      <c r="X71" s="20"/>
      <c r="Y71" s="19"/>
      <c r="Z71" s="22">
        <v>37206478</v>
      </c>
    </row>
    <row r="72" spans="1:26" ht="13.5" hidden="1">
      <c r="A72" s="38" t="s">
        <v>105</v>
      </c>
      <c r="B72" s="18">
        <v>6595512</v>
      </c>
      <c r="C72" s="18"/>
      <c r="D72" s="19">
        <v>13492011</v>
      </c>
      <c r="E72" s="20">
        <v>13492011</v>
      </c>
      <c r="F72" s="20">
        <v>1209448</v>
      </c>
      <c r="G72" s="20">
        <v>1152834</v>
      </c>
      <c r="H72" s="20">
        <v>853141</v>
      </c>
      <c r="I72" s="20">
        <v>3215423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3215423</v>
      </c>
      <c r="W72" s="20">
        <v>6746007</v>
      </c>
      <c r="X72" s="20"/>
      <c r="Y72" s="19"/>
      <c r="Z72" s="22">
        <v>13492011</v>
      </c>
    </row>
    <row r="73" spans="1:26" ht="13.5" hidden="1">
      <c r="A73" s="38" t="s">
        <v>106</v>
      </c>
      <c r="B73" s="18">
        <v>7606421</v>
      </c>
      <c r="C73" s="18"/>
      <c r="D73" s="19">
        <v>15469050</v>
      </c>
      <c r="E73" s="20">
        <v>15469050</v>
      </c>
      <c r="F73" s="20">
        <v>708653</v>
      </c>
      <c r="G73" s="20">
        <v>782157</v>
      </c>
      <c r="H73" s="20">
        <v>698868</v>
      </c>
      <c r="I73" s="20">
        <v>2189678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2189678</v>
      </c>
      <c r="W73" s="20"/>
      <c r="X73" s="20"/>
      <c r="Y73" s="19"/>
      <c r="Z73" s="22">
        <v>15469050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>
        <v>41177243</v>
      </c>
      <c r="C75" s="27"/>
      <c r="D75" s="28">
        <v>32267297</v>
      </c>
      <c r="E75" s="29">
        <v>32267297</v>
      </c>
      <c r="F75" s="29">
        <v>5818356</v>
      </c>
      <c r="G75" s="29">
        <v>5602059</v>
      </c>
      <c r="H75" s="29">
        <v>5606621</v>
      </c>
      <c r="I75" s="29">
        <v>17027036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17027036</v>
      </c>
      <c r="W75" s="29">
        <v>16133651</v>
      </c>
      <c r="X75" s="29"/>
      <c r="Y75" s="28"/>
      <c r="Z75" s="30">
        <v>32267297</v>
      </c>
    </row>
    <row r="76" spans="1:26" ht="13.5" hidden="1">
      <c r="A76" s="41" t="s">
        <v>110</v>
      </c>
      <c r="B76" s="31">
        <v>13521909</v>
      </c>
      <c r="C76" s="31"/>
      <c r="D76" s="32">
        <v>333797711</v>
      </c>
      <c r="E76" s="33">
        <v>333797711</v>
      </c>
      <c r="F76" s="33">
        <v>27585823</v>
      </c>
      <c r="G76" s="33">
        <v>28957479</v>
      </c>
      <c r="H76" s="33">
        <v>27345112</v>
      </c>
      <c r="I76" s="33">
        <v>83888414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83888414</v>
      </c>
      <c r="W76" s="33">
        <v>177457606</v>
      </c>
      <c r="X76" s="33"/>
      <c r="Y76" s="32"/>
      <c r="Z76" s="34">
        <v>333797711</v>
      </c>
    </row>
    <row r="77" spans="1:26" ht="13.5" hidden="1">
      <c r="A77" s="36" t="s">
        <v>31</v>
      </c>
      <c r="B77" s="18"/>
      <c r="C77" s="18"/>
      <c r="D77" s="19">
        <v>77410919</v>
      </c>
      <c r="E77" s="20">
        <v>77410919</v>
      </c>
      <c r="F77" s="20">
        <v>5720126</v>
      </c>
      <c r="G77" s="20">
        <v>5664386</v>
      </c>
      <c r="H77" s="20">
        <v>5738114</v>
      </c>
      <c r="I77" s="20">
        <v>17122626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17122626</v>
      </c>
      <c r="W77" s="20">
        <v>48383010</v>
      </c>
      <c r="X77" s="20"/>
      <c r="Y77" s="19"/>
      <c r="Z77" s="22">
        <v>77410919</v>
      </c>
    </row>
    <row r="78" spans="1:26" ht="13.5" hidden="1">
      <c r="A78" s="37" t="s">
        <v>32</v>
      </c>
      <c r="B78" s="18">
        <v>13521909</v>
      </c>
      <c r="C78" s="18"/>
      <c r="D78" s="19">
        <v>223809790</v>
      </c>
      <c r="E78" s="20">
        <v>223809790</v>
      </c>
      <c r="F78" s="20">
        <v>16047341</v>
      </c>
      <c r="G78" s="20">
        <v>17691034</v>
      </c>
      <c r="H78" s="20">
        <v>16000377</v>
      </c>
      <c r="I78" s="20">
        <v>49738752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49738752</v>
      </c>
      <c r="W78" s="20">
        <v>112940945</v>
      </c>
      <c r="X78" s="20"/>
      <c r="Y78" s="19"/>
      <c r="Z78" s="22">
        <v>223809790</v>
      </c>
    </row>
    <row r="79" spans="1:26" ht="13.5" hidden="1">
      <c r="A79" s="38" t="s">
        <v>103</v>
      </c>
      <c r="B79" s="18"/>
      <c r="C79" s="18"/>
      <c r="D79" s="19">
        <v>159714364</v>
      </c>
      <c r="E79" s="20">
        <v>159714364</v>
      </c>
      <c r="F79" s="20">
        <v>9883903</v>
      </c>
      <c r="G79" s="20">
        <v>12281005</v>
      </c>
      <c r="H79" s="20">
        <v>9024185</v>
      </c>
      <c r="I79" s="20">
        <v>31189093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31189093</v>
      </c>
      <c r="W79" s="20">
        <v>79857178</v>
      </c>
      <c r="X79" s="20"/>
      <c r="Y79" s="19"/>
      <c r="Z79" s="22">
        <v>159714364</v>
      </c>
    </row>
    <row r="80" spans="1:26" ht="13.5" hidden="1">
      <c r="A80" s="38" t="s">
        <v>104</v>
      </c>
      <c r="B80" s="18"/>
      <c r="C80" s="18"/>
      <c r="D80" s="19">
        <v>37206478</v>
      </c>
      <c r="E80" s="20">
        <v>37206478</v>
      </c>
      <c r="F80" s="20">
        <v>4953990</v>
      </c>
      <c r="G80" s="20">
        <v>4257195</v>
      </c>
      <c r="H80" s="20">
        <v>5823358</v>
      </c>
      <c r="I80" s="20">
        <v>15034543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15034543</v>
      </c>
      <c r="W80" s="20">
        <v>18603238</v>
      </c>
      <c r="X80" s="20"/>
      <c r="Y80" s="19"/>
      <c r="Z80" s="22">
        <v>37206478</v>
      </c>
    </row>
    <row r="81" spans="1:26" ht="13.5" hidden="1">
      <c r="A81" s="38" t="s">
        <v>105</v>
      </c>
      <c r="B81" s="18"/>
      <c r="C81" s="18"/>
      <c r="D81" s="19">
        <v>13492011</v>
      </c>
      <c r="E81" s="20">
        <v>13492011</v>
      </c>
      <c r="F81" s="20">
        <v>1209448</v>
      </c>
      <c r="G81" s="20">
        <v>1152834</v>
      </c>
      <c r="H81" s="20">
        <v>1152834</v>
      </c>
      <c r="I81" s="20">
        <v>3515116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3515116</v>
      </c>
      <c r="W81" s="20">
        <v>6746007</v>
      </c>
      <c r="X81" s="20"/>
      <c r="Y81" s="19"/>
      <c r="Z81" s="22">
        <v>13492011</v>
      </c>
    </row>
    <row r="82" spans="1:26" ht="13.5" hidden="1">
      <c r="A82" s="38" t="s">
        <v>106</v>
      </c>
      <c r="B82" s="18"/>
      <c r="C82" s="18"/>
      <c r="D82" s="19">
        <v>13396937</v>
      </c>
      <c r="E82" s="20">
        <v>13396937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7734522</v>
      </c>
      <c r="X82" s="20"/>
      <c r="Y82" s="19"/>
      <c r="Z82" s="22">
        <v>13396937</v>
      </c>
    </row>
    <row r="83" spans="1:26" ht="13.5" hidden="1">
      <c r="A83" s="38" t="s">
        <v>107</v>
      </c>
      <c r="B83" s="18">
        <v>13521909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32577002</v>
      </c>
      <c r="E84" s="29">
        <v>32577002</v>
      </c>
      <c r="F84" s="29">
        <v>5818356</v>
      </c>
      <c r="G84" s="29">
        <v>5602059</v>
      </c>
      <c r="H84" s="29">
        <v>5606621</v>
      </c>
      <c r="I84" s="29">
        <v>17027036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17027036</v>
      </c>
      <c r="W84" s="29">
        <v>16133651</v>
      </c>
      <c r="X84" s="29"/>
      <c r="Y84" s="28"/>
      <c r="Z84" s="30">
        <v>32577002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458423084</v>
      </c>
      <c r="C5" s="18">
        <v>0</v>
      </c>
      <c r="D5" s="58">
        <v>426739508</v>
      </c>
      <c r="E5" s="59">
        <v>426739508</v>
      </c>
      <c r="F5" s="59">
        <v>40057029</v>
      </c>
      <c r="G5" s="59">
        <v>39744153</v>
      </c>
      <c r="H5" s="59">
        <v>39380015</v>
      </c>
      <c r="I5" s="59">
        <v>119181197</v>
      </c>
      <c r="J5" s="59">
        <v>39775783</v>
      </c>
      <c r="K5" s="59">
        <v>38908508</v>
      </c>
      <c r="L5" s="59">
        <v>39541909</v>
      </c>
      <c r="M5" s="59">
        <v>118226200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237407397</v>
      </c>
      <c r="W5" s="59">
        <v>195019955</v>
      </c>
      <c r="X5" s="59">
        <v>42387442</v>
      </c>
      <c r="Y5" s="60">
        <v>21.73</v>
      </c>
      <c r="Z5" s="61">
        <v>426739508</v>
      </c>
    </row>
    <row r="6" spans="1:26" ht="13.5">
      <c r="A6" s="57" t="s">
        <v>32</v>
      </c>
      <c r="B6" s="18">
        <v>1520262984</v>
      </c>
      <c r="C6" s="18">
        <v>0</v>
      </c>
      <c r="D6" s="58">
        <v>2057422546</v>
      </c>
      <c r="E6" s="59">
        <v>2057422546</v>
      </c>
      <c r="F6" s="59">
        <v>129814157</v>
      </c>
      <c r="G6" s="59">
        <v>142614168</v>
      </c>
      <c r="H6" s="59">
        <v>130054185</v>
      </c>
      <c r="I6" s="59">
        <v>402482510</v>
      </c>
      <c r="J6" s="59">
        <v>113913481</v>
      </c>
      <c r="K6" s="59">
        <v>125249846</v>
      </c>
      <c r="L6" s="59">
        <v>125173090</v>
      </c>
      <c r="M6" s="59">
        <v>364336417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766818927</v>
      </c>
      <c r="W6" s="59">
        <v>940242102</v>
      </c>
      <c r="X6" s="59">
        <v>-173423175</v>
      </c>
      <c r="Y6" s="60">
        <v>-18.44</v>
      </c>
      <c r="Z6" s="61">
        <v>2057422546</v>
      </c>
    </row>
    <row r="7" spans="1:26" ht="13.5">
      <c r="A7" s="57" t="s">
        <v>33</v>
      </c>
      <c r="B7" s="18">
        <v>129855319</v>
      </c>
      <c r="C7" s="18">
        <v>0</v>
      </c>
      <c r="D7" s="58">
        <v>192350</v>
      </c>
      <c r="E7" s="59">
        <v>192350</v>
      </c>
      <c r="F7" s="59">
        <v>56478</v>
      </c>
      <c r="G7" s="59">
        <v>0</v>
      </c>
      <c r="H7" s="59">
        <v>739865</v>
      </c>
      <c r="I7" s="59">
        <v>796343</v>
      </c>
      <c r="J7" s="59">
        <v>344367</v>
      </c>
      <c r="K7" s="59">
        <v>0</v>
      </c>
      <c r="L7" s="59">
        <v>233210</v>
      </c>
      <c r="M7" s="59">
        <v>577577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1373920</v>
      </c>
      <c r="W7" s="59">
        <v>87905</v>
      </c>
      <c r="X7" s="59">
        <v>1286015</v>
      </c>
      <c r="Y7" s="60">
        <v>1462.96</v>
      </c>
      <c r="Z7" s="61">
        <v>192350</v>
      </c>
    </row>
    <row r="8" spans="1:26" ht="13.5">
      <c r="A8" s="57" t="s">
        <v>34</v>
      </c>
      <c r="B8" s="18">
        <v>0</v>
      </c>
      <c r="C8" s="18">
        <v>0</v>
      </c>
      <c r="D8" s="58">
        <v>339216650</v>
      </c>
      <c r="E8" s="59">
        <v>339216650</v>
      </c>
      <c r="F8" s="59">
        <v>135724000</v>
      </c>
      <c r="G8" s="59">
        <v>0</v>
      </c>
      <c r="H8" s="59">
        <v>0</v>
      </c>
      <c r="I8" s="59">
        <v>135724000</v>
      </c>
      <c r="J8" s="59">
        <v>0</v>
      </c>
      <c r="K8" s="59">
        <v>108527000</v>
      </c>
      <c r="L8" s="59">
        <v>0</v>
      </c>
      <c r="M8" s="59">
        <v>108527000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244251000</v>
      </c>
      <c r="W8" s="59">
        <v>252943013</v>
      </c>
      <c r="X8" s="59">
        <v>-8692013</v>
      </c>
      <c r="Y8" s="60">
        <v>-3.44</v>
      </c>
      <c r="Z8" s="61">
        <v>339216650</v>
      </c>
    </row>
    <row r="9" spans="1:26" ht="13.5">
      <c r="A9" s="57" t="s">
        <v>35</v>
      </c>
      <c r="B9" s="18">
        <v>30868187</v>
      </c>
      <c r="C9" s="18">
        <v>0</v>
      </c>
      <c r="D9" s="58">
        <v>240703186</v>
      </c>
      <c r="E9" s="59">
        <v>240703186</v>
      </c>
      <c r="F9" s="59">
        <v>21747345</v>
      </c>
      <c r="G9" s="59">
        <v>24210679</v>
      </c>
      <c r="H9" s="59">
        <v>32171944</v>
      </c>
      <c r="I9" s="59">
        <v>78129968</v>
      </c>
      <c r="J9" s="59">
        <v>27595895</v>
      </c>
      <c r="K9" s="59">
        <v>34866639</v>
      </c>
      <c r="L9" s="59">
        <v>34488915</v>
      </c>
      <c r="M9" s="59">
        <v>96951449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175081417</v>
      </c>
      <c r="W9" s="59">
        <v>110001356</v>
      </c>
      <c r="X9" s="59">
        <v>65080061</v>
      </c>
      <c r="Y9" s="60">
        <v>59.16</v>
      </c>
      <c r="Z9" s="61">
        <v>240703186</v>
      </c>
    </row>
    <row r="10" spans="1:26" ht="25.5">
      <c r="A10" s="62" t="s">
        <v>95</v>
      </c>
      <c r="B10" s="63">
        <f>SUM(B5:B9)</f>
        <v>2139409574</v>
      </c>
      <c r="C10" s="63">
        <f>SUM(C5:C9)</f>
        <v>0</v>
      </c>
      <c r="D10" s="64">
        <f aca="true" t="shared" si="0" ref="D10:Z10">SUM(D5:D9)</f>
        <v>3064274240</v>
      </c>
      <c r="E10" s="65">
        <f t="shared" si="0"/>
        <v>3064274240</v>
      </c>
      <c r="F10" s="65">
        <f t="shared" si="0"/>
        <v>327399009</v>
      </c>
      <c r="G10" s="65">
        <f t="shared" si="0"/>
        <v>206569000</v>
      </c>
      <c r="H10" s="65">
        <f t="shared" si="0"/>
        <v>202346009</v>
      </c>
      <c r="I10" s="65">
        <f t="shared" si="0"/>
        <v>736314018</v>
      </c>
      <c r="J10" s="65">
        <f t="shared" si="0"/>
        <v>181629526</v>
      </c>
      <c r="K10" s="65">
        <f t="shared" si="0"/>
        <v>307551993</v>
      </c>
      <c r="L10" s="65">
        <f t="shared" si="0"/>
        <v>199437124</v>
      </c>
      <c r="M10" s="65">
        <f t="shared" si="0"/>
        <v>688618643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1424932661</v>
      </c>
      <c r="W10" s="65">
        <f t="shared" si="0"/>
        <v>1498294331</v>
      </c>
      <c r="X10" s="65">
        <f t="shared" si="0"/>
        <v>-73361670</v>
      </c>
      <c r="Y10" s="66">
        <f>+IF(W10&lt;&gt;0,(X10/W10)*100,0)</f>
        <v>-4.89634569671211</v>
      </c>
      <c r="Z10" s="67">
        <f t="shared" si="0"/>
        <v>3064274240</v>
      </c>
    </row>
    <row r="11" spans="1:26" ht="13.5">
      <c r="A11" s="57" t="s">
        <v>36</v>
      </c>
      <c r="B11" s="18">
        <v>778827027</v>
      </c>
      <c r="C11" s="18">
        <v>0</v>
      </c>
      <c r="D11" s="58">
        <v>868353759</v>
      </c>
      <c r="E11" s="59">
        <v>868353759</v>
      </c>
      <c r="F11" s="59">
        <v>65530415</v>
      </c>
      <c r="G11" s="59">
        <v>66291313</v>
      </c>
      <c r="H11" s="59">
        <v>78278452</v>
      </c>
      <c r="I11" s="59">
        <v>210100180</v>
      </c>
      <c r="J11" s="59">
        <v>70539694</v>
      </c>
      <c r="K11" s="59">
        <v>76835392</v>
      </c>
      <c r="L11" s="59">
        <v>75905256</v>
      </c>
      <c r="M11" s="59">
        <v>223280342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433380522</v>
      </c>
      <c r="W11" s="59">
        <v>425737250</v>
      </c>
      <c r="X11" s="59">
        <v>7643272</v>
      </c>
      <c r="Y11" s="60">
        <v>1.8</v>
      </c>
      <c r="Z11" s="61">
        <v>868353759</v>
      </c>
    </row>
    <row r="12" spans="1:26" ht="13.5">
      <c r="A12" s="57" t="s">
        <v>37</v>
      </c>
      <c r="B12" s="18">
        <v>26925001</v>
      </c>
      <c r="C12" s="18">
        <v>0</v>
      </c>
      <c r="D12" s="58">
        <v>30027330</v>
      </c>
      <c r="E12" s="59">
        <v>30027330</v>
      </c>
      <c r="F12" s="59">
        <v>2472536</v>
      </c>
      <c r="G12" s="59">
        <v>2195591</v>
      </c>
      <c r="H12" s="59">
        <v>2470242</v>
      </c>
      <c r="I12" s="59">
        <v>7138369</v>
      </c>
      <c r="J12" s="59">
        <v>2614600</v>
      </c>
      <c r="K12" s="59">
        <v>0</v>
      </c>
      <c r="L12" s="59">
        <v>0</v>
      </c>
      <c r="M12" s="59">
        <v>2614600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9752969</v>
      </c>
      <c r="W12" s="59">
        <v>13934844</v>
      </c>
      <c r="X12" s="59">
        <v>-4181875</v>
      </c>
      <c r="Y12" s="60">
        <v>-30.01</v>
      </c>
      <c r="Z12" s="61">
        <v>30027330</v>
      </c>
    </row>
    <row r="13" spans="1:26" ht="13.5">
      <c r="A13" s="57" t="s">
        <v>96</v>
      </c>
      <c r="B13" s="18">
        <v>282348994</v>
      </c>
      <c r="C13" s="18">
        <v>0</v>
      </c>
      <c r="D13" s="58">
        <v>306435194</v>
      </c>
      <c r="E13" s="59">
        <v>306435194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139244151</v>
      </c>
      <c r="X13" s="59">
        <v>-139244151</v>
      </c>
      <c r="Y13" s="60">
        <v>-100</v>
      </c>
      <c r="Z13" s="61">
        <v>306435194</v>
      </c>
    </row>
    <row r="14" spans="1:26" ht="13.5">
      <c r="A14" s="57" t="s">
        <v>38</v>
      </c>
      <c r="B14" s="18">
        <v>0</v>
      </c>
      <c r="C14" s="18">
        <v>0</v>
      </c>
      <c r="D14" s="58">
        <v>84041476</v>
      </c>
      <c r="E14" s="59">
        <v>84041476</v>
      </c>
      <c r="F14" s="59">
        <v>0</v>
      </c>
      <c r="G14" s="59">
        <v>1361000</v>
      </c>
      <c r="H14" s="59">
        <v>0</v>
      </c>
      <c r="I14" s="59">
        <v>1361000</v>
      </c>
      <c r="J14" s="59">
        <v>24142884</v>
      </c>
      <c r="K14" s="59">
        <v>0</v>
      </c>
      <c r="L14" s="59">
        <v>0</v>
      </c>
      <c r="M14" s="59">
        <v>24142884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25503884</v>
      </c>
      <c r="W14" s="59">
        <v>38188446</v>
      </c>
      <c r="X14" s="59">
        <v>-12684562</v>
      </c>
      <c r="Y14" s="60">
        <v>-33.22</v>
      </c>
      <c r="Z14" s="61">
        <v>84041476</v>
      </c>
    </row>
    <row r="15" spans="1:26" ht="13.5">
      <c r="A15" s="57" t="s">
        <v>39</v>
      </c>
      <c r="B15" s="18">
        <v>917747340</v>
      </c>
      <c r="C15" s="18">
        <v>0</v>
      </c>
      <c r="D15" s="58">
        <v>1100236043</v>
      </c>
      <c r="E15" s="59">
        <v>1100236043</v>
      </c>
      <c r="F15" s="59">
        <v>2310177</v>
      </c>
      <c r="G15" s="59">
        <v>138298753</v>
      </c>
      <c r="H15" s="59">
        <v>129858749</v>
      </c>
      <c r="I15" s="59">
        <v>270467679</v>
      </c>
      <c r="J15" s="59">
        <v>87913801</v>
      </c>
      <c r="K15" s="59">
        <v>4108145</v>
      </c>
      <c r="L15" s="59">
        <v>68663608</v>
      </c>
      <c r="M15" s="59">
        <v>160685554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431153233</v>
      </c>
      <c r="W15" s="59">
        <v>489737799</v>
      </c>
      <c r="X15" s="59">
        <v>-58584566</v>
      </c>
      <c r="Y15" s="60">
        <v>-11.96</v>
      </c>
      <c r="Z15" s="61">
        <v>1100236043</v>
      </c>
    </row>
    <row r="16" spans="1:26" ht="13.5">
      <c r="A16" s="68" t="s">
        <v>40</v>
      </c>
      <c r="B16" s="18">
        <v>21153962</v>
      </c>
      <c r="C16" s="18">
        <v>0</v>
      </c>
      <c r="D16" s="58">
        <v>30162937</v>
      </c>
      <c r="E16" s="59">
        <v>30162937</v>
      </c>
      <c r="F16" s="59">
        <v>5083</v>
      </c>
      <c r="G16" s="59">
        <v>1414068</v>
      </c>
      <c r="H16" s="59">
        <v>1671301</v>
      </c>
      <c r="I16" s="59">
        <v>3090452</v>
      </c>
      <c r="J16" s="59">
        <v>1726200</v>
      </c>
      <c r="K16" s="59">
        <v>1413332</v>
      </c>
      <c r="L16" s="59">
        <v>1566988</v>
      </c>
      <c r="M16" s="59">
        <v>4706520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7796972</v>
      </c>
      <c r="W16" s="59">
        <v>13706037</v>
      </c>
      <c r="X16" s="59">
        <v>-5909065</v>
      </c>
      <c r="Y16" s="60">
        <v>-43.11</v>
      </c>
      <c r="Z16" s="61">
        <v>30162937</v>
      </c>
    </row>
    <row r="17" spans="1:26" ht="13.5">
      <c r="A17" s="57" t="s">
        <v>41</v>
      </c>
      <c r="B17" s="18">
        <v>763537364</v>
      </c>
      <c r="C17" s="18">
        <v>0</v>
      </c>
      <c r="D17" s="58">
        <v>846940317</v>
      </c>
      <c r="E17" s="59">
        <v>846940317</v>
      </c>
      <c r="F17" s="59">
        <v>21369608</v>
      </c>
      <c r="G17" s="59">
        <v>8599351</v>
      </c>
      <c r="H17" s="59">
        <v>35571012</v>
      </c>
      <c r="I17" s="59">
        <v>65539971</v>
      </c>
      <c r="J17" s="59">
        <v>30800281</v>
      </c>
      <c r="K17" s="59">
        <v>41397833</v>
      </c>
      <c r="L17" s="59">
        <v>74091783</v>
      </c>
      <c r="M17" s="59">
        <v>146289897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211829868</v>
      </c>
      <c r="W17" s="59">
        <v>385813925</v>
      </c>
      <c r="X17" s="59">
        <v>-173984057</v>
      </c>
      <c r="Y17" s="60">
        <v>-45.1</v>
      </c>
      <c r="Z17" s="61">
        <v>846940317</v>
      </c>
    </row>
    <row r="18" spans="1:26" ht="13.5">
      <c r="A18" s="69" t="s">
        <v>42</v>
      </c>
      <c r="B18" s="70">
        <f>SUM(B11:B17)</f>
        <v>2790539688</v>
      </c>
      <c r="C18" s="70">
        <f>SUM(C11:C17)</f>
        <v>0</v>
      </c>
      <c r="D18" s="71">
        <f aca="true" t="shared" si="1" ref="D18:Z18">SUM(D11:D17)</f>
        <v>3266197056</v>
      </c>
      <c r="E18" s="72">
        <f t="shared" si="1"/>
        <v>3266197056</v>
      </c>
      <c r="F18" s="72">
        <f t="shared" si="1"/>
        <v>91687819</v>
      </c>
      <c r="G18" s="72">
        <f t="shared" si="1"/>
        <v>218160076</v>
      </c>
      <c r="H18" s="72">
        <f t="shared" si="1"/>
        <v>247849756</v>
      </c>
      <c r="I18" s="72">
        <f t="shared" si="1"/>
        <v>557697651</v>
      </c>
      <c r="J18" s="72">
        <f t="shared" si="1"/>
        <v>217737460</v>
      </c>
      <c r="K18" s="72">
        <f t="shared" si="1"/>
        <v>123754702</v>
      </c>
      <c r="L18" s="72">
        <f t="shared" si="1"/>
        <v>220227635</v>
      </c>
      <c r="M18" s="72">
        <f t="shared" si="1"/>
        <v>561719797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1119417448</v>
      </c>
      <c r="W18" s="72">
        <f t="shared" si="1"/>
        <v>1506362452</v>
      </c>
      <c r="X18" s="72">
        <f t="shared" si="1"/>
        <v>-386945004</v>
      </c>
      <c r="Y18" s="66">
        <f>+IF(W18&lt;&gt;0,(X18/W18)*100,0)</f>
        <v>-25.68737713066682</v>
      </c>
      <c r="Z18" s="73">
        <f t="shared" si="1"/>
        <v>3266197056</v>
      </c>
    </row>
    <row r="19" spans="1:26" ht="13.5">
      <c r="A19" s="69" t="s">
        <v>43</v>
      </c>
      <c r="B19" s="74">
        <f>+B10-B18</f>
        <v>-651130114</v>
      </c>
      <c r="C19" s="74">
        <f>+C10-C18</f>
        <v>0</v>
      </c>
      <c r="D19" s="75">
        <f aca="true" t="shared" si="2" ref="D19:Z19">+D10-D18</f>
        <v>-201922816</v>
      </c>
      <c r="E19" s="76">
        <f t="shared" si="2"/>
        <v>-201922816</v>
      </c>
      <c r="F19" s="76">
        <f t="shared" si="2"/>
        <v>235711190</v>
      </c>
      <c r="G19" s="76">
        <f t="shared" si="2"/>
        <v>-11591076</v>
      </c>
      <c r="H19" s="76">
        <f t="shared" si="2"/>
        <v>-45503747</v>
      </c>
      <c r="I19" s="76">
        <f t="shared" si="2"/>
        <v>178616367</v>
      </c>
      <c r="J19" s="76">
        <f t="shared" si="2"/>
        <v>-36107934</v>
      </c>
      <c r="K19" s="76">
        <f t="shared" si="2"/>
        <v>183797291</v>
      </c>
      <c r="L19" s="76">
        <f t="shared" si="2"/>
        <v>-20790511</v>
      </c>
      <c r="M19" s="76">
        <f t="shared" si="2"/>
        <v>126898846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305515213</v>
      </c>
      <c r="W19" s="76">
        <f>IF(E10=E18,0,W10-W18)</f>
        <v>-8068121</v>
      </c>
      <c r="X19" s="76">
        <f t="shared" si="2"/>
        <v>313583334</v>
      </c>
      <c r="Y19" s="77">
        <f>+IF(W19&lt;&gt;0,(X19/W19)*100,0)</f>
        <v>-3886.695972953306</v>
      </c>
      <c r="Z19" s="78">
        <f t="shared" si="2"/>
        <v>-201922816</v>
      </c>
    </row>
    <row r="20" spans="1:26" ht="13.5">
      <c r="A20" s="57" t="s">
        <v>44</v>
      </c>
      <c r="B20" s="18">
        <v>0</v>
      </c>
      <c r="C20" s="18">
        <v>0</v>
      </c>
      <c r="D20" s="58">
        <v>190198650</v>
      </c>
      <c r="E20" s="59">
        <v>190198650</v>
      </c>
      <c r="F20" s="59">
        <v>0</v>
      </c>
      <c r="G20" s="59">
        <v>538930</v>
      </c>
      <c r="H20" s="59">
        <v>0</v>
      </c>
      <c r="I20" s="59">
        <v>538930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538930</v>
      </c>
      <c r="W20" s="59">
        <v>142648988</v>
      </c>
      <c r="X20" s="59">
        <v>-142110058</v>
      </c>
      <c r="Y20" s="60">
        <v>-99.62</v>
      </c>
      <c r="Z20" s="61">
        <v>190198650</v>
      </c>
    </row>
    <row r="21" spans="1:26" ht="13.5">
      <c r="A21" s="57" t="s">
        <v>97</v>
      </c>
      <c r="B21" s="79">
        <v>0</v>
      </c>
      <c r="C21" s="79">
        <v>0</v>
      </c>
      <c r="D21" s="80">
        <v>23103689</v>
      </c>
      <c r="E21" s="81">
        <v>23103689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23103689</v>
      </c>
    </row>
    <row r="22" spans="1:26" ht="25.5">
      <c r="A22" s="84" t="s">
        <v>98</v>
      </c>
      <c r="B22" s="85">
        <f>SUM(B19:B21)</f>
        <v>-651130114</v>
      </c>
      <c r="C22" s="85">
        <f>SUM(C19:C21)</f>
        <v>0</v>
      </c>
      <c r="D22" s="86">
        <f aca="true" t="shared" si="3" ref="D22:Z22">SUM(D19:D21)</f>
        <v>11379523</v>
      </c>
      <c r="E22" s="87">
        <f t="shared" si="3"/>
        <v>11379523</v>
      </c>
      <c r="F22" s="87">
        <f t="shared" si="3"/>
        <v>235711190</v>
      </c>
      <c r="G22" s="87">
        <f t="shared" si="3"/>
        <v>-11052146</v>
      </c>
      <c r="H22" s="87">
        <f t="shared" si="3"/>
        <v>-45503747</v>
      </c>
      <c r="I22" s="87">
        <f t="shared" si="3"/>
        <v>179155297</v>
      </c>
      <c r="J22" s="87">
        <f t="shared" si="3"/>
        <v>-36107934</v>
      </c>
      <c r="K22" s="87">
        <f t="shared" si="3"/>
        <v>183797291</v>
      </c>
      <c r="L22" s="87">
        <f t="shared" si="3"/>
        <v>-20790511</v>
      </c>
      <c r="M22" s="87">
        <f t="shared" si="3"/>
        <v>126898846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306054143</v>
      </c>
      <c r="W22" s="87">
        <f t="shared" si="3"/>
        <v>134580867</v>
      </c>
      <c r="X22" s="87">
        <f t="shared" si="3"/>
        <v>171473276</v>
      </c>
      <c r="Y22" s="88">
        <f>+IF(W22&lt;&gt;0,(X22/W22)*100,0)</f>
        <v>127.41281864382698</v>
      </c>
      <c r="Z22" s="89">
        <f t="shared" si="3"/>
        <v>11379523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-651130114</v>
      </c>
      <c r="C24" s="74">
        <f>SUM(C22:C23)</f>
        <v>0</v>
      </c>
      <c r="D24" s="75">
        <f aca="true" t="shared" si="4" ref="D24:Z24">SUM(D22:D23)</f>
        <v>11379523</v>
      </c>
      <c r="E24" s="76">
        <f t="shared" si="4"/>
        <v>11379523</v>
      </c>
      <c r="F24" s="76">
        <f t="shared" si="4"/>
        <v>235711190</v>
      </c>
      <c r="G24" s="76">
        <f t="shared" si="4"/>
        <v>-11052146</v>
      </c>
      <c r="H24" s="76">
        <f t="shared" si="4"/>
        <v>-45503747</v>
      </c>
      <c r="I24" s="76">
        <f t="shared" si="4"/>
        <v>179155297</v>
      </c>
      <c r="J24" s="76">
        <f t="shared" si="4"/>
        <v>-36107934</v>
      </c>
      <c r="K24" s="76">
        <f t="shared" si="4"/>
        <v>183797291</v>
      </c>
      <c r="L24" s="76">
        <f t="shared" si="4"/>
        <v>-20790511</v>
      </c>
      <c r="M24" s="76">
        <f t="shared" si="4"/>
        <v>126898846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306054143</v>
      </c>
      <c r="W24" s="76">
        <f t="shared" si="4"/>
        <v>134580867</v>
      </c>
      <c r="X24" s="76">
        <f t="shared" si="4"/>
        <v>171473276</v>
      </c>
      <c r="Y24" s="77">
        <f>+IF(W24&lt;&gt;0,(X24/W24)*100,0)</f>
        <v>127.41281864382698</v>
      </c>
      <c r="Z24" s="78">
        <f t="shared" si="4"/>
        <v>11379523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175548298</v>
      </c>
      <c r="C27" s="21">
        <v>0</v>
      </c>
      <c r="D27" s="98">
        <v>241812339</v>
      </c>
      <c r="E27" s="99">
        <v>252816419</v>
      </c>
      <c r="F27" s="99">
        <v>9422565</v>
      </c>
      <c r="G27" s="99">
        <v>14238741</v>
      </c>
      <c r="H27" s="99">
        <v>11601037</v>
      </c>
      <c r="I27" s="99">
        <v>35262343</v>
      </c>
      <c r="J27" s="99">
        <v>16871671</v>
      </c>
      <c r="K27" s="99">
        <v>19938225</v>
      </c>
      <c r="L27" s="99">
        <v>24135464</v>
      </c>
      <c r="M27" s="99">
        <v>60945360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96207703</v>
      </c>
      <c r="W27" s="99">
        <v>126408210</v>
      </c>
      <c r="X27" s="99">
        <v>-30200507</v>
      </c>
      <c r="Y27" s="100">
        <v>-23.89</v>
      </c>
      <c r="Z27" s="101">
        <v>252816419</v>
      </c>
    </row>
    <row r="28" spans="1:26" ht="13.5">
      <c r="A28" s="102" t="s">
        <v>44</v>
      </c>
      <c r="B28" s="18">
        <v>138614214</v>
      </c>
      <c r="C28" s="18">
        <v>0</v>
      </c>
      <c r="D28" s="58">
        <v>213302339</v>
      </c>
      <c r="E28" s="59">
        <v>216138028</v>
      </c>
      <c r="F28" s="59">
        <v>9403590</v>
      </c>
      <c r="G28" s="59">
        <v>14089585</v>
      </c>
      <c r="H28" s="59">
        <v>11402141</v>
      </c>
      <c r="I28" s="59">
        <v>34895316</v>
      </c>
      <c r="J28" s="59">
        <v>16677496</v>
      </c>
      <c r="K28" s="59">
        <v>19902087</v>
      </c>
      <c r="L28" s="59">
        <v>23670113</v>
      </c>
      <c r="M28" s="59">
        <v>60249696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95145012</v>
      </c>
      <c r="W28" s="59">
        <v>108069014</v>
      </c>
      <c r="X28" s="59">
        <v>-12924002</v>
      </c>
      <c r="Y28" s="60">
        <v>-11.96</v>
      </c>
      <c r="Z28" s="61">
        <v>216138028</v>
      </c>
    </row>
    <row r="29" spans="1:26" ht="13.5">
      <c r="A29" s="57" t="s">
        <v>100</v>
      </c>
      <c r="B29" s="18">
        <v>24505781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12428303</v>
      </c>
      <c r="C31" s="18">
        <v>0</v>
      </c>
      <c r="D31" s="58">
        <v>28510000</v>
      </c>
      <c r="E31" s="59">
        <v>36678391</v>
      </c>
      <c r="F31" s="59">
        <v>18975</v>
      </c>
      <c r="G31" s="59">
        <v>149156</v>
      </c>
      <c r="H31" s="59">
        <v>198896</v>
      </c>
      <c r="I31" s="59">
        <v>367027</v>
      </c>
      <c r="J31" s="59">
        <v>194175</v>
      </c>
      <c r="K31" s="59">
        <v>36138</v>
      </c>
      <c r="L31" s="59">
        <v>465351</v>
      </c>
      <c r="M31" s="59">
        <v>695664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1062691</v>
      </c>
      <c r="W31" s="59">
        <v>18339196</v>
      </c>
      <c r="X31" s="59">
        <v>-17276505</v>
      </c>
      <c r="Y31" s="60">
        <v>-94.21</v>
      </c>
      <c r="Z31" s="61">
        <v>36678391</v>
      </c>
    </row>
    <row r="32" spans="1:26" ht="13.5">
      <c r="A32" s="69" t="s">
        <v>50</v>
      </c>
      <c r="B32" s="21">
        <f>SUM(B28:B31)</f>
        <v>175548298</v>
      </c>
      <c r="C32" s="21">
        <f>SUM(C28:C31)</f>
        <v>0</v>
      </c>
      <c r="D32" s="98">
        <f aca="true" t="shared" si="5" ref="D32:Z32">SUM(D28:D31)</f>
        <v>241812339</v>
      </c>
      <c r="E32" s="99">
        <f t="shared" si="5"/>
        <v>252816419</v>
      </c>
      <c r="F32" s="99">
        <f t="shared" si="5"/>
        <v>9422565</v>
      </c>
      <c r="G32" s="99">
        <f t="shared" si="5"/>
        <v>14238741</v>
      </c>
      <c r="H32" s="99">
        <f t="shared" si="5"/>
        <v>11601037</v>
      </c>
      <c r="I32" s="99">
        <f t="shared" si="5"/>
        <v>35262343</v>
      </c>
      <c r="J32" s="99">
        <f t="shared" si="5"/>
        <v>16871671</v>
      </c>
      <c r="K32" s="99">
        <f t="shared" si="5"/>
        <v>19938225</v>
      </c>
      <c r="L32" s="99">
        <f t="shared" si="5"/>
        <v>24135464</v>
      </c>
      <c r="M32" s="99">
        <f t="shared" si="5"/>
        <v>60945360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96207703</v>
      </c>
      <c r="W32" s="99">
        <f t="shared" si="5"/>
        <v>126408210</v>
      </c>
      <c r="X32" s="99">
        <f t="shared" si="5"/>
        <v>-30200507</v>
      </c>
      <c r="Y32" s="100">
        <f>+IF(W32&lt;&gt;0,(X32/W32)*100,0)</f>
        <v>-23.891254373430336</v>
      </c>
      <c r="Z32" s="101">
        <f t="shared" si="5"/>
        <v>252816419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2131195343</v>
      </c>
      <c r="C35" s="18">
        <v>0</v>
      </c>
      <c r="D35" s="58">
        <v>3226490150</v>
      </c>
      <c r="E35" s="59">
        <v>3226490150</v>
      </c>
      <c r="F35" s="59">
        <v>3364342744</v>
      </c>
      <c r="G35" s="59">
        <v>3840077976</v>
      </c>
      <c r="H35" s="59">
        <v>2077570452</v>
      </c>
      <c r="I35" s="59">
        <v>2077570452</v>
      </c>
      <c r="J35" s="59">
        <v>2122804087</v>
      </c>
      <c r="K35" s="59">
        <v>2155687147</v>
      </c>
      <c r="L35" s="59">
        <v>2228895401</v>
      </c>
      <c r="M35" s="59">
        <v>2228895401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2228895401</v>
      </c>
      <c r="W35" s="59">
        <v>1613245075</v>
      </c>
      <c r="X35" s="59">
        <v>615650326</v>
      </c>
      <c r="Y35" s="60">
        <v>38.16</v>
      </c>
      <c r="Z35" s="61">
        <v>3226490150</v>
      </c>
    </row>
    <row r="36" spans="1:26" ht="13.5">
      <c r="A36" s="57" t="s">
        <v>53</v>
      </c>
      <c r="B36" s="18">
        <v>6678495027</v>
      </c>
      <c r="C36" s="18">
        <v>0</v>
      </c>
      <c r="D36" s="58">
        <v>6624642826</v>
      </c>
      <c r="E36" s="59">
        <v>6624642826</v>
      </c>
      <c r="F36" s="59">
        <v>6764849563</v>
      </c>
      <c r="G36" s="59">
        <v>6700240161</v>
      </c>
      <c r="H36" s="59">
        <v>6713757372</v>
      </c>
      <c r="I36" s="59">
        <v>6713757372</v>
      </c>
      <c r="J36" s="59">
        <v>6730629043</v>
      </c>
      <c r="K36" s="59">
        <v>6750567268</v>
      </c>
      <c r="L36" s="59">
        <v>6774702733</v>
      </c>
      <c r="M36" s="59">
        <v>6774702733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6774702733</v>
      </c>
      <c r="W36" s="59">
        <v>3312321413</v>
      </c>
      <c r="X36" s="59">
        <v>3462381320</v>
      </c>
      <c r="Y36" s="60">
        <v>104.53</v>
      </c>
      <c r="Z36" s="61">
        <v>6624642826</v>
      </c>
    </row>
    <row r="37" spans="1:26" ht="13.5">
      <c r="A37" s="57" t="s">
        <v>54</v>
      </c>
      <c r="B37" s="18">
        <v>3315516470</v>
      </c>
      <c r="C37" s="18">
        <v>0</v>
      </c>
      <c r="D37" s="58">
        <v>2628811712</v>
      </c>
      <c r="E37" s="59">
        <v>2628811712</v>
      </c>
      <c r="F37" s="59">
        <v>2419681781</v>
      </c>
      <c r="G37" s="59">
        <v>2468538868</v>
      </c>
      <c r="H37" s="59">
        <v>3476027285</v>
      </c>
      <c r="I37" s="59">
        <v>3476027285</v>
      </c>
      <c r="J37" s="59">
        <v>2807439463</v>
      </c>
      <c r="K37" s="59">
        <v>2877153169</v>
      </c>
      <c r="L37" s="59">
        <v>2747125460</v>
      </c>
      <c r="M37" s="59">
        <v>2747125460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2747125460</v>
      </c>
      <c r="W37" s="59">
        <v>1314405856</v>
      </c>
      <c r="X37" s="59">
        <v>1432719604</v>
      </c>
      <c r="Y37" s="60">
        <v>109</v>
      </c>
      <c r="Z37" s="61">
        <v>2628811712</v>
      </c>
    </row>
    <row r="38" spans="1:26" ht="13.5">
      <c r="A38" s="57" t="s">
        <v>55</v>
      </c>
      <c r="B38" s="18">
        <v>470247082</v>
      </c>
      <c r="C38" s="18">
        <v>0</v>
      </c>
      <c r="D38" s="58">
        <v>355282984</v>
      </c>
      <c r="E38" s="59">
        <v>355282984</v>
      </c>
      <c r="F38" s="59">
        <v>296286842</v>
      </c>
      <c r="G38" s="59">
        <v>472729816</v>
      </c>
      <c r="H38" s="59">
        <v>470247082</v>
      </c>
      <c r="I38" s="59">
        <v>470247082</v>
      </c>
      <c r="J38" s="59">
        <v>470247082</v>
      </c>
      <c r="K38" s="59">
        <v>470247082</v>
      </c>
      <c r="L38" s="59">
        <v>470247082</v>
      </c>
      <c r="M38" s="59">
        <v>470247082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470247082</v>
      </c>
      <c r="W38" s="59">
        <v>177641492</v>
      </c>
      <c r="X38" s="59">
        <v>292605590</v>
      </c>
      <c r="Y38" s="60">
        <v>164.72</v>
      </c>
      <c r="Z38" s="61">
        <v>355282984</v>
      </c>
    </row>
    <row r="39" spans="1:26" ht="13.5">
      <c r="A39" s="57" t="s">
        <v>56</v>
      </c>
      <c r="B39" s="18">
        <v>5023926818</v>
      </c>
      <c r="C39" s="18">
        <v>0</v>
      </c>
      <c r="D39" s="58">
        <v>6867038280</v>
      </c>
      <c r="E39" s="59">
        <v>6867038280</v>
      </c>
      <c r="F39" s="59">
        <v>7413223684</v>
      </c>
      <c r="G39" s="59">
        <v>7599049452</v>
      </c>
      <c r="H39" s="59">
        <v>4845053457</v>
      </c>
      <c r="I39" s="59">
        <v>4845053457</v>
      </c>
      <c r="J39" s="59">
        <v>5575746584</v>
      </c>
      <c r="K39" s="59">
        <v>5558854164</v>
      </c>
      <c r="L39" s="59">
        <v>5786225592</v>
      </c>
      <c r="M39" s="59">
        <v>5786225592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5786225592</v>
      </c>
      <c r="W39" s="59">
        <v>3433519140</v>
      </c>
      <c r="X39" s="59">
        <v>2352706452</v>
      </c>
      <c r="Y39" s="60">
        <v>68.52</v>
      </c>
      <c r="Z39" s="61">
        <v>6867038280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4474843216</v>
      </c>
      <c r="C42" s="18">
        <v>0</v>
      </c>
      <c r="D42" s="58">
        <v>232808297</v>
      </c>
      <c r="E42" s="59">
        <v>232808297</v>
      </c>
      <c r="F42" s="59">
        <v>89703024</v>
      </c>
      <c r="G42" s="59">
        <v>-18398333</v>
      </c>
      <c r="H42" s="59">
        <v>-21149782</v>
      </c>
      <c r="I42" s="59">
        <v>50154909</v>
      </c>
      <c r="J42" s="59">
        <v>-3801986</v>
      </c>
      <c r="K42" s="59">
        <v>-3394330</v>
      </c>
      <c r="L42" s="59">
        <v>26346355</v>
      </c>
      <c r="M42" s="59">
        <v>19150039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69304948</v>
      </c>
      <c r="W42" s="59">
        <v>235152170</v>
      </c>
      <c r="X42" s="59">
        <v>-165847222</v>
      </c>
      <c r="Y42" s="60">
        <v>-70.53</v>
      </c>
      <c r="Z42" s="61">
        <v>232808297</v>
      </c>
    </row>
    <row r="43" spans="1:26" ht="13.5">
      <c r="A43" s="57" t="s">
        <v>59</v>
      </c>
      <c r="B43" s="18">
        <v>0</v>
      </c>
      <c r="C43" s="18">
        <v>0</v>
      </c>
      <c r="D43" s="58">
        <v>-218708650</v>
      </c>
      <c r="E43" s="59">
        <v>-218708650</v>
      </c>
      <c r="F43" s="59">
        <v>-93042628</v>
      </c>
      <c r="G43" s="59">
        <v>19045458</v>
      </c>
      <c r="H43" s="59">
        <v>24304940</v>
      </c>
      <c r="I43" s="59">
        <v>-49692230</v>
      </c>
      <c r="J43" s="59">
        <v>2363881</v>
      </c>
      <c r="K43" s="59">
        <v>135082</v>
      </c>
      <c r="L43" s="59">
        <v>-16998086</v>
      </c>
      <c r="M43" s="59">
        <v>-14499123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-64191353</v>
      </c>
      <c r="W43" s="59">
        <v>-90050000</v>
      </c>
      <c r="X43" s="59">
        <v>25858647</v>
      </c>
      <c r="Y43" s="60">
        <v>-28.72</v>
      </c>
      <c r="Z43" s="61">
        <v>-218708650</v>
      </c>
    </row>
    <row r="44" spans="1:26" ht="13.5">
      <c r="A44" s="57" t="s">
        <v>60</v>
      </c>
      <c r="B44" s="18">
        <v>0</v>
      </c>
      <c r="C44" s="18">
        <v>0</v>
      </c>
      <c r="D44" s="58">
        <v>-16974991</v>
      </c>
      <c r="E44" s="59">
        <v>-16974991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-8343920</v>
      </c>
      <c r="M44" s="59">
        <v>-8343920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-8343920</v>
      </c>
      <c r="W44" s="59">
        <v>-9336245</v>
      </c>
      <c r="X44" s="59">
        <v>992325</v>
      </c>
      <c r="Y44" s="60">
        <v>-10.63</v>
      </c>
      <c r="Z44" s="61">
        <v>-16974991</v>
      </c>
    </row>
    <row r="45" spans="1:26" ht="13.5">
      <c r="A45" s="69" t="s">
        <v>61</v>
      </c>
      <c r="B45" s="21">
        <v>4474843216</v>
      </c>
      <c r="C45" s="21">
        <v>0</v>
      </c>
      <c r="D45" s="98">
        <v>2053879</v>
      </c>
      <c r="E45" s="99">
        <v>2053879</v>
      </c>
      <c r="F45" s="99">
        <v>4523031</v>
      </c>
      <c r="G45" s="99">
        <v>5170156</v>
      </c>
      <c r="H45" s="99">
        <v>8325314</v>
      </c>
      <c r="I45" s="99">
        <v>8325314</v>
      </c>
      <c r="J45" s="99">
        <v>6887209</v>
      </c>
      <c r="K45" s="99">
        <v>3627961</v>
      </c>
      <c r="L45" s="99">
        <v>4632310</v>
      </c>
      <c r="M45" s="99">
        <v>4632310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4632310</v>
      </c>
      <c r="W45" s="99">
        <v>140695148</v>
      </c>
      <c r="X45" s="99">
        <v>-136062838</v>
      </c>
      <c r="Y45" s="100">
        <v>-96.71</v>
      </c>
      <c r="Z45" s="101">
        <v>2053879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-84011032</v>
      </c>
      <c r="C49" s="51">
        <v>0</v>
      </c>
      <c r="D49" s="128">
        <v>170243893</v>
      </c>
      <c r="E49" s="53">
        <v>123158065</v>
      </c>
      <c r="F49" s="53">
        <v>0</v>
      </c>
      <c r="G49" s="53">
        <v>0</v>
      </c>
      <c r="H49" s="53">
        <v>0</v>
      </c>
      <c r="I49" s="53">
        <v>104876409</v>
      </c>
      <c r="J49" s="53">
        <v>0</v>
      </c>
      <c r="K49" s="53">
        <v>0</v>
      </c>
      <c r="L49" s="53">
        <v>0</v>
      </c>
      <c r="M49" s="53">
        <v>3496126600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3810393935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36462817</v>
      </c>
      <c r="C51" s="51">
        <v>0</v>
      </c>
      <c r="D51" s="128">
        <v>103698621</v>
      </c>
      <c r="E51" s="53">
        <v>100979827</v>
      </c>
      <c r="F51" s="53">
        <v>0</v>
      </c>
      <c r="G51" s="53">
        <v>0</v>
      </c>
      <c r="H51" s="53">
        <v>0</v>
      </c>
      <c r="I51" s="53">
        <v>116943738</v>
      </c>
      <c r="J51" s="53">
        <v>0</v>
      </c>
      <c r="K51" s="53">
        <v>0</v>
      </c>
      <c r="L51" s="53">
        <v>0</v>
      </c>
      <c r="M51" s="53">
        <v>164304469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159958142</v>
      </c>
      <c r="W51" s="53">
        <v>218759467</v>
      </c>
      <c r="X51" s="53">
        <v>1652395693</v>
      </c>
      <c r="Y51" s="53">
        <v>2553502774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81.94540068641089</v>
      </c>
      <c r="E58" s="7">
        <f t="shared" si="6"/>
        <v>81.94540068641089</v>
      </c>
      <c r="F58" s="7">
        <f t="shared" si="6"/>
        <v>84.9844980921912</v>
      </c>
      <c r="G58" s="7">
        <f t="shared" si="6"/>
        <v>56.337884172043275</v>
      </c>
      <c r="H58" s="7">
        <f t="shared" si="6"/>
        <v>77.67288040070385</v>
      </c>
      <c r="I58" s="7">
        <f t="shared" si="6"/>
        <v>72.67269280733446</v>
      </c>
      <c r="J58" s="7">
        <f t="shared" si="6"/>
        <v>71.18464067658653</v>
      </c>
      <c r="K58" s="7">
        <f t="shared" si="6"/>
        <v>77.00835906491488</v>
      </c>
      <c r="L58" s="7">
        <f t="shared" si="6"/>
        <v>73.64747425228299</v>
      </c>
      <c r="M58" s="7">
        <f t="shared" si="6"/>
        <v>73.99400106606177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73.31099205950315</v>
      </c>
      <c r="W58" s="7">
        <f t="shared" si="6"/>
        <v>82.39955994061063</v>
      </c>
      <c r="X58" s="7">
        <f t="shared" si="6"/>
        <v>0</v>
      </c>
      <c r="Y58" s="7">
        <f t="shared" si="6"/>
        <v>0</v>
      </c>
      <c r="Z58" s="8">
        <f t="shared" si="6"/>
        <v>81.94540068641089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86.48241446629778</v>
      </c>
      <c r="E59" s="10">
        <f t="shared" si="7"/>
        <v>86.48241446629778</v>
      </c>
      <c r="F59" s="10">
        <f t="shared" si="7"/>
        <v>89.24405002677558</v>
      </c>
      <c r="G59" s="10">
        <f t="shared" si="7"/>
        <v>50.775883939456456</v>
      </c>
      <c r="H59" s="10">
        <f t="shared" si="7"/>
        <v>81.66786376287565</v>
      </c>
      <c r="I59" s="10">
        <f t="shared" si="7"/>
        <v>73.91247882835074</v>
      </c>
      <c r="J59" s="10">
        <f t="shared" si="7"/>
        <v>74.5863708075841</v>
      </c>
      <c r="K59" s="10">
        <f t="shared" si="7"/>
        <v>77.26271076752673</v>
      </c>
      <c r="L59" s="10">
        <f t="shared" si="7"/>
        <v>82.0021183094625</v>
      </c>
      <c r="M59" s="10">
        <f t="shared" si="7"/>
        <v>77.94742958836535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75.92183869485751</v>
      </c>
      <c r="W59" s="10">
        <f t="shared" si="7"/>
        <v>87.88278614873026</v>
      </c>
      <c r="X59" s="10">
        <f t="shared" si="7"/>
        <v>0</v>
      </c>
      <c r="Y59" s="10">
        <f t="shared" si="7"/>
        <v>0</v>
      </c>
      <c r="Z59" s="11">
        <f t="shared" si="7"/>
        <v>86.48241446629778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80.92974927475107</v>
      </c>
      <c r="E60" s="13">
        <f t="shared" si="7"/>
        <v>80.92974927475107</v>
      </c>
      <c r="F60" s="13">
        <f t="shared" si="7"/>
        <v>97.95507511557464</v>
      </c>
      <c r="G60" s="13">
        <f t="shared" si="7"/>
        <v>65.74905096385655</v>
      </c>
      <c r="H60" s="13">
        <f t="shared" si="7"/>
        <v>87.56211497538506</v>
      </c>
      <c r="I60" s="13">
        <f t="shared" si="7"/>
        <v>83.18503380432605</v>
      </c>
      <c r="J60" s="13">
        <f t="shared" si="7"/>
        <v>82.49921798105704</v>
      </c>
      <c r="K60" s="13">
        <f t="shared" si="7"/>
        <v>88.47459660748804</v>
      </c>
      <c r="L60" s="13">
        <f t="shared" si="7"/>
        <v>83.19978279676566</v>
      </c>
      <c r="M60" s="13">
        <f t="shared" si="7"/>
        <v>84.79409457441088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83.94954210617705</v>
      </c>
      <c r="W60" s="13">
        <f t="shared" si="7"/>
        <v>81.84507696082727</v>
      </c>
      <c r="X60" s="13">
        <f t="shared" si="7"/>
        <v>0</v>
      </c>
      <c r="Y60" s="13">
        <f t="shared" si="7"/>
        <v>0</v>
      </c>
      <c r="Z60" s="14">
        <f t="shared" si="7"/>
        <v>80.92974927475107</v>
      </c>
    </row>
    <row r="61" spans="1:26" ht="13.5">
      <c r="A61" s="38" t="s">
        <v>103</v>
      </c>
      <c r="B61" s="12">
        <f t="shared" si="7"/>
        <v>100</v>
      </c>
      <c r="C61" s="12">
        <f t="shared" si="7"/>
        <v>0</v>
      </c>
      <c r="D61" s="3">
        <f t="shared" si="7"/>
        <v>78.3024063557487</v>
      </c>
      <c r="E61" s="13">
        <f t="shared" si="7"/>
        <v>78.3024063557487</v>
      </c>
      <c r="F61" s="13">
        <f t="shared" si="7"/>
        <v>78.28788709994984</v>
      </c>
      <c r="G61" s="13">
        <f t="shared" si="7"/>
        <v>55.635548211967425</v>
      </c>
      <c r="H61" s="13">
        <f t="shared" si="7"/>
        <v>82.88249579050475</v>
      </c>
      <c r="I61" s="13">
        <f t="shared" si="7"/>
        <v>71.8070131187326</v>
      </c>
      <c r="J61" s="13">
        <f t="shared" si="7"/>
        <v>71.75086855125242</v>
      </c>
      <c r="K61" s="13">
        <f t="shared" si="7"/>
        <v>91.6243476774893</v>
      </c>
      <c r="L61" s="13">
        <f t="shared" si="7"/>
        <v>81.1497036931703</v>
      </c>
      <c r="M61" s="13">
        <f t="shared" si="7"/>
        <v>81.73748410603862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76.13338962462389</v>
      </c>
      <c r="W61" s="13">
        <f t="shared" si="7"/>
        <v>79.40975429006531</v>
      </c>
      <c r="X61" s="13">
        <f t="shared" si="7"/>
        <v>0</v>
      </c>
      <c r="Y61" s="13">
        <f t="shared" si="7"/>
        <v>0</v>
      </c>
      <c r="Z61" s="14">
        <f t="shared" si="7"/>
        <v>78.3024063557487</v>
      </c>
    </row>
    <row r="62" spans="1:26" ht="13.5">
      <c r="A62" s="38" t="s">
        <v>104</v>
      </c>
      <c r="B62" s="12">
        <f t="shared" si="7"/>
        <v>100</v>
      </c>
      <c r="C62" s="12">
        <f t="shared" si="7"/>
        <v>0</v>
      </c>
      <c r="D62" s="3">
        <f t="shared" si="7"/>
        <v>85.2087885692601</v>
      </c>
      <c r="E62" s="13">
        <f t="shared" si="7"/>
        <v>85.2087885692601</v>
      </c>
      <c r="F62" s="13">
        <f t="shared" si="7"/>
        <v>83.61044616907171</v>
      </c>
      <c r="G62" s="13">
        <f t="shared" si="7"/>
        <v>37.735335199046034</v>
      </c>
      <c r="H62" s="13">
        <f t="shared" si="7"/>
        <v>48.74561099473047</v>
      </c>
      <c r="I62" s="13">
        <f t="shared" si="7"/>
        <v>54.40244349919073</v>
      </c>
      <c r="J62" s="13">
        <f t="shared" si="7"/>
        <v>47.0846786345367</v>
      </c>
      <c r="K62" s="13">
        <f t="shared" si="7"/>
        <v>39.23782058467229</v>
      </c>
      <c r="L62" s="13">
        <f t="shared" si="7"/>
        <v>44.68565941625114</v>
      </c>
      <c r="M62" s="13">
        <f t="shared" si="7"/>
        <v>43.42908013903682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48.35599186348484</v>
      </c>
      <c r="W62" s="13">
        <f t="shared" si="7"/>
        <v>86.16938176416589</v>
      </c>
      <c r="X62" s="13">
        <f t="shared" si="7"/>
        <v>0</v>
      </c>
      <c r="Y62" s="13">
        <f t="shared" si="7"/>
        <v>0</v>
      </c>
      <c r="Z62" s="14">
        <f t="shared" si="7"/>
        <v>85.2087885692601</v>
      </c>
    </row>
    <row r="63" spans="1:26" ht="13.5">
      <c r="A63" s="38" t="s">
        <v>105</v>
      </c>
      <c r="B63" s="12">
        <f t="shared" si="7"/>
        <v>100</v>
      </c>
      <c r="C63" s="12">
        <f t="shared" si="7"/>
        <v>0</v>
      </c>
      <c r="D63" s="3">
        <f t="shared" si="7"/>
        <v>86.54721392499896</v>
      </c>
      <c r="E63" s="13">
        <f t="shared" si="7"/>
        <v>86.54721392499896</v>
      </c>
      <c r="F63" s="13">
        <f t="shared" si="7"/>
        <v>80.59012675924053</v>
      </c>
      <c r="G63" s="13">
        <f t="shared" si="7"/>
        <v>36.549761949967134</v>
      </c>
      <c r="H63" s="13">
        <f t="shared" si="7"/>
        <v>53.5322432307585</v>
      </c>
      <c r="I63" s="13">
        <f t="shared" si="7"/>
        <v>55.67687183764549</v>
      </c>
      <c r="J63" s="13">
        <f t="shared" si="7"/>
        <v>47.42847256073587</v>
      </c>
      <c r="K63" s="13">
        <f t="shared" si="7"/>
        <v>56.78294501166275</v>
      </c>
      <c r="L63" s="13">
        <f t="shared" si="7"/>
        <v>46.97703459628099</v>
      </c>
      <c r="M63" s="13">
        <f t="shared" si="7"/>
        <v>50.053305003919114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52.77194999774352</v>
      </c>
      <c r="W63" s="13">
        <f t="shared" si="7"/>
        <v>86.27232113985454</v>
      </c>
      <c r="X63" s="13">
        <f t="shared" si="7"/>
        <v>0</v>
      </c>
      <c r="Y63" s="13">
        <f t="shared" si="7"/>
        <v>0</v>
      </c>
      <c r="Z63" s="14">
        <f t="shared" si="7"/>
        <v>86.54721392499896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82.76369637533737</v>
      </c>
      <c r="E64" s="13">
        <f t="shared" si="7"/>
        <v>82.76369637533737</v>
      </c>
      <c r="F64" s="13">
        <f t="shared" si="7"/>
        <v>47.87570132380034</v>
      </c>
      <c r="G64" s="13">
        <f t="shared" si="7"/>
        <v>28.65948294277595</v>
      </c>
      <c r="H64" s="13">
        <f t="shared" si="7"/>
        <v>39.77660693538682</v>
      </c>
      <c r="I64" s="13">
        <f t="shared" si="7"/>
        <v>38.773190515484046</v>
      </c>
      <c r="J64" s="13">
        <f t="shared" si="7"/>
        <v>40.789256576075026</v>
      </c>
      <c r="K64" s="13">
        <f t="shared" si="7"/>
        <v>41.45608587801728</v>
      </c>
      <c r="L64" s="13">
        <f t="shared" si="7"/>
        <v>49.31607870054535</v>
      </c>
      <c r="M64" s="13">
        <f t="shared" si="7"/>
        <v>43.82541778866293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41.31576460624345</v>
      </c>
      <c r="W64" s="13">
        <f t="shared" si="7"/>
        <v>83.29051382014718</v>
      </c>
      <c r="X64" s="13">
        <f t="shared" si="7"/>
        <v>0</v>
      </c>
      <c r="Y64" s="13">
        <f t="shared" si="7"/>
        <v>0</v>
      </c>
      <c r="Z64" s="14">
        <f t="shared" si="7"/>
        <v>82.76369637533737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82.73717739705056</v>
      </c>
      <c r="E66" s="16">
        <f t="shared" si="7"/>
        <v>82.73717739705056</v>
      </c>
      <c r="F66" s="16">
        <f t="shared" si="7"/>
        <v>6.252110393587317</v>
      </c>
      <c r="G66" s="16">
        <f t="shared" si="7"/>
        <v>4.405069096139348</v>
      </c>
      <c r="H66" s="16">
        <f t="shared" si="7"/>
        <v>7.472829714624646</v>
      </c>
      <c r="I66" s="16">
        <f t="shared" si="7"/>
        <v>6.0272676563684335</v>
      </c>
      <c r="J66" s="16">
        <f t="shared" si="7"/>
        <v>6.8449176118318755</v>
      </c>
      <c r="K66" s="16">
        <f t="shared" si="7"/>
        <v>9.059800416391642</v>
      </c>
      <c r="L66" s="16">
        <f t="shared" si="7"/>
        <v>7.118243637666434</v>
      </c>
      <c r="M66" s="16">
        <f t="shared" si="7"/>
        <v>7.649762120854563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6.842520759253362</v>
      </c>
      <c r="W66" s="16">
        <f t="shared" si="7"/>
        <v>76.21444276196743</v>
      </c>
      <c r="X66" s="16">
        <f t="shared" si="7"/>
        <v>0</v>
      </c>
      <c r="Y66" s="16">
        <f t="shared" si="7"/>
        <v>0</v>
      </c>
      <c r="Z66" s="17">
        <f t="shared" si="7"/>
        <v>82.73717739705056</v>
      </c>
    </row>
    <row r="67" spans="1:26" ht="13.5" hidden="1">
      <c r="A67" s="40" t="s">
        <v>109</v>
      </c>
      <c r="B67" s="23">
        <v>1978686068</v>
      </c>
      <c r="C67" s="23"/>
      <c r="D67" s="24">
        <v>2678031213</v>
      </c>
      <c r="E67" s="25">
        <v>2678031213</v>
      </c>
      <c r="F67" s="25">
        <v>193424257</v>
      </c>
      <c r="G67" s="25">
        <v>203945996</v>
      </c>
      <c r="H67" s="25">
        <v>189996277</v>
      </c>
      <c r="I67" s="25">
        <v>587366530</v>
      </c>
      <c r="J67" s="25">
        <v>175824724</v>
      </c>
      <c r="K67" s="25">
        <v>185439761</v>
      </c>
      <c r="L67" s="25">
        <v>187653045</v>
      </c>
      <c r="M67" s="25">
        <v>548917530</v>
      </c>
      <c r="N67" s="25"/>
      <c r="O67" s="25"/>
      <c r="P67" s="25"/>
      <c r="Q67" s="25"/>
      <c r="R67" s="25"/>
      <c r="S67" s="25"/>
      <c r="T67" s="25"/>
      <c r="U67" s="25"/>
      <c r="V67" s="25">
        <v>1136284060</v>
      </c>
      <c r="W67" s="25">
        <v>1223860263</v>
      </c>
      <c r="X67" s="25"/>
      <c r="Y67" s="24"/>
      <c r="Z67" s="26">
        <v>2678031213</v>
      </c>
    </row>
    <row r="68" spans="1:26" ht="13.5" hidden="1">
      <c r="A68" s="36" t="s">
        <v>31</v>
      </c>
      <c r="B68" s="18">
        <v>458423084</v>
      </c>
      <c r="C68" s="18"/>
      <c r="D68" s="19">
        <v>426739508</v>
      </c>
      <c r="E68" s="20">
        <v>426739508</v>
      </c>
      <c r="F68" s="20">
        <v>40057029</v>
      </c>
      <c r="G68" s="20">
        <v>39744153</v>
      </c>
      <c r="H68" s="20">
        <v>39380015</v>
      </c>
      <c r="I68" s="20">
        <v>119181197</v>
      </c>
      <c r="J68" s="20">
        <v>39775783</v>
      </c>
      <c r="K68" s="20">
        <v>38908508</v>
      </c>
      <c r="L68" s="20">
        <v>39541909</v>
      </c>
      <c r="M68" s="20">
        <v>118226200</v>
      </c>
      <c r="N68" s="20"/>
      <c r="O68" s="20"/>
      <c r="P68" s="20"/>
      <c r="Q68" s="20"/>
      <c r="R68" s="20"/>
      <c r="S68" s="20"/>
      <c r="T68" s="20"/>
      <c r="U68" s="20"/>
      <c r="V68" s="20">
        <v>237407397</v>
      </c>
      <c r="W68" s="20">
        <v>195019955</v>
      </c>
      <c r="X68" s="20"/>
      <c r="Y68" s="19"/>
      <c r="Z68" s="22">
        <v>426739508</v>
      </c>
    </row>
    <row r="69" spans="1:26" ht="13.5" hidden="1">
      <c r="A69" s="37" t="s">
        <v>32</v>
      </c>
      <c r="B69" s="18">
        <v>1520262984</v>
      </c>
      <c r="C69" s="18"/>
      <c r="D69" s="19">
        <v>2057422546</v>
      </c>
      <c r="E69" s="20">
        <v>2057422546</v>
      </c>
      <c r="F69" s="20">
        <v>129814157</v>
      </c>
      <c r="G69" s="20">
        <v>142614168</v>
      </c>
      <c r="H69" s="20">
        <v>130054185</v>
      </c>
      <c r="I69" s="20">
        <v>402482510</v>
      </c>
      <c r="J69" s="20">
        <v>113913481</v>
      </c>
      <c r="K69" s="20">
        <v>125249846</v>
      </c>
      <c r="L69" s="20">
        <v>125173090</v>
      </c>
      <c r="M69" s="20">
        <v>364336417</v>
      </c>
      <c r="N69" s="20"/>
      <c r="O69" s="20"/>
      <c r="P69" s="20"/>
      <c r="Q69" s="20"/>
      <c r="R69" s="20"/>
      <c r="S69" s="20"/>
      <c r="T69" s="20"/>
      <c r="U69" s="20"/>
      <c r="V69" s="20">
        <v>766818927</v>
      </c>
      <c r="W69" s="20">
        <v>940242102</v>
      </c>
      <c r="X69" s="20"/>
      <c r="Y69" s="19"/>
      <c r="Z69" s="22">
        <v>2057422546</v>
      </c>
    </row>
    <row r="70" spans="1:26" ht="13.5" hidden="1">
      <c r="A70" s="38" t="s">
        <v>103</v>
      </c>
      <c r="B70" s="18">
        <v>825596287</v>
      </c>
      <c r="C70" s="18"/>
      <c r="D70" s="19">
        <v>1265743688</v>
      </c>
      <c r="E70" s="20">
        <v>1265743688</v>
      </c>
      <c r="F70" s="20">
        <v>87942565</v>
      </c>
      <c r="G70" s="20">
        <v>91381305</v>
      </c>
      <c r="H70" s="20">
        <v>81967072</v>
      </c>
      <c r="I70" s="20">
        <v>261290942</v>
      </c>
      <c r="J70" s="20">
        <v>64340187</v>
      </c>
      <c r="K70" s="20">
        <v>69051350</v>
      </c>
      <c r="L70" s="20">
        <v>68325796</v>
      </c>
      <c r="M70" s="20">
        <v>201717333</v>
      </c>
      <c r="N70" s="20"/>
      <c r="O70" s="20"/>
      <c r="P70" s="20"/>
      <c r="Q70" s="20"/>
      <c r="R70" s="20"/>
      <c r="S70" s="20"/>
      <c r="T70" s="20"/>
      <c r="U70" s="20"/>
      <c r="V70" s="20">
        <v>463008275</v>
      </c>
      <c r="W70" s="20">
        <v>578444865</v>
      </c>
      <c r="X70" s="20"/>
      <c r="Y70" s="19"/>
      <c r="Z70" s="22">
        <v>1265743688</v>
      </c>
    </row>
    <row r="71" spans="1:26" ht="13.5" hidden="1">
      <c r="A71" s="38" t="s">
        <v>104</v>
      </c>
      <c r="B71" s="18">
        <v>419538358</v>
      </c>
      <c r="C71" s="18"/>
      <c r="D71" s="19">
        <v>484876329</v>
      </c>
      <c r="E71" s="20">
        <v>484876329</v>
      </c>
      <c r="F71" s="20">
        <v>23487845</v>
      </c>
      <c r="G71" s="20">
        <v>31188439</v>
      </c>
      <c r="H71" s="20">
        <v>29382512</v>
      </c>
      <c r="I71" s="20">
        <v>84058796</v>
      </c>
      <c r="J71" s="20">
        <v>30245705</v>
      </c>
      <c r="K71" s="20">
        <v>37113440</v>
      </c>
      <c r="L71" s="20">
        <v>35800293</v>
      </c>
      <c r="M71" s="20">
        <v>103159438</v>
      </c>
      <c r="N71" s="20"/>
      <c r="O71" s="20"/>
      <c r="P71" s="20"/>
      <c r="Q71" s="20"/>
      <c r="R71" s="20"/>
      <c r="S71" s="20"/>
      <c r="T71" s="20"/>
      <c r="U71" s="20"/>
      <c r="V71" s="20">
        <v>187218234</v>
      </c>
      <c r="W71" s="20">
        <v>221588482</v>
      </c>
      <c r="X71" s="20"/>
      <c r="Y71" s="19"/>
      <c r="Z71" s="22">
        <v>484876329</v>
      </c>
    </row>
    <row r="72" spans="1:26" ht="13.5" hidden="1">
      <c r="A72" s="38" t="s">
        <v>105</v>
      </c>
      <c r="B72" s="18">
        <v>174488545</v>
      </c>
      <c r="C72" s="18"/>
      <c r="D72" s="19">
        <v>181862046</v>
      </c>
      <c r="E72" s="20">
        <v>181862046</v>
      </c>
      <c r="F72" s="20">
        <v>8858368</v>
      </c>
      <c r="G72" s="20">
        <v>10518167</v>
      </c>
      <c r="H72" s="20">
        <v>9096514</v>
      </c>
      <c r="I72" s="20">
        <v>28473049</v>
      </c>
      <c r="J72" s="20">
        <v>9842866</v>
      </c>
      <c r="K72" s="20">
        <v>9091346</v>
      </c>
      <c r="L72" s="20">
        <v>11489761</v>
      </c>
      <c r="M72" s="20">
        <v>30423973</v>
      </c>
      <c r="N72" s="20"/>
      <c r="O72" s="20"/>
      <c r="P72" s="20"/>
      <c r="Q72" s="20"/>
      <c r="R72" s="20"/>
      <c r="S72" s="20"/>
      <c r="T72" s="20"/>
      <c r="U72" s="20"/>
      <c r="V72" s="20">
        <v>58897022</v>
      </c>
      <c r="W72" s="20">
        <v>83110955</v>
      </c>
      <c r="X72" s="20"/>
      <c r="Y72" s="19"/>
      <c r="Z72" s="22">
        <v>181862046</v>
      </c>
    </row>
    <row r="73" spans="1:26" ht="13.5" hidden="1">
      <c r="A73" s="38" t="s">
        <v>106</v>
      </c>
      <c r="B73" s="18"/>
      <c r="C73" s="18"/>
      <c r="D73" s="19">
        <v>124940483</v>
      </c>
      <c r="E73" s="20">
        <v>124940483</v>
      </c>
      <c r="F73" s="20">
        <v>9525379</v>
      </c>
      <c r="G73" s="20">
        <v>9526257</v>
      </c>
      <c r="H73" s="20">
        <v>9608087</v>
      </c>
      <c r="I73" s="20">
        <v>28659723</v>
      </c>
      <c r="J73" s="20">
        <v>9484723</v>
      </c>
      <c r="K73" s="20">
        <v>9993710</v>
      </c>
      <c r="L73" s="20">
        <v>9557240</v>
      </c>
      <c r="M73" s="20">
        <v>29035673</v>
      </c>
      <c r="N73" s="20"/>
      <c r="O73" s="20"/>
      <c r="P73" s="20"/>
      <c r="Q73" s="20"/>
      <c r="R73" s="20"/>
      <c r="S73" s="20"/>
      <c r="T73" s="20"/>
      <c r="U73" s="20"/>
      <c r="V73" s="20">
        <v>57695396</v>
      </c>
      <c r="W73" s="20">
        <v>57097800</v>
      </c>
      <c r="X73" s="20"/>
      <c r="Y73" s="19"/>
      <c r="Z73" s="22">
        <v>124940483</v>
      </c>
    </row>
    <row r="74" spans="1:26" ht="13.5" hidden="1">
      <c r="A74" s="38" t="s">
        <v>107</v>
      </c>
      <c r="B74" s="18">
        <v>100639794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>
        <v>193869159</v>
      </c>
      <c r="E75" s="29">
        <v>193869159</v>
      </c>
      <c r="F75" s="29">
        <v>23553071</v>
      </c>
      <c r="G75" s="29">
        <v>21587675</v>
      </c>
      <c r="H75" s="29">
        <v>20562077</v>
      </c>
      <c r="I75" s="29">
        <v>65702823</v>
      </c>
      <c r="J75" s="29">
        <v>22135460</v>
      </c>
      <c r="K75" s="29">
        <v>21281407</v>
      </c>
      <c r="L75" s="29">
        <v>22938046</v>
      </c>
      <c r="M75" s="29">
        <v>66354913</v>
      </c>
      <c r="N75" s="29"/>
      <c r="O75" s="29"/>
      <c r="P75" s="29"/>
      <c r="Q75" s="29"/>
      <c r="R75" s="29"/>
      <c r="S75" s="29"/>
      <c r="T75" s="29"/>
      <c r="U75" s="29"/>
      <c r="V75" s="29">
        <v>132057736</v>
      </c>
      <c r="W75" s="29">
        <v>88598206</v>
      </c>
      <c r="X75" s="29"/>
      <c r="Y75" s="28"/>
      <c r="Z75" s="30">
        <v>193869159</v>
      </c>
    </row>
    <row r="76" spans="1:26" ht="13.5" hidden="1">
      <c r="A76" s="41" t="s">
        <v>110</v>
      </c>
      <c r="B76" s="31">
        <v>1978686068</v>
      </c>
      <c r="C76" s="31"/>
      <c r="D76" s="32">
        <v>2194523408</v>
      </c>
      <c r="E76" s="33">
        <v>2194523408</v>
      </c>
      <c r="F76" s="33">
        <v>164380634</v>
      </c>
      <c r="G76" s="33">
        <v>114898859</v>
      </c>
      <c r="H76" s="33">
        <v>147575581</v>
      </c>
      <c r="I76" s="33">
        <v>426855074</v>
      </c>
      <c r="J76" s="33">
        <v>125160198</v>
      </c>
      <c r="K76" s="33">
        <v>142804117</v>
      </c>
      <c r="L76" s="33">
        <v>138201728</v>
      </c>
      <c r="M76" s="33">
        <v>406166043</v>
      </c>
      <c r="N76" s="33"/>
      <c r="O76" s="33"/>
      <c r="P76" s="33"/>
      <c r="Q76" s="33"/>
      <c r="R76" s="33"/>
      <c r="S76" s="33"/>
      <c r="T76" s="33"/>
      <c r="U76" s="33"/>
      <c r="V76" s="33">
        <v>833021117</v>
      </c>
      <c r="W76" s="33">
        <v>1008455471</v>
      </c>
      <c r="X76" s="33"/>
      <c r="Y76" s="32"/>
      <c r="Z76" s="34">
        <v>2194523408</v>
      </c>
    </row>
    <row r="77" spans="1:26" ht="13.5" hidden="1">
      <c r="A77" s="36" t="s">
        <v>31</v>
      </c>
      <c r="B77" s="18">
        <v>458423084</v>
      </c>
      <c r="C77" s="18"/>
      <c r="D77" s="19">
        <v>369054630</v>
      </c>
      <c r="E77" s="20">
        <v>369054630</v>
      </c>
      <c r="F77" s="20">
        <v>35748515</v>
      </c>
      <c r="G77" s="20">
        <v>20180445</v>
      </c>
      <c r="H77" s="20">
        <v>32160817</v>
      </c>
      <c r="I77" s="20">
        <v>88089777</v>
      </c>
      <c r="J77" s="20">
        <v>29667313</v>
      </c>
      <c r="K77" s="20">
        <v>30061768</v>
      </c>
      <c r="L77" s="20">
        <v>32425203</v>
      </c>
      <c r="M77" s="20">
        <v>92154284</v>
      </c>
      <c r="N77" s="20"/>
      <c r="O77" s="20"/>
      <c r="P77" s="20"/>
      <c r="Q77" s="20"/>
      <c r="R77" s="20"/>
      <c r="S77" s="20"/>
      <c r="T77" s="20"/>
      <c r="U77" s="20"/>
      <c r="V77" s="20">
        <v>180244061</v>
      </c>
      <c r="W77" s="20">
        <v>171388970</v>
      </c>
      <c r="X77" s="20"/>
      <c r="Y77" s="19"/>
      <c r="Z77" s="22">
        <v>369054630</v>
      </c>
    </row>
    <row r="78" spans="1:26" ht="13.5" hidden="1">
      <c r="A78" s="37" t="s">
        <v>32</v>
      </c>
      <c r="B78" s="18">
        <v>1520262984</v>
      </c>
      <c r="C78" s="18"/>
      <c r="D78" s="19">
        <v>1665066908</v>
      </c>
      <c r="E78" s="20">
        <v>1665066908</v>
      </c>
      <c r="F78" s="20">
        <v>127159555</v>
      </c>
      <c r="G78" s="20">
        <v>93767462</v>
      </c>
      <c r="H78" s="20">
        <v>113878195</v>
      </c>
      <c r="I78" s="20">
        <v>334805212</v>
      </c>
      <c r="J78" s="20">
        <v>93977731</v>
      </c>
      <c r="K78" s="20">
        <v>110814296</v>
      </c>
      <c r="L78" s="20">
        <v>104143739</v>
      </c>
      <c r="M78" s="20">
        <v>308935766</v>
      </c>
      <c r="N78" s="20"/>
      <c r="O78" s="20"/>
      <c r="P78" s="20"/>
      <c r="Q78" s="20"/>
      <c r="R78" s="20"/>
      <c r="S78" s="20"/>
      <c r="T78" s="20"/>
      <c r="U78" s="20"/>
      <c r="V78" s="20">
        <v>643740978</v>
      </c>
      <c r="W78" s="20">
        <v>769541872</v>
      </c>
      <c r="X78" s="20"/>
      <c r="Y78" s="19"/>
      <c r="Z78" s="22">
        <v>1665066908</v>
      </c>
    </row>
    <row r="79" spans="1:26" ht="13.5" hidden="1">
      <c r="A79" s="38" t="s">
        <v>103</v>
      </c>
      <c r="B79" s="18">
        <v>825596287</v>
      </c>
      <c r="C79" s="18"/>
      <c r="D79" s="19">
        <v>991107766</v>
      </c>
      <c r="E79" s="20">
        <v>991107766</v>
      </c>
      <c r="F79" s="20">
        <v>68848376</v>
      </c>
      <c r="G79" s="20">
        <v>50840490</v>
      </c>
      <c r="H79" s="20">
        <v>67936355</v>
      </c>
      <c r="I79" s="20">
        <v>187625221</v>
      </c>
      <c r="J79" s="20">
        <v>46164643</v>
      </c>
      <c r="K79" s="20">
        <v>63267849</v>
      </c>
      <c r="L79" s="20">
        <v>55446181</v>
      </c>
      <c r="M79" s="20">
        <v>164878673</v>
      </c>
      <c r="N79" s="20"/>
      <c r="O79" s="20"/>
      <c r="P79" s="20"/>
      <c r="Q79" s="20"/>
      <c r="R79" s="20"/>
      <c r="S79" s="20"/>
      <c r="T79" s="20"/>
      <c r="U79" s="20"/>
      <c r="V79" s="20">
        <v>352503894</v>
      </c>
      <c r="W79" s="20">
        <v>459341646</v>
      </c>
      <c r="X79" s="20"/>
      <c r="Y79" s="19"/>
      <c r="Z79" s="22">
        <v>991107766</v>
      </c>
    </row>
    <row r="80" spans="1:26" ht="13.5" hidden="1">
      <c r="A80" s="38" t="s">
        <v>104</v>
      </c>
      <c r="B80" s="18">
        <v>419538358</v>
      </c>
      <c r="C80" s="18"/>
      <c r="D80" s="19">
        <v>413157246</v>
      </c>
      <c r="E80" s="20">
        <v>413157246</v>
      </c>
      <c r="F80" s="20">
        <v>19638292</v>
      </c>
      <c r="G80" s="20">
        <v>11769062</v>
      </c>
      <c r="H80" s="20">
        <v>14322685</v>
      </c>
      <c r="I80" s="20">
        <v>45730039</v>
      </c>
      <c r="J80" s="20">
        <v>14241093</v>
      </c>
      <c r="K80" s="20">
        <v>14562505</v>
      </c>
      <c r="L80" s="20">
        <v>15997597</v>
      </c>
      <c r="M80" s="20">
        <v>44801195</v>
      </c>
      <c r="N80" s="20"/>
      <c r="O80" s="20"/>
      <c r="P80" s="20"/>
      <c r="Q80" s="20"/>
      <c r="R80" s="20"/>
      <c r="S80" s="20"/>
      <c r="T80" s="20"/>
      <c r="U80" s="20"/>
      <c r="V80" s="20">
        <v>90531234</v>
      </c>
      <c r="W80" s="20">
        <v>190941425</v>
      </c>
      <c r="X80" s="20"/>
      <c r="Y80" s="19"/>
      <c r="Z80" s="22">
        <v>413157246</v>
      </c>
    </row>
    <row r="81" spans="1:26" ht="13.5" hidden="1">
      <c r="A81" s="38" t="s">
        <v>105</v>
      </c>
      <c r="B81" s="18">
        <v>174488545</v>
      </c>
      <c r="C81" s="18"/>
      <c r="D81" s="19">
        <v>157396534</v>
      </c>
      <c r="E81" s="20">
        <v>157396534</v>
      </c>
      <c r="F81" s="20">
        <v>7138970</v>
      </c>
      <c r="G81" s="20">
        <v>3844365</v>
      </c>
      <c r="H81" s="20">
        <v>4869568</v>
      </c>
      <c r="I81" s="20">
        <v>15852903</v>
      </c>
      <c r="J81" s="20">
        <v>4668321</v>
      </c>
      <c r="K81" s="20">
        <v>5162334</v>
      </c>
      <c r="L81" s="20">
        <v>5397549</v>
      </c>
      <c r="M81" s="20">
        <v>15228204</v>
      </c>
      <c r="N81" s="20"/>
      <c r="O81" s="20"/>
      <c r="P81" s="20"/>
      <c r="Q81" s="20"/>
      <c r="R81" s="20"/>
      <c r="S81" s="20"/>
      <c r="T81" s="20"/>
      <c r="U81" s="20"/>
      <c r="V81" s="20">
        <v>31081107</v>
      </c>
      <c r="W81" s="20">
        <v>71701750</v>
      </c>
      <c r="X81" s="20"/>
      <c r="Y81" s="19"/>
      <c r="Z81" s="22">
        <v>157396534</v>
      </c>
    </row>
    <row r="82" spans="1:26" ht="13.5" hidden="1">
      <c r="A82" s="38" t="s">
        <v>106</v>
      </c>
      <c r="B82" s="18">
        <v>100639794</v>
      </c>
      <c r="C82" s="18"/>
      <c r="D82" s="19">
        <v>103405362</v>
      </c>
      <c r="E82" s="20">
        <v>103405362</v>
      </c>
      <c r="F82" s="20">
        <v>4560342</v>
      </c>
      <c r="G82" s="20">
        <v>2730176</v>
      </c>
      <c r="H82" s="20">
        <v>3821771</v>
      </c>
      <c r="I82" s="20">
        <v>11112289</v>
      </c>
      <c r="J82" s="20">
        <v>3868748</v>
      </c>
      <c r="K82" s="20">
        <v>4143001</v>
      </c>
      <c r="L82" s="20">
        <v>4713256</v>
      </c>
      <c r="M82" s="20">
        <v>12725005</v>
      </c>
      <c r="N82" s="20"/>
      <c r="O82" s="20"/>
      <c r="P82" s="20"/>
      <c r="Q82" s="20"/>
      <c r="R82" s="20"/>
      <c r="S82" s="20"/>
      <c r="T82" s="20"/>
      <c r="U82" s="20"/>
      <c r="V82" s="20">
        <v>23837294</v>
      </c>
      <c r="W82" s="20">
        <v>47557051</v>
      </c>
      <c r="X82" s="20"/>
      <c r="Y82" s="19"/>
      <c r="Z82" s="22">
        <v>103405362</v>
      </c>
    </row>
    <row r="83" spans="1:26" ht="13.5" hidden="1">
      <c r="A83" s="38" t="s">
        <v>107</v>
      </c>
      <c r="B83" s="18"/>
      <c r="C83" s="18"/>
      <c r="D83" s="19"/>
      <c r="E83" s="20"/>
      <c r="F83" s="20">
        <v>26973575</v>
      </c>
      <c r="G83" s="20">
        <v>24583369</v>
      </c>
      <c r="H83" s="20">
        <v>22927816</v>
      </c>
      <c r="I83" s="20">
        <v>74484760</v>
      </c>
      <c r="J83" s="20">
        <v>25034926</v>
      </c>
      <c r="K83" s="20">
        <v>23678607</v>
      </c>
      <c r="L83" s="20">
        <v>22589156</v>
      </c>
      <c r="M83" s="20">
        <v>71302689</v>
      </c>
      <c r="N83" s="20"/>
      <c r="O83" s="20"/>
      <c r="P83" s="20"/>
      <c r="Q83" s="20"/>
      <c r="R83" s="20"/>
      <c r="S83" s="20"/>
      <c r="T83" s="20"/>
      <c r="U83" s="20"/>
      <c r="V83" s="20">
        <v>145787449</v>
      </c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160401870</v>
      </c>
      <c r="E84" s="29">
        <v>160401870</v>
      </c>
      <c r="F84" s="29">
        <v>1472564</v>
      </c>
      <c r="G84" s="29">
        <v>950952</v>
      </c>
      <c r="H84" s="29">
        <v>1536569</v>
      </c>
      <c r="I84" s="29">
        <v>3960085</v>
      </c>
      <c r="J84" s="29">
        <v>1515154</v>
      </c>
      <c r="K84" s="29">
        <v>1928053</v>
      </c>
      <c r="L84" s="29">
        <v>1632786</v>
      </c>
      <c r="M84" s="29">
        <v>5075993</v>
      </c>
      <c r="N84" s="29"/>
      <c r="O84" s="29"/>
      <c r="P84" s="29"/>
      <c r="Q84" s="29"/>
      <c r="R84" s="29"/>
      <c r="S84" s="29"/>
      <c r="T84" s="29"/>
      <c r="U84" s="29"/>
      <c r="V84" s="29">
        <v>9036078</v>
      </c>
      <c r="W84" s="29">
        <v>67524629</v>
      </c>
      <c r="X84" s="29"/>
      <c r="Y84" s="28"/>
      <c r="Z84" s="30">
        <v>160401870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332769107</v>
      </c>
      <c r="C5" s="18">
        <v>0</v>
      </c>
      <c r="D5" s="58">
        <v>353052280</v>
      </c>
      <c r="E5" s="59">
        <v>353052280</v>
      </c>
      <c r="F5" s="59">
        <v>29863663</v>
      </c>
      <c r="G5" s="59">
        <v>29861957</v>
      </c>
      <c r="H5" s="59">
        <v>29850409</v>
      </c>
      <c r="I5" s="59">
        <v>89576029</v>
      </c>
      <c r="J5" s="59">
        <v>30086133</v>
      </c>
      <c r="K5" s="59">
        <v>29577645</v>
      </c>
      <c r="L5" s="59">
        <v>29435931</v>
      </c>
      <c r="M5" s="59">
        <v>89099709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178675738</v>
      </c>
      <c r="W5" s="59">
        <v>171055467</v>
      </c>
      <c r="X5" s="59">
        <v>7620271</v>
      </c>
      <c r="Y5" s="60">
        <v>4.45</v>
      </c>
      <c r="Z5" s="61">
        <v>353052280</v>
      </c>
    </row>
    <row r="6" spans="1:26" ht="13.5">
      <c r="A6" s="57" t="s">
        <v>32</v>
      </c>
      <c r="B6" s="18">
        <v>739016391</v>
      </c>
      <c r="C6" s="18">
        <v>0</v>
      </c>
      <c r="D6" s="58">
        <v>799237231</v>
      </c>
      <c r="E6" s="59">
        <v>799237231</v>
      </c>
      <c r="F6" s="59">
        <v>77656895</v>
      </c>
      <c r="G6" s="59">
        <v>80641846</v>
      </c>
      <c r="H6" s="59">
        <v>69785440</v>
      </c>
      <c r="I6" s="59">
        <v>228084181</v>
      </c>
      <c r="J6" s="59">
        <v>65671071</v>
      </c>
      <c r="K6" s="59">
        <v>64489857</v>
      </c>
      <c r="L6" s="59">
        <v>64928194</v>
      </c>
      <c r="M6" s="59">
        <v>195089122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423173303</v>
      </c>
      <c r="W6" s="59">
        <v>402516800</v>
      </c>
      <c r="X6" s="59">
        <v>20656503</v>
      </c>
      <c r="Y6" s="60">
        <v>5.13</v>
      </c>
      <c r="Z6" s="61">
        <v>799237231</v>
      </c>
    </row>
    <row r="7" spans="1:26" ht="13.5">
      <c r="A7" s="57" t="s">
        <v>33</v>
      </c>
      <c r="B7" s="18">
        <v>47049318</v>
      </c>
      <c r="C7" s="18">
        <v>0</v>
      </c>
      <c r="D7" s="58">
        <v>35071200</v>
      </c>
      <c r="E7" s="59">
        <v>35071200</v>
      </c>
      <c r="F7" s="59">
        <v>2493284</v>
      </c>
      <c r="G7" s="59">
        <v>-1579656</v>
      </c>
      <c r="H7" s="59">
        <v>0</v>
      </c>
      <c r="I7" s="59">
        <v>913628</v>
      </c>
      <c r="J7" s="59">
        <v>6327663</v>
      </c>
      <c r="K7" s="59">
        <v>3982264</v>
      </c>
      <c r="L7" s="59">
        <v>6870670</v>
      </c>
      <c r="M7" s="59">
        <v>17180597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18094225</v>
      </c>
      <c r="W7" s="59">
        <v>23083921</v>
      </c>
      <c r="X7" s="59">
        <v>-4989696</v>
      </c>
      <c r="Y7" s="60">
        <v>-21.62</v>
      </c>
      <c r="Z7" s="61">
        <v>35071200</v>
      </c>
    </row>
    <row r="8" spans="1:26" ht="13.5">
      <c r="A8" s="57" t="s">
        <v>34</v>
      </c>
      <c r="B8" s="18">
        <v>215196765</v>
      </c>
      <c r="C8" s="18">
        <v>0</v>
      </c>
      <c r="D8" s="58">
        <v>186876767</v>
      </c>
      <c r="E8" s="59">
        <v>186876767</v>
      </c>
      <c r="F8" s="59">
        <v>74738000</v>
      </c>
      <c r="G8" s="59">
        <v>378754</v>
      </c>
      <c r="H8" s="59">
        <v>498119</v>
      </c>
      <c r="I8" s="59">
        <v>75614873</v>
      </c>
      <c r="J8" s="59">
        <v>841394</v>
      </c>
      <c r="K8" s="59">
        <v>691444</v>
      </c>
      <c r="L8" s="59">
        <v>60580539</v>
      </c>
      <c r="M8" s="59">
        <v>62113377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137728250</v>
      </c>
      <c r="W8" s="59">
        <v>132487495</v>
      </c>
      <c r="X8" s="59">
        <v>5240755</v>
      </c>
      <c r="Y8" s="60">
        <v>3.96</v>
      </c>
      <c r="Z8" s="61">
        <v>186876767</v>
      </c>
    </row>
    <row r="9" spans="1:26" ht="13.5">
      <c r="A9" s="57" t="s">
        <v>35</v>
      </c>
      <c r="B9" s="18">
        <v>139804351</v>
      </c>
      <c r="C9" s="18">
        <v>0</v>
      </c>
      <c r="D9" s="58">
        <v>112110267</v>
      </c>
      <c r="E9" s="59">
        <v>112110267</v>
      </c>
      <c r="F9" s="59">
        <v>14809455</v>
      </c>
      <c r="G9" s="59">
        <v>3674788</v>
      </c>
      <c r="H9" s="59">
        <v>5695051</v>
      </c>
      <c r="I9" s="59">
        <v>24179294</v>
      </c>
      <c r="J9" s="59">
        <v>11860610</v>
      </c>
      <c r="K9" s="59">
        <v>5012313</v>
      </c>
      <c r="L9" s="59">
        <v>7218247</v>
      </c>
      <c r="M9" s="59">
        <v>24091170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48270464</v>
      </c>
      <c r="W9" s="59">
        <v>37357952</v>
      </c>
      <c r="X9" s="59">
        <v>10912512</v>
      </c>
      <c r="Y9" s="60">
        <v>29.21</v>
      </c>
      <c r="Z9" s="61">
        <v>112110267</v>
      </c>
    </row>
    <row r="10" spans="1:26" ht="25.5">
      <c r="A10" s="62" t="s">
        <v>95</v>
      </c>
      <c r="B10" s="63">
        <f>SUM(B5:B9)</f>
        <v>1473835932</v>
      </c>
      <c r="C10" s="63">
        <f>SUM(C5:C9)</f>
        <v>0</v>
      </c>
      <c r="D10" s="64">
        <f aca="true" t="shared" si="0" ref="D10:Z10">SUM(D5:D9)</f>
        <v>1486347745</v>
      </c>
      <c r="E10" s="65">
        <f t="shared" si="0"/>
        <v>1486347745</v>
      </c>
      <c r="F10" s="65">
        <f t="shared" si="0"/>
        <v>199561297</v>
      </c>
      <c r="G10" s="65">
        <f t="shared" si="0"/>
        <v>112977689</v>
      </c>
      <c r="H10" s="65">
        <f t="shared" si="0"/>
        <v>105829019</v>
      </c>
      <c r="I10" s="65">
        <f t="shared" si="0"/>
        <v>418368005</v>
      </c>
      <c r="J10" s="65">
        <f t="shared" si="0"/>
        <v>114786871</v>
      </c>
      <c r="K10" s="65">
        <f t="shared" si="0"/>
        <v>103753523</v>
      </c>
      <c r="L10" s="65">
        <f t="shared" si="0"/>
        <v>169033581</v>
      </c>
      <c r="M10" s="65">
        <f t="shared" si="0"/>
        <v>387573975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805941980</v>
      </c>
      <c r="W10" s="65">
        <f t="shared" si="0"/>
        <v>766501635</v>
      </c>
      <c r="X10" s="65">
        <f t="shared" si="0"/>
        <v>39440345</v>
      </c>
      <c r="Y10" s="66">
        <f>+IF(W10&lt;&gt;0,(X10/W10)*100,0)</f>
        <v>5.145500439800106</v>
      </c>
      <c r="Z10" s="67">
        <f t="shared" si="0"/>
        <v>1486347745</v>
      </c>
    </row>
    <row r="11" spans="1:26" ht="13.5">
      <c r="A11" s="57" t="s">
        <v>36</v>
      </c>
      <c r="B11" s="18">
        <v>468103044</v>
      </c>
      <c r="C11" s="18">
        <v>0</v>
      </c>
      <c r="D11" s="58">
        <v>545555593</v>
      </c>
      <c r="E11" s="59">
        <v>545555593</v>
      </c>
      <c r="F11" s="59">
        <v>39612669</v>
      </c>
      <c r="G11" s="59">
        <v>38576621</v>
      </c>
      <c r="H11" s="59">
        <v>45474472</v>
      </c>
      <c r="I11" s="59">
        <v>123663762</v>
      </c>
      <c r="J11" s="59">
        <v>43242811</v>
      </c>
      <c r="K11" s="59">
        <v>42187003</v>
      </c>
      <c r="L11" s="59">
        <v>42898701</v>
      </c>
      <c r="M11" s="59">
        <v>128328515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251992277</v>
      </c>
      <c r="W11" s="59">
        <v>267508449</v>
      </c>
      <c r="X11" s="59">
        <v>-15516172</v>
      </c>
      <c r="Y11" s="60">
        <v>-5.8</v>
      </c>
      <c r="Z11" s="61">
        <v>545555593</v>
      </c>
    </row>
    <row r="12" spans="1:26" ht="13.5">
      <c r="A12" s="57" t="s">
        <v>37</v>
      </c>
      <c r="B12" s="18">
        <v>21891024</v>
      </c>
      <c r="C12" s="18">
        <v>0</v>
      </c>
      <c r="D12" s="58">
        <v>23152857</v>
      </c>
      <c r="E12" s="59">
        <v>23152857</v>
      </c>
      <c r="F12" s="59">
        <v>1800242</v>
      </c>
      <c r="G12" s="59">
        <v>1813967</v>
      </c>
      <c r="H12" s="59">
        <v>1809160</v>
      </c>
      <c r="I12" s="59">
        <v>5423369</v>
      </c>
      <c r="J12" s="59">
        <v>1861673</v>
      </c>
      <c r="K12" s="59">
        <v>1824591</v>
      </c>
      <c r="L12" s="59">
        <v>1814101</v>
      </c>
      <c r="M12" s="59">
        <v>5500365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10923734</v>
      </c>
      <c r="W12" s="59">
        <v>9724200</v>
      </c>
      <c r="X12" s="59">
        <v>1199534</v>
      </c>
      <c r="Y12" s="60">
        <v>12.34</v>
      </c>
      <c r="Z12" s="61">
        <v>23152857</v>
      </c>
    </row>
    <row r="13" spans="1:26" ht="13.5">
      <c r="A13" s="57" t="s">
        <v>96</v>
      </c>
      <c r="B13" s="18">
        <v>153460704</v>
      </c>
      <c r="C13" s="18">
        <v>0</v>
      </c>
      <c r="D13" s="58">
        <v>162601862</v>
      </c>
      <c r="E13" s="59">
        <v>162601862</v>
      </c>
      <c r="F13" s="59">
        <v>13542966</v>
      </c>
      <c r="G13" s="59">
        <v>13542966</v>
      </c>
      <c r="H13" s="59">
        <v>13564566</v>
      </c>
      <c r="I13" s="59">
        <v>40650498</v>
      </c>
      <c r="J13" s="59">
        <v>13550166</v>
      </c>
      <c r="K13" s="59">
        <v>13576966</v>
      </c>
      <c r="L13" s="59">
        <v>13550166</v>
      </c>
      <c r="M13" s="59">
        <v>40677298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81327796</v>
      </c>
      <c r="W13" s="59">
        <v>81300996</v>
      </c>
      <c r="X13" s="59">
        <v>26800</v>
      </c>
      <c r="Y13" s="60">
        <v>0.03</v>
      </c>
      <c r="Z13" s="61">
        <v>162601862</v>
      </c>
    </row>
    <row r="14" spans="1:26" ht="13.5">
      <c r="A14" s="57" t="s">
        <v>38</v>
      </c>
      <c r="B14" s="18">
        <v>10694434</v>
      </c>
      <c r="C14" s="18">
        <v>0</v>
      </c>
      <c r="D14" s="58">
        <v>19132479</v>
      </c>
      <c r="E14" s="59">
        <v>19132479</v>
      </c>
      <c r="F14" s="59">
        <v>0</v>
      </c>
      <c r="G14" s="59">
        <v>848</v>
      </c>
      <c r="H14" s="59">
        <v>694</v>
      </c>
      <c r="I14" s="59">
        <v>1542</v>
      </c>
      <c r="J14" s="59">
        <v>1024</v>
      </c>
      <c r="K14" s="59">
        <v>104</v>
      </c>
      <c r="L14" s="59">
        <v>0</v>
      </c>
      <c r="M14" s="59">
        <v>1128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2670</v>
      </c>
      <c r="W14" s="59">
        <v>9434595</v>
      </c>
      <c r="X14" s="59">
        <v>-9431925</v>
      </c>
      <c r="Y14" s="60">
        <v>-99.97</v>
      </c>
      <c r="Z14" s="61">
        <v>19132479</v>
      </c>
    </row>
    <row r="15" spans="1:26" ht="13.5">
      <c r="A15" s="57" t="s">
        <v>39</v>
      </c>
      <c r="B15" s="18">
        <v>460711506</v>
      </c>
      <c r="C15" s="18">
        <v>0</v>
      </c>
      <c r="D15" s="58">
        <v>499968292</v>
      </c>
      <c r="E15" s="59">
        <v>499968292</v>
      </c>
      <c r="F15" s="59">
        <v>25389</v>
      </c>
      <c r="G15" s="59">
        <v>56364388</v>
      </c>
      <c r="H15" s="59">
        <v>55988274</v>
      </c>
      <c r="I15" s="59">
        <v>112378051</v>
      </c>
      <c r="J15" s="59">
        <v>36859525</v>
      </c>
      <c r="K15" s="59">
        <v>38395906</v>
      </c>
      <c r="L15" s="59">
        <v>33752384</v>
      </c>
      <c r="M15" s="59">
        <v>109007815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221385866</v>
      </c>
      <c r="W15" s="59">
        <v>225808263</v>
      </c>
      <c r="X15" s="59">
        <v>-4422397</v>
      </c>
      <c r="Y15" s="60">
        <v>-1.96</v>
      </c>
      <c r="Z15" s="61">
        <v>499968292</v>
      </c>
    </row>
    <row r="16" spans="1:26" ht="13.5">
      <c r="A16" s="68" t="s">
        <v>40</v>
      </c>
      <c r="B16" s="18">
        <v>1819386</v>
      </c>
      <c r="C16" s="18">
        <v>0</v>
      </c>
      <c r="D16" s="58">
        <v>1910000</v>
      </c>
      <c r="E16" s="59">
        <v>1910000</v>
      </c>
      <c r="F16" s="59">
        <v>45000</v>
      </c>
      <c r="G16" s="59">
        <v>30000</v>
      </c>
      <c r="H16" s="59">
        <v>270000</v>
      </c>
      <c r="I16" s="59">
        <v>345000</v>
      </c>
      <c r="J16" s="59">
        <v>0</v>
      </c>
      <c r="K16" s="59">
        <v>0</v>
      </c>
      <c r="L16" s="59">
        <v>900000</v>
      </c>
      <c r="M16" s="59">
        <v>900000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1245000</v>
      </c>
      <c r="W16" s="59">
        <v>80000</v>
      </c>
      <c r="X16" s="59">
        <v>1165000</v>
      </c>
      <c r="Y16" s="60">
        <v>1456.25</v>
      </c>
      <c r="Z16" s="61">
        <v>1910000</v>
      </c>
    </row>
    <row r="17" spans="1:26" ht="13.5">
      <c r="A17" s="57" t="s">
        <v>41</v>
      </c>
      <c r="B17" s="18">
        <v>263923690</v>
      </c>
      <c r="C17" s="18">
        <v>0</v>
      </c>
      <c r="D17" s="58">
        <v>304396250</v>
      </c>
      <c r="E17" s="59">
        <v>304396250</v>
      </c>
      <c r="F17" s="59">
        <v>7041461</v>
      </c>
      <c r="G17" s="59">
        <v>22012493</v>
      </c>
      <c r="H17" s="59">
        <v>14109400</v>
      </c>
      <c r="I17" s="59">
        <v>43163354</v>
      </c>
      <c r="J17" s="59">
        <v>14403690</v>
      </c>
      <c r="K17" s="59">
        <v>31004643</v>
      </c>
      <c r="L17" s="59">
        <v>22661863</v>
      </c>
      <c r="M17" s="59">
        <v>68070196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111233550</v>
      </c>
      <c r="W17" s="59">
        <v>132227344</v>
      </c>
      <c r="X17" s="59">
        <v>-20993794</v>
      </c>
      <c r="Y17" s="60">
        <v>-15.88</v>
      </c>
      <c r="Z17" s="61">
        <v>304396250</v>
      </c>
    </row>
    <row r="18" spans="1:26" ht="13.5">
      <c r="A18" s="69" t="s">
        <v>42</v>
      </c>
      <c r="B18" s="70">
        <f>SUM(B11:B17)</f>
        <v>1380603788</v>
      </c>
      <c r="C18" s="70">
        <f>SUM(C11:C17)</f>
        <v>0</v>
      </c>
      <c r="D18" s="71">
        <f aca="true" t="shared" si="1" ref="D18:Z18">SUM(D11:D17)</f>
        <v>1556717333</v>
      </c>
      <c r="E18" s="72">
        <f t="shared" si="1"/>
        <v>1556717333</v>
      </c>
      <c r="F18" s="72">
        <f t="shared" si="1"/>
        <v>62067727</v>
      </c>
      <c r="G18" s="72">
        <f t="shared" si="1"/>
        <v>132341283</v>
      </c>
      <c r="H18" s="72">
        <f t="shared" si="1"/>
        <v>131216566</v>
      </c>
      <c r="I18" s="72">
        <f t="shared" si="1"/>
        <v>325625576</v>
      </c>
      <c r="J18" s="72">
        <f t="shared" si="1"/>
        <v>109918889</v>
      </c>
      <c r="K18" s="72">
        <f t="shared" si="1"/>
        <v>126989213</v>
      </c>
      <c r="L18" s="72">
        <f t="shared" si="1"/>
        <v>115577215</v>
      </c>
      <c r="M18" s="72">
        <f t="shared" si="1"/>
        <v>352485317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678110893</v>
      </c>
      <c r="W18" s="72">
        <f t="shared" si="1"/>
        <v>726083847</v>
      </c>
      <c r="X18" s="72">
        <f t="shared" si="1"/>
        <v>-47972954</v>
      </c>
      <c r="Y18" s="66">
        <f>+IF(W18&lt;&gt;0,(X18/W18)*100,0)</f>
        <v>-6.607081840232702</v>
      </c>
      <c r="Z18" s="73">
        <f t="shared" si="1"/>
        <v>1556717333</v>
      </c>
    </row>
    <row r="19" spans="1:26" ht="13.5">
      <c r="A19" s="69" t="s">
        <v>43</v>
      </c>
      <c r="B19" s="74">
        <f>+B10-B18</f>
        <v>93232144</v>
      </c>
      <c r="C19" s="74">
        <f>+C10-C18</f>
        <v>0</v>
      </c>
      <c r="D19" s="75">
        <f aca="true" t="shared" si="2" ref="D19:Z19">+D10-D18</f>
        <v>-70369588</v>
      </c>
      <c r="E19" s="76">
        <f t="shared" si="2"/>
        <v>-70369588</v>
      </c>
      <c r="F19" s="76">
        <f t="shared" si="2"/>
        <v>137493570</v>
      </c>
      <c r="G19" s="76">
        <f t="shared" si="2"/>
        <v>-19363594</v>
      </c>
      <c r="H19" s="76">
        <f t="shared" si="2"/>
        <v>-25387547</v>
      </c>
      <c r="I19" s="76">
        <f t="shared" si="2"/>
        <v>92742429</v>
      </c>
      <c r="J19" s="76">
        <f t="shared" si="2"/>
        <v>4867982</v>
      </c>
      <c r="K19" s="76">
        <f t="shared" si="2"/>
        <v>-23235690</v>
      </c>
      <c r="L19" s="76">
        <f t="shared" si="2"/>
        <v>53456366</v>
      </c>
      <c r="M19" s="76">
        <f t="shared" si="2"/>
        <v>35088658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127831087</v>
      </c>
      <c r="W19" s="76">
        <f>IF(E10=E18,0,W10-W18)</f>
        <v>40417788</v>
      </c>
      <c r="X19" s="76">
        <f t="shared" si="2"/>
        <v>87413299</v>
      </c>
      <c r="Y19" s="77">
        <f>+IF(W19&lt;&gt;0,(X19/W19)*100,0)</f>
        <v>216.2743270364029</v>
      </c>
      <c r="Z19" s="78">
        <f t="shared" si="2"/>
        <v>-70369588</v>
      </c>
    </row>
    <row r="20" spans="1:26" ht="13.5">
      <c r="A20" s="57" t="s">
        <v>44</v>
      </c>
      <c r="B20" s="18">
        <v>0</v>
      </c>
      <c r="C20" s="18">
        <v>0</v>
      </c>
      <c r="D20" s="58">
        <v>68203800</v>
      </c>
      <c r="E20" s="59">
        <v>68203800</v>
      </c>
      <c r="F20" s="59">
        <v>4347834</v>
      </c>
      <c r="G20" s="59">
        <v>9654713</v>
      </c>
      <c r="H20" s="59">
        <v>3492590</v>
      </c>
      <c r="I20" s="59">
        <v>17495137</v>
      </c>
      <c r="J20" s="59">
        <v>12614890</v>
      </c>
      <c r="K20" s="59">
        <v>-2482670</v>
      </c>
      <c r="L20" s="59">
        <v>4902626</v>
      </c>
      <c r="M20" s="59">
        <v>15034846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32529983</v>
      </c>
      <c r="W20" s="59">
        <v>39674780</v>
      </c>
      <c r="X20" s="59">
        <v>-7144797</v>
      </c>
      <c r="Y20" s="60">
        <v>-18.01</v>
      </c>
      <c r="Z20" s="61">
        <v>68203800</v>
      </c>
    </row>
    <row r="21" spans="1:26" ht="13.5">
      <c r="A21" s="57" t="s">
        <v>97</v>
      </c>
      <c r="B21" s="79">
        <v>0</v>
      </c>
      <c r="C21" s="79">
        <v>0</v>
      </c>
      <c r="D21" s="80">
        <v>20000000</v>
      </c>
      <c r="E21" s="81">
        <v>20000000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20000000</v>
      </c>
    </row>
    <row r="22" spans="1:26" ht="25.5">
      <c r="A22" s="84" t="s">
        <v>98</v>
      </c>
      <c r="B22" s="85">
        <f>SUM(B19:B21)</f>
        <v>93232144</v>
      </c>
      <c r="C22" s="85">
        <f>SUM(C19:C21)</f>
        <v>0</v>
      </c>
      <c r="D22" s="86">
        <f aca="true" t="shared" si="3" ref="D22:Z22">SUM(D19:D21)</f>
        <v>17834212</v>
      </c>
      <c r="E22" s="87">
        <f t="shared" si="3"/>
        <v>17834212</v>
      </c>
      <c r="F22" s="87">
        <f t="shared" si="3"/>
        <v>141841404</v>
      </c>
      <c r="G22" s="87">
        <f t="shared" si="3"/>
        <v>-9708881</v>
      </c>
      <c r="H22" s="87">
        <f t="shared" si="3"/>
        <v>-21894957</v>
      </c>
      <c r="I22" s="87">
        <f t="shared" si="3"/>
        <v>110237566</v>
      </c>
      <c r="J22" s="87">
        <f t="shared" si="3"/>
        <v>17482872</v>
      </c>
      <c r="K22" s="87">
        <f t="shared" si="3"/>
        <v>-25718360</v>
      </c>
      <c r="L22" s="87">
        <f t="shared" si="3"/>
        <v>58358992</v>
      </c>
      <c r="M22" s="87">
        <f t="shared" si="3"/>
        <v>50123504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160361070</v>
      </c>
      <c r="W22" s="87">
        <f t="shared" si="3"/>
        <v>80092568</v>
      </c>
      <c r="X22" s="87">
        <f t="shared" si="3"/>
        <v>80268502</v>
      </c>
      <c r="Y22" s="88">
        <f>+IF(W22&lt;&gt;0,(X22/W22)*100,0)</f>
        <v>100.21966332756367</v>
      </c>
      <c r="Z22" s="89">
        <f t="shared" si="3"/>
        <v>17834212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93232144</v>
      </c>
      <c r="C24" s="74">
        <f>SUM(C22:C23)</f>
        <v>0</v>
      </c>
      <c r="D24" s="75">
        <f aca="true" t="shared" si="4" ref="D24:Z24">SUM(D22:D23)</f>
        <v>17834212</v>
      </c>
      <c r="E24" s="76">
        <f t="shared" si="4"/>
        <v>17834212</v>
      </c>
      <c r="F24" s="76">
        <f t="shared" si="4"/>
        <v>141841404</v>
      </c>
      <c r="G24" s="76">
        <f t="shared" si="4"/>
        <v>-9708881</v>
      </c>
      <c r="H24" s="76">
        <f t="shared" si="4"/>
        <v>-21894957</v>
      </c>
      <c r="I24" s="76">
        <f t="shared" si="4"/>
        <v>110237566</v>
      </c>
      <c r="J24" s="76">
        <f t="shared" si="4"/>
        <v>17482872</v>
      </c>
      <c r="K24" s="76">
        <f t="shared" si="4"/>
        <v>-25718360</v>
      </c>
      <c r="L24" s="76">
        <f t="shared" si="4"/>
        <v>58358992</v>
      </c>
      <c r="M24" s="76">
        <f t="shared" si="4"/>
        <v>50123504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160361070</v>
      </c>
      <c r="W24" s="76">
        <f t="shared" si="4"/>
        <v>80092568</v>
      </c>
      <c r="X24" s="76">
        <f t="shared" si="4"/>
        <v>80268502</v>
      </c>
      <c r="Y24" s="77">
        <f>+IF(W24&lt;&gt;0,(X24/W24)*100,0)</f>
        <v>100.21966332756367</v>
      </c>
      <c r="Z24" s="78">
        <f t="shared" si="4"/>
        <v>17834212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268129046</v>
      </c>
      <c r="C27" s="21">
        <v>0</v>
      </c>
      <c r="D27" s="98">
        <v>374409544</v>
      </c>
      <c r="E27" s="99">
        <v>389590075</v>
      </c>
      <c r="F27" s="99">
        <v>789764</v>
      </c>
      <c r="G27" s="99">
        <v>12933626</v>
      </c>
      <c r="H27" s="99">
        <v>16632568</v>
      </c>
      <c r="I27" s="99">
        <v>30355958</v>
      </c>
      <c r="J27" s="99">
        <v>20578405</v>
      </c>
      <c r="K27" s="99">
        <v>22294893</v>
      </c>
      <c r="L27" s="99">
        <v>38113225</v>
      </c>
      <c r="M27" s="99">
        <v>80986523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111342481</v>
      </c>
      <c r="W27" s="99">
        <v>194795038</v>
      </c>
      <c r="X27" s="99">
        <v>-83452557</v>
      </c>
      <c r="Y27" s="100">
        <v>-42.84</v>
      </c>
      <c r="Z27" s="101">
        <v>389590075</v>
      </c>
    </row>
    <row r="28" spans="1:26" ht="13.5">
      <c r="A28" s="102" t="s">
        <v>44</v>
      </c>
      <c r="B28" s="18">
        <v>52763562</v>
      </c>
      <c r="C28" s="18">
        <v>0</v>
      </c>
      <c r="D28" s="58">
        <v>88203800</v>
      </c>
      <c r="E28" s="59">
        <v>88203800</v>
      </c>
      <c r="F28" s="59">
        <v>0</v>
      </c>
      <c r="G28" s="59">
        <v>9654713</v>
      </c>
      <c r="H28" s="59">
        <v>5076867</v>
      </c>
      <c r="I28" s="59">
        <v>14731580</v>
      </c>
      <c r="J28" s="59">
        <v>8132528</v>
      </c>
      <c r="K28" s="59">
        <v>6045501</v>
      </c>
      <c r="L28" s="59">
        <v>7921218</v>
      </c>
      <c r="M28" s="59">
        <v>22099247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36830827</v>
      </c>
      <c r="W28" s="59">
        <v>44101900</v>
      </c>
      <c r="X28" s="59">
        <v>-7271073</v>
      </c>
      <c r="Y28" s="60">
        <v>-16.49</v>
      </c>
      <c r="Z28" s="61">
        <v>88203800</v>
      </c>
    </row>
    <row r="29" spans="1:26" ht="13.5">
      <c r="A29" s="57" t="s">
        <v>100</v>
      </c>
      <c r="B29" s="18">
        <v>143112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118639344</v>
      </c>
      <c r="C30" s="18">
        <v>0</v>
      </c>
      <c r="D30" s="58">
        <v>153224424</v>
      </c>
      <c r="E30" s="59">
        <v>161393454</v>
      </c>
      <c r="F30" s="59">
        <v>416720</v>
      </c>
      <c r="G30" s="59">
        <v>256590</v>
      </c>
      <c r="H30" s="59">
        <v>8645239</v>
      </c>
      <c r="I30" s="59">
        <v>9318549</v>
      </c>
      <c r="J30" s="59">
        <v>7087238</v>
      </c>
      <c r="K30" s="59">
        <v>9179043</v>
      </c>
      <c r="L30" s="59">
        <v>16215959</v>
      </c>
      <c r="M30" s="59">
        <v>32482240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41800789</v>
      </c>
      <c r="W30" s="59">
        <v>80696727</v>
      </c>
      <c r="X30" s="59">
        <v>-38895938</v>
      </c>
      <c r="Y30" s="60">
        <v>-48.2</v>
      </c>
      <c r="Z30" s="61">
        <v>161393454</v>
      </c>
    </row>
    <row r="31" spans="1:26" ht="13.5">
      <c r="A31" s="57" t="s">
        <v>49</v>
      </c>
      <c r="B31" s="18">
        <v>96583028</v>
      </c>
      <c r="C31" s="18">
        <v>0</v>
      </c>
      <c r="D31" s="58">
        <v>132981320</v>
      </c>
      <c r="E31" s="59">
        <v>139992821</v>
      </c>
      <c r="F31" s="59">
        <v>373044</v>
      </c>
      <c r="G31" s="59">
        <v>3022325</v>
      </c>
      <c r="H31" s="59">
        <v>2910463</v>
      </c>
      <c r="I31" s="59">
        <v>6305832</v>
      </c>
      <c r="J31" s="59">
        <v>5358639</v>
      </c>
      <c r="K31" s="59">
        <v>7070349</v>
      </c>
      <c r="L31" s="59">
        <v>13976047</v>
      </c>
      <c r="M31" s="59">
        <v>26405035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32710867</v>
      </c>
      <c r="W31" s="59">
        <v>69996411</v>
      </c>
      <c r="X31" s="59">
        <v>-37285544</v>
      </c>
      <c r="Y31" s="60">
        <v>-53.27</v>
      </c>
      <c r="Z31" s="61">
        <v>139992821</v>
      </c>
    </row>
    <row r="32" spans="1:26" ht="13.5">
      <c r="A32" s="69" t="s">
        <v>50</v>
      </c>
      <c r="B32" s="21">
        <f>SUM(B28:B31)</f>
        <v>268129046</v>
      </c>
      <c r="C32" s="21">
        <f>SUM(C28:C31)</f>
        <v>0</v>
      </c>
      <c r="D32" s="98">
        <f aca="true" t="shared" si="5" ref="D32:Z32">SUM(D28:D31)</f>
        <v>374409544</v>
      </c>
      <c r="E32" s="99">
        <f t="shared" si="5"/>
        <v>389590075</v>
      </c>
      <c r="F32" s="99">
        <f t="shared" si="5"/>
        <v>789764</v>
      </c>
      <c r="G32" s="99">
        <f t="shared" si="5"/>
        <v>12933628</v>
      </c>
      <c r="H32" s="99">
        <f t="shared" si="5"/>
        <v>16632569</v>
      </c>
      <c r="I32" s="99">
        <f t="shared" si="5"/>
        <v>30355961</v>
      </c>
      <c r="J32" s="99">
        <f t="shared" si="5"/>
        <v>20578405</v>
      </c>
      <c r="K32" s="99">
        <f t="shared" si="5"/>
        <v>22294893</v>
      </c>
      <c r="L32" s="99">
        <f t="shared" si="5"/>
        <v>38113224</v>
      </c>
      <c r="M32" s="99">
        <f t="shared" si="5"/>
        <v>80986522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111342483</v>
      </c>
      <c r="W32" s="99">
        <f t="shared" si="5"/>
        <v>194795038</v>
      </c>
      <c r="X32" s="99">
        <f t="shared" si="5"/>
        <v>-83452555</v>
      </c>
      <c r="Y32" s="100">
        <f>+IF(W32&lt;&gt;0,(X32/W32)*100,0)</f>
        <v>-42.84121189986369</v>
      </c>
      <c r="Z32" s="101">
        <f t="shared" si="5"/>
        <v>389590075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969934643</v>
      </c>
      <c r="C35" s="18">
        <v>0</v>
      </c>
      <c r="D35" s="58">
        <v>802162872</v>
      </c>
      <c r="E35" s="59">
        <v>786982341</v>
      </c>
      <c r="F35" s="59">
        <v>1040203386</v>
      </c>
      <c r="G35" s="59">
        <v>1006342435</v>
      </c>
      <c r="H35" s="59">
        <v>945182662</v>
      </c>
      <c r="I35" s="59">
        <v>945182662</v>
      </c>
      <c r="J35" s="59">
        <v>966587210</v>
      </c>
      <c r="K35" s="59">
        <v>953660084</v>
      </c>
      <c r="L35" s="59">
        <v>999821759</v>
      </c>
      <c r="M35" s="59">
        <v>999821759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999821759</v>
      </c>
      <c r="W35" s="59">
        <v>393491171</v>
      </c>
      <c r="X35" s="59">
        <v>606330588</v>
      </c>
      <c r="Y35" s="60">
        <v>154.09</v>
      </c>
      <c r="Z35" s="61">
        <v>786982341</v>
      </c>
    </row>
    <row r="36" spans="1:26" ht="13.5">
      <c r="A36" s="57" t="s">
        <v>53</v>
      </c>
      <c r="B36" s="18">
        <v>6364104167</v>
      </c>
      <c r="C36" s="18">
        <v>0</v>
      </c>
      <c r="D36" s="58">
        <v>6580887087</v>
      </c>
      <c r="E36" s="59">
        <v>6596067618</v>
      </c>
      <c r="F36" s="59">
        <v>6208255269</v>
      </c>
      <c r="G36" s="59">
        <v>6207653119</v>
      </c>
      <c r="H36" s="59">
        <v>6210721123</v>
      </c>
      <c r="I36" s="59">
        <v>6210721123</v>
      </c>
      <c r="J36" s="59">
        <v>6217749362</v>
      </c>
      <c r="K36" s="59">
        <v>6226467288</v>
      </c>
      <c r="L36" s="59">
        <v>6251030347</v>
      </c>
      <c r="M36" s="59">
        <v>6251030347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6251030347</v>
      </c>
      <c r="W36" s="59">
        <v>3298033809</v>
      </c>
      <c r="X36" s="59">
        <v>2952996538</v>
      </c>
      <c r="Y36" s="60">
        <v>89.54</v>
      </c>
      <c r="Z36" s="61">
        <v>6596067618</v>
      </c>
    </row>
    <row r="37" spans="1:26" ht="13.5">
      <c r="A37" s="57" t="s">
        <v>54</v>
      </c>
      <c r="B37" s="18">
        <v>287633796</v>
      </c>
      <c r="C37" s="18">
        <v>0</v>
      </c>
      <c r="D37" s="58">
        <v>245872287</v>
      </c>
      <c r="E37" s="59">
        <v>245872287</v>
      </c>
      <c r="F37" s="59">
        <v>39690603</v>
      </c>
      <c r="G37" s="59">
        <v>319130945</v>
      </c>
      <c r="H37" s="59">
        <v>269590829</v>
      </c>
      <c r="I37" s="59">
        <v>269590829</v>
      </c>
      <c r="J37" s="59">
        <v>221375071</v>
      </c>
      <c r="K37" s="59">
        <v>253262376</v>
      </c>
      <c r="L37" s="59">
        <v>253145938</v>
      </c>
      <c r="M37" s="59">
        <v>253145938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253145938</v>
      </c>
      <c r="W37" s="59">
        <v>122936144</v>
      </c>
      <c r="X37" s="59">
        <v>130209794</v>
      </c>
      <c r="Y37" s="60">
        <v>105.92</v>
      </c>
      <c r="Z37" s="61">
        <v>245872287</v>
      </c>
    </row>
    <row r="38" spans="1:26" ht="13.5">
      <c r="A38" s="57" t="s">
        <v>55</v>
      </c>
      <c r="B38" s="18">
        <v>304610730</v>
      </c>
      <c r="C38" s="18">
        <v>0</v>
      </c>
      <c r="D38" s="58">
        <v>462826302</v>
      </c>
      <c r="E38" s="59">
        <v>462826302</v>
      </c>
      <c r="F38" s="59">
        <v>317152988</v>
      </c>
      <c r="G38" s="59">
        <v>315188251</v>
      </c>
      <c r="H38" s="59">
        <v>315188251</v>
      </c>
      <c r="I38" s="59">
        <v>315188251</v>
      </c>
      <c r="J38" s="59">
        <v>311789780</v>
      </c>
      <c r="K38" s="59">
        <v>311767082</v>
      </c>
      <c r="L38" s="59">
        <v>304610730</v>
      </c>
      <c r="M38" s="59">
        <v>304610730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304610730</v>
      </c>
      <c r="W38" s="59">
        <v>231413151</v>
      </c>
      <c r="X38" s="59">
        <v>73197579</v>
      </c>
      <c r="Y38" s="60">
        <v>31.63</v>
      </c>
      <c r="Z38" s="61">
        <v>462826302</v>
      </c>
    </row>
    <row r="39" spans="1:26" ht="13.5">
      <c r="A39" s="57" t="s">
        <v>56</v>
      </c>
      <c r="B39" s="18">
        <v>6741794284</v>
      </c>
      <c r="C39" s="18">
        <v>0</v>
      </c>
      <c r="D39" s="58">
        <v>6674351369</v>
      </c>
      <c r="E39" s="59">
        <v>6674351369</v>
      </c>
      <c r="F39" s="59">
        <v>6891615063</v>
      </c>
      <c r="G39" s="59">
        <v>6579676358</v>
      </c>
      <c r="H39" s="59">
        <v>6571124704</v>
      </c>
      <c r="I39" s="59">
        <v>6571124704</v>
      </c>
      <c r="J39" s="59">
        <v>6651171721</v>
      </c>
      <c r="K39" s="59">
        <v>6615097914</v>
      </c>
      <c r="L39" s="59">
        <v>6693095438</v>
      </c>
      <c r="M39" s="59">
        <v>6693095438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6693095438</v>
      </c>
      <c r="W39" s="59">
        <v>3337175685</v>
      </c>
      <c r="X39" s="59">
        <v>3355919753</v>
      </c>
      <c r="Y39" s="60">
        <v>100.56</v>
      </c>
      <c r="Z39" s="61">
        <v>6674351369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83751853</v>
      </c>
      <c r="C42" s="18">
        <v>0</v>
      </c>
      <c r="D42" s="58">
        <v>169161221</v>
      </c>
      <c r="E42" s="59">
        <v>169161221</v>
      </c>
      <c r="F42" s="59">
        <v>140278595</v>
      </c>
      <c r="G42" s="59">
        <v>-43930003</v>
      </c>
      <c r="H42" s="59">
        <v>-23276177</v>
      </c>
      <c r="I42" s="59">
        <v>73072415</v>
      </c>
      <c r="J42" s="59">
        <v>37861948</v>
      </c>
      <c r="K42" s="59">
        <v>6759657</v>
      </c>
      <c r="L42" s="59">
        <v>73492026</v>
      </c>
      <c r="M42" s="59">
        <v>118113631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191186046</v>
      </c>
      <c r="W42" s="59">
        <v>152137907</v>
      </c>
      <c r="X42" s="59">
        <v>39048139</v>
      </c>
      <c r="Y42" s="60">
        <v>25.67</v>
      </c>
      <c r="Z42" s="61">
        <v>169161221</v>
      </c>
    </row>
    <row r="43" spans="1:26" ht="13.5">
      <c r="A43" s="57" t="s">
        <v>59</v>
      </c>
      <c r="B43" s="18">
        <v>-263283765</v>
      </c>
      <c r="C43" s="18">
        <v>0</v>
      </c>
      <c r="D43" s="58">
        <v>-320409544</v>
      </c>
      <c r="E43" s="59">
        <v>-335590075</v>
      </c>
      <c r="F43" s="59">
        <v>-789764</v>
      </c>
      <c r="G43" s="59">
        <v>-12933627</v>
      </c>
      <c r="H43" s="59">
        <v>-16632570</v>
      </c>
      <c r="I43" s="59">
        <v>-30355961</v>
      </c>
      <c r="J43" s="59">
        <v>233133204</v>
      </c>
      <c r="K43" s="59">
        <v>-22294892</v>
      </c>
      <c r="L43" s="59">
        <v>171886775</v>
      </c>
      <c r="M43" s="59">
        <v>382725087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352369126</v>
      </c>
      <c r="W43" s="59">
        <v>-249669032</v>
      </c>
      <c r="X43" s="59">
        <v>602038158</v>
      </c>
      <c r="Y43" s="60">
        <v>-241.13</v>
      </c>
      <c r="Z43" s="61">
        <v>-335590075</v>
      </c>
    </row>
    <row r="44" spans="1:26" ht="13.5">
      <c r="A44" s="57" t="s">
        <v>60</v>
      </c>
      <c r="B44" s="18">
        <v>168701002</v>
      </c>
      <c r="C44" s="18">
        <v>0</v>
      </c>
      <c r="D44" s="58">
        <v>144318410</v>
      </c>
      <c r="E44" s="59">
        <v>144318410</v>
      </c>
      <c r="F44" s="59">
        <v>445821</v>
      </c>
      <c r="G44" s="59">
        <v>-76547</v>
      </c>
      <c r="H44" s="59">
        <v>-108716</v>
      </c>
      <c r="I44" s="59">
        <v>260558</v>
      </c>
      <c r="J44" s="59">
        <v>-153312</v>
      </c>
      <c r="K44" s="59">
        <v>343698</v>
      </c>
      <c r="L44" s="59">
        <v>-16484891</v>
      </c>
      <c r="M44" s="59">
        <v>-16294505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-16033947</v>
      </c>
      <c r="W44" s="59">
        <v>74091219</v>
      </c>
      <c r="X44" s="59">
        <v>-90125166</v>
      </c>
      <c r="Y44" s="60">
        <v>-121.64</v>
      </c>
      <c r="Z44" s="61">
        <v>144318410</v>
      </c>
    </row>
    <row r="45" spans="1:26" ht="13.5">
      <c r="A45" s="69" t="s">
        <v>61</v>
      </c>
      <c r="B45" s="21">
        <v>73070669</v>
      </c>
      <c r="C45" s="21">
        <v>0</v>
      </c>
      <c r="D45" s="98">
        <v>76971666</v>
      </c>
      <c r="E45" s="99">
        <v>61791135</v>
      </c>
      <c r="F45" s="99">
        <v>205926515</v>
      </c>
      <c r="G45" s="99">
        <v>148986338</v>
      </c>
      <c r="H45" s="99">
        <v>108968875</v>
      </c>
      <c r="I45" s="99">
        <v>108968875</v>
      </c>
      <c r="J45" s="99">
        <v>379810715</v>
      </c>
      <c r="K45" s="99">
        <v>364619178</v>
      </c>
      <c r="L45" s="99">
        <v>593513088</v>
      </c>
      <c r="M45" s="99">
        <v>593513088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593513088</v>
      </c>
      <c r="W45" s="99">
        <v>60461673</v>
      </c>
      <c r="X45" s="99">
        <v>533051415</v>
      </c>
      <c r="Y45" s="100">
        <v>881.64</v>
      </c>
      <c r="Z45" s="101">
        <v>61791135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3680058</v>
      </c>
      <c r="C49" s="51">
        <v>0</v>
      </c>
      <c r="D49" s="128">
        <v>54613125</v>
      </c>
      <c r="E49" s="53">
        <v>7343784</v>
      </c>
      <c r="F49" s="53">
        <v>0</v>
      </c>
      <c r="G49" s="53">
        <v>0</v>
      </c>
      <c r="H49" s="53">
        <v>0</v>
      </c>
      <c r="I49" s="53">
        <v>1159345</v>
      </c>
      <c r="J49" s="53">
        <v>0</v>
      </c>
      <c r="K49" s="53">
        <v>0</v>
      </c>
      <c r="L49" s="53">
        <v>0</v>
      </c>
      <c r="M49" s="53">
        <v>1999355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-4044947</v>
      </c>
      <c r="W49" s="53">
        <v>12681360</v>
      </c>
      <c r="X49" s="53">
        <v>45988358</v>
      </c>
      <c r="Y49" s="53">
        <v>123420438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143112156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143112156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101.02554425190692</v>
      </c>
      <c r="C58" s="5">
        <f>IF(C67=0,0,+(C76/C67)*100)</f>
        <v>0</v>
      </c>
      <c r="D58" s="6">
        <f aca="true" t="shared" si="6" ref="D58:Z58">IF(D67=0,0,+(D76/D67)*100)</f>
        <v>98.71741917259753</v>
      </c>
      <c r="E58" s="7">
        <f t="shared" si="6"/>
        <v>98.71741917259753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99.99999791935629</v>
      </c>
      <c r="K58" s="7">
        <f t="shared" si="6"/>
        <v>100.00000105897246</v>
      </c>
      <c r="L58" s="7">
        <f t="shared" si="6"/>
        <v>100.00000105530312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98.49638441462513</v>
      </c>
      <c r="X58" s="7">
        <f t="shared" si="6"/>
        <v>0</v>
      </c>
      <c r="Y58" s="7">
        <f t="shared" si="6"/>
        <v>0</v>
      </c>
      <c r="Z58" s="8">
        <f t="shared" si="6"/>
        <v>98.71741917259753</v>
      </c>
    </row>
    <row r="59" spans="1:26" ht="13.5">
      <c r="A59" s="36" t="s">
        <v>31</v>
      </c>
      <c r="B59" s="9">
        <f aca="true" t="shared" si="7" ref="B59:Z66">IF(B68=0,0,+(B77/B68)*100)</f>
        <v>99.99999969949134</v>
      </c>
      <c r="C59" s="9">
        <f t="shared" si="7"/>
        <v>0</v>
      </c>
      <c r="D59" s="2">
        <f t="shared" si="7"/>
        <v>99.00990130980036</v>
      </c>
      <c r="E59" s="10">
        <f t="shared" si="7"/>
        <v>99.00990130980036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98.97370541217487</v>
      </c>
      <c r="X59" s="10">
        <f t="shared" si="7"/>
        <v>0</v>
      </c>
      <c r="Y59" s="10">
        <f t="shared" si="7"/>
        <v>0</v>
      </c>
      <c r="Z59" s="11">
        <f t="shared" si="7"/>
        <v>99.00990130980036</v>
      </c>
    </row>
    <row r="60" spans="1:26" ht="13.5">
      <c r="A60" s="37" t="s">
        <v>32</v>
      </c>
      <c r="B60" s="12">
        <f t="shared" si="7"/>
        <v>101.49181643793878</v>
      </c>
      <c r="C60" s="12">
        <f t="shared" si="7"/>
        <v>0</v>
      </c>
      <c r="D60" s="3">
        <f t="shared" si="7"/>
        <v>99.00990110406906</v>
      </c>
      <c r="E60" s="13">
        <f t="shared" si="7"/>
        <v>99.00990110406906</v>
      </c>
      <c r="F60" s="13">
        <f t="shared" si="7"/>
        <v>100</v>
      </c>
      <c r="G60" s="13">
        <f t="shared" si="7"/>
        <v>100.00000124005098</v>
      </c>
      <c r="H60" s="13">
        <f t="shared" si="7"/>
        <v>100</v>
      </c>
      <c r="I60" s="13">
        <f t="shared" si="7"/>
        <v>100.00000043843463</v>
      </c>
      <c r="J60" s="13">
        <f t="shared" si="7"/>
        <v>100</v>
      </c>
      <c r="K60" s="13">
        <f t="shared" si="7"/>
        <v>100.00000155063145</v>
      </c>
      <c r="L60" s="13">
        <f t="shared" si="7"/>
        <v>100</v>
      </c>
      <c r="M60" s="13">
        <f t="shared" si="7"/>
        <v>100.00000051258624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100.0000004726196</v>
      </c>
      <c r="W60" s="13">
        <f t="shared" si="7"/>
        <v>98.29353979759354</v>
      </c>
      <c r="X60" s="13">
        <f t="shared" si="7"/>
        <v>0</v>
      </c>
      <c r="Y60" s="13">
        <f t="shared" si="7"/>
        <v>0</v>
      </c>
      <c r="Z60" s="14">
        <f t="shared" si="7"/>
        <v>99.00990110406906</v>
      </c>
    </row>
    <row r="61" spans="1:26" ht="13.5">
      <c r="A61" s="38" t="s">
        <v>103</v>
      </c>
      <c r="B61" s="12">
        <f t="shared" si="7"/>
        <v>99.99999961858511</v>
      </c>
      <c r="C61" s="12">
        <f t="shared" si="7"/>
        <v>0</v>
      </c>
      <c r="D61" s="3">
        <f t="shared" si="7"/>
        <v>99.00990078101735</v>
      </c>
      <c r="E61" s="13">
        <f t="shared" si="7"/>
        <v>99.00990078101735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100.07820396966454</v>
      </c>
      <c r="L61" s="13">
        <f t="shared" si="7"/>
        <v>100</v>
      </c>
      <c r="M61" s="13">
        <f t="shared" si="7"/>
        <v>100.02581963544266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100.01145947247245</v>
      </c>
      <c r="W61" s="13">
        <f t="shared" si="7"/>
        <v>99.00990097627543</v>
      </c>
      <c r="X61" s="13">
        <f t="shared" si="7"/>
        <v>0</v>
      </c>
      <c r="Y61" s="13">
        <f t="shared" si="7"/>
        <v>0</v>
      </c>
      <c r="Z61" s="14">
        <f t="shared" si="7"/>
        <v>99.00990078101735</v>
      </c>
    </row>
    <row r="62" spans="1:26" ht="13.5">
      <c r="A62" s="38" t="s">
        <v>104</v>
      </c>
      <c r="B62" s="12">
        <f t="shared" si="7"/>
        <v>100</v>
      </c>
      <c r="C62" s="12">
        <f t="shared" si="7"/>
        <v>0</v>
      </c>
      <c r="D62" s="3">
        <f t="shared" si="7"/>
        <v>99.00990124543786</v>
      </c>
      <c r="E62" s="13">
        <f t="shared" si="7"/>
        <v>99.00990124543786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93.82849549378206</v>
      </c>
      <c r="X62" s="13">
        <f t="shared" si="7"/>
        <v>0</v>
      </c>
      <c r="Y62" s="13">
        <f t="shared" si="7"/>
        <v>0</v>
      </c>
      <c r="Z62" s="14">
        <f t="shared" si="7"/>
        <v>99.00990124543786</v>
      </c>
    </row>
    <row r="63" spans="1:26" ht="13.5">
      <c r="A63" s="38" t="s">
        <v>105</v>
      </c>
      <c r="B63" s="12">
        <f t="shared" si="7"/>
        <v>100.11823013031673</v>
      </c>
      <c r="C63" s="12">
        <f t="shared" si="7"/>
        <v>0</v>
      </c>
      <c r="D63" s="3">
        <f t="shared" si="7"/>
        <v>99.00990507710738</v>
      </c>
      <c r="E63" s="13">
        <f t="shared" si="7"/>
        <v>99.00990507710738</v>
      </c>
      <c r="F63" s="13">
        <f t="shared" si="7"/>
        <v>100</v>
      </c>
      <c r="G63" s="13">
        <f t="shared" si="7"/>
        <v>100.0000179317614</v>
      </c>
      <c r="H63" s="13">
        <f t="shared" si="7"/>
        <v>100</v>
      </c>
      <c r="I63" s="13">
        <f t="shared" si="7"/>
        <v>100.00000592404427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100.00000300398366</v>
      </c>
      <c r="W63" s="13">
        <f t="shared" si="7"/>
        <v>87.30098689395717</v>
      </c>
      <c r="X63" s="13">
        <f t="shared" si="7"/>
        <v>0</v>
      </c>
      <c r="Y63" s="13">
        <f t="shared" si="7"/>
        <v>0</v>
      </c>
      <c r="Z63" s="14">
        <f t="shared" si="7"/>
        <v>99.00990507710738</v>
      </c>
    </row>
    <row r="64" spans="1:26" ht="13.5">
      <c r="A64" s="38" t="s">
        <v>106</v>
      </c>
      <c r="B64" s="12">
        <f t="shared" si="7"/>
        <v>100.0000014536897</v>
      </c>
      <c r="C64" s="12">
        <f t="shared" si="7"/>
        <v>0</v>
      </c>
      <c r="D64" s="3">
        <f t="shared" si="7"/>
        <v>99.00989995393785</v>
      </c>
      <c r="E64" s="13">
        <f t="shared" si="7"/>
        <v>99.00989995393785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110.91369995222713</v>
      </c>
      <c r="X64" s="13">
        <f t="shared" si="7"/>
        <v>0</v>
      </c>
      <c r="Y64" s="13">
        <f t="shared" si="7"/>
        <v>0</v>
      </c>
      <c r="Z64" s="14">
        <f t="shared" si="7"/>
        <v>99.00989995393785</v>
      </c>
    </row>
    <row r="65" spans="1:26" ht="13.5">
      <c r="A65" s="38" t="s">
        <v>107</v>
      </c>
      <c r="B65" s="12">
        <f t="shared" si="7"/>
        <v>14736.237869917395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99.99969840456012</v>
      </c>
      <c r="H66" s="16">
        <f t="shared" si="7"/>
        <v>100</v>
      </c>
      <c r="I66" s="16">
        <f t="shared" si="7"/>
        <v>99.99990258215735</v>
      </c>
      <c r="J66" s="16">
        <f t="shared" si="7"/>
        <v>99.99945488342682</v>
      </c>
      <c r="K66" s="16">
        <f t="shared" si="7"/>
        <v>100</v>
      </c>
      <c r="L66" s="16">
        <f t="shared" si="7"/>
        <v>100.00025292188002</v>
      </c>
      <c r="M66" s="16">
        <f t="shared" si="7"/>
        <v>99.99991118476854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99.99990708215192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109</v>
      </c>
      <c r="B67" s="23">
        <v>1075016215</v>
      </c>
      <c r="C67" s="23"/>
      <c r="D67" s="24">
        <v>1155703538</v>
      </c>
      <c r="E67" s="25">
        <v>1155703538</v>
      </c>
      <c r="F67" s="25">
        <v>107844321</v>
      </c>
      <c r="G67" s="25">
        <v>110835373</v>
      </c>
      <c r="H67" s="25">
        <v>100007022</v>
      </c>
      <c r="I67" s="25">
        <v>318686716</v>
      </c>
      <c r="J67" s="25">
        <v>96124098</v>
      </c>
      <c r="K67" s="25">
        <v>94431162</v>
      </c>
      <c r="L67" s="25">
        <v>94759504</v>
      </c>
      <c r="M67" s="25">
        <v>285314764</v>
      </c>
      <c r="N67" s="25"/>
      <c r="O67" s="25"/>
      <c r="P67" s="25"/>
      <c r="Q67" s="25"/>
      <c r="R67" s="25"/>
      <c r="S67" s="25"/>
      <c r="T67" s="25"/>
      <c r="U67" s="25"/>
      <c r="V67" s="25">
        <v>604001480</v>
      </c>
      <c r="W67" s="25">
        <v>573572267</v>
      </c>
      <c r="X67" s="25"/>
      <c r="Y67" s="24"/>
      <c r="Z67" s="26">
        <v>1155703538</v>
      </c>
    </row>
    <row r="68" spans="1:26" ht="13.5" hidden="1">
      <c r="A68" s="36" t="s">
        <v>31</v>
      </c>
      <c r="B68" s="18">
        <v>332769107</v>
      </c>
      <c r="C68" s="18"/>
      <c r="D68" s="19">
        <v>353052280</v>
      </c>
      <c r="E68" s="20">
        <v>353052280</v>
      </c>
      <c r="F68" s="20">
        <v>29863663</v>
      </c>
      <c r="G68" s="20">
        <v>29861957</v>
      </c>
      <c r="H68" s="20">
        <v>29850409</v>
      </c>
      <c r="I68" s="20">
        <v>89576029</v>
      </c>
      <c r="J68" s="20">
        <v>30086133</v>
      </c>
      <c r="K68" s="20">
        <v>29577645</v>
      </c>
      <c r="L68" s="20">
        <v>29435931</v>
      </c>
      <c r="M68" s="20">
        <v>89099709</v>
      </c>
      <c r="N68" s="20"/>
      <c r="O68" s="20"/>
      <c r="P68" s="20"/>
      <c r="Q68" s="20"/>
      <c r="R68" s="20"/>
      <c r="S68" s="20"/>
      <c r="T68" s="20"/>
      <c r="U68" s="20"/>
      <c r="V68" s="20">
        <v>178675738</v>
      </c>
      <c r="W68" s="20">
        <v>171055467</v>
      </c>
      <c r="X68" s="20"/>
      <c r="Y68" s="19"/>
      <c r="Z68" s="22">
        <v>353052280</v>
      </c>
    </row>
    <row r="69" spans="1:26" ht="13.5" hidden="1">
      <c r="A69" s="37" t="s">
        <v>32</v>
      </c>
      <c r="B69" s="18">
        <v>739016391</v>
      </c>
      <c r="C69" s="18"/>
      <c r="D69" s="19">
        <v>799237231</v>
      </c>
      <c r="E69" s="20">
        <v>799237231</v>
      </c>
      <c r="F69" s="20">
        <v>77656895</v>
      </c>
      <c r="G69" s="20">
        <v>80641846</v>
      </c>
      <c r="H69" s="20">
        <v>69785440</v>
      </c>
      <c r="I69" s="20">
        <v>228084181</v>
      </c>
      <c r="J69" s="20">
        <v>65671071</v>
      </c>
      <c r="K69" s="20">
        <v>64489857</v>
      </c>
      <c r="L69" s="20">
        <v>64928194</v>
      </c>
      <c r="M69" s="20">
        <v>195089122</v>
      </c>
      <c r="N69" s="20"/>
      <c r="O69" s="20"/>
      <c r="P69" s="20"/>
      <c r="Q69" s="20"/>
      <c r="R69" s="20"/>
      <c r="S69" s="20"/>
      <c r="T69" s="20"/>
      <c r="U69" s="20"/>
      <c r="V69" s="20">
        <v>423173303</v>
      </c>
      <c r="W69" s="20">
        <v>402516800</v>
      </c>
      <c r="X69" s="20"/>
      <c r="Y69" s="19"/>
      <c r="Z69" s="22">
        <v>799237231</v>
      </c>
    </row>
    <row r="70" spans="1:26" ht="13.5" hidden="1">
      <c r="A70" s="38" t="s">
        <v>103</v>
      </c>
      <c r="B70" s="18">
        <v>524363378</v>
      </c>
      <c r="C70" s="18"/>
      <c r="D70" s="19">
        <v>572991362</v>
      </c>
      <c r="E70" s="20">
        <v>572991362</v>
      </c>
      <c r="F70" s="20">
        <v>58548123</v>
      </c>
      <c r="G70" s="20">
        <v>61959248</v>
      </c>
      <c r="H70" s="20">
        <v>50229818</v>
      </c>
      <c r="I70" s="20">
        <v>170737189</v>
      </c>
      <c r="J70" s="20">
        <v>46286946</v>
      </c>
      <c r="K70" s="20">
        <v>44983650</v>
      </c>
      <c r="L70" s="20">
        <v>44978423</v>
      </c>
      <c r="M70" s="20">
        <v>136249019</v>
      </c>
      <c r="N70" s="20"/>
      <c r="O70" s="20"/>
      <c r="P70" s="20"/>
      <c r="Q70" s="20"/>
      <c r="R70" s="20"/>
      <c r="S70" s="20"/>
      <c r="T70" s="20"/>
      <c r="U70" s="20"/>
      <c r="V70" s="20">
        <v>306986208</v>
      </c>
      <c r="W70" s="20">
        <v>286495687</v>
      </c>
      <c r="X70" s="20"/>
      <c r="Y70" s="19"/>
      <c r="Z70" s="22">
        <v>572991362</v>
      </c>
    </row>
    <row r="71" spans="1:26" ht="13.5" hidden="1">
      <c r="A71" s="38" t="s">
        <v>104</v>
      </c>
      <c r="B71" s="18">
        <v>82509441</v>
      </c>
      <c r="C71" s="18"/>
      <c r="D71" s="19">
        <v>89184538</v>
      </c>
      <c r="E71" s="20">
        <v>89184538</v>
      </c>
      <c r="F71" s="20">
        <v>7282457</v>
      </c>
      <c r="G71" s="20">
        <v>7122235</v>
      </c>
      <c r="H71" s="20">
        <v>7824595</v>
      </c>
      <c r="I71" s="20">
        <v>22229287</v>
      </c>
      <c r="J71" s="20">
        <v>8025431</v>
      </c>
      <c r="K71" s="20">
        <v>7822703</v>
      </c>
      <c r="L71" s="20">
        <v>8315080</v>
      </c>
      <c r="M71" s="20">
        <v>24163214</v>
      </c>
      <c r="N71" s="20"/>
      <c r="O71" s="20"/>
      <c r="P71" s="20"/>
      <c r="Q71" s="20"/>
      <c r="R71" s="20"/>
      <c r="S71" s="20"/>
      <c r="T71" s="20"/>
      <c r="U71" s="20"/>
      <c r="V71" s="20">
        <v>46392501</v>
      </c>
      <c r="W71" s="20">
        <v>47210433</v>
      </c>
      <c r="X71" s="20"/>
      <c r="Y71" s="19"/>
      <c r="Z71" s="22">
        <v>89184538</v>
      </c>
    </row>
    <row r="72" spans="1:26" ht="13.5" hidden="1">
      <c r="A72" s="38" t="s">
        <v>105</v>
      </c>
      <c r="B72" s="18">
        <v>63278286</v>
      </c>
      <c r="C72" s="18"/>
      <c r="D72" s="19">
        <v>64439882</v>
      </c>
      <c r="E72" s="20">
        <v>64439882</v>
      </c>
      <c r="F72" s="20">
        <v>5757485</v>
      </c>
      <c r="G72" s="20">
        <v>5576697</v>
      </c>
      <c r="H72" s="20">
        <v>5546178</v>
      </c>
      <c r="I72" s="20">
        <v>16880360</v>
      </c>
      <c r="J72" s="20">
        <v>5279007</v>
      </c>
      <c r="K72" s="20">
        <v>5556854</v>
      </c>
      <c r="L72" s="20">
        <v>5572908</v>
      </c>
      <c r="M72" s="20">
        <v>16408769</v>
      </c>
      <c r="N72" s="20"/>
      <c r="O72" s="20"/>
      <c r="P72" s="20"/>
      <c r="Q72" s="20"/>
      <c r="R72" s="20"/>
      <c r="S72" s="20"/>
      <c r="T72" s="20"/>
      <c r="U72" s="20"/>
      <c r="V72" s="20">
        <v>33289129</v>
      </c>
      <c r="W72" s="20">
        <v>36541312</v>
      </c>
      <c r="X72" s="20"/>
      <c r="Y72" s="19"/>
      <c r="Z72" s="22">
        <v>64439882</v>
      </c>
    </row>
    <row r="73" spans="1:26" ht="13.5" hidden="1">
      <c r="A73" s="38" t="s">
        <v>106</v>
      </c>
      <c r="B73" s="18">
        <v>68790472</v>
      </c>
      <c r="C73" s="18"/>
      <c r="D73" s="19">
        <v>72621449</v>
      </c>
      <c r="E73" s="20">
        <v>72621449</v>
      </c>
      <c r="F73" s="20">
        <v>6068830</v>
      </c>
      <c r="G73" s="20">
        <v>5983666</v>
      </c>
      <c r="H73" s="20">
        <v>6184849</v>
      </c>
      <c r="I73" s="20">
        <v>18237345</v>
      </c>
      <c r="J73" s="20">
        <v>6079687</v>
      </c>
      <c r="K73" s="20">
        <v>6091472</v>
      </c>
      <c r="L73" s="20">
        <v>6061783</v>
      </c>
      <c r="M73" s="20">
        <v>18232942</v>
      </c>
      <c r="N73" s="20"/>
      <c r="O73" s="20"/>
      <c r="P73" s="20"/>
      <c r="Q73" s="20"/>
      <c r="R73" s="20"/>
      <c r="S73" s="20"/>
      <c r="T73" s="20"/>
      <c r="U73" s="20"/>
      <c r="V73" s="20">
        <v>36470287</v>
      </c>
      <c r="W73" s="20">
        <v>32269368</v>
      </c>
      <c r="X73" s="20"/>
      <c r="Y73" s="19"/>
      <c r="Z73" s="22">
        <v>72621449</v>
      </c>
    </row>
    <row r="74" spans="1:26" ht="13.5" hidden="1">
      <c r="A74" s="38" t="s">
        <v>107</v>
      </c>
      <c r="B74" s="18">
        <v>74814</v>
      </c>
      <c r="C74" s="18"/>
      <c r="D74" s="19"/>
      <c r="E74" s="20"/>
      <c r="F74" s="20"/>
      <c r="G74" s="20"/>
      <c r="H74" s="20"/>
      <c r="I74" s="20"/>
      <c r="J74" s="20"/>
      <c r="K74" s="20">
        <v>35178</v>
      </c>
      <c r="L74" s="20"/>
      <c r="M74" s="20">
        <v>35178</v>
      </c>
      <c r="N74" s="20"/>
      <c r="O74" s="20"/>
      <c r="P74" s="20"/>
      <c r="Q74" s="20"/>
      <c r="R74" s="20"/>
      <c r="S74" s="20"/>
      <c r="T74" s="20"/>
      <c r="U74" s="20"/>
      <c r="V74" s="20">
        <v>35178</v>
      </c>
      <c r="W74" s="20"/>
      <c r="X74" s="20"/>
      <c r="Y74" s="19"/>
      <c r="Z74" s="22"/>
    </row>
    <row r="75" spans="1:26" ht="13.5" hidden="1">
      <c r="A75" s="39" t="s">
        <v>108</v>
      </c>
      <c r="B75" s="27">
        <v>3230717</v>
      </c>
      <c r="C75" s="27"/>
      <c r="D75" s="28">
        <v>3414027</v>
      </c>
      <c r="E75" s="29">
        <v>3414027</v>
      </c>
      <c r="F75" s="29">
        <v>323763</v>
      </c>
      <c r="G75" s="29">
        <v>331570</v>
      </c>
      <c r="H75" s="29">
        <v>371173</v>
      </c>
      <c r="I75" s="29">
        <v>1026506</v>
      </c>
      <c r="J75" s="29">
        <v>366894</v>
      </c>
      <c r="K75" s="29">
        <v>363660</v>
      </c>
      <c r="L75" s="29">
        <v>395379</v>
      </c>
      <c r="M75" s="29">
        <v>1125933</v>
      </c>
      <c r="N75" s="29"/>
      <c r="O75" s="29"/>
      <c r="P75" s="29"/>
      <c r="Q75" s="29"/>
      <c r="R75" s="29"/>
      <c r="S75" s="29"/>
      <c r="T75" s="29"/>
      <c r="U75" s="29"/>
      <c r="V75" s="29">
        <v>2152439</v>
      </c>
      <c r="W75" s="29"/>
      <c r="X75" s="29"/>
      <c r="Y75" s="28"/>
      <c r="Z75" s="30">
        <v>3414027</v>
      </c>
    </row>
    <row r="76" spans="1:26" ht="13.5" hidden="1">
      <c r="A76" s="41" t="s">
        <v>110</v>
      </c>
      <c r="B76" s="31">
        <v>1086040982</v>
      </c>
      <c r="C76" s="31"/>
      <c r="D76" s="32">
        <v>1140880706</v>
      </c>
      <c r="E76" s="33">
        <v>1140880706</v>
      </c>
      <c r="F76" s="33">
        <v>107844321</v>
      </c>
      <c r="G76" s="33">
        <v>110835373</v>
      </c>
      <c r="H76" s="33">
        <v>100007022</v>
      </c>
      <c r="I76" s="33">
        <v>318686716</v>
      </c>
      <c r="J76" s="33">
        <v>96124096</v>
      </c>
      <c r="K76" s="33">
        <v>94431163</v>
      </c>
      <c r="L76" s="33">
        <v>94759505</v>
      </c>
      <c r="M76" s="33">
        <v>285314764</v>
      </c>
      <c r="N76" s="33"/>
      <c r="O76" s="33"/>
      <c r="P76" s="33"/>
      <c r="Q76" s="33"/>
      <c r="R76" s="33"/>
      <c r="S76" s="33"/>
      <c r="T76" s="33"/>
      <c r="U76" s="33"/>
      <c r="V76" s="33">
        <v>604001480</v>
      </c>
      <c r="W76" s="33">
        <v>564947945</v>
      </c>
      <c r="X76" s="33"/>
      <c r="Y76" s="32"/>
      <c r="Z76" s="34">
        <v>1140880706</v>
      </c>
    </row>
    <row r="77" spans="1:26" ht="13.5" hidden="1">
      <c r="A77" s="36" t="s">
        <v>31</v>
      </c>
      <c r="B77" s="18">
        <v>332769106</v>
      </c>
      <c r="C77" s="18"/>
      <c r="D77" s="19">
        <v>349556714</v>
      </c>
      <c r="E77" s="20">
        <v>349556714</v>
      </c>
      <c r="F77" s="20">
        <v>29863663</v>
      </c>
      <c r="G77" s="20">
        <v>29861957</v>
      </c>
      <c r="H77" s="20">
        <v>29850409</v>
      </c>
      <c r="I77" s="20">
        <v>89576029</v>
      </c>
      <c r="J77" s="20">
        <v>30086133</v>
      </c>
      <c r="K77" s="20">
        <v>29577645</v>
      </c>
      <c r="L77" s="20">
        <v>29435931</v>
      </c>
      <c r="M77" s="20">
        <v>89099709</v>
      </c>
      <c r="N77" s="20"/>
      <c r="O77" s="20"/>
      <c r="P77" s="20"/>
      <c r="Q77" s="20"/>
      <c r="R77" s="20"/>
      <c r="S77" s="20"/>
      <c r="T77" s="20"/>
      <c r="U77" s="20"/>
      <c r="V77" s="20">
        <v>178675738</v>
      </c>
      <c r="W77" s="20">
        <v>169299934</v>
      </c>
      <c r="X77" s="20"/>
      <c r="Y77" s="19"/>
      <c r="Z77" s="22">
        <v>349556714</v>
      </c>
    </row>
    <row r="78" spans="1:26" ht="13.5" hidden="1">
      <c r="A78" s="37" t="s">
        <v>32</v>
      </c>
      <c r="B78" s="18">
        <v>750041159</v>
      </c>
      <c r="C78" s="18"/>
      <c r="D78" s="19">
        <v>791323992</v>
      </c>
      <c r="E78" s="20">
        <v>791323992</v>
      </c>
      <c r="F78" s="20">
        <v>77656895</v>
      </c>
      <c r="G78" s="20">
        <v>80641847</v>
      </c>
      <c r="H78" s="20">
        <v>69785440</v>
      </c>
      <c r="I78" s="20">
        <v>228084182</v>
      </c>
      <c r="J78" s="20">
        <v>65671071</v>
      </c>
      <c r="K78" s="20">
        <v>64489858</v>
      </c>
      <c r="L78" s="20">
        <v>64928194</v>
      </c>
      <c r="M78" s="20">
        <v>195089123</v>
      </c>
      <c r="N78" s="20"/>
      <c r="O78" s="20"/>
      <c r="P78" s="20"/>
      <c r="Q78" s="20"/>
      <c r="R78" s="20"/>
      <c r="S78" s="20"/>
      <c r="T78" s="20"/>
      <c r="U78" s="20"/>
      <c r="V78" s="20">
        <v>423173305</v>
      </c>
      <c r="W78" s="20">
        <v>395648011</v>
      </c>
      <c r="X78" s="20"/>
      <c r="Y78" s="19"/>
      <c r="Z78" s="22">
        <v>791323992</v>
      </c>
    </row>
    <row r="79" spans="1:26" ht="13.5" hidden="1">
      <c r="A79" s="38" t="s">
        <v>103</v>
      </c>
      <c r="B79" s="18">
        <v>524363376</v>
      </c>
      <c r="C79" s="18"/>
      <c r="D79" s="19">
        <v>567318179</v>
      </c>
      <c r="E79" s="20">
        <v>567318179</v>
      </c>
      <c r="F79" s="20">
        <v>58548123</v>
      </c>
      <c r="G79" s="20">
        <v>61959248</v>
      </c>
      <c r="H79" s="20">
        <v>50229818</v>
      </c>
      <c r="I79" s="20">
        <v>170737189</v>
      </c>
      <c r="J79" s="20">
        <v>46286946</v>
      </c>
      <c r="K79" s="20">
        <v>45018829</v>
      </c>
      <c r="L79" s="20">
        <v>44978423</v>
      </c>
      <c r="M79" s="20">
        <v>136284198</v>
      </c>
      <c r="N79" s="20"/>
      <c r="O79" s="20"/>
      <c r="P79" s="20"/>
      <c r="Q79" s="20"/>
      <c r="R79" s="20"/>
      <c r="S79" s="20"/>
      <c r="T79" s="20"/>
      <c r="U79" s="20"/>
      <c r="V79" s="20">
        <v>307021387</v>
      </c>
      <c r="W79" s="20">
        <v>283659096</v>
      </c>
      <c r="X79" s="20"/>
      <c r="Y79" s="19"/>
      <c r="Z79" s="22">
        <v>567318179</v>
      </c>
    </row>
    <row r="80" spans="1:26" ht="13.5" hidden="1">
      <c r="A80" s="38" t="s">
        <v>104</v>
      </c>
      <c r="B80" s="18">
        <v>82509441</v>
      </c>
      <c r="C80" s="18"/>
      <c r="D80" s="19">
        <v>88301523</v>
      </c>
      <c r="E80" s="20">
        <v>88301523</v>
      </c>
      <c r="F80" s="20">
        <v>7282457</v>
      </c>
      <c r="G80" s="20">
        <v>7122235</v>
      </c>
      <c r="H80" s="20">
        <v>7824595</v>
      </c>
      <c r="I80" s="20">
        <v>22229287</v>
      </c>
      <c r="J80" s="20">
        <v>8025431</v>
      </c>
      <c r="K80" s="20">
        <v>7822703</v>
      </c>
      <c r="L80" s="20">
        <v>8315080</v>
      </c>
      <c r="M80" s="20">
        <v>24163214</v>
      </c>
      <c r="N80" s="20"/>
      <c r="O80" s="20"/>
      <c r="P80" s="20"/>
      <c r="Q80" s="20"/>
      <c r="R80" s="20"/>
      <c r="S80" s="20"/>
      <c r="T80" s="20"/>
      <c r="U80" s="20"/>
      <c r="V80" s="20">
        <v>46392501</v>
      </c>
      <c r="W80" s="20">
        <v>44296839</v>
      </c>
      <c r="X80" s="20"/>
      <c r="Y80" s="19"/>
      <c r="Z80" s="22">
        <v>88301523</v>
      </c>
    </row>
    <row r="81" spans="1:26" ht="13.5" hidden="1">
      <c r="A81" s="38" t="s">
        <v>105</v>
      </c>
      <c r="B81" s="18">
        <v>63353100</v>
      </c>
      <c r="C81" s="18"/>
      <c r="D81" s="19">
        <v>63801866</v>
      </c>
      <c r="E81" s="20">
        <v>63801866</v>
      </c>
      <c r="F81" s="20">
        <v>5757485</v>
      </c>
      <c r="G81" s="20">
        <v>5576698</v>
      </c>
      <c r="H81" s="20">
        <v>5546178</v>
      </c>
      <c r="I81" s="20">
        <v>16880361</v>
      </c>
      <c r="J81" s="20">
        <v>5279007</v>
      </c>
      <c r="K81" s="20">
        <v>5556854</v>
      </c>
      <c r="L81" s="20">
        <v>5572908</v>
      </c>
      <c r="M81" s="20">
        <v>16408769</v>
      </c>
      <c r="N81" s="20"/>
      <c r="O81" s="20"/>
      <c r="P81" s="20"/>
      <c r="Q81" s="20"/>
      <c r="R81" s="20"/>
      <c r="S81" s="20"/>
      <c r="T81" s="20"/>
      <c r="U81" s="20"/>
      <c r="V81" s="20">
        <v>33289130</v>
      </c>
      <c r="W81" s="20">
        <v>31900926</v>
      </c>
      <c r="X81" s="20"/>
      <c r="Y81" s="19"/>
      <c r="Z81" s="22">
        <v>63801866</v>
      </c>
    </row>
    <row r="82" spans="1:26" ht="13.5" hidden="1">
      <c r="A82" s="38" t="s">
        <v>106</v>
      </c>
      <c r="B82" s="18">
        <v>68790473</v>
      </c>
      <c r="C82" s="18"/>
      <c r="D82" s="19">
        <v>71902424</v>
      </c>
      <c r="E82" s="20">
        <v>71902424</v>
      </c>
      <c r="F82" s="20">
        <v>6068830</v>
      </c>
      <c r="G82" s="20">
        <v>5983666</v>
      </c>
      <c r="H82" s="20">
        <v>6184849</v>
      </c>
      <c r="I82" s="20">
        <v>18237345</v>
      </c>
      <c r="J82" s="20">
        <v>6079687</v>
      </c>
      <c r="K82" s="20">
        <v>6091472</v>
      </c>
      <c r="L82" s="20">
        <v>6061783</v>
      </c>
      <c r="M82" s="20">
        <v>18232942</v>
      </c>
      <c r="N82" s="20"/>
      <c r="O82" s="20"/>
      <c r="P82" s="20"/>
      <c r="Q82" s="20"/>
      <c r="R82" s="20"/>
      <c r="S82" s="20"/>
      <c r="T82" s="20"/>
      <c r="U82" s="20"/>
      <c r="V82" s="20">
        <v>36470287</v>
      </c>
      <c r="W82" s="20">
        <v>35791150</v>
      </c>
      <c r="X82" s="20"/>
      <c r="Y82" s="19"/>
      <c r="Z82" s="22">
        <v>71902424</v>
      </c>
    </row>
    <row r="83" spans="1:26" ht="13.5" hidden="1">
      <c r="A83" s="38" t="s">
        <v>107</v>
      </c>
      <c r="B83" s="18">
        <v>11024769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>
        <v>3230717</v>
      </c>
      <c r="C84" s="27"/>
      <c r="D84" s="28"/>
      <c r="E84" s="29"/>
      <c r="F84" s="29">
        <v>323763</v>
      </c>
      <c r="G84" s="29">
        <v>331569</v>
      </c>
      <c r="H84" s="29">
        <v>371173</v>
      </c>
      <c r="I84" s="29">
        <v>1026505</v>
      </c>
      <c r="J84" s="29">
        <v>366892</v>
      </c>
      <c r="K84" s="29">
        <v>363660</v>
      </c>
      <c r="L84" s="29">
        <v>395380</v>
      </c>
      <c r="M84" s="29">
        <v>1125932</v>
      </c>
      <c r="N84" s="29"/>
      <c r="O84" s="29"/>
      <c r="P84" s="29"/>
      <c r="Q84" s="29"/>
      <c r="R84" s="29"/>
      <c r="S84" s="29"/>
      <c r="T84" s="29"/>
      <c r="U84" s="29"/>
      <c r="V84" s="29">
        <v>2152437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17440444</v>
      </c>
      <c r="C5" s="18">
        <v>0</v>
      </c>
      <c r="D5" s="58">
        <v>59770323</v>
      </c>
      <c r="E5" s="59">
        <v>59770323</v>
      </c>
      <c r="F5" s="59">
        <v>13590367</v>
      </c>
      <c r="G5" s="59">
        <v>2366460</v>
      </c>
      <c r="H5" s="59">
        <v>1232657</v>
      </c>
      <c r="I5" s="59">
        <v>17189484</v>
      </c>
      <c r="J5" s="59">
        <v>1460723</v>
      </c>
      <c r="K5" s="59">
        <v>1285409</v>
      </c>
      <c r="L5" s="59">
        <v>1292093</v>
      </c>
      <c r="M5" s="59">
        <v>4038225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21227709</v>
      </c>
      <c r="W5" s="59">
        <v>29885160</v>
      </c>
      <c r="X5" s="59">
        <v>-8657451</v>
      </c>
      <c r="Y5" s="60">
        <v>-28.97</v>
      </c>
      <c r="Z5" s="61">
        <v>59770323</v>
      </c>
    </row>
    <row r="6" spans="1:26" ht="13.5">
      <c r="A6" s="57" t="s">
        <v>32</v>
      </c>
      <c r="B6" s="18">
        <v>105138912</v>
      </c>
      <c r="C6" s="18">
        <v>0</v>
      </c>
      <c r="D6" s="58">
        <v>109490937</v>
      </c>
      <c r="E6" s="59">
        <v>109490937</v>
      </c>
      <c r="F6" s="59">
        <v>11022749</v>
      </c>
      <c r="G6" s="59">
        <v>9307311</v>
      </c>
      <c r="H6" s="59">
        <v>7022195</v>
      </c>
      <c r="I6" s="59">
        <v>27352255</v>
      </c>
      <c r="J6" s="59">
        <v>11736344</v>
      </c>
      <c r="K6" s="59">
        <v>5022953</v>
      </c>
      <c r="L6" s="59">
        <v>9581158</v>
      </c>
      <c r="M6" s="59">
        <v>26340455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53692710</v>
      </c>
      <c r="W6" s="59">
        <v>54745464</v>
      </c>
      <c r="X6" s="59">
        <v>-1052754</v>
      </c>
      <c r="Y6" s="60">
        <v>-1.92</v>
      </c>
      <c r="Z6" s="61">
        <v>109490937</v>
      </c>
    </row>
    <row r="7" spans="1:26" ht="13.5">
      <c r="A7" s="57" t="s">
        <v>33</v>
      </c>
      <c r="B7" s="18">
        <v>655253</v>
      </c>
      <c r="C7" s="18">
        <v>0</v>
      </c>
      <c r="D7" s="58">
        <v>830337</v>
      </c>
      <c r="E7" s="59">
        <v>830337</v>
      </c>
      <c r="F7" s="59">
        <v>50688</v>
      </c>
      <c r="G7" s="59">
        <v>215300</v>
      </c>
      <c r="H7" s="59">
        <v>290301</v>
      </c>
      <c r="I7" s="59">
        <v>556289</v>
      </c>
      <c r="J7" s="59">
        <v>270732</v>
      </c>
      <c r="K7" s="59">
        <v>315507</v>
      </c>
      <c r="L7" s="59">
        <v>305521</v>
      </c>
      <c r="M7" s="59">
        <v>891760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1448049</v>
      </c>
      <c r="W7" s="59">
        <v>415170</v>
      </c>
      <c r="X7" s="59">
        <v>1032879</v>
      </c>
      <c r="Y7" s="60">
        <v>248.78</v>
      </c>
      <c r="Z7" s="61">
        <v>830337</v>
      </c>
    </row>
    <row r="8" spans="1:26" ht="13.5">
      <c r="A8" s="57" t="s">
        <v>34</v>
      </c>
      <c r="B8" s="18">
        <v>56729753</v>
      </c>
      <c r="C8" s="18">
        <v>0</v>
      </c>
      <c r="D8" s="58">
        <v>62317300</v>
      </c>
      <c r="E8" s="59">
        <v>62317300</v>
      </c>
      <c r="F8" s="59">
        <v>24372999</v>
      </c>
      <c r="G8" s="59">
        <v>1970000</v>
      </c>
      <c r="H8" s="59">
        <v>0</v>
      </c>
      <c r="I8" s="59">
        <v>26342999</v>
      </c>
      <c r="J8" s="59">
        <v>0</v>
      </c>
      <c r="K8" s="59">
        <v>23566666</v>
      </c>
      <c r="L8" s="59">
        <v>19497999</v>
      </c>
      <c r="M8" s="59">
        <v>43064665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69407664</v>
      </c>
      <c r="W8" s="59">
        <v>49853840</v>
      </c>
      <c r="X8" s="59">
        <v>19553824</v>
      </c>
      <c r="Y8" s="60">
        <v>39.22</v>
      </c>
      <c r="Z8" s="61">
        <v>62317300</v>
      </c>
    </row>
    <row r="9" spans="1:26" ht="13.5">
      <c r="A9" s="57" t="s">
        <v>35</v>
      </c>
      <c r="B9" s="18">
        <v>23978894</v>
      </c>
      <c r="C9" s="18">
        <v>0</v>
      </c>
      <c r="D9" s="58">
        <v>25033664</v>
      </c>
      <c r="E9" s="59">
        <v>25033664</v>
      </c>
      <c r="F9" s="59">
        <v>3348371</v>
      </c>
      <c r="G9" s="59">
        <v>96604</v>
      </c>
      <c r="H9" s="59">
        <v>75790</v>
      </c>
      <c r="I9" s="59">
        <v>3520765</v>
      </c>
      <c r="J9" s="59">
        <v>1429951</v>
      </c>
      <c r="K9" s="59">
        <v>1955951</v>
      </c>
      <c r="L9" s="59">
        <v>63363</v>
      </c>
      <c r="M9" s="59">
        <v>3449265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6970030</v>
      </c>
      <c r="W9" s="59">
        <v>12166839</v>
      </c>
      <c r="X9" s="59">
        <v>-5196809</v>
      </c>
      <c r="Y9" s="60">
        <v>-42.71</v>
      </c>
      <c r="Z9" s="61">
        <v>25033664</v>
      </c>
    </row>
    <row r="10" spans="1:26" ht="25.5">
      <c r="A10" s="62" t="s">
        <v>95</v>
      </c>
      <c r="B10" s="63">
        <f>SUM(B5:B9)</f>
        <v>203943256</v>
      </c>
      <c r="C10" s="63">
        <f>SUM(C5:C9)</f>
        <v>0</v>
      </c>
      <c r="D10" s="64">
        <f aca="true" t="shared" si="0" ref="D10:Z10">SUM(D5:D9)</f>
        <v>257442561</v>
      </c>
      <c r="E10" s="65">
        <f t="shared" si="0"/>
        <v>257442561</v>
      </c>
      <c r="F10" s="65">
        <f t="shared" si="0"/>
        <v>52385174</v>
      </c>
      <c r="G10" s="65">
        <f t="shared" si="0"/>
        <v>13955675</v>
      </c>
      <c r="H10" s="65">
        <f t="shared" si="0"/>
        <v>8620943</v>
      </c>
      <c r="I10" s="65">
        <f t="shared" si="0"/>
        <v>74961792</v>
      </c>
      <c r="J10" s="65">
        <f t="shared" si="0"/>
        <v>14897750</v>
      </c>
      <c r="K10" s="65">
        <f t="shared" si="0"/>
        <v>32146486</v>
      </c>
      <c r="L10" s="65">
        <f t="shared" si="0"/>
        <v>30740134</v>
      </c>
      <c r="M10" s="65">
        <f t="shared" si="0"/>
        <v>77784370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152746162</v>
      </c>
      <c r="W10" s="65">
        <f t="shared" si="0"/>
        <v>147066473</v>
      </c>
      <c r="X10" s="65">
        <f t="shared" si="0"/>
        <v>5679689</v>
      </c>
      <c r="Y10" s="66">
        <f>+IF(W10&lt;&gt;0,(X10/W10)*100,0)</f>
        <v>3.8619876333064713</v>
      </c>
      <c r="Z10" s="67">
        <f t="shared" si="0"/>
        <v>257442561</v>
      </c>
    </row>
    <row r="11" spans="1:26" ht="13.5">
      <c r="A11" s="57" t="s">
        <v>36</v>
      </c>
      <c r="B11" s="18">
        <v>88518941</v>
      </c>
      <c r="C11" s="18">
        <v>0</v>
      </c>
      <c r="D11" s="58">
        <v>97840878</v>
      </c>
      <c r="E11" s="59">
        <v>97840878</v>
      </c>
      <c r="F11" s="59">
        <v>8051386</v>
      </c>
      <c r="G11" s="59">
        <v>7587398</v>
      </c>
      <c r="H11" s="59">
        <v>4651313</v>
      </c>
      <c r="I11" s="59">
        <v>20290097</v>
      </c>
      <c r="J11" s="59">
        <v>10690081</v>
      </c>
      <c r="K11" s="59">
        <v>7309634</v>
      </c>
      <c r="L11" s="59">
        <v>11215933</v>
      </c>
      <c r="M11" s="59">
        <v>29215648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49505745</v>
      </c>
      <c r="W11" s="59">
        <v>48920436</v>
      </c>
      <c r="X11" s="59">
        <v>585309</v>
      </c>
      <c r="Y11" s="60">
        <v>1.2</v>
      </c>
      <c r="Z11" s="61">
        <v>97840878</v>
      </c>
    </row>
    <row r="12" spans="1:26" ht="13.5">
      <c r="A12" s="57" t="s">
        <v>37</v>
      </c>
      <c r="B12" s="18">
        <v>6127957</v>
      </c>
      <c r="C12" s="18">
        <v>0</v>
      </c>
      <c r="D12" s="58">
        <v>6436510</v>
      </c>
      <c r="E12" s="59">
        <v>6436510</v>
      </c>
      <c r="F12" s="59">
        <v>527449</v>
      </c>
      <c r="G12" s="59">
        <v>491545</v>
      </c>
      <c r="H12" s="59">
        <v>346346</v>
      </c>
      <c r="I12" s="59">
        <v>1365340</v>
      </c>
      <c r="J12" s="59">
        <v>707011</v>
      </c>
      <c r="K12" s="59">
        <v>528141</v>
      </c>
      <c r="L12" s="59">
        <v>518302</v>
      </c>
      <c r="M12" s="59">
        <v>1753454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3118794</v>
      </c>
      <c r="W12" s="59">
        <v>3033228</v>
      </c>
      <c r="X12" s="59">
        <v>85566</v>
      </c>
      <c r="Y12" s="60">
        <v>2.82</v>
      </c>
      <c r="Z12" s="61">
        <v>6436510</v>
      </c>
    </row>
    <row r="13" spans="1:26" ht="13.5">
      <c r="A13" s="57" t="s">
        <v>96</v>
      </c>
      <c r="B13" s="18">
        <v>46913061</v>
      </c>
      <c r="C13" s="18">
        <v>0</v>
      </c>
      <c r="D13" s="58">
        <v>48788579</v>
      </c>
      <c r="E13" s="59">
        <v>48788579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22546240</v>
      </c>
      <c r="X13" s="59">
        <v>-22546240</v>
      </c>
      <c r="Y13" s="60">
        <v>-100</v>
      </c>
      <c r="Z13" s="61">
        <v>48788579</v>
      </c>
    </row>
    <row r="14" spans="1:26" ht="13.5">
      <c r="A14" s="57" t="s">
        <v>38</v>
      </c>
      <c r="B14" s="18">
        <v>5427035</v>
      </c>
      <c r="C14" s="18">
        <v>0</v>
      </c>
      <c r="D14" s="58">
        <v>3936804</v>
      </c>
      <c r="E14" s="59">
        <v>3936804</v>
      </c>
      <c r="F14" s="59">
        <v>373600</v>
      </c>
      <c r="G14" s="59">
        <v>1181</v>
      </c>
      <c r="H14" s="59">
        <v>369285</v>
      </c>
      <c r="I14" s="59">
        <v>744066</v>
      </c>
      <c r="J14" s="59">
        <v>426033</v>
      </c>
      <c r="K14" s="59">
        <v>1013982</v>
      </c>
      <c r="L14" s="59">
        <v>359946</v>
      </c>
      <c r="M14" s="59">
        <v>1799961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2544027</v>
      </c>
      <c r="W14" s="59">
        <v>1968402</v>
      </c>
      <c r="X14" s="59">
        <v>575625</v>
      </c>
      <c r="Y14" s="60">
        <v>29.24</v>
      </c>
      <c r="Z14" s="61">
        <v>3936804</v>
      </c>
    </row>
    <row r="15" spans="1:26" ht="13.5">
      <c r="A15" s="57" t="s">
        <v>39</v>
      </c>
      <c r="B15" s="18">
        <v>58048369</v>
      </c>
      <c r="C15" s="18">
        <v>0</v>
      </c>
      <c r="D15" s="58">
        <v>60428340</v>
      </c>
      <c r="E15" s="59">
        <v>60428340</v>
      </c>
      <c r="F15" s="59">
        <v>6461084</v>
      </c>
      <c r="G15" s="59">
        <v>456915</v>
      </c>
      <c r="H15" s="59">
        <v>6838565</v>
      </c>
      <c r="I15" s="59">
        <v>13756564</v>
      </c>
      <c r="J15" s="59">
        <v>5339773</v>
      </c>
      <c r="K15" s="59">
        <v>7366441</v>
      </c>
      <c r="L15" s="59">
        <v>3517910</v>
      </c>
      <c r="M15" s="59">
        <v>16224124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29980688</v>
      </c>
      <c r="W15" s="59">
        <v>30201670</v>
      </c>
      <c r="X15" s="59">
        <v>-220982</v>
      </c>
      <c r="Y15" s="60">
        <v>-0.73</v>
      </c>
      <c r="Z15" s="61">
        <v>60428340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-7097698</v>
      </c>
      <c r="C17" s="18">
        <v>0</v>
      </c>
      <c r="D17" s="58">
        <v>69395786</v>
      </c>
      <c r="E17" s="59">
        <v>69395786</v>
      </c>
      <c r="F17" s="59">
        <v>8613281</v>
      </c>
      <c r="G17" s="59">
        <v>1686975</v>
      </c>
      <c r="H17" s="59">
        <v>2692817</v>
      </c>
      <c r="I17" s="59">
        <v>12993073</v>
      </c>
      <c r="J17" s="59">
        <v>28162010</v>
      </c>
      <c r="K17" s="59">
        <v>4166732</v>
      </c>
      <c r="L17" s="59">
        <v>3768699</v>
      </c>
      <c r="M17" s="59">
        <v>36097441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49090514</v>
      </c>
      <c r="W17" s="59">
        <v>31795807</v>
      </c>
      <c r="X17" s="59">
        <v>17294707</v>
      </c>
      <c r="Y17" s="60">
        <v>54.39</v>
      </c>
      <c r="Z17" s="61">
        <v>69395786</v>
      </c>
    </row>
    <row r="18" spans="1:26" ht="13.5">
      <c r="A18" s="69" t="s">
        <v>42</v>
      </c>
      <c r="B18" s="70">
        <f>SUM(B11:B17)</f>
        <v>197937665</v>
      </c>
      <c r="C18" s="70">
        <f>SUM(C11:C17)</f>
        <v>0</v>
      </c>
      <c r="D18" s="71">
        <f aca="true" t="shared" si="1" ref="D18:Z18">SUM(D11:D17)</f>
        <v>286826897</v>
      </c>
      <c r="E18" s="72">
        <f t="shared" si="1"/>
        <v>286826897</v>
      </c>
      <c r="F18" s="72">
        <f t="shared" si="1"/>
        <v>24026800</v>
      </c>
      <c r="G18" s="72">
        <f t="shared" si="1"/>
        <v>10224014</v>
      </c>
      <c r="H18" s="72">
        <f t="shared" si="1"/>
        <v>14898326</v>
      </c>
      <c r="I18" s="72">
        <f t="shared" si="1"/>
        <v>49149140</v>
      </c>
      <c r="J18" s="72">
        <f t="shared" si="1"/>
        <v>45324908</v>
      </c>
      <c r="K18" s="72">
        <f t="shared" si="1"/>
        <v>20384930</v>
      </c>
      <c r="L18" s="72">
        <f t="shared" si="1"/>
        <v>19380790</v>
      </c>
      <c r="M18" s="72">
        <f t="shared" si="1"/>
        <v>85090628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134239768</v>
      </c>
      <c r="W18" s="72">
        <f t="shared" si="1"/>
        <v>138465783</v>
      </c>
      <c r="X18" s="72">
        <f t="shared" si="1"/>
        <v>-4226015</v>
      </c>
      <c r="Y18" s="66">
        <f>+IF(W18&lt;&gt;0,(X18/W18)*100,0)</f>
        <v>-3.0520283845143172</v>
      </c>
      <c r="Z18" s="73">
        <f t="shared" si="1"/>
        <v>286826897</v>
      </c>
    </row>
    <row r="19" spans="1:26" ht="13.5">
      <c r="A19" s="69" t="s">
        <v>43</v>
      </c>
      <c r="B19" s="74">
        <f>+B10-B18</f>
        <v>6005591</v>
      </c>
      <c r="C19" s="74">
        <f>+C10-C18</f>
        <v>0</v>
      </c>
      <c r="D19" s="75">
        <f aca="true" t="shared" si="2" ref="D19:Z19">+D10-D18</f>
        <v>-29384336</v>
      </c>
      <c r="E19" s="76">
        <f t="shared" si="2"/>
        <v>-29384336</v>
      </c>
      <c r="F19" s="76">
        <f t="shared" si="2"/>
        <v>28358374</v>
      </c>
      <c r="G19" s="76">
        <f t="shared" si="2"/>
        <v>3731661</v>
      </c>
      <c r="H19" s="76">
        <f t="shared" si="2"/>
        <v>-6277383</v>
      </c>
      <c r="I19" s="76">
        <f t="shared" si="2"/>
        <v>25812652</v>
      </c>
      <c r="J19" s="76">
        <f t="shared" si="2"/>
        <v>-30427158</v>
      </c>
      <c r="K19" s="76">
        <f t="shared" si="2"/>
        <v>11761556</v>
      </c>
      <c r="L19" s="76">
        <f t="shared" si="2"/>
        <v>11359344</v>
      </c>
      <c r="M19" s="76">
        <f t="shared" si="2"/>
        <v>-7306258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18506394</v>
      </c>
      <c r="W19" s="76">
        <f>IF(E10=E18,0,W10-W18)</f>
        <v>8600690</v>
      </c>
      <c r="X19" s="76">
        <f t="shared" si="2"/>
        <v>9905704</v>
      </c>
      <c r="Y19" s="77">
        <f>+IF(W19&lt;&gt;0,(X19/W19)*100,0)</f>
        <v>115.17336399753972</v>
      </c>
      <c r="Z19" s="78">
        <f t="shared" si="2"/>
        <v>-29384336</v>
      </c>
    </row>
    <row r="20" spans="1:26" ht="13.5">
      <c r="A20" s="57" t="s">
        <v>44</v>
      </c>
      <c r="B20" s="18">
        <v>55484000</v>
      </c>
      <c r="C20" s="18">
        <v>0</v>
      </c>
      <c r="D20" s="58">
        <v>0</v>
      </c>
      <c r="E20" s="59">
        <v>0</v>
      </c>
      <c r="F20" s="59">
        <v>14399000</v>
      </c>
      <c r="G20" s="59">
        <v>0</v>
      </c>
      <c r="H20" s="59">
        <v>0</v>
      </c>
      <c r="I20" s="59">
        <v>14399000</v>
      </c>
      <c r="J20" s="59">
        <v>11000000</v>
      </c>
      <c r="K20" s="59">
        <v>0</v>
      </c>
      <c r="L20" s="59">
        <v>16381000</v>
      </c>
      <c r="M20" s="59">
        <v>27381000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41780000</v>
      </c>
      <c r="W20" s="59"/>
      <c r="X20" s="59">
        <v>41780000</v>
      </c>
      <c r="Y20" s="60">
        <v>0</v>
      </c>
      <c r="Z20" s="61">
        <v>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61489591</v>
      </c>
      <c r="C22" s="85">
        <f>SUM(C19:C21)</f>
        <v>0</v>
      </c>
      <c r="D22" s="86">
        <f aca="true" t="shared" si="3" ref="D22:Z22">SUM(D19:D21)</f>
        <v>-29384336</v>
      </c>
      <c r="E22" s="87">
        <f t="shared" si="3"/>
        <v>-29384336</v>
      </c>
      <c r="F22" s="87">
        <f t="shared" si="3"/>
        <v>42757374</v>
      </c>
      <c r="G22" s="87">
        <f t="shared" si="3"/>
        <v>3731661</v>
      </c>
      <c r="H22" s="87">
        <f t="shared" si="3"/>
        <v>-6277383</v>
      </c>
      <c r="I22" s="87">
        <f t="shared" si="3"/>
        <v>40211652</v>
      </c>
      <c r="J22" s="87">
        <f t="shared" si="3"/>
        <v>-19427158</v>
      </c>
      <c r="K22" s="87">
        <f t="shared" si="3"/>
        <v>11761556</v>
      </c>
      <c r="L22" s="87">
        <f t="shared" si="3"/>
        <v>27740344</v>
      </c>
      <c r="M22" s="87">
        <f t="shared" si="3"/>
        <v>20074742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60286394</v>
      </c>
      <c r="W22" s="87">
        <f t="shared" si="3"/>
        <v>8600690</v>
      </c>
      <c r="X22" s="87">
        <f t="shared" si="3"/>
        <v>51685704</v>
      </c>
      <c r="Y22" s="88">
        <f>+IF(W22&lt;&gt;0,(X22/W22)*100,0)</f>
        <v>600.948342516705</v>
      </c>
      <c r="Z22" s="89">
        <f t="shared" si="3"/>
        <v>-29384336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61489591</v>
      </c>
      <c r="C24" s="74">
        <f>SUM(C22:C23)</f>
        <v>0</v>
      </c>
      <c r="D24" s="75">
        <f aca="true" t="shared" si="4" ref="D24:Z24">SUM(D22:D23)</f>
        <v>-29384336</v>
      </c>
      <c r="E24" s="76">
        <f t="shared" si="4"/>
        <v>-29384336</v>
      </c>
      <c r="F24" s="76">
        <f t="shared" si="4"/>
        <v>42757374</v>
      </c>
      <c r="G24" s="76">
        <f t="shared" si="4"/>
        <v>3731661</v>
      </c>
      <c r="H24" s="76">
        <f t="shared" si="4"/>
        <v>-6277383</v>
      </c>
      <c r="I24" s="76">
        <f t="shared" si="4"/>
        <v>40211652</v>
      </c>
      <c r="J24" s="76">
        <f t="shared" si="4"/>
        <v>-19427158</v>
      </c>
      <c r="K24" s="76">
        <f t="shared" si="4"/>
        <v>11761556</v>
      </c>
      <c r="L24" s="76">
        <f t="shared" si="4"/>
        <v>27740344</v>
      </c>
      <c r="M24" s="76">
        <f t="shared" si="4"/>
        <v>20074742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60286394</v>
      </c>
      <c r="W24" s="76">
        <f t="shared" si="4"/>
        <v>8600690</v>
      </c>
      <c r="X24" s="76">
        <f t="shared" si="4"/>
        <v>51685704</v>
      </c>
      <c r="Y24" s="77">
        <f>+IF(W24&lt;&gt;0,(X24/W24)*100,0)</f>
        <v>600.948342516705</v>
      </c>
      <c r="Z24" s="78">
        <f t="shared" si="4"/>
        <v>-29384336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45607133</v>
      </c>
      <c r="C27" s="21">
        <v>0</v>
      </c>
      <c r="D27" s="98">
        <v>58529100</v>
      </c>
      <c r="E27" s="99">
        <v>58529100</v>
      </c>
      <c r="F27" s="99">
        <v>170157</v>
      </c>
      <c r="G27" s="99">
        <v>858651</v>
      </c>
      <c r="H27" s="99">
        <v>909810</v>
      </c>
      <c r="I27" s="99">
        <v>1938618</v>
      </c>
      <c r="J27" s="99">
        <v>2820843</v>
      </c>
      <c r="K27" s="99">
        <v>2860359</v>
      </c>
      <c r="L27" s="99">
        <v>5394492</v>
      </c>
      <c r="M27" s="99">
        <v>11075694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13014312</v>
      </c>
      <c r="W27" s="99">
        <v>29264550</v>
      </c>
      <c r="X27" s="99">
        <v>-16250238</v>
      </c>
      <c r="Y27" s="100">
        <v>-55.53</v>
      </c>
      <c r="Z27" s="101">
        <v>58529100</v>
      </c>
    </row>
    <row r="28" spans="1:26" ht="13.5">
      <c r="A28" s="102" t="s">
        <v>44</v>
      </c>
      <c r="B28" s="18">
        <v>45121054</v>
      </c>
      <c r="C28" s="18">
        <v>0</v>
      </c>
      <c r="D28" s="58">
        <v>46064700</v>
      </c>
      <c r="E28" s="59">
        <v>46064700</v>
      </c>
      <c r="F28" s="59">
        <v>170157</v>
      </c>
      <c r="G28" s="59">
        <v>858651</v>
      </c>
      <c r="H28" s="59">
        <v>160958</v>
      </c>
      <c r="I28" s="59">
        <v>1189766</v>
      </c>
      <c r="J28" s="59">
        <v>1036374</v>
      </c>
      <c r="K28" s="59">
        <v>1053096</v>
      </c>
      <c r="L28" s="59">
        <v>2261046</v>
      </c>
      <c r="M28" s="59">
        <v>4350516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5540282</v>
      </c>
      <c r="W28" s="59">
        <v>23032350</v>
      </c>
      <c r="X28" s="59">
        <v>-17492068</v>
      </c>
      <c r="Y28" s="60">
        <v>-75.95</v>
      </c>
      <c r="Z28" s="61">
        <v>46064700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486079</v>
      </c>
      <c r="C31" s="18">
        <v>0</v>
      </c>
      <c r="D31" s="58">
        <v>12464400</v>
      </c>
      <c r="E31" s="59">
        <v>12464400</v>
      </c>
      <c r="F31" s="59">
        <v>0</v>
      </c>
      <c r="G31" s="59">
        <v>0</v>
      </c>
      <c r="H31" s="59">
        <v>748852</v>
      </c>
      <c r="I31" s="59">
        <v>748852</v>
      </c>
      <c r="J31" s="59">
        <v>1784469</v>
      </c>
      <c r="K31" s="59">
        <v>1807263</v>
      </c>
      <c r="L31" s="59">
        <v>3133446</v>
      </c>
      <c r="M31" s="59">
        <v>6725178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7474030</v>
      </c>
      <c r="W31" s="59">
        <v>6232200</v>
      </c>
      <c r="X31" s="59">
        <v>1241830</v>
      </c>
      <c r="Y31" s="60">
        <v>19.93</v>
      </c>
      <c r="Z31" s="61">
        <v>12464400</v>
      </c>
    </row>
    <row r="32" spans="1:26" ht="13.5">
      <c r="A32" s="69" t="s">
        <v>50</v>
      </c>
      <c r="B32" s="21">
        <f>SUM(B28:B31)</f>
        <v>45607133</v>
      </c>
      <c r="C32" s="21">
        <f>SUM(C28:C31)</f>
        <v>0</v>
      </c>
      <c r="D32" s="98">
        <f aca="true" t="shared" si="5" ref="D32:Z32">SUM(D28:D31)</f>
        <v>58529100</v>
      </c>
      <c r="E32" s="99">
        <f t="shared" si="5"/>
        <v>58529100</v>
      </c>
      <c r="F32" s="99">
        <f t="shared" si="5"/>
        <v>170157</v>
      </c>
      <c r="G32" s="99">
        <f t="shared" si="5"/>
        <v>858651</v>
      </c>
      <c r="H32" s="99">
        <f t="shared" si="5"/>
        <v>909810</v>
      </c>
      <c r="I32" s="99">
        <f t="shared" si="5"/>
        <v>1938618</v>
      </c>
      <c r="J32" s="99">
        <f t="shared" si="5"/>
        <v>2820843</v>
      </c>
      <c r="K32" s="99">
        <f t="shared" si="5"/>
        <v>2860359</v>
      </c>
      <c r="L32" s="99">
        <f t="shared" si="5"/>
        <v>5394492</v>
      </c>
      <c r="M32" s="99">
        <f t="shared" si="5"/>
        <v>11075694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13014312</v>
      </c>
      <c r="W32" s="99">
        <f t="shared" si="5"/>
        <v>29264550</v>
      </c>
      <c r="X32" s="99">
        <f t="shared" si="5"/>
        <v>-16250238</v>
      </c>
      <c r="Y32" s="100">
        <f>+IF(W32&lt;&gt;0,(X32/W32)*100,0)</f>
        <v>-55.52874723855313</v>
      </c>
      <c r="Z32" s="101">
        <f t="shared" si="5"/>
        <v>58529100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85172144</v>
      </c>
      <c r="C35" s="18">
        <v>0</v>
      </c>
      <c r="D35" s="58">
        <v>90187934</v>
      </c>
      <c r="E35" s="59">
        <v>90187934</v>
      </c>
      <c r="F35" s="59">
        <v>262124260</v>
      </c>
      <c r="G35" s="59">
        <v>264478231</v>
      </c>
      <c r="H35" s="59">
        <v>267817802</v>
      </c>
      <c r="I35" s="59">
        <v>267817802</v>
      </c>
      <c r="J35" s="59">
        <v>256089178</v>
      </c>
      <c r="K35" s="59">
        <v>250796172</v>
      </c>
      <c r="L35" s="59">
        <v>271198320</v>
      </c>
      <c r="M35" s="59">
        <v>271198320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271198320</v>
      </c>
      <c r="W35" s="59">
        <v>45093967</v>
      </c>
      <c r="X35" s="59">
        <v>226104353</v>
      </c>
      <c r="Y35" s="60">
        <v>501.41</v>
      </c>
      <c r="Z35" s="61">
        <v>90187934</v>
      </c>
    </row>
    <row r="36" spans="1:26" ht="13.5">
      <c r="A36" s="57" t="s">
        <v>53</v>
      </c>
      <c r="B36" s="18">
        <v>1056465172</v>
      </c>
      <c r="C36" s="18">
        <v>0</v>
      </c>
      <c r="D36" s="58">
        <v>1040248360</v>
      </c>
      <c r="E36" s="59">
        <v>1040248360</v>
      </c>
      <c r="F36" s="59">
        <v>1040248360</v>
      </c>
      <c r="G36" s="59">
        <v>1040248360</v>
      </c>
      <c r="H36" s="59">
        <v>1056465172</v>
      </c>
      <c r="I36" s="59">
        <v>1056465172</v>
      </c>
      <c r="J36" s="59">
        <v>1056465172</v>
      </c>
      <c r="K36" s="59">
        <v>1056465172</v>
      </c>
      <c r="L36" s="59">
        <v>1056465172</v>
      </c>
      <c r="M36" s="59">
        <v>1056465172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1056465172</v>
      </c>
      <c r="W36" s="59">
        <v>520124180</v>
      </c>
      <c r="X36" s="59">
        <v>536340992</v>
      </c>
      <c r="Y36" s="60">
        <v>103.12</v>
      </c>
      <c r="Z36" s="61">
        <v>1040248360</v>
      </c>
    </row>
    <row r="37" spans="1:26" ht="13.5">
      <c r="A37" s="57" t="s">
        <v>54</v>
      </c>
      <c r="B37" s="18">
        <v>149893369</v>
      </c>
      <c r="C37" s="18">
        <v>0</v>
      </c>
      <c r="D37" s="58">
        <v>68590988</v>
      </c>
      <c r="E37" s="59">
        <v>68590988</v>
      </c>
      <c r="F37" s="59">
        <v>62203301</v>
      </c>
      <c r="G37" s="59">
        <v>58046480</v>
      </c>
      <c r="H37" s="59">
        <v>56515466</v>
      </c>
      <c r="I37" s="59">
        <v>56515466</v>
      </c>
      <c r="J37" s="59">
        <v>61830117</v>
      </c>
      <c r="K37" s="59">
        <v>68635303</v>
      </c>
      <c r="L37" s="59">
        <v>55983808</v>
      </c>
      <c r="M37" s="59">
        <v>55983808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55983808</v>
      </c>
      <c r="W37" s="59">
        <v>34295494</v>
      </c>
      <c r="X37" s="59">
        <v>21688314</v>
      </c>
      <c r="Y37" s="60">
        <v>63.24</v>
      </c>
      <c r="Z37" s="61">
        <v>68590988</v>
      </c>
    </row>
    <row r="38" spans="1:26" ht="13.5">
      <c r="A38" s="57" t="s">
        <v>55</v>
      </c>
      <c r="B38" s="18">
        <v>54992022</v>
      </c>
      <c r="C38" s="18">
        <v>0</v>
      </c>
      <c r="D38" s="58">
        <v>40233029</v>
      </c>
      <c r="E38" s="59">
        <v>40233029</v>
      </c>
      <c r="F38" s="59">
        <v>40233029</v>
      </c>
      <c r="G38" s="59">
        <v>40233029</v>
      </c>
      <c r="H38" s="59">
        <v>54992022</v>
      </c>
      <c r="I38" s="59">
        <v>54992022</v>
      </c>
      <c r="J38" s="59">
        <v>54992022</v>
      </c>
      <c r="K38" s="59">
        <v>54992022</v>
      </c>
      <c r="L38" s="59">
        <v>54992022</v>
      </c>
      <c r="M38" s="59">
        <v>54992022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54992022</v>
      </c>
      <c r="W38" s="59">
        <v>20116515</v>
      </c>
      <c r="X38" s="59">
        <v>34875507</v>
      </c>
      <c r="Y38" s="60">
        <v>173.37</v>
      </c>
      <c r="Z38" s="61">
        <v>40233029</v>
      </c>
    </row>
    <row r="39" spans="1:26" ht="13.5">
      <c r="A39" s="57" t="s">
        <v>56</v>
      </c>
      <c r="B39" s="18">
        <v>936751925</v>
      </c>
      <c r="C39" s="18">
        <v>0</v>
      </c>
      <c r="D39" s="58">
        <v>1021612277</v>
      </c>
      <c r="E39" s="59">
        <v>1021612277</v>
      </c>
      <c r="F39" s="59">
        <v>1199936290</v>
      </c>
      <c r="G39" s="59">
        <v>1206447081</v>
      </c>
      <c r="H39" s="59">
        <v>1212775485</v>
      </c>
      <c r="I39" s="59">
        <v>1212775485</v>
      </c>
      <c r="J39" s="59">
        <v>1195732211</v>
      </c>
      <c r="K39" s="59">
        <v>1183634020</v>
      </c>
      <c r="L39" s="59">
        <v>1216687662</v>
      </c>
      <c r="M39" s="59">
        <v>1216687662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1216687662</v>
      </c>
      <c r="W39" s="59">
        <v>510806139</v>
      </c>
      <c r="X39" s="59">
        <v>705881523</v>
      </c>
      <c r="Y39" s="60">
        <v>138.19</v>
      </c>
      <c r="Z39" s="61">
        <v>1021612277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81958326</v>
      </c>
      <c r="C42" s="18">
        <v>0</v>
      </c>
      <c r="D42" s="58">
        <v>45250498</v>
      </c>
      <c r="E42" s="59">
        <v>45250498</v>
      </c>
      <c r="F42" s="59">
        <v>42757374</v>
      </c>
      <c r="G42" s="59">
        <v>3731656</v>
      </c>
      <c r="H42" s="59">
        <v>-6277381</v>
      </c>
      <c r="I42" s="59">
        <v>40211649</v>
      </c>
      <c r="J42" s="59">
        <v>5603171</v>
      </c>
      <c r="K42" s="59">
        <v>11761559</v>
      </c>
      <c r="L42" s="59">
        <v>27695475</v>
      </c>
      <c r="M42" s="59">
        <v>45060205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85271854</v>
      </c>
      <c r="W42" s="59">
        <v>33543047</v>
      </c>
      <c r="X42" s="59">
        <v>51728807</v>
      </c>
      <c r="Y42" s="60">
        <v>154.22</v>
      </c>
      <c r="Z42" s="61">
        <v>45250498</v>
      </c>
    </row>
    <row r="43" spans="1:26" ht="13.5">
      <c r="A43" s="57" t="s">
        <v>59</v>
      </c>
      <c r="B43" s="18">
        <v>0</v>
      </c>
      <c r="C43" s="18">
        <v>0</v>
      </c>
      <c r="D43" s="58">
        <v>-58527096</v>
      </c>
      <c r="E43" s="59">
        <v>-58527096</v>
      </c>
      <c r="F43" s="59">
        <v>-170157</v>
      </c>
      <c r="G43" s="59">
        <v>-858651</v>
      </c>
      <c r="H43" s="59">
        <v>-909810</v>
      </c>
      <c r="I43" s="59">
        <v>-1938618</v>
      </c>
      <c r="J43" s="59">
        <v>-2820843</v>
      </c>
      <c r="K43" s="59">
        <v>-2860359</v>
      </c>
      <c r="L43" s="59">
        <v>-5394492</v>
      </c>
      <c r="M43" s="59">
        <v>-11075694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-13014312</v>
      </c>
      <c r="W43" s="59">
        <v>-29263548</v>
      </c>
      <c r="X43" s="59">
        <v>16249236</v>
      </c>
      <c r="Y43" s="60">
        <v>-55.53</v>
      </c>
      <c r="Z43" s="61">
        <v>-58527096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90028516</v>
      </c>
      <c r="C45" s="21">
        <v>0</v>
      </c>
      <c r="D45" s="98">
        <v>3523402</v>
      </c>
      <c r="E45" s="99">
        <v>3523402</v>
      </c>
      <c r="F45" s="99">
        <v>59387217</v>
      </c>
      <c r="G45" s="99">
        <v>62260222</v>
      </c>
      <c r="H45" s="99">
        <v>55073031</v>
      </c>
      <c r="I45" s="99">
        <v>55073031</v>
      </c>
      <c r="J45" s="99">
        <v>57855359</v>
      </c>
      <c r="K45" s="99">
        <v>66756559</v>
      </c>
      <c r="L45" s="99">
        <v>89057542</v>
      </c>
      <c r="M45" s="99">
        <v>89057542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89057542</v>
      </c>
      <c r="W45" s="99">
        <v>21079499</v>
      </c>
      <c r="X45" s="99">
        <v>67978043</v>
      </c>
      <c r="Y45" s="100">
        <v>322.48</v>
      </c>
      <c r="Z45" s="101">
        <v>3523402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8591518</v>
      </c>
      <c r="C49" s="51">
        <v>0</v>
      </c>
      <c r="D49" s="128">
        <v>6626189</v>
      </c>
      <c r="E49" s="53">
        <v>2555107</v>
      </c>
      <c r="F49" s="53">
        <v>0</v>
      </c>
      <c r="G49" s="53">
        <v>0</v>
      </c>
      <c r="H49" s="53">
        <v>0</v>
      </c>
      <c r="I49" s="53">
        <v>4935877</v>
      </c>
      <c r="J49" s="53">
        <v>0</v>
      </c>
      <c r="K49" s="53">
        <v>0</v>
      </c>
      <c r="L49" s="53">
        <v>0</v>
      </c>
      <c r="M49" s="53">
        <v>5864383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168748121</v>
      </c>
      <c r="W49" s="53">
        <v>0</v>
      </c>
      <c r="X49" s="53">
        <v>0</v>
      </c>
      <c r="Y49" s="53">
        <v>197321195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9829363</v>
      </c>
      <c r="C51" s="51">
        <v>0</v>
      </c>
      <c r="D51" s="128">
        <v>5803972</v>
      </c>
      <c r="E51" s="53">
        <v>4135215</v>
      </c>
      <c r="F51" s="53">
        <v>0</v>
      </c>
      <c r="G51" s="53">
        <v>0</v>
      </c>
      <c r="H51" s="53">
        <v>0</v>
      </c>
      <c r="I51" s="53">
        <v>361856</v>
      </c>
      <c r="J51" s="53">
        <v>0</v>
      </c>
      <c r="K51" s="53">
        <v>0</v>
      </c>
      <c r="L51" s="53">
        <v>0</v>
      </c>
      <c r="M51" s="53">
        <v>30567776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50698182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77.61369214568235</v>
      </c>
      <c r="C58" s="5">
        <f>IF(C67=0,0,+(C76/C67)*100)</f>
        <v>0</v>
      </c>
      <c r="D58" s="6">
        <f aca="true" t="shared" si="6" ref="D58:Z58">IF(D67=0,0,+(D76/D67)*100)</f>
        <v>78.45431569057291</v>
      </c>
      <c r="E58" s="7">
        <f t="shared" si="6"/>
        <v>78.45431569057291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75.09727807469329</v>
      </c>
      <c r="X58" s="7">
        <f t="shared" si="6"/>
        <v>0</v>
      </c>
      <c r="Y58" s="7">
        <f t="shared" si="6"/>
        <v>0</v>
      </c>
      <c r="Z58" s="8">
        <f t="shared" si="6"/>
        <v>78.45431569057291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78.00000010038427</v>
      </c>
      <c r="E59" s="10">
        <f t="shared" si="7"/>
        <v>78.00000010038427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78.00000401537083</v>
      </c>
      <c r="X59" s="10">
        <f t="shared" si="7"/>
        <v>0</v>
      </c>
      <c r="Y59" s="10">
        <f t="shared" si="7"/>
        <v>0</v>
      </c>
      <c r="Z59" s="11">
        <f t="shared" si="7"/>
        <v>78.00000010038427</v>
      </c>
    </row>
    <row r="60" spans="1:26" ht="13.5">
      <c r="A60" s="37" t="s">
        <v>32</v>
      </c>
      <c r="B60" s="12">
        <f t="shared" si="7"/>
        <v>90.48825234181614</v>
      </c>
      <c r="C60" s="12">
        <f t="shared" si="7"/>
        <v>0</v>
      </c>
      <c r="D60" s="3">
        <f t="shared" si="7"/>
        <v>78.00000104118206</v>
      </c>
      <c r="E60" s="13">
        <f t="shared" si="7"/>
        <v>78.00000104118206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72.70094925124756</v>
      </c>
      <c r="X60" s="13">
        <f t="shared" si="7"/>
        <v>0</v>
      </c>
      <c r="Y60" s="13">
        <f t="shared" si="7"/>
        <v>0</v>
      </c>
      <c r="Z60" s="14">
        <f t="shared" si="7"/>
        <v>78.00000104118206</v>
      </c>
    </row>
    <row r="61" spans="1:26" ht="13.5">
      <c r="A61" s="38" t="s">
        <v>103</v>
      </c>
      <c r="B61" s="12">
        <f t="shared" si="7"/>
        <v>96.05586246012636</v>
      </c>
      <c r="C61" s="12">
        <f t="shared" si="7"/>
        <v>0</v>
      </c>
      <c r="D61" s="3">
        <f t="shared" si="7"/>
        <v>78.00000422068312</v>
      </c>
      <c r="E61" s="13">
        <f t="shared" si="7"/>
        <v>78.00000422068312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69.12741049170039</v>
      </c>
      <c r="X61" s="13">
        <f t="shared" si="7"/>
        <v>0</v>
      </c>
      <c r="Y61" s="13">
        <f t="shared" si="7"/>
        <v>0</v>
      </c>
      <c r="Z61" s="14">
        <f t="shared" si="7"/>
        <v>78.00000422068312</v>
      </c>
    </row>
    <row r="62" spans="1:26" ht="13.5">
      <c r="A62" s="38" t="s">
        <v>104</v>
      </c>
      <c r="B62" s="12">
        <f t="shared" si="7"/>
        <v>86.01546414732091</v>
      </c>
      <c r="C62" s="12">
        <f t="shared" si="7"/>
        <v>0</v>
      </c>
      <c r="D62" s="3">
        <f t="shared" si="7"/>
        <v>77.9999745371058</v>
      </c>
      <c r="E62" s="13">
        <f t="shared" si="7"/>
        <v>77.9999745371058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77.99999108798514</v>
      </c>
      <c r="X62" s="13">
        <f t="shared" si="7"/>
        <v>0</v>
      </c>
      <c r="Y62" s="13">
        <f t="shared" si="7"/>
        <v>0</v>
      </c>
      <c r="Z62" s="14">
        <f t="shared" si="7"/>
        <v>77.9999745371058</v>
      </c>
    </row>
    <row r="63" spans="1:26" ht="13.5">
      <c r="A63" s="38" t="s">
        <v>105</v>
      </c>
      <c r="B63" s="12">
        <f t="shared" si="7"/>
        <v>79.30319325950221</v>
      </c>
      <c r="C63" s="12">
        <f t="shared" si="7"/>
        <v>0</v>
      </c>
      <c r="D63" s="3">
        <f t="shared" si="7"/>
        <v>78.00001458433127</v>
      </c>
      <c r="E63" s="13">
        <f t="shared" si="7"/>
        <v>78.00001458433127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78.00004516439841</v>
      </c>
      <c r="X63" s="13">
        <f t="shared" si="7"/>
        <v>0</v>
      </c>
      <c r="Y63" s="13">
        <f t="shared" si="7"/>
        <v>0</v>
      </c>
      <c r="Z63" s="14">
        <f t="shared" si="7"/>
        <v>78.00001458433127</v>
      </c>
    </row>
    <row r="64" spans="1:26" ht="13.5">
      <c r="A64" s="38" t="s">
        <v>106</v>
      </c>
      <c r="B64" s="12">
        <f t="shared" si="7"/>
        <v>78.79898776649908</v>
      </c>
      <c r="C64" s="12">
        <f t="shared" si="7"/>
        <v>0</v>
      </c>
      <c r="D64" s="3">
        <f t="shared" si="7"/>
        <v>78.00001056481248</v>
      </c>
      <c r="E64" s="13">
        <f t="shared" si="7"/>
        <v>78.00001056481248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78.00002305050366</v>
      </c>
      <c r="X64" s="13">
        <f t="shared" si="7"/>
        <v>0</v>
      </c>
      <c r="Y64" s="13">
        <f t="shared" si="7"/>
        <v>0</v>
      </c>
      <c r="Z64" s="14">
        <f t="shared" si="7"/>
        <v>78.00001056481248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109</v>
      </c>
      <c r="B67" s="23">
        <v>122579356</v>
      </c>
      <c r="C67" s="23"/>
      <c r="D67" s="24">
        <v>172830324</v>
      </c>
      <c r="E67" s="25">
        <v>172830324</v>
      </c>
      <c r="F67" s="25">
        <v>24613116</v>
      </c>
      <c r="G67" s="25">
        <v>11673771</v>
      </c>
      <c r="H67" s="25">
        <v>8254852</v>
      </c>
      <c r="I67" s="25">
        <v>44541739</v>
      </c>
      <c r="J67" s="25">
        <v>13197067</v>
      </c>
      <c r="K67" s="25">
        <v>6308362</v>
      </c>
      <c r="L67" s="25">
        <v>10873251</v>
      </c>
      <c r="M67" s="25">
        <v>30378680</v>
      </c>
      <c r="N67" s="25"/>
      <c r="O67" s="25"/>
      <c r="P67" s="25"/>
      <c r="Q67" s="25"/>
      <c r="R67" s="25"/>
      <c r="S67" s="25"/>
      <c r="T67" s="25"/>
      <c r="U67" s="25"/>
      <c r="V67" s="25">
        <v>74920419</v>
      </c>
      <c r="W67" s="25">
        <v>86415156</v>
      </c>
      <c r="X67" s="25"/>
      <c r="Y67" s="24"/>
      <c r="Z67" s="26">
        <v>172830324</v>
      </c>
    </row>
    <row r="68" spans="1:26" ht="13.5" hidden="1">
      <c r="A68" s="36" t="s">
        <v>31</v>
      </c>
      <c r="B68" s="18">
        <v>17440444</v>
      </c>
      <c r="C68" s="18"/>
      <c r="D68" s="19">
        <v>59770323</v>
      </c>
      <c r="E68" s="20">
        <v>59770323</v>
      </c>
      <c r="F68" s="20">
        <v>13590367</v>
      </c>
      <c r="G68" s="20">
        <v>2366460</v>
      </c>
      <c r="H68" s="20">
        <v>1232657</v>
      </c>
      <c r="I68" s="20">
        <v>17189484</v>
      </c>
      <c r="J68" s="20">
        <v>1460723</v>
      </c>
      <c r="K68" s="20">
        <v>1285409</v>
      </c>
      <c r="L68" s="20">
        <v>1292093</v>
      </c>
      <c r="M68" s="20">
        <v>4038225</v>
      </c>
      <c r="N68" s="20"/>
      <c r="O68" s="20"/>
      <c r="P68" s="20"/>
      <c r="Q68" s="20"/>
      <c r="R68" s="20"/>
      <c r="S68" s="20"/>
      <c r="T68" s="20"/>
      <c r="U68" s="20"/>
      <c r="V68" s="20">
        <v>21227709</v>
      </c>
      <c r="W68" s="20">
        <v>29885160</v>
      </c>
      <c r="X68" s="20"/>
      <c r="Y68" s="19"/>
      <c r="Z68" s="22">
        <v>59770323</v>
      </c>
    </row>
    <row r="69" spans="1:26" ht="13.5" hidden="1">
      <c r="A69" s="37" t="s">
        <v>32</v>
      </c>
      <c r="B69" s="18">
        <v>105138912</v>
      </c>
      <c r="C69" s="18"/>
      <c r="D69" s="19">
        <v>109490937</v>
      </c>
      <c r="E69" s="20">
        <v>109490937</v>
      </c>
      <c r="F69" s="20">
        <v>11022749</v>
      </c>
      <c r="G69" s="20">
        <v>9307311</v>
      </c>
      <c r="H69" s="20">
        <v>7022195</v>
      </c>
      <c r="I69" s="20">
        <v>27352255</v>
      </c>
      <c r="J69" s="20">
        <v>11736344</v>
      </c>
      <c r="K69" s="20">
        <v>5022953</v>
      </c>
      <c r="L69" s="20">
        <v>9581158</v>
      </c>
      <c r="M69" s="20">
        <v>26340455</v>
      </c>
      <c r="N69" s="20"/>
      <c r="O69" s="20"/>
      <c r="P69" s="20"/>
      <c r="Q69" s="20"/>
      <c r="R69" s="20"/>
      <c r="S69" s="20"/>
      <c r="T69" s="20"/>
      <c r="U69" s="20"/>
      <c r="V69" s="20">
        <v>53692710</v>
      </c>
      <c r="W69" s="20">
        <v>54745464</v>
      </c>
      <c r="X69" s="20"/>
      <c r="Y69" s="19"/>
      <c r="Z69" s="22">
        <v>109490937</v>
      </c>
    </row>
    <row r="70" spans="1:26" ht="13.5" hidden="1">
      <c r="A70" s="38" t="s">
        <v>103</v>
      </c>
      <c r="B70" s="18">
        <v>63388687</v>
      </c>
      <c r="C70" s="18"/>
      <c r="D70" s="19">
        <v>65392258</v>
      </c>
      <c r="E70" s="20">
        <v>65392258</v>
      </c>
      <c r="F70" s="20">
        <v>6606722</v>
      </c>
      <c r="G70" s="20">
        <v>5461295</v>
      </c>
      <c r="H70" s="20">
        <v>3467790</v>
      </c>
      <c r="I70" s="20">
        <v>15535807</v>
      </c>
      <c r="J70" s="20">
        <v>7819917</v>
      </c>
      <c r="K70" s="20">
        <v>1468289</v>
      </c>
      <c r="L70" s="20">
        <v>5601082</v>
      </c>
      <c r="M70" s="20">
        <v>14889288</v>
      </c>
      <c r="N70" s="20"/>
      <c r="O70" s="20"/>
      <c r="P70" s="20"/>
      <c r="Q70" s="20"/>
      <c r="R70" s="20"/>
      <c r="S70" s="20"/>
      <c r="T70" s="20"/>
      <c r="U70" s="20"/>
      <c r="V70" s="20">
        <v>30425095</v>
      </c>
      <c r="W70" s="20">
        <v>32696130</v>
      </c>
      <c r="X70" s="20"/>
      <c r="Y70" s="19"/>
      <c r="Z70" s="22">
        <v>65392258</v>
      </c>
    </row>
    <row r="71" spans="1:26" ht="13.5" hidden="1">
      <c r="A71" s="38" t="s">
        <v>104</v>
      </c>
      <c r="B71" s="18">
        <v>17877869</v>
      </c>
      <c r="C71" s="18"/>
      <c r="D71" s="19">
        <v>18850960</v>
      </c>
      <c r="E71" s="20">
        <v>18850960</v>
      </c>
      <c r="F71" s="20">
        <v>2330834</v>
      </c>
      <c r="G71" s="20">
        <v>1756598</v>
      </c>
      <c r="H71" s="20">
        <v>1479424</v>
      </c>
      <c r="I71" s="20">
        <v>5566856</v>
      </c>
      <c r="J71" s="20">
        <v>1792303</v>
      </c>
      <c r="K71" s="20">
        <v>1462960</v>
      </c>
      <c r="L71" s="20">
        <v>1865920</v>
      </c>
      <c r="M71" s="20">
        <v>5121183</v>
      </c>
      <c r="N71" s="20"/>
      <c r="O71" s="20"/>
      <c r="P71" s="20"/>
      <c r="Q71" s="20"/>
      <c r="R71" s="20"/>
      <c r="S71" s="20"/>
      <c r="T71" s="20"/>
      <c r="U71" s="20"/>
      <c r="V71" s="20">
        <v>10688039</v>
      </c>
      <c r="W71" s="20">
        <v>9425478</v>
      </c>
      <c r="X71" s="20"/>
      <c r="Y71" s="19"/>
      <c r="Z71" s="22">
        <v>18850960</v>
      </c>
    </row>
    <row r="72" spans="1:26" ht="13.5" hidden="1">
      <c r="A72" s="38" t="s">
        <v>105</v>
      </c>
      <c r="B72" s="18">
        <v>12079820</v>
      </c>
      <c r="C72" s="18"/>
      <c r="D72" s="19">
        <v>12753413</v>
      </c>
      <c r="E72" s="20">
        <v>12753413</v>
      </c>
      <c r="F72" s="20">
        <v>1056185</v>
      </c>
      <c r="G72" s="20">
        <v>1057765</v>
      </c>
      <c r="H72" s="20">
        <v>1056440</v>
      </c>
      <c r="I72" s="20">
        <v>3170390</v>
      </c>
      <c r="J72" s="20">
        <v>1106027</v>
      </c>
      <c r="K72" s="20">
        <v>1075467</v>
      </c>
      <c r="L72" s="20">
        <v>1097508</v>
      </c>
      <c r="M72" s="20">
        <v>3279002</v>
      </c>
      <c r="N72" s="20"/>
      <c r="O72" s="20"/>
      <c r="P72" s="20"/>
      <c r="Q72" s="20"/>
      <c r="R72" s="20"/>
      <c r="S72" s="20"/>
      <c r="T72" s="20"/>
      <c r="U72" s="20"/>
      <c r="V72" s="20">
        <v>6449392</v>
      </c>
      <c r="W72" s="20">
        <v>6376704</v>
      </c>
      <c r="X72" s="20"/>
      <c r="Y72" s="19"/>
      <c r="Z72" s="22">
        <v>12753413</v>
      </c>
    </row>
    <row r="73" spans="1:26" ht="13.5" hidden="1">
      <c r="A73" s="38" t="s">
        <v>106</v>
      </c>
      <c r="B73" s="18">
        <v>11792536</v>
      </c>
      <c r="C73" s="18"/>
      <c r="D73" s="19">
        <v>12494306</v>
      </c>
      <c r="E73" s="20">
        <v>12494306</v>
      </c>
      <c r="F73" s="20">
        <v>1029008</v>
      </c>
      <c r="G73" s="20">
        <v>1031653</v>
      </c>
      <c r="H73" s="20">
        <v>1018541</v>
      </c>
      <c r="I73" s="20">
        <v>3079202</v>
      </c>
      <c r="J73" s="20">
        <v>1018097</v>
      </c>
      <c r="K73" s="20">
        <v>1016237</v>
      </c>
      <c r="L73" s="20">
        <v>1016648</v>
      </c>
      <c r="M73" s="20">
        <v>3050982</v>
      </c>
      <c r="N73" s="20"/>
      <c r="O73" s="20"/>
      <c r="P73" s="20"/>
      <c r="Q73" s="20"/>
      <c r="R73" s="20"/>
      <c r="S73" s="20"/>
      <c r="T73" s="20"/>
      <c r="U73" s="20"/>
      <c r="V73" s="20">
        <v>6130184</v>
      </c>
      <c r="W73" s="20">
        <v>6247152</v>
      </c>
      <c r="X73" s="20"/>
      <c r="Y73" s="19"/>
      <c r="Z73" s="22">
        <v>12494306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>
        <v>3569064</v>
      </c>
      <c r="E75" s="29">
        <v>3569064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1784532</v>
      </c>
      <c r="X75" s="29"/>
      <c r="Y75" s="28"/>
      <c r="Z75" s="30">
        <v>3569064</v>
      </c>
    </row>
    <row r="76" spans="1:26" ht="13.5" hidden="1">
      <c r="A76" s="41" t="s">
        <v>110</v>
      </c>
      <c r="B76" s="31">
        <v>95138364</v>
      </c>
      <c r="C76" s="31"/>
      <c r="D76" s="32">
        <v>135592848</v>
      </c>
      <c r="E76" s="33">
        <v>135592848</v>
      </c>
      <c r="F76" s="33">
        <v>24613116</v>
      </c>
      <c r="G76" s="33">
        <v>11673771</v>
      </c>
      <c r="H76" s="33">
        <v>8254852</v>
      </c>
      <c r="I76" s="33">
        <v>44541739</v>
      </c>
      <c r="J76" s="33">
        <v>13197067</v>
      </c>
      <c r="K76" s="33">
        <v>6308362</v>
      </c>
      <c r="L76" s="33">
        <v>10873251</v>
      </c>
      <c r="M76" s="33">
        <v>30378680</v>
      </c>
      <c r="N76" s="33"/>
      <c r="O76" s="33"/>
      <c r="P76" s="33"/>
      <c r="Q76" s="33"/>
      <c r="R76" s="33"/>
      <c r="S76" s="33"/>
      <c r="T76" s="33"/>
      <c r="U76" s="33"/>
      <c r="V76" s="33">
        <v>74920419</v>
      </c>
      <c r="W76" s="33">
        <v>64895430</v>
      </c>
      <c r="X76" s="33"/>
      <c r="Y76" s="32"/>
      <c r="Z76" s="34">
        <v>135592848</v>
      </c>
    </row>
    <row r="77" spans="1:26" ht="13.5" hidden="1">
      <c r="A77" s="36" t="s">
        <v>31</v>
      </c>
      <c r="B77" s="18"/>
      <c r="C77" s="18"/>
      <c r="D77" s="19">
        <v>46620852</v>
      </c>
      <c r="E77" s="20">
        <v>46620852</v>
      </c>
      <c r="F77" s="20">
        <v>13590367</v>
      </c>
      <c r="G77" s="20">
        <v>2366460</v>
      </c>
      <c r="H77" s="20">
        <v>1232657</v>
      </c>
      <c r="I77" s="20">
        <v>17189484</v>
      </c>
      <c r="J77" s="20">
        <v>1460723</v>
      </c>
      <c r="K77" s="20">
        <v>1285409</v>
      </c>
      <c r="L77" s="20">
        <v>1292093</v>
      </c>
      <c r="M77" s="20">
        <v>4038225</v>
      </c>
      <c r="N77" s="20"/>
      <c r="O77" s="20"/>
      <c r="P77" s="20"/>
      <c r="Q77" s="20"/>
      <c r="R77" s="20"/>
      <c r="S77" s="20"/>
      <c r="T77" s="20"/>
      <c r="U77" s="20"/>
      <c r="V77" s="20">
        <v>21227709</v>
      </c>
      <c r="W77" s="20">
        <v>23310426</v>
      </c>
      <c r="X77" s="20"/>
      <c r="Y77" s="19"/>
      <c r="Z77" s="22">
        <v>46620852</v>
      </c>
    </row>
    <row r="78" spans="1:26" ht="13.5" hidden="1">
      <c r="A78" s="37" t="s">
        <v>32</v>
      </c>
      <c r="B78" s="18">
        <v>95138364</v>
      </c>
      <c r="C78" s="18"/>
      <c r="D78" s="19">
        <v>85402932</v>
      </c>
      <c r="E78" s="20">
        <v>85402932</v>
      </c>
      <c r="F78" s="20">
        <v>11022749</v>
      </c>
      <c r="G78" s="20">
        <v>9307311</v>
      </c>
      <c r="H78" s="20">
        <v>7022195</v>
      </c>
      <c r="I78" s="20">
        <v>27352255</v>
      </c>
      <c r="J78" s="20">
        <v>11736344</v>
      </c>
      <c r="K78" s="20">
        <v>5022953</v>
      </c>
      <c r="L78" s="20">
        <v>9581158</v>
      </c>
      <c r="M78" s="20">
        <v>26340455</v>
      </c>
      <c r="N78" s="20"/>
      <c r="O78" s="20"/>
      <c r="P78" s="20"/>
      <c r="Q78" s="20"/>
      <c r="R78" s="20"/>
      <c r="S78" s="20"/>
      <c r="T78" s="20"/>
      <c r="U78" s="20"/>
      <c r="V78" s="20">
        <v>53692710</v>
      </c>
      <c r="W78" s="20">
        <v>39800472</v>
      </c>
      <c r="X78" s="20"/>
      <c r="Y78" s="19"/>
      <c r="Z78" s="22">
        <v>85402932</v>
      </c>
    </row>
    <row r="79" spans="1:26" ht="13.5" hidden="1">
      <c r="A79" s="38" t="s">
        <v>103</v>
      </c>
      <c r="B79" s="18">
        <v>60888550</v>
      </c>
      <c r="C79" s="18"/>
      <c r="D79" s="19">
        <v>51005964</v>
      </c>
      <c r="E79" s="20">
        <v>51005964</v>
      </c>
      <c r="F79" s="20">
        <v>6606722</v>
      </c>
      <c r="G79" s="20">
        <v>5461295</v>
      </c>
      <c r="H79" s="20">
        <v>3467790</v>
      </c>
      <c r="I79" s="20">
        <v>15535807</v>
      </c>
      <c r="J79" s="20">
        <v>7819917</v>
      </c>
      <c r="K79" s="20">
        <v>1468289</v>
      </c>
      <c r="L79" s="20">
        <v>5601082</v>
      </c>
      <c r="M79" s="20">
        <v>14889288</v>
      </c>
      <c r="N79" s="20"/>
      <c r="O79" s="20"/>
      <c r="P79" s="20"/>
      <c r="Q79" s="20"/>
      <c r="R79" s="20"/>
      <c r="S79" s="20"/>
      <c r="T79" s="20"/>
      <c r="U79" s="20"/>
      <c r="V79" s="20">
        <v>30425095</v>
      </c>
      <c r="W79" s="20">
        <v>22601988</v>
      </c>
      <c r="X79" s="20"/>
      <c r="Y79" s="19"/>
      <c r="Z79" s="22">
        <v>51005964</v>
      </c>
    </row>
    <row r="80" spans="1:26" ht="13.5" hidden="1">
      <c r="A80" s="38" t="s">
        <v>104</v>
      </c>
      <c r="B80" s="18">
        <v>15377732</v>
      </c>
      <c r="C80" s="18"/>
      <c r="D80" s="19">
        <v>14703744</v>
      </c>
      <c r="E80" s="20">
        <v>14703744</v>
      </c>
      <c r="F80" s="20">
        <v>2330834</v>
      </c>
      <c r="G80" s="20">
        <v>1756598</v>
      </c>
      <c r="H80" s="20">
        <v>1479424</v>
      </c>
      <c r="I80" s="20">
        <v>5566856</v>
      </c>
      <c r="J80" s="20">
        <v>1792303</v>
      </c>
      <c r="K80" s="20">
        <v>1462960</v>
      </c>
      <c r="L80" s="20">
        <v>1865920</v>
      </c>
      <c r="M80" s="20">
        <v>5121183</v>
      </c>
      <c r="N80" s="20"/>
      <c r="O80" s="20"/>
      <c r="P80" s="20"/>
      <c r="Q80" s="20"/>
      <c r="R80" s="20"/>
      <c r="S80" s="20"/>
      <c r="T80" s="20"/>
      <c r="U80" s="20"/>
      <c r="V80" s="20">
        <v>10688039</v>
      </c>
      <c r="W80" s="20">
        <v>7351872</v>
      </c>
      <c r="X80" s="20"/>
      <c r="Y80" s="19"/>
      <c r="Z80" s="22">
        <v>14703744</v>
      </c>
    </row>
    <row r="81" spans="1:26" ht="13.5" hidden="1">
      <c r="A81" s="38" t="s">
        <v>105</v>
      </c>
      <c r="B81" s="18">
        <v>9579683</v>
      </c>
      <c r="C81" s="18"/>
      <c r="D81" s="19">
        <v>9947664</v>
      </c>
      <c r="E81" s="20">
        <v>9947664</v>
      </c>
      <c r="F81" s="20">
        <v>1056185</v>
      </c>
      <c r="G81" s="20">
        <v>1057765</v>
      </c>
      <c r="H81" s="20">
        <v>1056440</v>
      </c>
      <c r="I81" s="20">
        <v>3170390</v>
      </c>
      <c r="J81" s="20">
        <v>1106027</v>
      </c>
      <c r="K81" s="20">
        <v>1075467</v>
      </c>
      <c r="L81" s="20">
        <v>1097508</v>
      </c>
      <c r="M81" s="20">
        <v>3279002</v>
      </c>
      <c r="N81" s="20"/>
      <c r="O81" s="20"/>
      <c r="P81" s="20"/>
      <c r="Q81" s="20"/>
      <c r="R81" s="20"/>
      <c r="S81" s="20"/>
      <c r="T81" s="20"/>
      <c r="U81" s="20"/>
      <c r="V81" s="20">
        <v>6449392</v>
      </c>
      <c r="W81" s="20">
        <v>4973832</v>
      </c>
      <c r="X81" s="20"/>
      <c r="Y81" s="19"/>
      <c r="Z81" s="22">
        <v>9947664</v>
      </c>
    </row>
    <row r="82" spans="1:26" ht="13.5" hidden="1">
      <c r="A82" s="38" t="s">
        <v>106</v>
      </c>
      <c r="B82" s="18">
        <v>9292399</v>
      </c>
      <c r="C82" s="18"/>
      <c r="D82" s="19">
        <v>9745560</v>
      </c>
      <c r="E82" s="20">
        <v>9745560</v>
      </c>
      <c r="F82" s="20">
        <v>1029008</v>
      </c>
      <c r="G82" s="20">
        <v>1031653</v>
      </c>
      <c r="H82" s="20">
        <v>1018541</v>
      </c>
      <c r="I82" s="20">
        <v>3079202</v>
      </c>
      <c r="J82" s="20">
        <v>1018097</v>
      </c>
      <c r="K82" s="20">
        <v>1016237</v>
      </c>
      <c r="L82" s="20">
        <v>1016648</v>
      </c>
      <c r="M82" s="20">
        <v>3050982</v>
      </c>
      <c r="N82" s="20"/>
      <c r="O82" s="20"/>
      <c r="P82" s="20"/>
      <c r="Q82" s="20"/>
      <c r="R82" s="20"/>
      <c r="S82" s="20"/>
      <c r="T82" s="20"/>
      <c r="U82" s="20"/>
      <c r="V82" s="20">
        <v>6130184</v>
      </c>
      <c r="W82" s="20">
        <v>4872780</v>
      </c>
      <c r="X82" s="20"/>
      <c r="Y82" s="19"/>
      <c r="Z82" s="22">
        <v>9745560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3569064</v>
      </c>
      <c r="E84" s="29">
        <v>3569064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1784532</v>
      </c>
      <c r="X84" s="29"/>
      <c r="Y84" s="28"/>
      <c r="Z84" s="30">
        <v>3569064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42764437</v>
      </c>
      <c r="C5" s="18">
        <v>0</v>
      </c>
      <c r="D5" s="58">
        <v>44492345</v>
      </c>
      <c r="E5" s="59">
        <v>44492345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3124096</v>
      </c>
      <c r="L5" s="59">
        <v>3649537</v>
      </c>
      <c r="M5" s="59">
        <v>6773633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6773633</v>
      </c>
      <c r="W5" s="59">
        <v>22246170</v>
      </c>
      <c r="X5" s="59">
        <v>-15472537</v>
      </c>
      <c r="Y5" s="60">
        <v>-69.55</v>
      </c>
      <c r="Z5" s="61">
        <v>44492345</v>
      </c>
    </row>
    <row r="6" spans="1:26" ht="13.5">
      <c r="A6" s="57" t="s">
        <v>32</v>
      </c>
      <c r="B6" s="18">
        <v>131988408</v>
      </c>
      <c r="C6" s="18">
        <v>0</v>
      </c>
      <c r="D6" s="58">
        <v>155104179</v>
      </c>
      <c r="E6" s="59">
        <v>155104179</v>
      </c>
      <c r="F6" s="59">
        <v>8351924</v>
      </c>
      <c r="G6" s="59">
        <v>7751452</v>
      </c>
      <c r="H6" s="59">
        <v>7291979</v>
      </c>
      <c r="I6" s="59">
        <v>23395355</v>
      </c>
      <c r="J6" s="59">
        <v>12606248</v>
      </c>
      <c r="K6" s="59">
        <v>35380193</v>
      </c>
      <c r="L6" s="59">
        <v>14069542</v>
      </c>
      <c r="M6" s="59">
        <v>62055983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85451338</v>
      </c>
      <c r="W6" s="59">
        <v>77552094</v>
      </c>
      <c r="X6" s="59">
        <v>7899244</v>
      </c>
      <c r="Y6" s="60">
        <v>10.19</v>
      </c>
      <c r="Z6" s="61">
        <v>155104179</v>
      </c>
    </row>
    <row r="7" spans="1:26" ht="13.5">
      <c r="A7" s="57" t="s">
        <v>33</v>
      </c>
      <c r="B7" s="18">
        <v>8289016</v>
      </c>
      <c r="C7" s="18">
        <v>0</v>
      </c>
      <c r="D7" s="58">
        <v>10948395</v>
      </c>
      <c r="E7" s="59">
        <v>10948395</v>
      </c>
      <c r="F7" s="59">
        <v>0</v>
      </c>
      <c r="G7" s="59">
        <v>752511</v>
      </c>
      <c r="H7" s="59">
        <v>582945</v>
      </c>
      <c r="I7" s="59">
        <v>1335456</v>
      </c>
      <c r="J7" s="59">
        <v>635849</v>
      </c>
      <c r="K7" s="59">
        <v>1065934</v>
      </c>
      <c r="L7" s="59">
        <v>120177</v>
      </c>
      <c r="M7" s="59">
        <v>1821960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3157416</v>
      </c>
      <c r="W7" s="59">
        <v>5474196</v>
      </c>
      <c r="X7" s="59">
        <v>-2316780</v>
      </c>
      <c r="Y7" s="60">
        <v>-42.32</v>
      </c>
      <c r="Z7" s="61">
        <v>10948395</v>
      </c>
    </row>
    <row r="8" spans="1:26" ht="13.5">
      <c r="A8" s="57" t="s">
        <v>34</v>
      </c>
      <c r="B8" s="18">
        <v>348484610</v>
      </c>
      <c r="C8" s="18">
        <v>0</v>
      </c>
      <c r="D8" s="58">
        <v>373949250</v>
      </c>
      <c r="E8" s="59">
        <v>373949250</v>
      </c>
      <c r="F8" s="59">
        <v>151730000</v>
      </c>
      <c r="G8" s="59">
        <v>0</v>
      </c>
      <c r="H8" s="59">
        <v>2267000</v>
      </c>
      <c r="I8" s="59">
        <v>153997000</v>
      </c>
      <c r="J8" s="59">
        <v>0</v>
      </c>
      <c r="K8" s="59">
        <v>-2267000</v>
      </c>
      <c r="L8" s="59">
        <v>121384000</v>
      </c>
      <c r="M8" s="59">
        <v>119117000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273114000</v>
      </c>
      <c r="W8" s="59">
        <v>186974628</v>
      </c>
      <c r="X8" s="59">
        <v>86139372</v>
      </c>
      <c r="Y8" s="60">
        <v>46.07</v>
      </c>
      <c r="Z8" s="61">
        <v>373949250</v>
      </c>
    </row>
    <row r="9" spans="1:26" ht="13.5">
      <c r="A9" s="57" t="s">
        <v>35</v>
      </c>
      <c r="B9" s="18">
        <v>107476017</v>
      </c>
      <c r="C9" s="18">
        <v>0</v>
      </c>
      <c r="D9" s="58">
        <v>117731728</v>
      </c>
      <c r="E9" s="59">
        <v>117731728</v>
      </c>
      <c r="F9" s="59">
        <v>16381306</v>
      </c>
      <c r="G9" s="59">
        <v>2694751</v>
      </c>
      <c r="H9" s="59">
        <v>11675467</v>
      </c>
      <c r="I9" s="59">
        <v>30751524</v>
      </c>
      <c r="J9" s="59">
        <v>9426027</v>
      </c>
      <c r="K9" s="59">
        <v>-1716002</v>
      </c>
      <c r="L9" s="59">
        <v>4050940</v>
      </c>
      <c r="M9" s="59">
        <v>11760965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42512489</v>
      </c>
      <c r="W9" s="59">
        <v>58865868</v>
      </c>
      <c r="X9" s="59">
        <v>-16353379</v>
      </c>
      <c r="Y9" s="60">
        <v>-27.78</v>
      </c>
      <c r="Z9" s="61">
        <v>117731728</v>
      </c>
    </row>
    <row r="10" spans="1:26" ht="25.5">
      <c r="A10" s="62" t="s">
        <v>95</v>
      </c>
      <c r="B10" s="63">
        <f>SUM(B5:B9)</f>
        <v>639002488</v>
      </c>
      <c r="C10" s="63">
        <f>SUM(C5:C9)</f>
        <v>0</v>
      </c>
      <c r="D10" s="64">
        <f aca="true" t="shared" si="0" ref="D10:Z10">SUM(D5:D9)</f>
        <v>702225897</v>
      </c>
      <c r="E10" s="65">
        <f t="shared" si="0"/>
        <v>702225897</v>
      </c>
      <c r="F10" s="65">
        <f t="shared" si="0"/>
        <v>176463230</v>
      </c>
      <c r="G10" s="65">
        <f t="shared" si="0"/>
        <v>11198714</v>
      </c>
      <c r="H10" s="65">
        <f t="shared" si="0"/>
        <v>21817391</v>
      </c>
      <c r="I10" s="65">
        <f t="shared" si="0"/>
        <v>209479335</v>
      </c>
      <c r="J10" s="65">
        <f t="shared" si="0"/>
        <v>22668124</v>
      </c>
      <c r="K10" s="65">
        <f t="shared" si="0"/>
        <v>35587221</v>
      </c>
      <c r="L10" s="65">
        <f t="shared" si="0"/>
        <v>143274196</v>
      </c>
      <c r="M10" s="65">
        <f t="shared" si="0"/>
        <v>201529541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411008876</v>
      </c>
      <c r="W10" s="65">
        <f t="shared" si="0"/>
        <v>351112956</v>
      </c>
      <c r="X10" s="65">
        <f t="shared" si="0"/>
        <v>59895920</v>
      </c>
      <c r="Y10" s="66">
        <f>+IF(W10&lt;&gt;0,(X10/W10)*100,0)</f>
        <v>17.058874922291388</v>
      </c>
      <c r="Z10" s="67">
        <f t="shared" si="0"/>
        <v>702225897</v>
      </c>
    </row>
    <row r="11" spans="1:26" ht="13.5">
      <c r="A11" s="57" t="s">
        <v>36</v>
      </c>
      <c r="B11" s="18">
        <v>117038472</v>
      </c>
      <c r="C11" s="18">
        <v>0</v>
      </c>
      <c r="D11" s="58">
        <v>137247906</v>
      </c>
      <c r="E11" s="59">
        <v>137247906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7989212</v>
      </c>
      <c r="L11" s="59">
        <v>0</v>
      </c>
      <c r="M11" s="59">
        <v>7989212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7989212</v>
      </c>
      <c r="W11" s="59">
        <v>68623956</v>
      </c>
      <c r="X11" s="59">
        <v>-60634744</v>
      </c>
      <c r="Y11" s="60">
        <v>-88.36</v>
      </c>
      <c r="Z11" s="61">
        <v>137247906</v>
      </c>
    </row>
    <row r="12" spans="1:26" ht="13.5">
      <c r="A12" s="57" t="s">
        <v>37</v>
      </c>
      <c r="B12" s="18">
        <v>23534142</v>
      </c>
      <c r="C12" s="18">
        <v>0</v>
      </c>
      <c r="D12" s="58">
        <v>26241686</v>
      </c>
      <c r="E12" s="59">
        <v>26241686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13120842</v>
      </c>
      <c r="X12" s="59">
        <v>-13120842</v>
      </c>
      <c r="Y12" s="60">
        <v>-100</v>
      </c>
      <c r="Z12" s="61">
        <v>26241686</v>
      </c>
    </row>
    <row r="13" spans="1:26" ht="13.5">
      <c r="A13" s="57" t="s">
        <v>96</v>
      </c>
      <c r="B13" s="18">
        <v>86116327</v>
      </c>
      <c r="C13" s="18">
        <v>0</v>
      </c>
      <c r="D13" s="58">
        <v>180345137</v>
      </c>
      <c r="E13" s="59">
        <v>180345137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90172566</v>
      </c>
      <c r="X13" s="59">
        <v>-90172566</v>
      </c>
      <c r="Y13" s="60">
        <v>-100</v>
      </c>
      <c r="Z13" s="61">
        <v>180345137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153172839</v>
      </c>
      <c r="C15" s="18">
        <v>0</v>
      </c>
      <c r="D15" s="58">
        <v>139913255</v>
      </c>
      <c r="E15" s="59">
        <v>139913255</v>
      </c>
      <c r="F15" s="59">
        <v>0</v>
      </c>
      <c r="G15" s="59">
        <v>9452708</v>
      </c>
      <c r="H15" s="59">
        <v>12972258</v>
      </c>
      <c r="I15" s="59">
        <v>22424966</v>
      </c>
      <c r="J15" s="59">
        <v>1288865</v>
      </c>
      <c r="K15" s="59">
        <v>27540437</v>
      </c>
      <c r="L15" s="59">
        <v>9887155</v>
      </c>
      <c r="M15" s="59">
        <v>38716457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61141423</v>
      </c>
      <c r="W15" s="59">
        <v>69956628</v>
      </c>
      <c r="X15" s="59">
        <v>-8815205</v>
      </c>
      <c r="Y15" s="60">
        <v>-12.6</v>
      </c>
      <c r="Z15" s="61">
        <v>139913255</v>
      </c>
    </row>
    <row r="16" spans="1:26" ht="13.5">
      <c r="A16" s="68" t="s">
        <v>40</v>
      </c>
      <c r="B16" s="18">
        <v>2476641</v>
      </c>
      <c r="C16" s="18">
        <v>0</v>
      </c>
      <c r="D16" s="58">
        <v>46744475</v>
      </c>
      <c r="E16" s="59">
        <v>46744475</v>
      </c>
      <c r="F16" s="59">
        <v>524973</v>
      </c>
      <c r="G16" s="59">
        <v>7333552</v>
      </c>
      <c r="H16" s="59">
        <v>7329361</v>
      </c>
      <c r="I16" s="59">
        <v>15187886</v>
      </c>
      <c r="J16" s="59">
        <v>7329503</v>
      </c>
      <c r="K16" s="59">
        <v>6810182</v>
      </c>
      <c r="L16" s="59">
        <v>7339640</v>
      </c>
      <c r="M16" s="59">
        <v>21479325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36667211</v>
      </c>
      <c r="W16" s="59">
        <v>23372238</v>
      </c>
      <c r="X16" s="59">
        <v>13294973</v>
      </c>
      <c r="Y16" s="60">
        <v>56.88</v>
      </c>
      <c r="Z16" s="61">
        <v>46744475</v>
      </c>
    </row>
    <row r="17" spans="1:26" ht="13.5">
      <c r="A17" s="57" t="s">
        <v>41</v>
      </c>
      <c r="B17" s="18">
        <v>349230935</v>
      </c>
      <c r="C17" s="18">
        <v>0</v>
      </c>
      <c r="D17" s="58">
        <v>395851895</v>
      </c>
      <c r="E17" s="59">
        <v>395851895</v>
      </c>
      <c r="F17" s="59">
        <v>4116385</v>
      </c>
      <c r="G17" s="59">
        <v>4262323</v>
      </c>
      <c r="H17" s="59">
        <v>12814521</v>
      </c>
      <c r="I17" s="59">
        <v>21193229</v>
      </c>
      <c r="J17" s="59">
        <v>10975180</v>
      </c>
      <c r="K17" s="59">
        <v>10570083</v>
      </c>
      <c r="L17" s="59">
        <v>9659426</v>
      </c>
      <c r="M17" s="59">
        <v>31204689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52397918</v>
      </c>
      <c r="W17" s="59">
        <v>197925948</v>
      </c>
      <c r="X17" s="59">
        <v>-145528030</v>
      </c>
      <c r="Y17" s="60">
        <v>-73.53</v>
      </c>
      <c r="Z17" s="61">
        <v>395851895</v>
      </c>
    </row>
    <row r="18" spans="1:26" ht="13.5">
      <c r="A18" s="69" t="s">
        <v>42</v>
      </c>
      <c r="B18" s="70">
        <f>SUM(B11:B17)</f>
        <v>731569356</v>
      </c>
      <c r="C18" s="70">
        <f>SUM(C11:C17)</f>
        <v>0</v>
      </c>
      <c r="D18" s="71">
        <f aca="true" t="shared" si="1" ref="D18:Z18">SUM(D11:D17)</f>
        <v>926344354</v>
      </c>
      <c r="E18" s="72">
        <f t="shared" si="1"/>
        <v>926344354</v>
      </c>
      <c r="F18" s="72">
        <f t="shared" si="1"/>
        <v>4641358</v>
      </c>
      <c r="G18" s="72">
        <f t="shared" si="1"/>
        <v>21048583</v>
      </c>
      <c r="H18" s="72">
        <f t="shared" si="1"/>
        <v>33116140</v>
      </c>
      <c r="I18" s="72">
        <f t="shared" si="1"/>
        <v>58806081</v>
      </c>
      <c r="J18" s="72">
        <f t="shared" si="1"/>
        <v>19593548</v>
      </c>
      <c r="K18" s="72">
        <f t="shared" si="1"/>
        <v>52909914</v>
      </c>
      <c r="L18" s="72">
        <f t="shared" si="1"/>
        <v>26886221</v>
      </c>
      <c r="M18" s="72">
        <f t="shared" si="1"/>
        <v>99389683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158195764</v>
      </c>
      <c r="W18" s="72">
        <f t="shared" si="1"/>
        <v>463172178</v>
      </c>
      <c r="X18" s="72">
        <f t="shared" si="1"/>
        <v>-304976414</v>
      </c>
      <c r="Y18" s="66">
        <f>+IF(W18&lt;&gt;0,(X18/W18)*100,0)</f>
        <v>-65.84514970586164</v>
      </c>
      <c r="Z18" s="73">
        <f t="shared" si="1"/>
        <v>926344354</v>
      </c>
    </row>
    <row r="19" spans="1:26" ht="13.5">
      <c r="A19" s="69" t="s">
        <v>43</v>
      </c>
      <c r="B19" s="74">
        <f>+B10-B18</f>
        <v>-92566868</v>
      </c>
      <c r="C19" s="74">
        <f>+C10-C18</f>
        <v>0</v>
      </c>
      <c r="D19" s="75">
        <f aca="true" t="shared" si="2" ref="D19:Z19">+D10-D18</f>
        <v>-224118457</v>
      </c>
      <c r="E19" s="76">
        <f t="shared" si="2"/>
        <v>-224118457</v>
      </c>
      <c r="F19" s="76">
        <f t="shared" si="2"/>
        <v>171821872</v>
      </c>
      <c r="G19" s="76">
        <f t="shared" si="2"/>
        <v>-9849869</v>
      </c>
      <c r="H19" s="76">
        <f t="shared" si="2"/>
        <v>-11298749</v>
      </c>
      <c r="I19" s="76">
        <f t="shared" si="2"/>
        <v>150673254</v>
      </c>
      <c r="J19" s="76">
        <f t="shared" si="2"/>
        <v>3074576</v>
      </c>
      <c r="K19" s="76">
        <f t="shared" si="2"/>
        <v>-17322693</v>
      </c>
      <c r="L19" s="76">
        <f t="shared" si="2"/>
        <v>116387975</v>
      </c>
      <c r="M19" s="76">
        <f t="shared" si="2"/>
        <v>102139858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252813112</v>
      </c>
      <c r="W19" s="76">
        <f>IF(E10=E18,0,W10-W18)</f>
        <v>-112059222</v>
      </c>
      <c r="X19" s="76">
        <f t="shared" si="2"/>
        <v>364872334</v>
      </c>
      <c r="Y19" s="77">
        <f>+IF(W19&lt;&gt;0,(X19/W19)*100,0)</f>
        <v>-325.6066992862042</v>
      </c>
      <c r="Z19" s="78">
        <f t="shared" si="2"/>
        <v>-224118457</v>
      </c>
    </row>
    <row r="20" spans="1:26" ht="13.5">
      <c r="A20" s="57" t="s">
        <v>44</v>
      </c>
      <c r="B20" s="18">
        <v>175814390</v>
      </c>
      <c r="C20" s="18">
        <v>0</v>
      </c>
      <c r="D20" s="58">
        <v>164802750</v>
      </c>
      <c r="E20" s="59">
        <v>164802750</v>
      </c>
      <c r="F20" s="59">
        <v>52567000</v>
      </c>
      <c r="G20" s="59">
        <v>0</v>
      </c>
      <c r="H20" s="59">
        <v>0</v>
      </c>
      <c r="I20" s="59">
        <v>52567000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52567000</v>
      </c>
      <c r="W20" s="59">
        <v>82401378</v>
      </c>
      <c r="X20" s="59">
        <v>-29834378</v>
      </c>
      <c r="Y20" s="60">
        <v>-36.21</v>
      </c>
      <c r="Z20" s="61">
        <v>164802750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83247522</v>
      </c>
      <c r="C22" s="85">
        <f>SUM(C19:C21)</f>
        <v>0</v>
      </c>
      <c r="D22" s="86">
        <f aca="true" t="shared" si="3" ref="D22:Z22">SUM(D19:D21)</f>
        <v>-59315707</v>
      </c>
      <c r="E22" s="87">
        <f t="shared" si="3"/>
        <v>-59315707</v>
      </c>
      <c r="F22" s="87">
        <f t="shared" si="3"/>
        <v>224388872</v>
      </c>
      <c r="G22" s="87">
        <f t="shared" si="3"/>
        <v>-9849869</v>
      </c>
      <c r="H22" s="87">
        <f t="shared" si="3"/>
        <v>-11298749</v>
      </c>
      <c r="I22" s="87">
        <f t="shared" si="3"/>
        <v>203240254</v>
      </c>
      <c r="J22" s="87">
        <f t="shared" si="3"/>
        <v>3074576</v>
      </c>
      <c r="K22" s="87">
        <f t="shared" si="3"/>
        <v>-17322693</v>
      </c>
      <c r="L22" s="87">
        <f t="shared" si="3"/>
        <v>116387975</v>
      </c>
      <c r="M22" s="87">
        <f t="shared" si="3"/>
        <v>102139858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305380112</v>
      </c>
      <c r="W22" s="87">
        <f t="shared" si="3"/>
        <v>-29657844</v>
      </c>
      <c r="X22" s="87">
        <f t="shared" si="3"/>
        <v>335037956</v>
      </c>
      <c r="Y22" s="88">
        <f>+IF(W22&lt;&gt;0,(X22/W22)*100,0)</f>
        <v>-1129.6773831570495</v>
      </c>
      <c r="Z22" s="89">
        <f t="shared" si="3"/>
        <v>-59315707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83247522</v>
      </c>
      <c r="C24" s="74">
        <f>SUM(C22:C23)</f>
        <v>0</v>
      </c>
      <c r="D24" s="75">
        <f aca="true" t="shared" si="4" ref="D24:Z24">SUM(D22:D23)</f>
        <v>-59315707</v>
      </c>
      <c r="E24" s="76">
        <f t="shared" si="4"/>
        <v>-59315707</v>
      </c>
      <c r="F24" s="76">
        <f t="shared" si="4"/>
        <v>224388872</v>
      </c>
      <c r="G24" s="76">
        <f t="shared" si="4"/>
        <v>-9849869</v>
      </c>
      <c r="H24" s="76">
        <f t="shared" si="4"/>
        <v>-11298749</v>
      </c>
      <c r="I24" s="76">
        <f t="shared" si="4"/>
        <v>203240254</v>
      </c>
      <c r="J24" s="76">
        <f t="shared" si="4"/>
        <v>3074576</v>
      </c>
      <c r="K24" s="76">
        <f t="shared" si="4"/>
        <v>-17322693</v>
      </c>
      <c r="L24" s="76">
        <f t="shared" si="4"/>
        <v>116387975</v>
      </c>
      <c r="M24" s="76">
        <f t="shared" si="4"/>
        <v>102139858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305380112</v>
      </c>
      <c r="W24" s="76">
        <f t="shared" si="4"/>
        <v>-29657844</v>
      </c>
      <c r="X24" s="76">
        <f t="shared" si="4"/>
        <v>335037956</v>
      </c>
      <c r="Y24" s="77">
        <f>+IF(W24&lt;&gt;0,(X24/W24)*100,0)</f>
        <v>-1129.6773831570495</v>
      </c>
      <c r="Z24" s="78">
        <f t="shared" si="4"/>
        <v>-59315707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153902693</v>
      </c>
      <c r="C27" s="21">
        <v>0</v>
      </c>
      <c r="D27" s="98">
        <v>153982751</v>
      </c>
      <c r="E27" s="99">
        <v>153982751</v>
      </c>
      <c r="F27" s="99">
        <v>9236192</v>
      </c>
      <c r="G27" s="99">
        <v>22864140</v>
      </c>
      <c r="H27" s="99">
        <v>23020057</v>
      </c>
      <c r="I27" s="99">
        <v>55120389</v>
      </c>
      <c r="J27" s="99">
        <v>16133559</v>
      </c>
      <c r="K27" s="99">
        <v>15343472</v>
      </c>
      <c r="L27" s="99">
        <v>9391559</v>
      </c>
      <c r="M27" s="99">
        <v>40868590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95988979</v>
      </c>
      <c r="W27" s="99">
        <v>76991376</v>
      </c>
      <c r="X27" s="99">
        <v>18997603</v>
      </c>
      <c r="Y27" s="100">
        <v>24.67</v>
      </c>
      <c r="Z27" s="101">
        <v>153982751</v>
      </c>
    </row>
    <row r="28" spans="1:26" ht="13.5">
      <c r="A28" s="102" t="s">
        <v>44</v>
      </c>
      <c r="B28" s="18">
        <v>152683188</v>
      </c>
      <c r="C28" s="18">
        <v>0</v>
      </c>
      <c r="D28" s="58">
        <v>144802751</v>
      </c>
      <c r="E28" s="59">
        <v>144802751</v>
      </c>
      <c r="F28" s="59">
        <v>9236192</v>
      </c>
      <c r="G28" s="59">
        <v>22864140</v>
      </c>
      <c r="H28" s="59">
        <v>23020057</v>
      </c>
      <c r="I28" s="59">
        <v>55120389</v>
      </c>
      <c r="J28" s="59">
        <v>16115409</v>
      </c>
      <c r="K28" s="59">
        <v>15314072</v>
      </c>
      <c r="L28" s="59">
        <v>9384359</v>
      </c>
      <c r="M28" s="59">
        <v>40813840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95934229</v>
      </c>
      <c r="W28" s="59">
        <v>72401376</v>
      </c>
      <c r="X28" s="59">
        <v>23532853</v>
      </c>
      <c r="Y28" s="60">
        <v>32.5</v>
      </c>
      <c r="Z28" s="61">
        <v>144802751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1219505</v>
      </c>
      <c r="C31" s="18">
        <v>0</v>
      </c>
      <c r="D31" s="58">
        <v>9180000</v>
      </c>
      <c r="E31" s="59">
        <v>9180000</v>
      </c>
      <c r="F31" s="59">
        <v>0</v>
      </c>
      <c r="G31" s="59">
        <v>0</v>
      </c>
      <c r="H31" s="59">
        <v>0</v>
      </c>
      <c r="I31" s="59">
        <v>0</v>
      </c>
      <c r="J31" s="59">
        <v>18150</v>
      </c>
      <c r="K31" s="59">
        <v>29400</v>
      </c>
      <c r="L31" s="59">
        <v>7200</v>
      </c>
      <c r="M31" s="59">
        <v>54750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54750</v>
      </c>
      <c r="W31" s="59">
        <v>4590000</v>
      </c>
      <c r="X31" s="59">
        <v>-4535250</v>
      </c>
      <c r="Y31" s="60">
        <v>-98.81</v>
      </c>
      <c r="Z31" s="61">
        <v>9180000</v>
      </c>
    </row>
    <row r="32" spans="1:26" ht="13.5">
      <c r="A32" s="69" t="s">
        <v>50</v>
      </c>
      <c r="B32" s="21">
        <f>SUM(B28:B31)</f>
        <v>153902693</v>
      </c>
      <c r="C32" s="21">
        <f>SUM(C28:C31)</f>
        <v>0</v>
      </c>
      <c r="D32" s="98">
        <f aca="true" t="shared" si="5" ref="D32:Z32">SUM(D28:D31)</f>
        <v>153982751</v>
      </c>
      <c r="E32" s="99">
        <f t="shared" si="5"/>
        <v>153982751</v>
      </c>
      <c r="F32" s="99">
        <f t="shared" si="5"/>
        <v>9236192</v>
      </c>
      <c r="G32" s="99">
        <f t="shared" si="5"/>
        <v>22864140</v>
      </c>
      <c r="H32" s="99">
        <f t="shared" si="5"/>
        <v>23020057</v>
      </c>
      <c r="I32" s="99">
        <f t="shared" si="5"/>
        <v>55120389</v>
      </c>
      <c r="J32" s="99">
        <f t="shared" si="5"/>
        <v>16133559</v>
      </c>
      <c r="K32" s="99">
        <f t="shared" si="5"/>
        <v>15343472</v>
      </c>
      <c r="L32" s="99">
        <f t="shared" si="5"/>
        <v>9391559</v>
      </c>
      <c r="M32" s="99">
        <f t="shared" si="5"/>
        <v>40868590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95988979</v>
      </c>
      <c r="W32" s="99">
        <f t="shared" si="5"/>
        <v>76991376</v>
      </c>
      <c r="X32" s="99">
        <f t="shared" si="5"/>
        <v>18997603</v>
      </c>
      <c r="Y32" s="100">
        <f>+IF(W32&lt;&gt;0,(X32/W32)*100,0)</f>
        <v>24.674975285543667</v>
      </c>
      <c r="Z32" s="101">
        <f t="shared" si="5"/>
        <v>153982751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173219898</v>
      </c>
      <c r="C35" s="18">
        <v>0</v>
      </c>
      <c r="D35" s="58">
        <v>183323784</v>
      </c>
      <c r="E35" s="59">
        <v>183323784</v>
      </c>
      <c r="F35" s="59">
        <v>1102093277</v>
      </c>
      <c r="G35" s="59">
        <v>1048398813</v>
      </c>
      <c r="H35" s="59">
        <v>1048398813</v>
      </c>
      <c r="I35" s="59">
        <v>1048398813</v>
      </c>
      <c r="J35" s="59">
        <v>1048398813</v>
      </c>
      <c r="K35" s="59">
        <v>1048398813</v>
      </c>
      <c r="L35" s="59">
        <v>363782221</v>
      </c>
      <c r="M35" s="59">
        <v>363782221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363782221</v>
      </c>
      <c r="W35" s="59">
        <v>91661892</v>
      </c>
      <c r="X35" s="59">
        <v>272120329</v>
      </c>
      <c r="Y35" s="60">
        <v>296.87</v>
      </c>
      <c r="Z35" s="61">
        <v>183323784</v>
      </c>
    </row>
    <row r="36" spans="1:26" ht="13.5">
      <c r="A36" s="57" t="s">
        <v>53</v>
      </c>
      <c r="B36" s="18">
        <v>1889452445</v>
      </c>
      <c r="C36" s="18">
        <v>0</v>
      </c>
      <c r="D36" s="58">
        <v>1923236099</v>
      </c>
      <c r="E36" s="59">
        <v>1923236099</v>
      </c>
      <c r="F36" s="59">
        <v>1511434946</v>
      </c>
      <c r="G36" s="59">
        <v>28791128</v>
      </c>
      <c r="H36" s="59">
        <v>28791128</v>
      </c>
      <c r="I36" s="59">
        <v>28791128</v>
      </c>
      <c r="J36" s="59">
        <v>28791128</v>
      </c>
      <c r="K36" s="59">
        <v>28791128</v>
      </c>
      <c r="L36" s="59">
        <v>1898844004</v>
      </c>
      <c r="M36" s="59">
        <v>1898844004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1898844004</v>
      </c>
      <c r="W36" s="59">
        <v>961618050</v>
      </c>
      <c r="X36" s="59">
        <v>937225954</v>
      </c>
      <c r="Y36" s="60">
        <v>97.46</v>
      </c>
      <c r="Z36" s="61">
        <v>1923236099</v>
      </c>
    </row>
    <row r="37" spans="1:26" ht="13.5">
      <c r="A37" s="57" t="s">
        <v>54</v>
      </c>
      <c r="B37" s="18">
        <v>65429162</v>
      </c>
      <c r="C37" s="18">
        <v>0</v>
      </c>
      <c r="D37" s="58">
        <v>44768571</v>
      </c>
      <c r="E37" s="59">
        <v>44768571</v>
      </c>
      <c r="F37" s="59">
        <v>825262629</v>
      </c>
      <c r="G37" s="59">
        <v>841832819</v>
      </c>
      <c r="H37" s="59">
        <v>841832819</v>
      </c>
      <c r="I37" s="59">
        <v>841832819</v>
      </c>
      <c r="J37" s="59">
        <v>841832819</v>
      </c>
      <c r="K37" s="59">
        <v>841832819</v>
      </c>
      <c r="L37" s="59">
        <v>65429162</v>
      </c>
      <c r="M37" s="59">
        <v>65429162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65429162</v>
      </c>
      <c r="W37" s="59">
        <v>22384286</v>
      </c>
      <c r="X37" s="59">
        <v>43044876</v>
      </c>
      <c r="Y37" s="60">
        <v>192.3</v>
      </c>
      <c r="Z37" s="61">
        <v>44768571</v>
      </c>
    </row>
    <row r="38" spans="1:26" ht="13.5">
      <c r="A38" s="57" t="s">
        <v>55</v>
      </c>
      <c r="B38" s="18">
        <v>49969108</v>
      </c>
      <c r="C38" s="18">
        <v>0</v>
      </c>
      <c r="D38" s="58">
        <v>1579500</v>
      </c>
      <c r="E38" s="59">
        <v>1579500</v>
      </c>
      <c r="F38" s="59">
        <v>26928596</v>
      </c>
      <c r="G38" s="59">
        <v>26928596</v>
      </c>
      <c r="H38" s="59">
        <v>26928596</v>
      </c>
      <c r="I38" s="59">
        <v>26928596</v>
      </c>
      <c r="J38" s="59">
        <v>26928596</v>
      </c>
      <c r="K38" s="59">
        <v>26928596</v>
      </c>
      <c r="L38" s="59">
        <v>49969108</v>
      </c>
      <c r="M38" s="59">
        <v>49969108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49969108</v>
      </c>
      <c r="W38" s="59">
        <v>789750</v>
      </c>
      <c r="X38" s="59">
        <v>49179358</v>
      </c>
      <c r="Y38" s="60">
        <v>6227.21</v>
      </c>
      <c r="Z38" s="61">
        <v>1579500</v>
      </c>
    </row>
    <row r="39" spans="1:26" ht="13.5">
      <c r="A39" s="57" t="s">
        <v>56</v>
      </c>
      <c r="B39" s="18">
        <v>1947274073</v>
      </c>
      <c r="C39" s="18">
        <v>0</v>
      </c>
      <c r="D39" s="58">
        <v>2060211812</v>
      </c>
      <c r="E39" s="59">
        <v>2060211812</v>
      </c>
      <c r="F39" s="59">
        <v>1761336999</v>
      </c>
      <c r="G39" s="59">
        <v>208428526</v>
      </c>
      <c r="H39" s="59">
        <v>208428526</v>
      </c>
      <c r="I39" s="59">
        <v>208428526</v>
      </c>
      <c r="J39" s="59">
        <v>208428526</v>
      </c>
      <c r="K39" s="59">
        <v>208428526</v>
      </c>
      <c r="L39" s="59">
        <v>2147227955</v>
      </c>
      <c r="M39" s="59">
        <v>2147227955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2147227955</v>
      </c>
      <c r="W39" s="59">
        <v>1030105906</v>
      </c>
      <c r="X39" s="59">
        <v>1117122049</v>
      </c>
      <c r="Y39" s="60">
        <v>108.45</v>
      </c>
      <c r="Z39" s="61">
        <v>2060211812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120663985</v>
      </c>
      <c r="C42" s="18">
        <v>0</v>
      </c>
      <c r="D42" s="58">
        <v>147818197</v>
      </c>
      <c r="E42" s="59">
        <v>147818197</v>
      </c>
      <c r="F42" s="59">
        <v>212741805</v>
      </c>
      <c r="G42" s="59">
        <v>-19864578</v>
      </c>
      <c r="H42" s="59">
        <v>-20802199</v>
      </c>
      <c r="I42" s="59">
        <v>172075028</v>
      </c>
      <c r="J42" s="59">
        <v>-12675300</v>
      </c>
      <c r="K42" s="59">
        <v>-26277912</v>
      </c>
      <c r="L42" s="59">
        <v>183233642</v>
      </c>
      <c r="M42" s="59">
        <v>144280430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316355458</v>
      </c>
      <c r="W42" s="59">
        <v>211026682</v>
      </c>
      <c r="X42" s="59">
        <v>105328776</v>
      </c>
      <c r="Y42" s="60">
        <v>49.91</v>
      </c>
      <c r="Z42" s="61">
        <v>147818197</v>
      </c>
    </row>
    <row r="43" spans="1:26" ht="13.5">
      <c r="A43" s="57" t="s">
        <v>59</v>
      </c>
      <c r="B43" s="18">
        <v>-133628364</v>
      </c>
      <c r="C43" s="18">
        <v>0</v>
      </c>
      <c r="D43" s="58">
        <v>-153982752</v>
      </c>
      <c r="E43" s="59">
        <v>-153982752</v>
      </c>
      <c r="F43" s="59">
        <v>-9236193</v>
      </c>
      <c r="G43" s="59">
        <v>-22864140</v>
      </c>
      <c r="H43" s="59">
        <v>-23020057</v>
      </c>
      <c r="I43" s="59">
        <v>-55120390</v>
      </c>
      <c r="J43" s="59">
        <v>-16133559</v>
      </c>
      <c r="K43" s="59">
        <v>-45147217</v>
      </c>
      <c r="L43" s="59">
        <v>-9391559</v>
      </c>
      <c r="M43" s="59">
        <v>-70672335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-125792725</v>
      </c>
      <c r="W43" s="59">
        <v>-76991376</v>
      </c>
      <c r="X43" s="59">
        <v>-48801349</v>
      </c>
      <c r="Y43" s="60">
        <v>63.39</v>
      </c>
      <c r="Z43" s="61">
        <v>-153982752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56621997</v>
      </c>
      <c r="C45" s="21">
        <v>0</v>
      </c>
      <c r="D45" s="98">
        <v>59835446</v>
      </c>
      <c r="E45" s="99">
        <v>59835446</v>
      </c>
      <c r="F45" s="99">
        <v>260127200</v>
      </c>
      <c r="G45" s="99">
        <v>217398482</v>
      </c>
      <c r="H45" s="99">
        <v>173576226</v>
      </c>
      <c r="I45" s="99">
        <v>173576226</v>
      </c>
      <c r="J45" s="99">
        <v>144767367</v>
      </c>
      <c r="K45" s="99">
        <v>73342238</v>
      </c>
      <c r="L45" s="99">
        <v>247184321</v>
      </c>
      <c r="M45" s="99">
        <v>247184321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247184321</v>
      </c>
      <c r="W45" s="99">
        <v>200035307</v>
      </c>
      <c r="X45" s="99">
        <v>47149014</v>
      </c>
      <c r="Y45" s="100">
        <v>23.57</v>
      </c>
      <c r="Z45" s="101">
        <v>59835446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15090699</v>
      </c>
      <c r="C49" s="51">
        <v>0</v>
      </c>
      <c r="D49" s="128">
        <v>15060845</v>
      </c>
      <c r="E49" s="53">
        <v>9548684</v>
      </c>
      <c r="F49" s="53">
        <v>0</v>
      </c>
      <c r="G49" s="53">
        <v>0</v>
      </c>
      <c r="H49" s="53">
        <v>0</v>
      </c>
      <c r="I49" s="53">
        <v>15177703</v>
      </c>
      <c r="J49" s="53">
        <v>0</v>
      </c>
      <c r="K49" s="53">
        <v>0</v>
      </c>
      <c r="L49" s="53">
        <v>0</v>
      </c>
      <c r="M49" s="53">
        <v>15463073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13432163</v>
      </c>
      <c r="W49" s="53">
        <v>21726349</v>
      </c>
      <c r="X49" s="53">
        <v>848706696</v>
      </c>
      <c r="Y49" s="53">
        <v>954206212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-34881</v>
      </c>
      <c r="C51" s="51">
        <v>0</v>
      </c>
      <c r="D51" s="128">
        <v>-24015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-2387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10065</v>
      </c>
      <c r="W51" s="53">
        <v>0</v>
      </c>
      <c r="X51" s="53">
        <v>6450</v>
      </c>
      <c r="Y51" s="53">
        <v>-44768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23.124884559244695</v>
      </c>
      <c r="C58" s="5">
        <f>IF(C67=0,0,+(C76/C67)*100)</f>
        <v>0</v>
      </c>
      <c r="D58" s="6">
        <f aca="true" t="shared" si="6" ref="D58:Z58">IF(D67=0,0,+(D76/D67)*100)</f>
        <v>22.603658960702973</v>
      </c>
      <c r="E58" s="7">
        <f t="shared" si="6"/>
        <v>22.603658960702973</v>
      </c>
      <c r="F58" s="7">
        <f t="shared" si="6"/>
        <v>1.8662892184914421</v>
      </c>
      <c r="G58" s="7">
        <f t="shared" si="6"/>
        <v>1.4146278284337974</v>
      </c>
      <c r="H58" s="7">
        <f t="shared" si="6"/>
        <v>1.593000687985395</v>
      </c>
      <c r="I58" s="7">
        <f t="shared" si="6"/>
        <v>1.6390117973195777</v>
      </c>
      <c r="J58" s="7">
        <f t="shared" si="6"/>
        <v>0.9622828478207202</v>
      </c>
      <c r="K58" s="7">
        <f t="shared" si="6"/>
        <v>0.39632641111728895</v>
      </c>
      <c r="L58" s="7">
        <f t="shared" si="6"/>
        <v>0.8199292666869091</v>
      </c>
      <c r="M58" s="7">
        <f t="shared" si="6"/>
        <v>0.6179245163373347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0.9039138613537087</v>
      </c>
      <c r="W58" s="7">
        <f t="shared" si="6"/>
        <v>22.60365837471566</v>
      </c>
      <c r="X58" s="7">
        <f t="shared" si="6"/>
        <v>0</v>
      </c>
      <c r="Y58" s="7">
        <f t="shared" si="6"/>
        <v>0</v>
      </c>
      <c r="Z58" s="8">
        <f t="shared" si="6"/>
        <v>22.603658960702973</v>
      </c>
    </row>
    <row r="59" spans="1:26" ht="13.5">
      <c r="A59" s="36" t="s">
        <v>31</v>
      </c>
      <c r="B59" s="9">
        <f aca="true" t="shared" si="7" ref="B59:Z66">IF(B68=0,0,+(B77/B68)*100)</f>
        <v>5.235055473780703</v>
      </c>
      <c r="C59" s="9">
        <f t="shared" si="7"/>
        <v>0</v>
      </c>
      <c r="D59" s="2">
        <f t="shared" si="7"/>
        <v>7.9185846464150185</v>
      </c>
      <c r="E59" s="10">
        <f t="shared" si="7"/>
        <v>7.9185846464150185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0.5028334596632114</v>
      </c>
      <c r="L59" s="10">
        <f t="shared" si="7"/>
        <v>0.5503711840707465</v>
      </c>
      <c r="M59" s="10">
        <f t="shared" si="7"/>
        <v>0.8646910749371866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3.875335436685159</v>
      </c>
      <c r="W59" s="10">
        <f t="shared" si="7"/>
        <v>7.91858553629681</v>
      </c>
      <c r="X59" s="10">
        <f t="shared" si="7"/>
        <v>0</v>
      </c>
      <c r="Y59" s="10">
        <f t="shared" si="7"/>
        <v>0</v>
      </c>
      <c r="Z59" s="11">
        <f t="shared" si="7"/>
        <v>7.9185846464150185</v>
      </c>
    </row>
    <row r="60" spans="1:26" ht="13.5">
      <c r="A60" s="37" t="s">
        <v>32</v>
      </c>
      <c r="B60" s="12">
        <f t="shared" si="7"/>
        <v>1.332166988482807</v>
      </c>
      <c r="C60" s="12">
        <f t="shared" si="7"/>
        <v>0</v>
      </c>
      <c r="D60" s="3">
        <f t="shared" si="7"/>
        <v>31.457017028535383</v>
      </c>
      <c r="E60" s="13">
        <f t="shared" si="7"/>
        <v>31.457017028535383</v>
      </c>
      <c r="F60" s="13">
        <f t="shared" si="7"/>
        <v>1.4304248937131134</v>
      </c>
      <c r="G60" s="13">
        <f t="shared" si="7"/>
        <v>1.243947585562034</v>
      </c>
      <c r="H60" s="13">
        <f t="shared" si="7"/>
        <v>0.7896073205915705</v>
      </c>
      <c r="I60" s="13">
        <f t="shared" si="7"/>
        <v>1.1689072467590256</v>
      </c>
      <c r="J60" s="13">
        <f t="shared" si="7"/>
        <v>0.9504572653179598</v>
      </c>
      <c r="K60" s="13">
        <f t="shared" si="7"/>
        <v>0.2970956093993043</v>
      </c>
      <c r="L60" s="13">
        <f t="shared" si="7"/>
        <v>1.0509226242048249</v>
      </c>
      <c r="M60" s="13">
        <f t="shared" si="7"/>
        <v>0.6007317618351159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0.7562900887520333</v>
      </c>
      <c r="W60" s="13">
        <f t="shared" si="7"/>
        <v>31.457015203225847</v>
      </c>
      <c r="X60" s="13">
        <f t="shared" si="7"/>
        <v>0</v>
      </c>
      <c r="Y60" s="13">
        <f t="shared" si="7"/>
        <v>0</v>
      </c>
      <c r="Z60" s="14">
        <f t="shared" si="7"/>
        <v>31.457017028535383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104</v>
      </c>
      <c r="B62" s="12">
        <f t="shared" si="7"/>
        <v>1.0213059577308667</v>
      </c>
      <c r="C62" s="12">
        <f t="shared" si="7"/>
        <v>0</v>
      </c>
      <c r="D62" s="3">
        <f t="shared" si="7"/>
        <v>40.579671632188855</v>
      </c>
      <c r="E62" s="13">
        <f t="shared" si="7"/>
        <v>40.579671632188855</v>
      </c>
      <c r="F62" s="13">
        <f t="shared" si="7"/>
        <v>2.9543966911467567</v>
      </c>
      <c r="G62" s="13">
        <f t="shared" si="7"/>
        <v>1.2745769925973705</v>
      </c>
      <c r="H62" s="13">
        <f t="shared" si="7"/>
        <v>0.6625779110739183</v>
      </c>
      <c r="I62" s="13">
        <f t="shared" si="7"/>
        <v>1.3842870778546104</v>
      </c>
      <c r="J62" s="13">
        <f t="shared" si="7"/>
        <v>0.6488025673845697</v>
      </c>
      <c r="K62" s="13">
        <f t="shared" si="7"/>
        <v>0.182061441750378</v>
      </c>
      <c r="L62" s="13">
        <f t="shared" si="7"/>
        <v>0.9184827018399548</v>
      </c>
      <c r="M62" s="13">
        <f t="shared" si="7"/>
        <v>0.4034290718305073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0.5503924121618428</v>
      </c>
      <c r="W62" s="13">
        <f t="shared" si="7"/>
        <v>40.57966991287187</v>
      </c>
      <c r="X62" s="13">
        <f t="shared" si="7"/>
        <v>0</v>
      </c>
      <c r="Y62" s="13">
        <f t="shared" si="7"/>
        <v>0</v>
      </c>
      <c r="Z62" s="14">
        <f t="shared" si="7"/>
        <v>40.579671632188855</v>
      </c>
    </row>
    <row r="63" spans="1:26" ht="13.5">
      <c r="A63" s="38" t="s">
        <v>105</v>
      </c>
      <c r="B63" s="12">
        <f t="shared" si="7"/>
        <v>5.924135997094851</v>
      </c>
      <c r="C63" s="12">
        <f t="shared" si="7"/>
        <v>0</v>
      </c>
      <c r="D63" s="3">
        <f t="shared" si="7"/>
        <v>10.746092908394976</v>
      </c>
      <c r="E63" s="13">
        <f t="shared" si="7"/>
        <v>10.746092908394976</v>
      </c>
      <c r="F63" s="13">
        <f t="shared" si="7"/>
        <v>0.3972723358100121</v>
      </c>
      <c r="G63" s="13">
        <f t="shared" si="7"/>
        <v>0.9698182233044993</v>
      </c>
      <c r="H63" s="13">
        <f t="shared" si="7"/>
        <v>0.8881117768825084</v>
      </c>
      <c r="I63" s="13">
        <f t="shared" si="7"/>
        <v>0.5909802734692023</v>
      </c>
      <c r="J63" s="13">
        <f t="shared" si="7"/>
        <v>8.160809113079464</v>
      </c>
      <c r="K63" s="13">
        <f t="shared" si="7"/>
        <v>-0.563337180916916</v>
      </c>
      <c r="L63" s="13">
        <f t="shared" si="7"/>
        <v>3.9812231983013446</v>
      </c>
      <c r="M63" s="13">
        <f t="shared" si="7"/>
        <v>-0.7912738256097026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13.326283093724955</v>
      </c>
      <c r="W63" s="13">
        <f t="shared" si="7"/>
        <v>10.74610054950681</v>
      </c>
      <c r="X63" s="13">
        <f t="shared" si="7"/>
        <v>0</v>
      </c>
      <c r="Y63" s="13">
        <f t="shared" si="7"/>
        <v>0</v>
      </c>
      <c r="Z63" s="14">
        <f t="shared" si="7"/>
        <v>10.746092908394976</v>
      </c>
    </row>
    <row r="64" spans="1:26" ht="13.5">
      <c r="A64" s="38" t="s">
        <v>106</v>
      </c>
      <c r="B64" s="12">
        <f t="shared" si="7"/>
        <v>1.8847021226392349</v>
      </c>
      <c r="C64" s="12">
        <f t="shared" si="7"/>
        <v>0</v>
      </c>
      <c r="D64" s="3">
        <f t="shared" si="7"/>
        <v>1.7514587175537406</v>
      </c>
      <c r="E64" s="13">
        <f t="shared" si="7"/>
        <v>1.7514587175537406</v>
      </c>
      <c r="F64" s="13">
        <f t="shared" si="7"/>
        <v>1.7253025560072137</v>
      </c>
      <c r="G64" s="13">
        <f t="shared" si="7"/>
        <v>1.3513544775791384</v>
      </c>
      <c r="H64" s="13">
        <f t="shared" si="7"/>
        <v>0.9993161453547391</v>
      </c>
      <c r="I64" s="13">
        <f t="shared" si="7"/>
        <v>1.3586656033327529</v>
      </c>
      <c r="J64" s="13">
        <f t="shared" si="7"/>
        <v>2.078992941093735</v>
      </c>
      <c r="K64" s="13">
        <f t="shared" si="7"/>
        <v>0.088537387301882</v>
      </c>
      <c r="L64" s="13">
        <f t="shared" si="7"/>
        <v>1.6431837065343549</v>
      </c>
      <c r="M64" s="13">
        <f t="shared" si="7"/>
        <v>1.2697641023839925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1.314188310732484</v>
      </c>
      <c r="W64" s="13">
        <f t="shared" si="7"/>
        <v>1.7514584110014857</v>
      </c>
      <c r="X64" s="13">
        <f t="shared" si="7"/>
        <v>0</v>
      </c>
      <c r="Y64" s="13">
        <f t="shared" si="7"/>
        <v>0</v>
      </c>
      <c r="Z64" s="14">
        <f t="shared" si="7"/>
        <v>1.7514587175537406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99.99921678182788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0.6391490954592632</v>
      </c>
      <c r="G66" s="16">
        <f t="shared" si="7"/>
        <v>0.5712642698926563</v>
      </c>
      <c r="H66" s="16">
        <f t="shared" si="7"/>
        <v>0.27499184521179737</v>
      </c>
      <c r="I66" s="16">
        <f t="shared" si="7"/>
        <v>0.5145088872926898</v>
      </c>
      <c r="J66" s="16">
        <f t="shared" si="7"/>
        <v>0.34320253923343097</v>
      </c>
      <c r="K66" s="16">
        <f t="shared" si="7"/>
        <v>0.9438306541849344</v>
      </c>
      <c r="L66" s="16">
        <f t="shared" si="7"/>
        <v>0.1791301372671273</v>
      </c>
      <c r="M66" s="16">
        <f t="shared" si="7"/>
        <v>0.5706144922042782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0.5484351008685078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109</v>
      </c>
      <c r="B67" s="23">
        <v>222121511</v>
      </c>
      <c r="C67" s="23"/>
      <c r="D67" s="24">
        <v>231441786</v>
      </c>
      <c r="E67" s="25">
        <v>231441786</v>
      </c>
      <c r="F67" s="25">
        <v>11937003</v>
      </c>
      <c r="G67" s="25">
        <v>10099052</v>
      </c>
      <c r="H67" s="25">
        <v>9713869</v>
      </c>
      <c r="I67" s="25">
        <v>31749924</v>
      </c>
      <c r="J67" s="25">
        <v>16044451</v>
      </c>
      <c r="K67" s="25">
        <v>44308932</v>
      </c>
      <c r="L67" s="25">
        <v>21255614</v>
      </c>
      <c r="M67" s="25">
        <v>81608997</v>
      </c>
      <c r="N67" s="25"/>
      <c r="O67" s="25"/>
      <c r="P67" s="25"/>
      <c r="Q67" s="25"/>
      <c r="R67" s="25"/>
      <c r="S67" s="25"/>
      <c r="T67" s="25"/>
      <c r="U67" s="25"/>
      <c r="V67" s="25">
        <v>113358921</v>
      </c>
      <c r="W67" s="25">
        <v>115720896</v>
      </c>
      <c r="X67" s="25"/>
      <c r="Y67" s="24"/>
      <c r="Z67" s="26">
        <v>231441786</v>
      </c>
    </row>
    <row r="68" spans="1:26" ht="13.5" hidden="1">
      <c r="A68" s="36" t="s">
        <v>31</v>
      </c>
      <c r="B68" s="18">
        <v>42764437</v>
      </c>
      <c r="C68" s="18"/>
      <c r="D68" s="19">
        <v>44492345</v>
      </c>
      <c r="E68" s="20">
        <v>44492345</v>
      </c>
      <c r="F68" s="20"/>
      <c r="G68" s="20"/>
      <c r="H68" s="20"/>
      <c r="I68" s="20"/>
      <c r="J68" s="20"/>
      <c r="K68" s="20">
        <v>3124096</v>
      </c>
      <c r="L68" s="20">
        <v>3649537</v>
      </c>
      <c r="M68" s="20">
        <v>6773633</v>
      </c>
      <c r="N68" s="20"/>
      <c r="O68" s="20"/>
      <c r="P68" s="20"/>
      <c r="Q68" s="20"/>
      <c r="R68" s="20"/>
      <c r="S68" s="20"/>
      <c r="T68" s="20"/>
      <c r="U68" s="20"/>
      <c r="V68" s="20">
        <v>6773633</v>
      </c>
      <c r="W68" s="20">
        <v>22246170</v>
      </c>
      <c r="X68" s="20"/>
      <c r="Y68" s="19"/>
      <c r="Z68" s="22">
        <v>44492345</v>
      </c>
    </row>
    <row r="69" spans="1:26" ht="13.5" hidden="1">
      <c r="A69" s="37" t="s">
        <v>32</v>
      </c>
      <c r="B69" s="18">
        <v>131988408</v>
      </c>
      <c r="C69" s="18"/>
      <c r="D69" s="19">
        <v>155104179</v>
      </c>
      <c r="E69" s="20">
        <v>155104179</v>
      </c>
      <c r="F69" s="20">
        <v>8351924</v>
      </c>
      <c r="G69" s="20">
        <v>7751452</v>
      </c>
      <c r="H69" s="20">
        <v>7291979</v>
      </c>
      <c r="I69" s="20">
        <v>23395355</v>
      </c>
      <c r="J69" s="20">
        <v>12606248</v>
      </c>
      <c r="K69" s="20">
        <v>35380193</v>
      </c>
      <c r="L69" s="20">
        <v>14069542</v>
      </c>
      <c r="M69" s="20">
        <v>62055983</v>
      </c>
      <c r="N69" s="20"/>
      <c r="O69" s="20"/>
      <c r="P69" s="20"/>
      <c r="Q69" s="20"/>
      <c r="R69" s="20"/>
      <c r="S69" s="20"/>
      <c r="T69" s="20"/>
      <c r="U69" s="20"/>
      <c r="V69" s="20">
        <v>85451338</v>
      </c>
      <c r="W69" s="20">
        <v>77552094</v>
      </c>
      <c r="X69" s="20"/>
      <c r="Y69" s="19"/>
      <c r="Z69" s="22">
        <v>155104179</v>
      </c>
    </row>
    <row r="70" spans="1:26" ht="13.5" hidden="1">
      <c r="A70" s="38" t="s">
        <v>103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104</v>
      </c>
      <c r="B71" s="18">
        <v>96796165</v>
      </c>
      <c r="C71" s="18"/>
      <c r="D71" s="19">
        <v>118011019</v>
      </c>
      <c r="E71" s="20">
        <v>118011019</v>
      </c>
      <c r="F71" s="20">
        <v>2251898</v>
      </c>
      <c r="G71" s="20">
        <v>4266592</v>
      </c>
      <c r="H71" s="20">
        <v>4250519</v>
      </c>
      <c r="I71" s="20">
        <v>10769009</v>
      </c>
      <c r="J71" s="20">
        <v>10350144</v>
      </c>
      <c r="K71" s="20">
        <v>38946742</v>
      </c>
      <c r="L71" s="20">
        <v>11808279</v>
      </c>
      <c r="M71" s="20">
        <v>61105165</v>
      </c>
      <c r="N71" s="20"/>
      <c r="O71" s="20"/>
      <c r="P71" s="20"/>
      <c r="Q71" s="20"/>
      <c r="R71" s="20"/>
      <c r="S71" s="20"/>
      <c r="T71" s="20"/>
      <c r="U71" s="20"/>
      <c r="V71" s="20">
        <v>71874174</v>
      </c>
      <c r="W71" s="20">
        <v>59005512</v>
      </c>
      <c r="X71" s="20"/>
      <c r="Y71" s="19"/>
      <c r="Z71" s="22">
        <v>118011019</v>
      </c>
    </row>
    <row r="72" spans="1:26" ht="13.5" hidden="1">
      <c r="A72" s="38" t="s">
        <v>105</v>
      </c>
      <c r="B72" s="18">
        <v>2635321</v>
      </c>
      <c r="C72" s="18"/>
      <c r="D72" s="19">
        <v>2812706</v>
      </c>
      <c r="E72" s="20">
        <v>2812706</v>
      </c>
      <c r="F72" s="20">
        <v>3938608</v>
      </c>
      <c r="G72" s="20">
        <v>1323547</v>
      </c>
      <c r="H72" s="20">
        <v>880182</v>
      </c>
      <c r="I72" s="20">
        <v>6142337</v>
      </c>
      <c r="J72" s="20">
        <v>94721</v>
      </c>
      <c r="K72" s="20">
        <v>-5731736</v>
      </c>
      <c r="L72" s="20">
        <v>96076</v>
      </c>
      <c r="M72" s="20">
        <v>-5540939</v>
      </c>
      <c r="N72" s="20"/>
      <c r="O72" s="20"/>
      <c r="P72" s="20"/>
      <c r="Q72" s="20"/>
      <c r="R72" s="20"/>
      <c r="S72" s="20"/>
      <c r="T72" s="20"/>
      <c r="U72" s="20"/>
      <c r="V72" s="20">
        <v>601398</v>
      </c>
      <c r="W72" s="20">
        <v>1406352</v>
      </c>
      <c r="X72" s="20"/>
      <c r="Y72" s="19"/>
      <c r="Z72" s="22">
        <v>2812706</v>
      </c>
    </row>
    <row r="73" spans="1:26" ht="13.5" hidden="1">
      <c r="A73" s="38" t="s">
        <v>106</v>
      </c>
      <c r="B73" s="18">
        <v>32556922</v>
      </c>
      <c r="C73" s="18"/>
      <c r="D73" s="19">
        <v>34280454</v>
      </c>
      <c r="E73" s="20">
        <v>34280454</v>
      </c>
      <c r="F73" s="20">
        <v>2161418</v>
      </c>
      <c r="G73" s="20">
        <v>2161313</v>
      </c>
      <c r="H73" s="20">
        <v>2161278</v>
      </c>
      <c r="I73" s="20">
        <v>6484009</v>
      </c>
      <c r="J73" s="20">
        <v>2161383</v>
      </c>
      <c r="K73" s="20">
        <v>2165187</v>
      </c>
      <c r="L73" s="20">
        <v>2165187</v>
      </c>
      <c r="M73" s="20">
        <v>6491757</v>
      </c>
      <c r="N73" s="20"/>
      <c r="O73" s="20"/>
      <c r="P73" s="20"/>
      <c r="Q73" s="20"/>
      <c r="R73" s="20"/>
      <c r="S73" s="20"/>
      <c r="T73" s="20"/>
      <c r="U73" s="20"/>
      <c r="V73" s="20">
        <v>12975766</v>
      </c>
      <c r="W73" s="20">
        <v>17140230</v>
      </c>
      <c r="X73" s="20"/>
      <c r="Y73" s="19"/>
      <c r="Z73" s="22">
        <v>34280454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>
        <v>47368666</v>
      </c>
      <c r="C75" s="27"/>
      <c r="D75" s="28">
        <v>31845262</v>
      </c>
      <c r="E75" s="29">
        <v>31845262</v>
      </c>
      <c r="F75" s="29">
        <v>3585079</v>
      </c>
      <c r="G75" s="29">
        <v>2347600</v>
      </c>
      <c r="H75" s="29">
        <v>2421890</v>
      </c>
      <c r="I75" s="29">
        <v>8354569</v>
      </c>
      <c r="J75" s="29">
        <v>3438203</v>
      </c>
      <c r="K75" s="29">
        <v>5804643</v>
      </c>
      <c r="L75" s="29">
        <v>3536535</v>
      </c>
      <c r="M75" s="29">
        <v>12779381</v>
      </c>
      <c r="N75" s="29"/>
      <c r="O75" s="29"/>
      <c r="P75" s="29"/>
      <c r="Q75" s="29"/>
      <c r="R75" s="29"/>
      <c r="S75" s="29"/>
      <c r="T75" s="29"/>
      <c r="U75" s="29"/>
      <c r="V75" s="29">
        <v>21133950</v>
      </c>
      <c r="W75" s="29">
        <v>15922632</v>
      </c>
      <c r="X75" s="29"/>
      <c r="Y75" s="28"/>
      <c r="Z75" s="30">
        <v>31845262</v>
      </c>
    </row>
    <row r="76" spans="1:26" ht="13.5" hidden="1">
      <c r="A76" s="41" t="s">
        <v>110</v>
      </c>
      <c r="B76" s="31">
        <v>51365343</v>
      </c>
      <c r="C76" s="31"/>
      <c r="D76" s="32">
        <v>52314312</v>
      </c>
      <c r="E76" s="33">
        <v>52314312</v>
      </c>
      <c r="F76" s="33">
        <v>222779</v>
      </c>
      <c r="G76" s="33">
        <v>142864</v>
      </c>
      <c r="H76" s="33">
        <v>154742</v>
      </c>
      <c r="I76" s="33">
        <v>520385</v>
      </c>
      <c r="J76" s="33">
        <v>154393</v>
      </c>
      <c r="K76" s="33">
        <v>175608</v>
      </c>
      <c r="L76" s="33">
        <v>174281</v>
      </c>
      <c r="M76" s="33">
        <v>504282</v>
      </c>
      <c r="N76" s="33"/>
      <c r="O76" s="33"/>
      <c r="P76" s="33"/>
      <c r="Q76" s="33"/>
      <c r="R76" s="33"/>
      <c r="S76" s="33"/>
      <c r="T76" s="33"/>
      <c r="U76" s="33"/>
      <c r="V76" s="33">
        <v>1024667</v>
      </c>
      <c r="W76" s="33">
        <v>26157156</v>
      </c>
      <c r="X76" s="33"/>
      <c r="Y76" s="32"/>
      <c r="Z76" s="34">
        <v>52314312</v>
      </c>
    </row>
    <row r="77" spans="1:26" ht="13.5" hidden="1">
      <c r="A77" s="36" t="s">
        <v>31</v>
      </c>
      <c r="B77" s="18">
        <v>2238742</v>
      </c>
      <c r="C77" s="18"/>
      <c r="D77" s="19">
        <v>3523164</v>
      </c>
      <c r="E77" s="20">
        <v>3523164</v>
      </c>
      <c r="F77" s="20">
        <v>80397</v>
      </c>
      <c r="G77" s="20">
        <v>33029</v>
      </c>
      <c r="H77" s="20">
        <v>90504</v>
      </c>
      <c r="I77" s="20">
        <v>203930</v>
      </c>
      <c r="J77" s="20">
        <v>22776</v>
      </c>
      <c r="K77" s="20">
        <v>15709</v>
      </c>
      <c r="L77" s="20">
        <v>20086</v>
      </c>
      <c r="M77" s="20">
        <v>58571</v>
      </c>
      <c r="N77" s="20"/>
      <c r="O77" s="20"/>
      <c r="P77" s="20"/>
      <c r="Q77" s="20"/>
      <c r="R77" s="20"/>
      <c r="S77" s="20"/>
      <c r="T77" s="20"/>
      <c r="U77" s="20"/>
      <c r="V77" s="20">
        <v>262501</v>
      </c>
      <c r="W77" s="20">
        <v>1761582</v>
      </c>
      <c r="X77" s="20"/>
      <c r="Y77" s="19"/>
      <c r="Z77" s="22">
        <v>3523164</v>
      </c>
    </row>
    <row r="78" spans="1:26" ht="13.5" hidden="1">
      <c r="A78" s="37" t="s">
        <v>32</v>
      </c>
      <c r="B78" s="18">
        <v>1758306</v>
      </c>
      <c r="C78" s="18"/>
      <c r="D78" s="19">
        <v>48791148</v>
      </c>
      <c r="E78" s="20">
        <v>48791148</v>
      </c>
      <c r="F78" s="20">
        <v>119468</v>
      </c>
      <c r="G78" s="20">
        <v>96424</v>
      </c>
      <c r="H78" s="20">
        <v>57578</v>
      </c>
      <c r="I78" s="20">
        <v>273470</v>
      </c>
      <c r="J78" s="20">
        <v>119817</v>
      </c>
      <c r="K78" s="20">
        <v>105113</v>
      </c>
      <c r="L78" s="20">
        <v>147860</v>
      </c>
      <c r="M78" s="20">
        <v>372790</v>
      </c>
      <c r="N78" s="20"/>
      <c r="O78" s="20"/>
      <c r="P78" s="20"/>
      <c r="Q78" s="20"/>
      <c r="R78" s="20"/>
      <c r="S78" s="20"/>
      <c r="T78" s="20"/>
      <c r="U78" s="20"/>
      <c r="V78" s="20">
        <v>646260</v>
      </c>
      <c r="W78" s="20">
        <v>24395574</v>
      </c>
      <c r="X78" s="20"/>
      <c r="Y78" s="19"/>
      <c r="Z78" s="22">
        <v>48791148</v>
      </c>
    </row>
    <row r="79" spans="1:26" ht="13.5" hidden="1">
      <c r="A79" s="38" t="s">
        <v>103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104</v>
      </c>
      <c r="B80" s="18">
        <v>988585</v>
      </c>
      <c r="C80" s="18"/>
      <c r="D80" s="19">
        <v>47888484</v>
      </c>
      <c r="E80" s="20">
        <v>47888484</v>
      </c>
      <c r="F80" s="20">
        <v>66530</v>
      </c>
      <c r="G80" s="20">
        <v>54381</v>
      </c>
      <c r="H80" s="20">
        <v>28163</v>
      </c>
      <c r="I80" s="20">
        <v>149074</v>
      </c>
      <c r="J80" s="20">
        <v>67152</v>
      </c>
      <c r="K80" s="20">
        <v>70907</v>
      </c>
      <c r="L80" s="20">
        <v>108457</v>
      </c>
      <c r="M80" s="20">
        <v>246516</v>
      </c>
      <c r="N80" s="20"/>
      <c r="O80" s="20"/>
      <c r="P80" s="20"/>
      <c r="Q80" s="20"/>
      <c r="R80" s="20"/>
      <c r="S80" s="20"/>
      <c r="T80" s="20"/>
      <c r="U80" s="20"/>
      <c r="V80" s="20">
        <v>395590</v>
      </c>
      <c r="W80" s="20">
        <v>23944242</v>
      </c>
      <c r="X80" s="20"/>
      <c r="Y80" s="19"/>
      <c r="Z80" s="22">
        <v>47888484</v>
      </c>
    </row>
    <row r="81" spans="1:26" ht="13.5" hidden="1">
      <c r="A81" s="38" t="s">
        <v>105</v>
      </c>
      <c r="B81" s="18">
        <v>156120</v>
      </c>
      <c r="C81" s="18"/>
      <c r="D81" s="19">
        <v>302256</v>
      </c>
      <c r="E81" s="20">
        <v>302256</v>
      </c>
      <c r="F81" s="20">
        <v>15647</v>
      </c>
      <c r="G81" s="20">
        <v>12836</v>
      </c>
      <c r="H81" s="20">
        <v>7817</v>
      </c>
      <c r="I81" s="20">
        <v>36300</v>
      </c>
      <c r="J81" s="20">
        <v>7730</v>
      </c>
      <c r="K81" s="20">
        <v>32289</v>
      </c>
      <c r="L81" s="20">
        <v>3825</v>
      </c>
      <c r="M81" s="20">
        <v>43844</v>
      </c>
      <c r="N81" s="20"/>
      <c r="O81" s="20"/>
      <c r="P81" s="20"/>
      <c r="Q81" s="20"/>
      <c r="R81" s="20"/>
      <c r="S81" s="20"/>
      <c r="T81" s="20"/>
      <c r="U81" s="20"/>
      <c r="V81" s="20">
        <v>80144</v>
      </c>
      <c r="W81" s="20">
        <v>151128</v>
      </c>
      <c r="X81" s="20"/>
      <c r="Y81" s="19"/>
      <c r="Z81" s="22">
        <v>302256</v>
      </c>
    </row>
    <row r="82" spans="1:26" ht="13.5" hidden="1">
      <c r="A82" s="38" t="s">
        <v>106</v>
      </c>
      <c r="B82" s="18">
        <v>613601</v>
      </c>
      <c r="C82" s="18"/>
      <c r="D82" s="19">
        <v>600408</v>
      </c>
      <c r="E82" s="20">
        <v>600408</v>
      </c>
      <c r="F82" s="20">
        <v>37291</v>
      </c>
      <c r="G82" s="20">
        <v>29207</v>
      </c>
      <c r="H82" s="20">
        <v>21598</v>
      </c>
      <c r="I82" s="20">
        <v>88096</v>
      </c>
      <c r="J82" s="20">
        <v>44935</v>
      </c>
      <c r="K82" s="20">
        <v>1917</v>
      </c>
      <c r="L82" s="20">
        <v>35578</v>
      </c>
      <c r="M82" s="20">
        <v>82430</v>
      </c>
      <c r="N82" s="20"/>
      <c r="O82" s="20"/>
      <c r="P82" s="20"/>
      <c r="Q82" s="20"/>
      <c r="R82" s="20"/>
      <c r="S82" s="20"/>
      <c r="T82" s="20"/>
      <c r="U82" s="20"/>
      <c r="V82" s="20">
        <v>170526</v>
      </c>
      <c r="W82" s="20">
        <v>300204</v>
      </c>
      <c r="X82" s="20"/>
      <c r="Y82" s="19"/>
      <c r="Z82" s="22">
        <v>600408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>
        <v>47368295</v>
      </c>
      <c r="C84" s="27"/>
      <c r="D84" s="28"/>
      <c r="E84" s="29"/>
      <c r="F84" s="29">
        <v>22914</v>
      </c>
      <c r="G84" s="29">
        <v>13411</v>
      </c>
      <c r="H84" s="29">
        <v>6660</v>
      </c>
      <c r="I84" s="29">
        <v>42985</v>
      </c>
      <c r="J84" s="29">
        <v>11800</v>
      </c>
      <c r="K84" s="29">
        <v>54786</v>
      </c>
      <c r="L84" s="29">
        <v>6335</v>
      </c>
      <c r="M84" s="29">
        <v>72921</v>
      </c>
      <c r="N84" s="29"/>
      <c r="O84" s="29"/>
      <c r="P84" s="29"/>
      <c r="Q84" s="29"/>
      <c r="R84" s="29"/>
      <c r="S84" s="29"/>
      <c r="T84" s="29"/>
      <c r="U84" s="29"/>
      <c r="V84" s="29">
        <v>115906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39063321</v>
      </c>
      <c r="C5" s="18">
        <v>0</v>
      </c>
      <c r="D5" s="58">
        <v>13250000</v>
      </c>
      <c r="E5" s="59">
        <v>13250000</v>
      </c>
      <c r="F5" s="59">
        <v>2962935</v>
      </c>
      <c r="G5" s="59">
        <v>2962935</v>
      </c>
      <c r="H5" s="59">
        <v>2962935</v>
      </c>
      <c r="I5" s="59">
        <v>8888805</v>
      </c>
      <c r="J5" s="59">
        <v>3073962</v>
      </c>
      <c r="K5" s="59">
        <v>3073962</v>
      </c>
      <c r="L5" s="59">
        <v>3115980</v>
      </c>
      <c r="M5" s="59">
        <v>9263904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18152709</v>
      </c>
      <c r="W5" s="59">
        <v>6625002</v>
      </c>
      <c r="X5" s="59">
        <v>11527707</v>
      </c>
      <c r="Y5" s="60">
        <v>174</v>
      </c>
      <c r="Z5" s="61">
        <v>13250000</v>
      </c>
    </row>
    <row r="6" spans="1:26" ht="13.5">
      <c r="A6" s="57" t="s">
        <v>32</v>
      </c>
      <c r="B6" s="18">
        <v>84674578</v>
      </c>
      <c r="C6" s="18">
        <v>0</v>
      </c>
      <c r="D6" s="58">
        <v>45650000</v>
      </c>
      <c r="E6" s="59">
        <v>45650000</v>
      </c>
      <c r="F6" s="59">
        <v>9670162</v>
      </c>
      <c r="G6" s="59">
        <v>9670162</v>
      </c>
      <c r="H6" s="59">
        <v>9670162</v>
      </c>
      <c r="I6" s="59">
        <v>29010486</v>
      </c>
      <c r="J6" s="59">
        <v>10408985</v>
      </c>
      <c r="K6" s="59">
        <v>10408985</v>
      </c>
      <c r="L6" s="59">
        <v>7573077</v>
      </c>
      <c r="M6" s="59">
        <v>28391047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57401533</v>
      </c>
      <c r="W6" s="59">
        <v>31037496</v>
      </c>
      <c r="X6" s="59">
        <v>26364037</v>
      </c>
      <c r="Y6" s="60">
        <v>84.94</v>
      </c>
      <c r="Z6" s="61">
        <v>45650000</v>
      </c>
    </row>
    <row r="7" spans="1:26" ht="13.5">
      <c r="A7" s="57" t="s">
        <v>33</v>
      </c>
      <c r="B7" s="18">
        <v>3529215</v>
      </c>
      <c r="C7" s="18">
        <v>0</v>
      </c>
      <c r="D7" s="58">
        <v>3750000</v>
      </c>
      <c r="E7" s="59">
        <v>3750000</v>
      </c>
      <c r="F7" s="59">
        <v>80000</v>
      </c>
      <c r="G7" s="59">
        <v>80000</v>
      </c>
      <c r="H7" s="59">
        <v>80000</v>
      </c>
      <c r="I7" s="59">
        <v>240000</v>
      </c>
      <c r="J7" s="59">
        <v>95237</v>
      </c>
      <c r="K7" s="59">
        <v>95237</v>
      </c>
      <c r="L7" s="59">
        <v>69539</v>
      </c>
      <c r="M7" s="59">
        <v>260013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500013</v>
      </c>
      <c r="W7" s="59">
        <v>1875000</v>
      </c>
      <c r="X7" s="59">
        <v>-1374987</v>
      </c>
      <c r="Y7" s="60">
        <v>-73.33</v>
      </c>
      <c r="Z7" s="61">
        <v>3750000</v>
      </c>
    </row>
    <row r="8" spans="1:26" ht="13.5">
      <c r="A8" s="57" t="s">
        <v>34</v>
      </c>
      <c r="B8" s="18">
        <v>372847353</v>
      </c>
      <c r="C8" s="18">
        <v>0</v>
      </c>
      <c r="D8" s="58">
        <v>351967000</v>
      </c>
      <c r="E8" s="59">
        <v>351967000</v>
      </c>
      <c r="F8" s="59">
        <v>0</v>
      </c>
      <c r="G8" s="59">
        <v>2510000</v>
      </c>
      <c r="H8" s="59">
        <v>0</v>
      </c>
      <c r="I8" s="59">
        <v>2510000</v>
      </c>
      <c r="J8" s="59">
        <v>550000</v>
      </c>
      <c r="K8" s="59">
        <v>1329000</v>
      </c>
      <c r="L8" s="59">
        <v>114407000</v>
      </c>
      <c r="M8" s="59">
        <v>116286000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118796000</v>
      </c>
      <c r="W8" s="59">
        <v>175983498</v>
      </c>
      <c r="X8" s="59">
        <v>-57187498</v>
      </c>
      <c r="Y8" s="60">
        <v>-32.5</v>
      </c>
      <c r="Z8" s="61">
        <v>351967000</v>
      </c>
    </row>
    <row r="9" spans="1:26" ht="13.5">
      <c r="A9" s="57" t="s">
        <v>35</v>
      </c>
      <c r="B9" s="18">
        <v>45353505</v>
      </c>
      <c r="C9" s="18">
        <v>0</v>
      </c>
      <c r="D9" s="58">
        <v>59450000</v>
      </c>
      <c r="E9" s="59">
        <v>59450000</v>
      </c>
      <c r="F9" s="59">
        <v>3382729</v>
      </c>
      <c r="G9" s="59">
        <v>3382729</v>
      </c>
      <c r="H9" s="59">
        <v>3382769</v>
      </c>
      <c r="I9" s="59">
        <v>10148227</v>
      </c>
      <c r="J9" s="59">
        <v>5055782</v>
      </c>
      <c r="K9" s="59">
        <v>5055782</v>
      </c>
      <c r="L9" s="59">
        <v>6002650</v>
      </c>
      <c r="M9" s="59">
        <v>16114214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26262441</v>
      </c>
      <c r="W9" s="59">
        <v>21512502</v>
      </c>
      <c r="X9" s="59">
        <v>4749939</v>
      </c>
      <c r="Y9" s="60">
        <v>22.08</v>
      </c>
      <c r="Z9" s="61">
        <v>59450000</v>
      </c>
    </row>
    <row r="10" spans="1:26" ht="25.5">
      <c r="A10" s="62" t="s">
        <v>95</v>
      </c>
      <c r="B10" s="63">
        <f>SUM(B5:B9)</f>
        <v>545467972</v>
      </c>
      <c r="C10" s="63">
        <f>SUM(C5:C9)</f>
        <v>0</v>
      </c>
      <c r="D10" s="64">
        <f aca="true" t="shared" si="0" ref="D10:Z10">SUM(D5:D9)</f>
        <v>474067000</v>
      </c>
      <c r="E10" s="65">
        <f t="shared" si="0"/>
        <v>474067000</v>
      </c>
      <c r="F10" s="65">
        <f t="shared" si="0"/>
        <v>16095826</v>
      </c>
      <c r="G10" s="65">
        <f t="shared" si="0"/>
        <v>18605826</v>
      </c>
      <c r="H10" s="65">
        <f t="shared" si="0"/>
        <v>16095866</v>
      </c>
      <c r="I10" s="65">
        <f t="shared" si="0"/>
        <v>50797518</v>
      </c>
      <c r="J10" s="65">
        <f t="shared" si="0"/>
        <v>19183966</v>
      </c>
      <c r="K10" s="65">
        <f t="shared" si="0"/>
        <v>19962966</v>
      </c>
      <c r="L10" s="65">
        <f t="shared" si="0"/>
        <v>131168246</v>
      </c>
      <c r="M10" s="65">
        <f t="shared" si="0"/>
        <v>170315178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221112696</v>
      </c>
      <c r="W10" s="65">
        <f t="shared" si="0"/>
        <v>237033498</v>
      </c>
      <c r="X10" s="65">
        <f t="shared" si="0"/>
        <v>-15920802</v>
      </c>
      <c r="Y10" s="66">
        <f>+IF(W10&lt;&gt;0,(X10/W10)*100,0)</f>
        <v>-6.716688626010152</v>
      </c>
      <c r="Z10" s="67">
        <f t="shared" si="0"/>
        <v>474067000</v>
      </c>
    </row>
    <row r="11" spans="1:26" ht="13.5">
      <c r="A11" s="57" t="s">
        <v>36</v>
      </c>
      <c r="B11" s="18">
        <v>184332057</v>
      </c>
      <c r="C11" s="18">
        <v>0</v>
      </c>
      <c r="D11" s="58">
        <v>197639280</v>
      </c>
      <c r="E11" s="59">
        <v>197639280</v>
      </c>
      <c r="F11" s="59">
        <v>14915115</v>
      </c>
      <c r="G11" s="59">
        <v>16211741</v>
      </c>
      <c r="H11" s="59">
        <v>17121598</v>
      </c>
      <c r="I11" s="59">
        <v>48248454</v>
      </c>
      <c r="J11" s="59">
        <v>15886111</v>
      </c>
      <c r="K11" s="59">
        <v>16037067</v>
      </c>
      <c r="L11" s="59">
        <v>16014608</v>
      </c>
      <c r="M11" s="59">
        <v>47937786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96186240</v>
      </c>
      <c r="W11" s="59">
        <v>98820000</v>
      </c>
      <c r="X11" s="59">
        <v>-2633760</v>
      </c>
      <c r="Y11" s="60">
        <v>-2.67</v>
      </c>
      <c r="Z11" s="61">
        <v>197639280</v>
      </c>
    </row>
    <row r="12" spans="1:26" ht="13.5">
      <c r="A12" s="57" t="s">
        <v>37</v>
      </c>
      <c r="B12" s="18">
        <v>22209829</v>
      </c>
      <c r="C12" s="18">
        <v>0</v>
      </c>
      <c r="D12" s="58">
        <v>22200000</v>
      </c>
      <c r="E12" s="59">
        <v>22200000</v>
      </c>
      <c r="F12" s="59">
        <v>1945796</v>
      </c>
      <c r="G12" s="59">
        <v>1907774</v>
      </c>
      <c r="H12" s="59">
        <v>1973948</v>
      </c>
      <c r="I12" s="59">
        <v>5827518</v>
      </c>
      <c r="J12" s="59">
        <v>1975982</v>
      </c>
      <c r="K12" s="59">
        <v>2006399</v>
      </c>
      <c r="L12" s="59">
        <v>2006399</v>
      </c>
      <c r="M12" s="59">
        <v>5988780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11816298</v>
      </c>
      <c r="W12" s="59">
        <v>11100000</v>
      </c>
      <c r="X12" s="59">
        <v>716298</v>
      </c>
      <c r="Y12" s="60">
        <v>6.45</v>
      </c>
      <c r="Z12" s="61">
        <v>22200000</v>
      </c>
    </row>
    <row r="13" spans="1:26" ht="13.5">
      <c r="A13" s="57" t="s">
        <v>96</v>
      </c>
      <c r="B13" s="18">
        <v>54871985</v>
      </c>
      <c r="C13" s="18">
        <v>0</v>
      </c>
      <c r="D13" s="58">
        <v>150000000</v>
      </c>
      <c r="E13" s="59">
        <v>150000000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75000000</v>
      </c>
      <c r="X13" s="59">
        <v>-75000000</v>
      </c>
      <c r="Y13" s="60">
        <v>-100</v>
      </c>
      <c r="Z13" s="61">
        <v>150000000</v>
      </c>
    </row>
    <row r="14" spans="1:26" ht="13.5">
      <c r="A14" s="57" t="s">
        <v>38</v>
      </c>
      <c r="B14" s="18">
        <v>2805584</v>
      </c>
      <c r="C14" s="18">
        <v>0</v>
      </c>
      <c r="D14" s="58">
        <v>300000</v>
      </c>
      <c r="E14" s="59">
        <v>300000</v>
      </c>
      <c r="F14" s="59">
        <v>0</v>
      </c>
      <c r="G14" s="59">
        <v>33442</v>
      </c>
      <c r="H14" s="59">
        <v>0</v>
      </c>
      <c r="I14" s="59">
        <v>33442</v>
      </c>
      <c r="J14" s="59">
        <v>32145</v>
      </c>
      <c r="K14" s="59">
        <v>0</v>
      </c>
      <c r="L14" s="59">
        <v>16348</v>
      </c>
      <c r="M14" s="59">
        <v>48493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81935</v>
      </c>
      <c r="W14" s="59">
        <v>150000</v>
      </c>
      <c r="X14" s="59">
        <v>-68065</v>
      </c>
      <c r="Y14" s="60">
        <v>-45.38</v>
      </c>
      <c r="Z14" s="61">
        <v>300000</v>
      </c>
    </row>
    <row r="15" spans="1:26" ht="13.5">
      <c r="A15" s="57" t="s">
        <v>39</v>
      </c>
      <c r="B15" s="18">
        <v>0</v>
      </c>
      <c r="C15" s="18">
        <v>0</v>
      </c>
      <c r="D15" s="58">
        <v>45410000</v>
      </c>
      <c r="E15" s="59">
        <v>45410000</v>
      </c>
      <c r="F15" s="59">
        <v>0</v>
      </c>
      <c r="G15" s="59">
        <v>1885716</v>
      </c>
      <c r="H15" s="59">
        <v>981310</v>
      </c>
      <c r="I15" s="59">
        <v>2867026</v>
      </c>
      <c r="J15" s="59">
        <v>189247</v>
      </c>
      <c r="K15" s="59">
        <v>0</v>
      </c>
      <c r="L15" s="59">
        <v>8052048</v>
      </c>
      <c r="M15" s="59">
        <v>8241295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11108321</v>
      </c>
      <c r="W15" s="59">
        <v>23704998</v>
      </c>
      <c r="X15" s="59">
        <v>-12596677</v>
      </c>
      <c r="Y15" s="60">
        <v>-53.14</v>
      </c>
      <c r="Z15" s="61">
        <v>45410000</v>
      </c>
    </row>
    <row r="16" spans="1:26" ht="13.5">
      <c r="A16" s="68" t="s">
        <v>40</v>
      </c>
      <c r="B16" s="18">
        <v>0</v>
      </c>
      <c r="C16" s="18">
        <v>0</v>
      </c>
      <c r="D16" s="58">
        <v>15000000</v>
      </c>
      <c r="E16" s="59">
        <v>15000000</v>
      </c>
      <c r="F16" s="59">
        <v>0</v>
      </c>
      <c r="G16" s="59">
        <v>668126</v>
      </c>
      <c r="H16" s="59">
        <v>0</v>
      </c>
      <c r="I16" s="59">
        <v>668126</v>
      </c>
      <c r="J16" s="59">
        <v>0</v>
      </c>
      <c r="K16" s="59">
        <v>0</v>
      </c>
      <c r="L16" s="59">
        <v>753251</v>
      </c>
      <c r="M16" s="59">
        <v>753251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1421377</v>
      </c>
      <c r="W16" s="59">
        <v>7500000</v>
      </c>
      <c r="X16" s="59">
        <v>-6078623</v>
      </c>
      <c r="Y16" s="60">
        <v>-81.05</v>
      </c>
      <c r="Z16" s="61">
        <v>15000000</v>
      </c>
    </row>
    <row r="17" spans="1:26" ht="13.5">
      <c r="A17" s="57" t="s">
        <v>41</v>
      </c>
      <c r="B17" s="18">
        <v>296602001</v>
      </c>
      <c r="C17" s="18">
        <v>0</v>
      </c>
      <c r="D17" s="58">
        <v>233067720</v>
      </c>
      <c r="E17" s="59">
        <v>233067720</v>
      </c>
      <c r="F17" s="59">
        <v>6525878</v>
      </c>
      <c r="G17" s="59">
        <v>16660991</v>
      </c>
      <c r="H17" s="59">
        <v>13162729</v>
      </c>
      <c r="I17" s="59">
        <v>36349598</v>
      </c>
      <c r="J17" s="59">
        <v>5802900</v>
      </c>
      <c r="K17" s="59">
        <v>4176759</v>
      </c>
      <c r="L17" s="59">
        <v>35178411</v>
      </c>
      <c r="M17" s="59">
        <v>45158070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81507668</v>
      </c>
      <c r="W17" s="59">
        <v>117533502</v>
      </c>
      <c r="X17" s="59">
        <v>-36025834</v>
      </c>
      <c r="Y17" s="60">
        <v>-30.65</v>
      </c>
      <c r="Z17" s="61">
        <v>233067720</v>
      </c>
    </row>
    <row r="18" spans="1:26" ht="13.5">
      <c r="A18" s="69" t="s">
        <v>42</v>
      </c>
      <c r="B18" s="70">
        <f>SUM(B11:B17)</f>
        <v>560821456</v>
      </c>
      <c r="C18" s="70">
        <f>SUM(C11:C17)</f>
        <v>0</v>
      </c>
      <c r="D18" s="71">
        <f aca="true" t="shared" si="1" ref="D18:Z18">SUM(D11:D17)</f>
        <v>663617000</v>
      </c>
      <c r="E18" s="72">
        <f t="shared" si="1"/>
        <v>663617000</v>
      </c>
      <c r="F18" s="72">
        <f t="shared" si="1"/>
        <v>23386789</v>
      </c>
      <c r="G18" s="72">
        <f t="shared" si="1"/>
        <v>37367790</v>
      </c>
      <c r="H18" s="72">
        <f t="shared" si="1"/>
        <v>33239585</v>
      </c>
      <c r="I18" s="72">
        <f t="shared" si="1"/>
        <v>93994164</v>
      </c>
      <c r="J18" s="72">
        <f t="shared" si="1"/>
        <v>23886385</v>
      </c>
      <c r="K18" s="72">
        <f t="shared" si="1"/>
        <v>22220225</v>
      </c>
      <c r="L18" s="72">
        <f t="shared" si="1"/>
        <v>62021065</v>
      </c>
      <c r="M18" s="72">
        <f t="shared" si="1"/>
        <v>108127675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202121839</v>
      </c>
      <c r="W18" s="72">
        <f t="shared" si="1"/>
        <v>333808500</v>
      </c>
      <c r="X18" s="72">
        <f t="shared" si="1"/>
        <v>-131686661</v>
      </c>
      <c r="Y18" s="66">
        <f>+IF(W18&lt;&gt;0,(X18/W18)*100,0)</f>
        <v>-39.44976266332343</v>
      </c>
      <c r="Z18" s="73">
        <f t="shared" si="1"/>
        <v>663617000</v>
      </c>
    </row>
    <row r="19" spans="1:26" ht="13.5">
      <c r="A19" s="69" t="s">
        <v>43</v>
      </c>
      <c r="B19" s="74">
        <f>+B10-B18</f>
        <v>-15353484</v>
      </c>
      <c r="C19" s="74">
        <f>+C10-C18</f>
        <v>0</v>
      </c>
      <c r="D19" s="75">
        <f aca="true" t="shared" si="2" ref="D19:Z19">+D10-D18</f>
        <v>-189550000</v>
      </c>
      <c r="E19" s="76">
        <f t="shared" si="2"/>
        <v>-189550000</v>
      </c>
      <c r="F19" s="76">
        <f t="shared" si="2"/>
        <v>-7290963</v>
      </c>
      <c r="G19" s="76">
        <f t="shared" si="2"/>
        <v>-18761964</v>
      </c>
      <c r="H19" s="76">
        <f t="shared" si="2"/>
        <v>-17143719</v>
      </c>
      <c r="I19" s="76">
        <f t="shared" si="2"/>
        <v>-43196646</v>
      </c>
      <c r="J19" s="76">
        <f t="shared" si="2"/>
        <v>-4702419</v>
      </c>
      <c r="K19" s="76">
        <f t="shared" si="2"/>
        <v>-2257259</v>
      </c>
      <c r="L19" s="76">
        <f t="shared" si="2"/>
        <v>69147181</v>
      </c>
      <c r="M19" s="76">
        <f t="shared" si="2"/>
        <v>62187503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18990857</v>
      </c>
      <c r="W19" s="76">
        <f>IF(E10=E18,0,W10-W18)</f>
        <v>-96775002</v>
      </c>
      <c r="X19" s="76">
        <f t="shared" si="2"/>
        <v>115765859</v>
      </c>
      <c r="Y19" s="77">
        <f>+IF(W19&lt;&gt;0,(X19/W19)*100,0)</f>
        <v>-119.62372163009616</v>
      </c>
      <c r="Z19" s="78">
        <f t="shared" si="2"/>
        <v>-189550000</v>
      </c>
    </row>
    <row r="20" spans="1:26" ht="13.5">
      <c r="A20" s="57" t="s">
        <v>44</v>
      </c>
      <c r="B20" s="18">
        <v>132371000</v>
      </c>
      <c r="C20" s="18">
        <v>0</v>
      </c>
      <c r="D20" s="58">
        <v>122491000</v>
      </c>
      <c r="E20" s="59">
        <v>122491000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65950000</v>
      </c>
      <c r="M20" s="59">
        <v>65950000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65950000</v>
      </c>
      <c r="W20" s="59">
        <v>61245498</v>
      </c>
      <c r="X20" s="59">
        <v>4704502</v>
      </c>
      <c r="Y20" s="60">
        <v>7.68</v>
      </c>
      <c r="Z20" s="61">
        <v>122491000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117017516</v>
      </c>
      <c r="C22" s="85">
        <f>SUM(C19:C21)</f>
        <v>0</v>
      </c>
      <c r="D22" s="86">
        <f aca="true" t="shared" si="3" ref="D22:Z22">SUM(D19:D21)</f>
        <v>-67059000</v>
      </c>
      <c r="E22" s="87">
        <f t="shared" si="3"/>
        <v>-67059000</v>
      </c>
      <c r="F22" s="87">
        <f t="shared" si="3"/>
        <v>-7290963</v>
      </c>
      <c r="G22" s="87">
        <f t="shared" si="3"/>
        <v>-18761964</v>
      </c>
      <c r="H22" s="87">
        <f t="shared" si="3"/>
        <v>-17143719</v>
      </c>
      <c r="I22" s="87">
        <f t="shared" si="3"/>
        <v>-43196646</v>
      </c>
      <c r="J22" s="87">
        <f t="shared" si="3"/>
        <v>-4702419</v>
      </c>
      <c r="K22" s="87">
        <f t="shared" si="3"/>
        <v>-2257259</v>
      </c>
      <c r="L22" s="87">
        <f t="shared" si="3"/>
        <v>135097181</v>
      </c>
      <c r="M22" s="87">
        <f t="shared" si="3"/>
        <v>128137503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84940857</v>
      </c>
      <c r="W22" s="87">
        <f t="shared" si="3"/>
        <v>-35529504</v>
      </c>
      <c r="X22" s="87">
        <f t="shared" si="3"/>
        <v>120470361</v>
      </c>
      <c r="Y22" s="88">
        <f>+IF(W22&lt;&gt;0,(X22/W22)*100,0)</f>
        <v>-339.07132787443356</v>
      </c>
      <c r="Z22" s="89">
        <f t="shared" si="3"/>
        <v>-67059000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117017516</v>
      </c>
      <c r="C24" s="74">
        <f>SUM(C22:C23)</f>
        <v>0</v>
      </c>
      <c r="D24" s="75">
        <f aca="true" t="shared" si="4" ref="D24:Z24">SUM(D22:D23)</f>
        <v>-67059000</v>
      </c>
      <c r="E24" s="76">
        <f t="shared" si="4"/>
        <v>-67059000</v>
      </c>
      <c r="F24" s="76">
        <f t="shared" si="4"/>
        <v>-7290963</v>
      </c>
      <c r="G24" s="76">
        <f t="shared" si="4"/>
        <v>-18761964</v>
      </c>
      <c r="H24" s="76">
        <f t="shared" si="4"/>
        <v>-17143719</v>
      </c>
      <c r="I24" s="76">
        <f t="shared" si="4"/>
        <v>-43196646</v>
      </c>
      <c r="J24" s="76">
        <f t="shared" si="4"/>
        <v>-4702419</v>
      </c>
      <c r="K24" s="76">
        <f t="shared" si="4"/>
        <v>-2257259</v>
      </c>
      <c r="L24" s="76">
        <f t="shared" si="4"/>
        <v>135097181</v>
      </c>
      <c r="M24" s="76">
        <f t="shared" si="4"/>
        <v>128137503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84940857</v>
      </c>
      <c r="W24" s="76">
        <f t="shared" si="4"/>
        <v>-35529504</v>
      </c>
      <c r="X24" s="76">
        <f t="shared" si="4"/>
        <v>120470361</v>
      </c>
      <c r="Y24" s="77">
        <f>+IF(W24&lt;&gt;0,(X24/W24)*100,0)</f>
        <v>-339.07132787443356</v>
      </c>
      <c r="Z24" s="78">
        <f t="shared" si="4"/>
        <v>-67059000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1896254213</v>
      </c>
      <c r="C27" s="21">
        <v>0</v>
      </c>
      <c r="D27" s="98">
        <v>126091000</v>
      </c>
      <c r="E27" s="99">
        <v>126091000</v>
      </c>
      <c r="F27" s="99">
        <v>6324782</v>
      </c>
      <c r="G27" s="99">
        <v>10846262</v>
      </c>
      <c r="H27" s="99">
        <v>16606697</v>
      </c>
      <c r="I27" s="99">
        <v>33777741</v>
      </c>
      <c r="J27" s="99">
        <v>3793648</v>
      </c>
      <c r="K27" s="99">
        <v>0</v>
      </c>
      <c r="L27" s="99">
        <v>17149537</v>
      </c>
      <c r="M27" s="99">
        <v>20943185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54720926</v>
      </c>
      <c r="W27" s="99">
        <v>63045500</v>
      </c>
      <c r="X27" s="99">
        <v>-8324574</v>
      </c>
      <c r="Y27" s="100">
        <v>-13.2</v>
      </c>
      <c r="Z27" s="101">
        <v>126091000</v>
      </c>
    </row>
    <row r="28" spans="1:26" ht="13.5">
      <c r="A28" s="102" t="s">
        <v>44</v>
      </c>
      <c r="B28" s="18">
        <v>132371000</v>
      </c>
      <c r="C28" s="18">
        <v>0</v>
      </c>
      <c r="D28" s="58">
        <v>118391000</v>
      </c>
      <c r="E28" s="59">
        <v>118391000</v>
      </c>
      <c r="F28" s="59">
        <v>6324782</v>
      </c>
      <c r="G28" s="59">
        <v>10846262</v>
      </c>
      <c r="H28" s="59">
        <v>16606697</v>
      </c>
      <c r="I28" s="59">
        <v>33777741</v>
      </c>
      <c r="J28" s="59">
        <v>3793648</v>
      </c>
      <c r="K28" s="59">
        <v>0</v>
      </c>
      <c r="L28" s="59">
        <v>14448841</v>
      </c>
      <c r="M28" s="59">
        <v>18242489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52020230</v>
      </c>
      <c r="W28" s="59">
        <v>59195500</v>
      </c>
      <c r="X28" s="59">
        <v>-7175270</v>
      </c>
      <c r="Y28" s="60">
        <v>-12.12</v>
      </c>
      <c r="Z28" s="61">
        <v>118391000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1763883213</v>
      </c>
      <c r="C31" s="18">
        <v>0</v>
      </c>
      <c r="D31" s="58">
        <v>7700000</v>
      </c>
      <c r="E31" s="59">
        <v>7700000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2700696</v>
      </c>
      <c r="M31" s="59">
        <v>2700696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2700696</v>
      </c>
      <c r="W31" s="59">
        <v>3850000</v>
      </c>
      <c r="X31" s="59">
        <v>-1149304</v>
      </c>
      <c r="Y31" s="60">
        <v>-29.85</v>
      </c>
      <c r="Z31" s="61">
        <v>7700000</v>
      </c>
    </row>
    <row r="32" spans="1:26" ht="13.5">
      <c r="A32" s="69" t="s">
        <v>50</v>
      </c>
      <c r="B32" s="21">
        <f>SUM(B28:B31)</f>
        <v>1896254213</v>
      </c>
      <c r="C32" s="21">
        <f>SUM(C28:C31)</f>
        <v>0</v>
      </c>
      <c r="D32" s="98">
        <f aca="true" t="shared" si="5" ref="D32:Z32">SUM(D28:D31)</f>
        <v>126091000</v>
      </c>
      <c r="E32" s="99">
        <f t="shared" si="5"/>
        <v>126091000</v>
      </c>
      <c r="F32" s="99">
        <f t="shared" si="5"/>
        <v>6324782</v>
      </c>
      <c r="G32" s="99">
        <f t="shared" si="5"/>
        <v>10846262</v>
      </c>
      <c r="H32" s="99">
        <f t="shared" si="5"/>
        <v>16606697</v>
      </c>
      <c r="I32" s="99">
        <f t="shared" si="5"/>
        <v>33777741</v>
      </c>
      <c r="J32" s="99">
        <f t="shared" si="5"/>
        <v>3793648</v>
      </c>
      <c r="K32" s="99">
        <f t="shared" si="5"/>
        <v>0</v>
      </c>
      <c r="L32" s="99">
        <f t="shared" si="5"/>
        <v>17149537</v>
      </c>
      <c r="M32" s="99">
        <f t="shared" si="5"/>
        <v>20943185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54720926</v>
      </c>
      <c r="W32" s="99">
        <f t="shared" si="5"/>
        <v>63045500</v>
      </c>
      <c r="X32" s="99">
        <f t="shared" si="5"/>
        <v>-8324574</v>
      </c>
      <c r="Y32" s="100">
        <f>+IF(W32&lt;&gt;0,(X32/W32)*100,0)</f>
        <v>-13.204073248685475</v>
      </c>
      <c r="Z32" s="101">
        <f t="shared" si="5"/>
        <v>126091000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124971058</v>
      </c>
      <c r="C35" s="18">
        <v>0</v>
      </c>
      <c r="D35" s="58">
        <v>61500000</v>
      </c>
      <c r="E35" s="59">
        <v>61500000</v>
      </c>
      <c r="F35" s="59">
        <v>91679929</v>
      </c>
      <c r="G35" s="59">
        <v>55441467</v>
      </c>
      <c r="H35" s="59">
        <v>38523303</v>
      </c>
      <c r="I35" s="59">
        <v>38523303</v>
      </c>
      <c r="J35" s="59">
        <v>21896327</v>
      </c>
      <c r="K35" s="59">
        <v>10516431</v>
      </c>
      <c r="L35" s="59">
        <v>50695497</v>
      </c>
      <c r="M35" s="59">
        <v>50695497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50695497</v>
      </c>
      <c r="W35" s="59">
        <v>30750000</v>
      </c>
      <c r="X35" s="59">
        <v>19945497</v>
      </c>
      <c r="Y35" s="60">
        <v>64.86</v>
      </c>
      <c r="Z35" s="61">
        <v>61500000</v>
      </c>
    </row>
    <row r="36" spans="1:26" ht="13.5">
      <c r="A36" s="57" t="s">
        <v>53</v>
      </c>
      <c r="B36" s="18">
        <v>1896658106</v>
      </c>
      <c r="C36" s="18">
        <v>0</v>
      </c>
      <c r="D36" s="58">
        <v>2000654170</v>
      </c>
      <c r="E36" s="59">
        <v>2000654170</v>
      </c>
      <c r="F36" s="59">
        <v>2000654170</v>
      </c>
      <c r="G36" s="59">
        <v>2000654170</v>
      </c>
      <c r="H36" s="59">
        <v>2000654170</v>
      </c>
      <c r="I36" s="59">
        <v>2000654170</v>
      </c>
      <c r="J36" s="59">
        <v>2000654170</v>
      </c>
      <c r="K36" s="59">
        <v>2000654170</v>
      </c>
      <c r="L36" s="59">
        <v>2000654170</v>
      </c>
      <c r="M36" s="59">
        <v>2000654170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2000654170</v>
      </c>
      <c r="W36" s="59">
        <v>1000327085</v>
      </c>
      <c r="X36" s="59">
        <v>1000327085</v>
      </c>
      <c r="Y36" s="60">
        <v>100</v>
      </c>
      <c r="Z36" s="61">
        <v>2000654170</v>
      </c>
    </row>
    <row r="37" spans="1:26" ht="13.5">
      <c r="A37" s="57" t="s">
        <v>54</v>
      </c>
      <c r="B37" s="18">
        <v>120677432</v>
      </c>
      <c r="C37" s="18">
        <v>0</v>
      </c>
      <c r="D37" s="58">
        <v>3500000</v>
      </c>
      <c r="E37" s="59">
        <v>3500000</v>
      </c>
      <c r="F37" s="59">
        <v>41175218</v>
      </c>
      <c r="G37" s="59">
        <v>43441229</v>
      </c>
      <c r="H37" s="59">
        <v>17688719</v>
      </c>
      <c r="I37" s="59">
        <v>17688719</v>
      </c>
      <c r="J37" s="59">
        <v>7982768</v>
      </c>
      <c r="K37" s="59">
        <v>2602000</v>
      </c>
      <c r="L37" s="59">
        <v>60579660</v>
      </c>
      <c r="M37" s="59">
        <v>60579660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60579660</v>
      </c>
      <c r="W37" s="59">
        <v>1750000</v>
      </c>
      <c r="X37" s="59">
        <v>58829660</v>
      </c>
      <c r="Y37" s="60">
        <v>3361.69</v>
      </c>
      <c r="Z37" s="61">
        <v>3500000</v>
      </c>
    </row>
    <row r="38" spans="1:26" ht="13.5">
      <c r="A38" s="57" t="s">
        <v>55</v>
      </c>
      <c r="B38" s="18">
        <v>32676139</v>
      </c>
      <c r="C38" s="18">
        <v>0</v>
      </c>
      <c r="D38" s="58">
        <v>20000000</v>
      </c>
      <c r="E38" s="59">
        <v>20000000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10000000</v>
      </c>
      <c r="X38" s="59">
        <v>-10000000</v>
      </c>
      <c r="Y38" s="60">
        <v>-100</v>
      </c>
      <c r="Z38" s="61">
        <v>20000000</v>
      </c>
    </row>
    <row r="39" spans="1:26" ht="13.5">
      <c r="A39" s="57" t="s">
        <v>56</v>
      </c>
      <c r="B39" s="18">
        <v>1868275593</v>
      </c>
      <c r="C39" s="18">
        <v>0</v>
      </c>
      <c r="D39" s="58">
        <v>2038654170</v>
      </c>
      <c r="E39" s="59">
        <v>2038654170</v>
      </c>
      <c r="F39" s="59">
        <v>2051158881</v>
      </c>
      <c r="G39" s="59">
        <v>2012654408</v>
      </c>
      <c r="H39" s="59">
        <v>2021488754</v>
      </c>
      <c r="I39" s="59">
        <v>2021488754</v>
      </c>
      <c r="J39" s="59">
        <v>2014567729</v>
      </c>
      <c r="K39" s="59">
        <v>2008568601</v>
      </c>
      <c r="L39" s="59">
        <v>1990770007</v>
      </c>
      <c r="M39" s="59">
        <v>1990770007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1990770007</v>
      </c>
      <c r="W39" s="59">
        <v>1019327085</v>
      </c>
      <c r="X39" s="59">
        <v>971442922</v>
      </c>
      <c r="Y39" s="60">
        <v>95.3</v>
      </c>
      <c r="Z39" s="61">
        <v>2038654170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100208205</v>
      </c>
      <c r="C42" s="18">
        <v>0</v>
      </c>
      <c r="D42" s="58">
        <v>122436020</v>
      </c>
      <c r="E42" s="59">
        <v>122436020</v>
      </c>
      <c r="F42" s="59">
        <v>29763121</v>
      </c>
      <c r="G42" s="59">
        <v>-25817304</v>
      </c>
      <c r="H42" s="59">
        <v>-15739944</v>
      </c>
      <c r="I42" s="59">
        <v>-11794127</v>
      </c>
      <c r="J42" s="59">
        <v>-19864043</v>
      </c>
      <c r="K42" s="59">
        <v>-16868883</v>
      </c>
      <c r="L42" s="59">
        <v>126761163</v>
      </c>
      <c r="M42" s="59">
        <v>90028237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78234110</v>
      </c>
      <c r="W42" s="59">
        <v>61218010</v>
      </c>
      <c r="X42" s="59">
        <v>17016100</v>
      </c>
      <c r="Y42" s="60">
        <v>27.8</v>
      </c>
      <c r="Z42" s="61">
        <v>122436020</v>
      </c>
    </row>
    <row r="43" spans="1:26" ht="13.5">
      <c r="A43" s="57" t="s">
        <v>59</v>
      </c>
      <c r="B43" s="18">
        <v>-98928934</v>
      </c>
      <c r="C43" s="18">
        <v>0</v>
      </c>
      <c r="D43" s="58">
        <v>-126090996</v>
      </c>
      <c r="E43" s="59">
        <v>-126090996</v>
      </c>
      <c r="F43" s="59">
        <v>-6325</v>
      </c>
      <c r="G43" s="59">
        <v>-10846262</v>
      </c>
      <c r="H43" s="59">
        <v>-14627546</v>
      </c>
      <c r="I43" s="59">
        <v>-25480133</v>
      </c>
      <c r="J43" s="59">
        <v>-37571389</v>
      </c>
      <c r="K43" s="59">
        <v>0</v>
      </c>
      <c r="L43" s="59">
        <v>-17149696</v>
      </c>
      <c r="M43" s="59">
        <v>-54721085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-80201218</v>
      </c>
      <c r="W43" s="59">
        <v>-63045498</v>
      </c>
      <c r="X43" s="59">
        <v>-17155720</v>
      </c>
      <c r="Y43" s="60">
        <v>27.21</v>
      </c>
      <c r="Z43" s="61">
        <v>-126090996</v>
      </c>
    </row>
    <row r="44" spans="1:26" ht="13.5">
      <c r="A44" s="57" t="s">
        <v>60</v>
      </c>
      <c r="B44" s="18">
        <v>-2776023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1009906</v>
      </c>
      <c r="C45" s="21">
        <v>0</v>
      </c>
      <c r="D45" s="98">
        <v>22107024</v>
      </c>
      <c r="E45" s="99">
        <v>22107024</v>
      </c>
      <c r="F45" s="99">
        <v>30585355</v>
      </c>
      <c r="G45" s="99">
        <v>-6078211</v>
      </c>
      <c r="H45" s="99">
        <v>-36445701</v>
      </c>
      <c r="I45" s="99">
        <v>-36445701</v>
      </c>
      <c r="J45" s="99">
        <v>-93881133</v>
      </c>
      <c r="K45" s="99">
        <v>-110750016</v>
      </c>
      <c r="L45" s="99">
        <v>-1138549</v>
      </c>
      <c r="M45" s="99">
        <v>-1138549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-1138549</v>
      </c>
      <c r="W45" s="99">
        <v>23934512</v>
      </c>
      <c r="X45" s="99">
        <v>-25073061</v>
      </c>
      <c r="Y45" s="100">
        <v>-104.76</v>
      </c>
      <c r="Z45" s="101">
        <v>22107024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29203382</v>
      </c>
      <c r="C49" s="51">
        <v>0</v>
      </c>
      <c r="D49" s="128">
        <v>15445971</v>
      </c>
      <c r="E49" s="53">
        <v>15321569</v>
      </c>
      <c r="F49" s="53">
        <v>0</v>
      </c>
      <c r="G49" s="53">
        <v>0</v>
      </c>
      <c r="H49" s="53">
        <v>0</v>
      </c>
      <c r="I49" s="53">
        <v>15966163</v>
      </c>
      <c r="J49" s="53">
        <v>0</v>
      </c>
      <c r="K49" s="53">
        <v>0</v>
      </c>
      <c r="L49" s="53">
        <v>0</v>
      </c>
      <c r="M49" s="53">
        <v>10616264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8788730</v>
      </c>
      <c r="W49" s="53">
        <v>47038366</v>
      </c>
      <c r="X49" s="53">
        <v>256995312</v>
      </c>
      <c r="Y49" s="53">
        <v>399375757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18088688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18088688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43.88640829683962</v>
      </c>
      <c r="C58" s="5">
        <f>IF(C67=0,0,+(C76/C67)*100)</f>
        <v>0</v>
      </c>
      <c r="D58" s="6">
        <f aca="true" t="shared" si="6" ref="D58:Z58">IF(D67=0,0,+(D76/D67)*100)</f>
        <v>123.83892017416547</v>
      </c>
      <c r="E58" s="7">
        <f t="shared" si="6"/>
        <v>123.83892017416547</v>
      </c>
      <c r="F58" s="7">
        <f t="shared" si="6"/>
        <v>30.73179390679231</v>
      </c>
      <c r="G58" s="7">
        <f t="shared" si="6"/>
        <v>52.18653434410051</v>
      </c>
      <c r="H58" s="7">
        <f t="shared" si="6"/>
        <v>111.00832687947599</v>
      </c>
      <c r="I58" s="7">
        <f t="shared" si="6"/>
        <v>64.6422183767896</v>
      </c>
      <c r="J58" s="7">
        <f t="shared" si="6"/>
        <v>11.058213872282195</v>
      </c>
      <c r="K58" s="7">
        <f t="shared" si="6"/>
        <v>11.058213872282195</v>
      </c>
      <c r="L58" s="7">
        <f t="shared" si="6"/>
        <v>54.455841988763645</v>
      </c>
      <c r="M58" s="7">
        <f t="shared" si="6"/>
        <v>23.946646965255702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44.118433513385625</v>
      </c>
      <c r="W58" s="7">
        <f t="shared" si="6"/>
        <v>100.00002812774949</v>
      </c>
      <c r="X58" s="7">
        <f t="shared" si="6"/>
        <v>0</v>
      </c>
      <c r="Y58" s="7">
        <f t="shared" si="6"/>
        <v>0</v>
      </c>
      <c r="Z58" s="8">
        <f t="shared" si="6"/>
        <v>123.83892017416547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100.00003018867925</v>
      </c>
      <c r="E59" s="10">
        <f t="shared" si="7"/>
        <v>100.00003018867925</v>
      </c>
      <c r="F59" s="10">
        <f t="shared" si="7"/>
        <v>1.2707332425449767</v>
      </c>
      <c r="G59" s="10">
        <f t="shared" si="7"/>
        <v>254.2455031919364</v>
      </c>
      <c r="H59" s="10">
        <f t="shared" si="7"/>
        <v>203.85729015317585</v>
      </c>
      <c r="I59" s="10">
        <f t="shared" si="7"/>
        <v>153.1245088625524</v>
      </c>
      <c r="J59" s="10">
        <f t="shared" si="7"/>
        <v>7.9114836162581055</v>
      </c>
      <c r="K59" s="10">
        <f t="shared" si="7"/>
        <v>7.9114836162581055</v>
      </c>
      <c r="L59" s="10">
        <f t="shared" si="7"/>
        <v>9.285008247806468</v>
      </c>
      <c r="M59" s="10">
        <f t="shared" si="7"/>
        <v>8.373478395285616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79.25346018602512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100.00003018867925</v>
      </c>
    </row>
    <row r="60" spans="1:26" ht="13.5">
      <c r="A60" s="37" t="s">
        <v>32</v>
      </c>
      <c r="B60" s="12">
        <f t="shared" si="7"/>
        <v>77.54507380007254</v>
      </c>
      <c r="C60" s="12">
        <f t="shared" si="7"/>
        <v>0</v>
      </c>
      <c r="D60" s="3">
        <f t="shared" si="7"/>
        <v>135.98031982475356</v>
      </c>
      <c r="E60" s="13">
        <f t="shared" si="7"/>
        <v>135.98031982475356</v>
      </c>
      <c r="F60" s="13">
        <f t="shared" si="7"/>
        <v>40.46205223862847</v>
      </c>
      <c r="G60" s="13">
        <f t="shared" si="7"/>
        <v>2.3864233091441487</v>
      </c>
      <c r="H60" s="13">
        <f t="shared" si="7"/>
        <v>83.34507736271637</v>
      </c>
      <c r="I60" s="13">
        <f t="shared" si="7"/>
        <v>42.06451763682966</v>
      </c>
      <c r="J60" s="13">
        <f t="shared" si="7"/>
        <v>14.215017122226614</v>
      </c>
      <c r="K60" s="13">
        <f t="shared" si="7"/>
        <v>14.215017122226614</v>
      </c>
      <c r="L60" s="13">
        <f t="shared" si="7"/>
        <v>90.27177460363866</v>
      </c>
      <c r="M60" s="13">
        <f t="shared" si="7"/>
        <v>34.502528208980806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38.32432489215924</v>
      </c>
      <c r="W60" s="13">
        <f t="shared" si="7"/>
        <v>100.00003866291276</v>
      </c>
      <c r="X60" s="13">
        <f t="shared" si="7"/>
        <v>0</v>
      </c>
      <c r="Y60" s="13">
        <f t="shared" si="7"/>
        <v>0</v>
      </c>
      <c r="Z60" s="14">
        <f t="shared" si="7"/>
        <v>135.98031982475356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100.00002342606149</v>
      </c>
      <c r="E62" s="13">
        <f t="shared" si="7"/>
        <v>100.00002342606149</v>
      </c>
      <c r="F62" s="13">
        <f t="shared" si="7"/>
        <v>0.7777640985852864</v>
      </c>
      <c r="G62" s="13">
        <f t="shared" si="7"/>
        <v>1.4146900560457178</v>
      </c>
      <c r="H62" s="13">
        <f t="shared" si="7"/>
        <v>93.71687225865256</v>
      </c>
      <c r="I62" s="13">
        <f t="shared" si="7"/>
        <v>31.96977547109452</v>
      </c>
      <c r="J62" s="13">
        <f t="shared" si="7"/>
        <v>7.878181371217809</v>
      </c>
      <c r="K62" s="13">
        <f t="shared" si="7"/>
        <v>7.878181371217809</v>
      </c>
      <c r="L62" s="13">
        <f t="shared" si="7"/>
        <v>103.04403024535975</v>
      </c>
      <c r="M62" s="13">
        <f t="shared" si="7"/>
        <v>32.10078464349624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32.03355983175875</v>
      </c>
      <c r="W62" s="13">
        <f t="shared" si="7"/>
        <v>100.00003513909637</v>
      </c>
      <c r="X62" s="13">
        <f t="shared" si="7"/>
        <v>0</v>
      </c>
      <c r="Y62" s="13">
        <f t="shared" si="7"/>
        <v>0</v>
      </c>
      <c r="Z62" s="14">
        <f t="shared" si="7"/>
        <v>100.00002342606149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100.00004347826088</v>
      </c>
      <c r="E63" s="13">
        <f t="shared" si="7"/>
        <v>100.00004347826088</v>
      </c>
      <c r="F63" s="13">
        <f t="shared" si="7"/>
        <v>6.872687790212237</v>
      </c>
      <c r="G63" s="13">
        <f t="shared" si="7"/>
        <v>13.021474467923607</v>
      </c>
      <c r="H63" s="13">
        <f t="shared" si="7"/>
        <v>11.398926111593308</v>
      </c>
      <c r="I63" s="13">
        <f t="shared" si="7"/>
        <v>10.431029456576384</v>
      </c>
      <c r="J63" s="13">
        <f t="shared" si="7"/>
        <v>95.25101888978872</v>
      </c>
      <c r="K63" s="13">
        <f t="shared" si="7"/>
        <v>95.25101888978872</v>
      </c>
      <c r="L63" s="13">
        <f t="shared" si="7"/>
        <v>62.39308519411566</v>
      </c>
      <c r="M63" s="13">
        <f t="shared" si="7"/>
        <v>84.25499050262492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51.52557963052106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100.00004347826088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999.9997808219177</v>
      </c>
      <c r="E64" s="13">
        <f t="shared" si="7"/>
        <v>999.9997808219177</v>
      </c>
      <c r="F64" s="13">
        <f t="shared" si="7"/>
        <v>0</v>
      </c>
      <c r="G64" s="13">
        <f t="shared" si="7"/>
        <v>5.5756504221095975</v>
      </c>
      <c r="H64" s="13">
        <f t="shared" si="7"/>
        <v>4.944511166445369</v>
      </c>
      <c r="I64" s="13">
        <f t="shared" si="7"/>
        <v>3.506720529518322</v>
      </c>
      <c r="J64" s="13">
        <f t="shared" si="7"/>
        <v>7.262116909204254</v>
      </c>
      <c r="K64" s="13">
        <f t="shared" si="7"/>
        <v>7.262116909204254</v>
      </c>
      <c r="L64" s="13">
        <f t="shared" si="7"/>
        <v>2.552272699450341</v>
      </c>
      <c r="M64" s="13">
        <f t="shared" si="7"/>
        <v>5.662355401797966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4.650013314815723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999.9997808219177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100.0016842105263</v>
      </c>
      <c r="E65" s="13">
        <f t="shared" si="7"/>
        <v>100.0016842105263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100.0025263370639</v>
      </c>
      <c r="X65" s="13">
        <f t="shared" si="7"/>
        <v>0</v>
      </c>
      <c r="Y65" s="13">
        <f t="shared" si="7"/>
        <v>0</v>
      </c>
      <c r="Z65" s="14">
        <f t="shared" si="7"/>
        <v>100.0016842105263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99.99996</v>
      </c>
      <c r="E66" s="16">
        <f t="shared" si="7"/>
        <v>99.99996</v>
      </c>
      <c r="F66" s="16">
        <f t="shared" si="7"/>
        <v>27.811907203638842</v>
      </c>
      <c r="G66" s="16">
        <f t="shared" si="7"/>
        <v>1.9135611417062062</v>
      </c>
      <c r="H66" s="16">
        <f t="shared" si="7"/>
        <v>107.74701002047193</v>
      </c>
      <c r="I66" s="16">
        <f t="shared" si="7"/>
        <v>45.82415945527233</v>
      </c>
      <c r="J66" s="16">
        <f t="shared" si="7"/>
        <v>2.039231825164024</v>
      </c>
      <c r="K66" s="16">
        <f t="shared" si="7"/>
        <v>2.039231825164024</v>
      </c>
      <c r="L66" s="16">
        <f t="shared" si="7"/>
        <v>9.063078996418962</v>
      </c>
      <c r="M66" s="16">
        <f t="shared" si="7"/>
        <v>4.557954189925736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23.77795776437453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99.99996</v>
      </c>
    </row>
    <row r="67" spans="1:26" ht="13.5" hidden="1">
      <c r="A67" s="40" t="s">
        <v>109</v>
      </c>
      <c r="B67" s="23">
        <v>149615716</v>
      </c>
      <c r="C67" s="23"/>
      <c r="D67" s="24">
        <v>68900000</v>
      </c>
      <c r="E67" s="25">
        <v>68900000</v>
      </c>
      <c r="F67" s="25">
        <v>14962628</v>
      </c>
      <c r="G67" s="25">
        <v>14962628</v>
      </c>
      <c r="H67" s="25">
        <v>14962628</v>
      </c>
      <c r="I67" s="25">
        <v>44887884</v>
      </c>
      <c r="J67" s="25">
        <v>16053768</v>
      </c>
      <c r="K67" s="25">
        <v>16053768</v>
      </c>
      <c r="L67" s="25">
        <v>13563643</v>
      </c>
      <c r="M67" s="25">
        <v>45671179</v>
      </c>
      <c r="N67" s="25"/>
      <c r="O67" s="25"/>
      <c r="P67" s="25"/>
      <c r="Q67" s="25"/>
      <c r="R67" s="25"/>
      <c r="S67" s="25"/>
      <c r="T67" s="25"/>
      <c r="U67" s="25"/>
      <c r="V67" s="25">
        <v>90559063</v>
      </c>
      <c r="W67" s="25">
        <v>42662496</v>
      </c>
      <c r="X67" s="25"/>
      <c r="Y67" s="24"/>
      <c r="Z67" s="26">
        <v>68900000</v>
      </c>
    </row>
    <row r="68" spans="1:26" ht="13.5" hidden="1">
      <c r="A68" s="36" t="s">
        <v>31</v>
      </c>
      <c r="B68" s="18">
        <v>39063321</v>
      </c>
      <c r="C68" s="18"/>
      <c r="D68" s="19">
        <v>13250000</v>
      </c>
      <c r="E68" s="20">
        <v>13250000</v>
      </c>
      <c r="F68" s="20">
        <v>2962935</v>
      </c>
      <c r="G68" s="20">
        <v>2962935</v>
      </c>
      <c r="H68" s="20">
        <v>2962935</v>
      </c>
      <c r="I68" s="20">
        <v>8888805</v>
      </c>
      <c r="J68" s="20">
        <v>3073962</v>
      </c>
      <c r="K68" s="20">
        <v>3073962</v>
      </c>
      <c r="L68" s="20">
        <v>3115980</v>
      </c>
      <c r="M68" s="20">
        <v>9263904</v>
      </c>
      <c r="N68" s="20"/>
      <c r="O68" s="20"/>
      <c r="P68" s="20"/>
      <c r="Q68" s="20"/>
      <c r="R68" s="20"/>
      <c r="S68" s="20"/>
      <c r="T68" s="20"/>
      <c r="U68" s="20"/>
      <c r="V68" s="20">
        <v>18152709</v>
      </c>
      <c r="W68" s="20">
        <v>6625002</v>
      </c>
      <c r="X68" s="20"/>
      <c r="Y68" s="19"/>
      <c r="Z68" s="22">
        <v>13250000</v>
      </c>
    </row>
    <row r="69" spans="1:26" ht="13.5" hidden="1">
      <c r="A69" s="37" t="s">
        <v>32</v>
      </c>
      <c r="B69" s="18">
        <v>84674578</v>
      </c>
      <c r="C69" s="18"/>
      <c r="D69" s="19">
        <v>45650000</v>
      </c>
      <c r="E69" s="20">
        <v>45650000</v>
      </c>
      <c r="F69" s="20">
        <v>9670162</v>
      </c>
      <c r="G69" s="20">
        <v>9670162</v>
      </c>
      <c r="H69" s="20">
        <v>9670162</v>
      </c>
      <c r="I69" s="20">
        <v>29010486</v>
      </c>
      <c r="J69" s="20">
        <v>10408985</v>
      </c>
      <c r="K69" s="20">
        <v>10408985</v>
      </c>
      <c r="L69" s="20">
        <v>7573077</v>
      </c>
      <c r="M69" s="20">
        <v>28391047</v>
      </c>
      <c r="N69" s="20"/>
      <c r="O69" s="20"/>
      <c r="P69" s="20"/>
      <c r="Q69" s="20"/>
      <c r="R69" s="20"/>
      <c r="S69" s="20"/>
      <c r="T69" s="20"/>
      <c r="U69" s="20"/>
      <c r="V69" s="20">
        <v>57401533</v>
      </c>
      <c r="W69" s="20">
        <v>31037496</v>
      </c>
      <c r="X69" s="20"/>
      <c r="Y69" s="19"/>
      <c r="Z69" s="22">
        <v>45650000</v>
      </c>
    </row>
    <row r="70" spans="1:26" ht="13.5" hidden="1">
      <c r="A70" s="38" t="s">
        <v>103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104</v>
      </c>
      <c r="B71" s="18">
        <v>70906745</v>
      </c>
      <c r="C71" s="18"/>
      <c r="D71" s="19">
        <v>34150000</v>
      </c>
      <c r="E71" s="20">
        <v>34150000</v>
      </c>
      <c r="F71" s="20">
        <v>8496278</v>
      </c>
      <c r="G71" s="20">
        <v>8496278</v>
      </c>
      <c r="H71" s="20">
        <v>8496278</v>
      </c>
      <c r="I71" s="20">
        <v>25488834</v>
      </c>
      <c r="J71" s="20">
        <v>9014352</v>
      </c>
      <c r="K71" s="20">
        <v>9014352</v>
      </c>
      <c r="L71" s="20">
        <v>6155655</v>
      </c>
      <c r="M71" s="20">
        <v>24184359</v>
      </c>
      <c r="N71" s="20"/>
      <c r="O71" s="20"/>
      <c r="P71" s="20"/>
      <c r="Q71" s="20"/>
      <c r="R71" s="20"/>
      <c r="S71" s="20"/>
      <c r="T71" s="20"/>
      <c r="U71" s="20"/>
      <c r="V71" s="20">
        <v>49673193</v>
      </c>
      <c r="W71" s="20">
        <v>17074998</v>
      </c>
      <c r="X71" s="20"/>
      <c r="Y71" s="19"/>
      <c r="Z71" s="22">
        <v>34150000</v>
      </c>
    </row>
    <row r="72" spans="1:26" ht="13.5" hidden="1">
      <c r="A72" s="38" t="s">
        <v>105</v>
      </c>
      <c r="B72" s="18">
        <v>7191639</v>
      </c>
      <c r="C72" s="18"/>
      <c r="D72" s="19">
        <v>9200000</v>
      </c>
      <c r="E72" s="20">
        <v>9200000</v>
      </c>
      <c r="F72" s="20">
        <v>606022</v>
      </c>
      <c r="G72" s="20">
        <v>606022</v>
      </c>
      <c r="H72" s="20">
        <v>606022</v>
      </c>
      <c r="I72" s="20">
        <v>1818066</v>
      </c>
      <c r="J72" s="20">
        <v>759405</v>
      </c>
      <c r="K72" s="20">
        <v>759405</v>
      </c>
      <c r="L72" s="20">
        <v>763926</v>
      </c>
      <c r="M72" s="20">
        <v>2282736</v>
      </c>
      <c r="N72" s="20"/>
      <c r="O72" s="20"/>
      <c r="P72" s="20"/>
      <c r="Q72" s="20"/>
      <c r="R72" s="20"/>
      <c r="S72" s="20"/>
      <c r="T72" s="20"/>
      <c r="U72" s="20"/>
      <c r="V72" s="20">
        <v>4100802</v>
      </c>
      <c r="W72" s="20">
        <v>4600002</v>
      </c>
      <c r="X72" s="20"/>
      <c r="Y72" s="19"/>
      <c r="Z72" s="22">
        <v>9200000</v>
      </c>
    </row>
    <row r="73" spans="1:26" ht="13.5" hidden="1">
      <c r="A73" s="38" t="s">
        <v>106</v>
      </c>
      <c r="B73" s="18">
        <v>6576194</v>
      </c>
      <c r="C73" s="18"/>
      <c r="D73" s="19">
        <v>1825000</v>
      </c>
      <c r="E73" s="20">
        <v>1825000</v>
      </c>
      <c r="F73" s="20">
        <v>567862</v>
      </c>
      <c r="G73" s="20">
        <v>567862</v>
      </c>
      <c r="H73" s="20">
        <v>567862</v>
      </c>
      <c r="I73" s="20">
        <v>1703586</v>
      </c>
      <c r="J73" s="20">
        <v>635228</v>
      </c>
      <c r="K73" s="20">
        <v>635228</v>
      </c>
      <c r="L73" s="20">
        <v>653496</v>
      </c>
      <c r="M73" s="20">
        <v>1923952</v>
      </c>
      <c r="N73" s="20"/>
      <c r="O73" s="20"/>
      <c r="P73" s="20"/>
      <c r="Q73" s="20"/>
      <c r="R73" s="20"/>
      <c r="S73" s="20"/>
      <c r="T73" s="20"/>
      <c r="U73" s="20"/>
      <c r="V73" s="20">
        <v>3627538</v>
      </c>
      <c r="W73" s="20">
        <v>9124998</v>
      </c>
      <c r="X73" s="20"/>
      <c r="Y73" s="19"/>
      <c r="Z73" s="22">
        <v>1825000</v>
      </c>
    </row>
    <row r="74" spans="1:26" ht="13.5" hidden="1">
      <c r="A74" s="38" t="s">
        <v>107</v>
      </c>
      <c r="B74" s="18"/>
      <c r="C74" s="18"/>
      <c r="D74" s="19">
        <v>475000</v>
      </c>
      <c r="E74" s="20">
        <v>475000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237498</v>
      </c>
      <c r="X74" s="20"/>
      <c r="Y74" s="19"/>
      <c r="Z74" s="22">
        <v>475000</v>
      </c>
    </row>
    <row r="75" spans="1:26" ht="13.5" hidden="1">
      <c r="A75" s="39" t="s">
        <v>108</v>
      </c>
      <c r="B75" s="27">
        <v>25877817</v>
      </c>
      <c r="C75" s="27"/>
      <c r="D75" s="28">
        <v>10000000</v>
      </c>
      <c r="E75" s="29">
        <v>10000000</v>
      </c>
      <c r="F75" s="29">
        <v>2329531</v>
      </c>
      <c r="G75" s="29">
        <v>2329531</v>
      </c>
      <c r="H75" s="29">
        <v>2329531</v>
      </c>
      <c r="I75" s="29">
        <v>6988593</v>
      </c>
      <c r="J75" s="29">
        <v>2570821</v>
      </c>
      <c r="K75" s="29">
        <v>2570821</v>
      </c>
      <c r="L75" s="29">
        <v>2874586</v>
      </c>
      <c r="M75" s="29">
        <v>8016228</v>
      </c>
      <c r="N75" s="29"/>
      <c r="O75" s="29"/>
      <c r="P75" s="29"/>
      <c r="Q75" s="29"/>
      <c r="R75" s="29"/>
      <c r="S75" s="29"/>
      <c r="T75" s="29"/>
      <c r="U75" s="29"/>
      <c r="V75" s="29">
        <v>15004821</v>
      </c>
      <c r="W75" s="29">
        <v>4999998</v>
      </c>
      <c r="X75" s="29"/>
      <c r="Y75" s="28"/>
      <c r="Z75" s="30">
        <v>10000000</v>
      </c>
    </row>
    <row r="76" spans="1:26" ht="13.5" hidden="1">
      <c r="A76" s="41" t="s">
        <v>110</v>
      </c>
      <c r="B76" s="31">
        <v>65660964</v>
      </c>
      <c r="C76" s="31"/>
      <c r="D76" s="32">
        <v>85325016</v>
      </c>
      <c r="E76" s="33">
        <v>85325016</v>
      </c>
      <c r="F76" s="33">
        <v>4598284</v>
      </c>
      <c r="G76" s="33">
        <v>7808477</v>
      </c>
      <c r="H76" s="33">
        <v>16609763</v>
      </c>
      <c r="I76" s="33">
        <v>29016524</v>
      </c>
      <c r="J76" s="33">
        <v>1775260</v>
      </c>
      <c r="K76" s="33">
        <v>1775260</v>
      </c>
      <c r="L76" s="33">
        <v>7386196</v>
      </c>
      <c r="M76" s="33">
        <v>10936716</v>
      </c>
      <c r="N76" s="33"/>
      <c r="O76" s="33"/>
      <c r="P76" s="33"/>
      <c r="Q76" s="33"/>
      <c r="R76" s="33"/>
      <c r="S76" s="33"/>
      <c r="T76" s="33"/>
      <c r="U76" s="33"/>
      <c r="V76" s="33">
        <v>39953240</v>
      </c>
      <c r="W76" s="33">
        <v>42662508</v>
      </c>
      <c r="X76" s="33"/>
      <c r="Y76" s="32"/>
      <c r="Z76" s="34">
        <v>85325016</v>
      </c>
    </row>
    <row r="77" spans="1:26" ht="13.5" hidden="1">
      <c r="A77" s="36" t="s">
        <v>31</v>
      </c>
      <c r="B77" s="18"/>
      <c r="C77" s="18"/>
      <c r="D77" s="19">
        <v>13250004</v>
      </c>
      <c r="E77" s="20">
        <v>13250004</v>
      </c>
      <c r="F77" s="20">
        <v>37651</v>
      </c>
      <c r="G77" s="20">
        <v>7533129</v>
      </c>
      <c r="H77" s="20">
        <v>6040159</v>
      </c>
      <c r="I77" s="20">
        <v>13610939</v>
      </c>
      <c r="J77" s="20">
        <v>243196</v>
      </c>
      <c r="K77" s="20">
        <v>243196</v>
      </c>
      <c r="L77" s="20">
        <v>289319</v>
      </c>
      <c r="M77" s="20">
        <v>775711</v>
      </c>
      <c r="N77" s="20"/>
      <c r="O77" s="20"/>
      <c r="P77" s="20"/>
      <c r="Q77" s="20"/>
      <c r="R77" s="20"/>
      <c r="S77" s="20"/>
      <c r="T77" s="20"/>
      <c r="U77" s="20"/>
      <c r="V77" s="20">
        <v>14386650</v>
      </c>
      <c r="W77" s="20">
        <v>6625002</v>
      </c>
      <c r="X77" s="20"/>
      <c r="Y77" s="19"/>
      <c r="Z77" s="22">
        <v>13250004</v>
      </c>
    </row>
    <row r="78" spans="1:26" ht="13.5" hidden="1">
      <c r="A78" s="37" t="s">
        <v>32</v>
      </c>
      <c r="B78" s="18">
        <v>65660964</v>
      </c>
      <c r="C78" s="18"/>
      <c r="D78" s="19">
        <v>62075016</v>
      </c>
      <c r="E78" s="20">
        <v>62075016</v>
      </c>
      <c r="F78" s="20">
        <v>3912746</v>
      </c>
      <c r="G78" s="20">
        <v>230771</v>
      </c>
      <c r="H78" s="20">
        <v>8059604</v>
      </c>
      <c r="I78" s="20">
        <v>12203121</v>
      </c>
      <c r="J78" s="20">
        <v>1479639</v>
      </c>
      <c r="K78" s="20">
        <v>1479639</v>
      </c>
      <c r="L78" s="20">
        <v>6836351</v>
      </c>
      <c r="M78" s="20">
        <v>9795629</v>
      </c>
      <c r="N78" s="20"/>
      <c r="O78" s="20"/>
      <c r="P78" s="20"/>
      <c r="Q78" s="20"/>
      <c r="R78" s="20"/>
      <c r="S78" s="20"/>
      <c r="T78" s="20"/>
      <c r="U78" s="20"/>
      <c r="V78" s="20">
        <v>21998750</v>
      </c>
      <c r="W78" s="20">
        <v>31037508</v>
      </c>
      <c r="X78" s="20"/>
      <c r="Y78" s="19"/>
      <c r="Z78" s="22">
        <v>62075016</v>
      </c>
    </row>
    <row r="79" spans="1:26" ht="13.5" hidden="1">
      <c r="A79" s="38" t="s">
        <v>103</v>
      </c>
      <c r="B79" s="18"/>
      <c r="C79" s="18"/>
      <c r="D79" s="19"/>
      <c r="E79" s="20"/>
      <c r="F79" s="20">
        <v>3805015</v>
      </c>
      <c r="G79" s="20"/>
      <c r="H79" s="20"/>
      <c r="I79" s="20">
        <v>3805015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3805015</v>
      </c>
      <c r="W79" s="20"/>
      <c r="X79" s="20"/>
      <c r="Y79" s="19"/>
      <c r="Z79" s="22"/>
    </row>
    <row r="80" spans="1:26" ht="13.5" hidden="1">
      <c r="A80" s="38" t="s">
        <v>104</v>
      </c>
      <c r="B80" s="18"/>
      <c r="C80" s="18"/>
      <c r="D80" s="19">
        <v>34150008</v>
      </c>
      <c r="E80" s="20">
        <v>34150008</v>
      </c>
      <c r="F80" s="20">
        <v>66081</v>
      </c>
      <c r="G80" s="20">
        <v>120196</v>
      </c>
      <c r="H80" s="20">
        <v>7962446</v>
      </c>
      <c r="I80" s="20">
        <v>8148723</v>
      </c>
      <c r="J80" s="20">
        <v>710167</v>
      </c>
      <c r="K80" s="20">
        <v>710167</v>
      </c>
      <c r="L80" s="20">
        <v>6343035</v>
      </c>
      <c r="M80" s="20">
        <v>7763369</v>
      </c>
      <c r="N80" s="20"/>
      <c r="O80" s="20"/>
      <c r="P80" s="20"/>
      <c r="Q80" s="20"/>
      <c r="R80" s="20"/>
      <c r="S80" s="20"/>
      <c r="T80" s="20"/>
      <c r="U80" s="20"/>
      <c r="V80" s="20">
        <v>15912092</v>
      </c>
      <c r="W80" s="20">
        <v>17075004</v>
      </c>
      <c r="X80" s="20"/>
      <c r="Y80" s="19"/>
      <c r="Z80" s="22">
        <v>34150008</v>
      </c>
    </row>
    <row r="81" spans="1:26" ht="13.5" hidden="1">
      <c r="A81" s="38" t="s">
        <v>105</v>
      </c>
      <c r="B81" s="18"/>
      <c r="C81" s="18"/>
      <c r="D81" s="19">
        <v>9200004</v>
      </c>
      <c r="E81" s="20">
        <v>9200004</v>
      </c>
      <c r="F81" s="20">
        <v>41650</v>
      </c>
      <c r="G81" s="20">
        <v>78913</v>
      </c>
      <c r="H81" s="20">
        <v>69080</v>
      </c>
      <c r="I81" s="20">
        <v>189643</v>
      </c>
      <c r="J81" s="20">
        <v>723341</v>
      </c>
      <c r="K81" s="20">
        <v>723341</v>
      </c>
      <c r="L81" s="20">
        <v>476637</v>
      </c>
      <c r="M81" s="20">
        <v>1923319</v>
      </c>
      <c r="N81" s="20"/>
      <c r="O81" s="20"/>
      <c r="P81" s="20"/>
      <c r="Q81" s="20"/>
      <c r="R81" s="20"/>
      <c r="S81" s="20"/>
      <c r="T81" s="20"/>
      <c r="U81" s="20"/>
      <c r="V81" s="20">
        <v>2112962</v>
      </c>
      <c r="W81" s="20">
        <v>4600002</v>
      </c>
      <c r="X81" s="20"/>
      <c r="Y81" s="19"/>
      <c r="Z81" s="22">
        <v>9200004</v>
      </c>
    </row>
    <row r="82" spans="1:26" ht="13.5" hidden="1">
      <c r="A82" s="38" t="s">
        <v>106</v>
      </c>
      <c r="B82" s="18"/>
      <c r="C82" s="18"/>
      <c r="D82" s="19">
        <v>18249996</v>
      </c>
      <c r="E82" s="20">
        <v>18249996</v>
      </c>
      <c r="F82" s="20"/>
      <c r="G82" s="20">
        <v>31662</v>
      </c>
      <c r="H82" s="20">
        <v>28078</v>
      </c>
      <c r="I82" s="20">
        <v>59740</v>
      </c>
      <c r="J82" s="20">
        <v>46131</v>
      </c>
      <c r="K82" s="20">
        <v>46131</v>
      </c>
      <c r="L82" s="20">
        <v>16679</v>
      </c>
      <c r="M82" s="20">
        <v>108941</v>
      </c>
      <c r="N82" s="20"/>
      <c r="O82" s="20"/>
      <c r="P82" s="20"/>
      <c r="Q82" s="20"/>
      <c r="R82" s="20"/>
      <c r="S82" s="20"/>
      <c r="T82" s="20"/>
      <c r="U82" s="20"/>
      <c r="V82" s="20">
        <v>168681</v>
      </c>
      <c r="W82" s="20">
        <v>9124998</v>
      </c>
      <c r="X82" s="20"/>
      <c r="Y82" s="19"/>
      <c r="Z82" s="22">
        <v>18249996</v>
      </c>
    </row>
    <row r="83" spans="1:26" ht="13.5" hidden="1">
      <c r="A83" s="38" t="s">
        <v>107</v>
      </c>
      <c r="B83" s="18">
        <v>65660964</v>
      </c>
      <c r="C83" s="18"/>
      <c r="D83" s="19">
        <v>475008</v>
      </c>
      <c r="E83" s="20">
        <v>475008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237504</v>
      </c>
      <c r="X83" s="20"/>
      <c r="Y83" s="19"/>
      <c r="Z83" s="22">
        <v>475008</v>
      </c>
    </row>
    <row r="84" spans="1:26" ht="13.5" hidden="1">
      <c r="A84" s="39" t="s">
        <v>108</v>
      </c>
      <c r="B84" s="27"/>
      <c r="C84" s="27"/>
      <c r="D84" s="28">
        <v>9999996</v>
      </c>
      <c r="E84" s="29">
        <v>9999996</v>
      </c>
      <c r="F84" s="29">
        <v>647887</v>
      </c>
      <c r="G84" s="29">
        <v>44577</v>
      </c>
      <c r="H84" s="29">
        <v>2510000</v>
      </c>
      <c r="I84" s="29">
        <v>3202464</v>
      </c>
      <c r="J84" s="29">
        <v>52425</v>
      </c>
      <c r="K84" s="29">
        <v>52425</v>
      </c>
      <c r="L84" s="29">
        <v>260526</v>
      </c>
      <c r="M84" s="29">
        <v>365376</v>
      </c>
      <c r="N84" s="29"/>
      <c r="O84" s="29"/>
      <c r="P84" s="29"/>
      <c r="Q84" s="29"/>
      <c r="R84" s="29"/>
      <c r="S84" s="29"/>
      <c r="T84" s="29"/>
      <c r="U84" s="29"/>
      <c r="V84" s="29">
        <v>3567840</v>
      </c>
      <c r="W84" s="29">
        <v>4999998</v>
      </c>
      <c r="X84" s="29"/>
      <c r="Y84" s="28"/>
      <c r="Z84" s="30">
        <v>9999996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41755433</v>
      </c>
      <c r="C7" s="18">
        <v>0</v>
      </c>
      <c r="D7" s="58">
        <v>22459000</v>
      </c>
      <c r="E7" s="59">
        <v>22459000</v>
      </c>
      <c r="F7" s="59">
        <v>2479411</v>
      </c>
      <c r="G7" s="59">
        <v>307125</v>
      </c>
      <c r="H7" s="59">
        <v>416125</v>
      </c>
      <c r="I7" s="59">
        <v>3202661</v>
      </c>
      <c r="J7" s="59">
        <v>822844</v>
      </c>
      <c r="K7" s="59">
        <v>3631492</v>
      </c>
      <c r="L7" s="59">
        <v>515521</v>
      </c>
      <c r="M7" s="59">
        <v>4969857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8172518</v>
      </c>
      <c r="W7" s="59">
        <v>11637500</v>
      </c>
      <c r="X7" s="59">
        <v>-3464982</v>
      </c>
      <c r="Y7" s="60">
        <v>-29.77</v>
      </c>
      <c r="Z7" s="61">
        <v>22459000</v>
      </c>
    </row>
    <row r="8" spans="1:26" ht="13.5">
      <c r="A8" s="57" t="s">
        <v>34</v>
      </c>
      <c r="B8" s="18">
        <v>344488000</v>
      </c>
      <c r="C8" s="18">
        <v>0</v>
      </c>
      <c r="D8" s="58">
        <v>348588000</v>
      </c>
      <c r="E8" s="59">
        <v>348588000</v>
      </c>
      <c r="F8" s="59">
        <v>143318000</v>
      </c>
      <c r="G8" s="59">
        <v>0</v>
      </c>
      <c r="H8" s="59">
        <v>1874424</v>
      </c>
      <c r="I8" s="59">
        <v>145192424</v>
      </c>
      <c r="J8" s="59">
        <v>152752</v>
      </c>
      <c r="K8" s="59">
        <v>0</v>
      </c>
      <c r="L8" s="59">
        <v>114654000</v>
      </c>
      <c r="M8" s="59">
        <v>114806752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259999176</v>
      </c>
      <c r="W8" s="59">
        <v>261509354</v>
      </c>
      <c r="X8" s="59">
        <v>-1510178</v>
      </c>
      <c r="Y8" s="60">
        <v>-0.58</v>
      </c>
      <c r="Z8" s="61">
        <v>348588000</v>
      </c>
    </row>
    <row r="9" spans="1:26" ht="13.5">
      <c r="A9" s="57" t="s">
        <v>35</v>
      </c>
      <c r="B9" s="18">
        <v>2975967</v>
      </c>
      <c r="C9" s="18">
        <v>0</v>
      </c>
      <c r="D9" s="58">
        <v>2346100</v>
      </c>
      <c r="E9" s="59">
        <v>2346100</v>
      </c>
      <c r="F9" s="59">
        <v>136614</v>
      </c>
      <c r="G9" s="59">
        <v>1149422</v>
      </c>
      <c r="H9" s="59">
        <v>109758</v>
      </c>
      <c r="I9" s="59">
        <v>1395794</v>
      </c>
      <c r="J9" s="59">
        <v>225565</v>
      </c>
      <c r="K9" s="59">
        <v>101755</v>
      </c>
      <c r="L9" s="59">
        <v>77833</v>
      </c>
      <c r="M9" s="59">
        <v>405153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1800947</v>
      </c>
      <c r="W9" s="59">
        <v>963250</v>
      </c>
      <c r="X9" s="59">
        <v>837697</v>
      </c>
      <c r="Y9" s="60">
        <v>86.97</v>
      </c>
      <c r="Z9" s="61">
        <v>2346100</v>
      </c>
    </row>
    <row r="10" spans="1:26" ht="25.5">
      <c r="A10" s="62" t="s">
        <v>95</v>
      </c>
      <c r="B10" s="63">
        <f>SUM(B5:B9)</f>
        <v>389219400</v>
      </c>
      <c r="C10" s="63">
        <f>SUM(C5:C9)</f>
        <v>0</v>
      </c>
      <c r="D10" s="64">
        <f aca="true" t="shared" si="0" ref="D10:Z10">SUM(D5:D9)</f>
        <v>373393100</v>
      </c>
      <c r="E10" s="65">
        <f t="shared" si="0"/>
        <v>373393100</v>
      </c>
      <c r="F10" s="65">
        <f t="shared" si="0"/>
        <v>145934025</v>
      </c>
      <c r="G10" s="65">
        <f t="shared" si="0"/>
        <v>1456547</v>
      </c>
      <c r="H10" s="65">
        <f t="shared" si="0"/>
        <v>2400307</v>
      </c>
      <c r="I10" s="65">
        <f t="shared" si="0"/>
        <v>149790879</v>
      </c>
      <c r="J10" s="65">
        <f t="shared" si="0"/>
        <v>1201161</v>
      </c>
      <c r="K10" s="65">
        <f t="shared" si="0"/>
        <v>3733247</v>
      </c>
      <c r="L10" s="65">
        <f t="shared" si="0"/>
        <v>115247354</v>
      </c>
      <c r="M10" s="65">
        <f t="shared" si="0"/>
        <v>120181762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269972641</v>
      </c>
      <c r="W10" s="65">
        <f t="shared" si="0"/>
        <v>274110104</v>
      </c>
      <c r="X10" s="65">
        <f t="shared" si="0"/>
        <v>-4137463</v>
      </c>
      <c r="Y10" s="66">
        <f>+IF(W10&lt;&gt;0,(X10/W10)*100,0)</f>
        <v>-1.5094164496760032</v>
      </c>
      <c r="Z10" s="67">
        <f t="shared" si="0"/>
        <v>373393100</v>
      </c>
    </row>
    <row r="11" spans="1:26" ht="13.5">
      <c r="A11" s="57" t="s">
        <v>36</v>
      </c>
      <c r="B11" s="18">
        <v>123427939</v>
      </c>
      <c r="C11" s="18">
        <v>0</v>
      </c>
      <c r="D11" s="58">
        <v>144286965</v>
      </c>
      <c r="E11" s="59">
        <v>144286965</v>
      </c>
      <c r="F11" s="59">
        <v>11833423</v>
      </c>
      <c r="G11" s="59">
        <v>7712691</v>
      </c>
      <c r="H11" s="59">
        <v>13677524</v>
      </c>
      <c r="I11" s="59">
        <v>33223638</v>
      </c>
      <c r="J11" s="59">
        <v>11101344</v>
      </c>
      <c r="K11" s="59">
        <v>11229175</v>
      </c>
      <c r="L11" s="59">
        <v>10912914</v>
      </c>
      <c r="M11" s="59">
        <v>33243433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66467071</v>
      </c>
      <c r="W11" s="59">
        <v>72143514</v>
      </c>
      <c r="X11" s="59">
        <v>-5676443</v>
      </c>
      <c r="Y11" s="60">
        <v>-7.87</v>
      </c>
      <c r="Z11" s="61">
        <v>144286965</v>
      </c>
    </row>
    <row r="12" spans="1:26" ht="13.5">
      <c r="A12" s="57" t="s">
        <v>37</v>
      </c>
      <c r="B12" s="18">
        <v>13519502</v>
      </c>
      <c r="C12" s="18">
        <v>0</v>
      </c>
      <c r="D12" s="58">
        <v>13498299</v>
      </c>
      <c r="E12" s="59">
        <v>13498299</v>
      </c>
      <c r="F12" s="59">
        <v>1115003</v>
      </c>
      <c r="G12" s="59">
        <v>1092371</v>
      </c>
      <c r="H12" s="59">
        <v>1117693</v>
      </c>
      <c r="I12" s="59">
        <v>3325067</v>
      </c>
      <c r="J12" s="59">
        <v>1145950</v>
      </c>
      <c r="K12" s="59">
        <v>1166442</v>
      </c>
      <c r="L12" s="59">
        <v>1166914</v>
      </c>
      <c r="M12" s="59">
        <v>3479306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6804373</v>
      </c>
      <c r="W12" s="59">
        <v>6749166</v>
      </c>
      <c r="X12" s="59">
        <v>55207</v>
      </c>
      <c r="Y12" s="60">
        <v>0.82</v>
      </c>
      <c r="Z12" s="61">
        <v>13498299</v>
      </c>
    </row>
    <row r="13" spans="1:26" ht="13.5">
      <c r="A13" s="57" t="s">
        <v>96</v>
      </c>
      <c r="B13" s="18">
        <v>10573074</v>
      </c>
      <c r="C13" s="18">
        <v>0</v>
      </c>
      <c r="D13" s="58">
        <v>9380019</v>
      </c>
      <c r="E13" s="59">
        <v>9380019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6617956</v>
      </c>
      <c r="L13" s="59">
        <v>1277710</v>
      </c>
      <c r="M13" s="59">
        <v>7895666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7895666</v>
      </c>
      <c r="W13" s="59">
        <v>4846311</v>
      </c>
      <c r="X13" s="59">
        <v>3049355</v>
      </c>
      <c r="Y13" s="60">
        <v>62.92</v>
      </c>
      <c r="Z13" s="61">
        <v>9380019</v>
      </c>
    </row>
    <row r="14" spans="1:26" ht="13.5">
      <c r="A14" s="57" t="s">
        <v>38</v>
      </c>
      <c r="B14" s="18">
        <v>1901651</v>
      </c>
      <c r="C14" s="18">
        <v>0</v>
      </c>
      <c r="D14" s="58">
        <v>967752</v>
      </c>
      <c r="E14" s="59">
        <v>967752</v>
      </c>
      <c r="F14" s="59">
        <v>0</v>
      </c>
      <c r="G14" s="59">
        <v>838</v>
      </c>
      <c r="H14" s="59">
        <v>309507</v>
      </c>
      <c r="I14" s="59">
        <v>310345</v>
      </c>
      <c r="J14" s="59">
        <v>12392</v>
      </c>
      <c r="K14" s="59">
        <v>12036</v>
      </c>
      <c r="L14" s="59">
        <v>0</v>
      </c>
      <c r="M14" s="59">
        <v>24428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334773</v>
      </c>
      <c r="W14" s="59">
        <v>484488</v>
      </c>
      <c r="X14" s="59">
        <v>-149715</v>
      </c>
      <c r="Y14" s="60">
        <v>-30.9</v>
      </c>
      <c r="Z14" s="61">
        <v>967752</v>
      </c>
    </row>
    <row r="15" spans="1:26" ht="13.5">
      <c r="A15" s="57" t="s">
        <v>39</v>
      </c>
      <c r="B15" s="18">
        <v>3790568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176410561</v>
      </c>
      <c r="C16" s="18">
        <v>0</v>
      </c>
      <c r="D16" s="58">
        <v>167508831</v>
      </c>
      <c r="E16" s="59">
        <v>169480941</v>
      </c>
      <c r="F16" s="59">
        <v>4624486</v>
      </c>
      <c r="G16" s="59">
        <v>11423321</v>
      </c>
      <c r="H16" s="59">
        <v>6813368</v>
      </c>
      <c r="I16" s="59">
        <v>22861175</v>
      </c>
      <c r="J16" s="59">
        <v>5819969</v>
      </c>
      <c r="K16" s="59">
        <v>7617599</v>
      </c>
      <c r="L16" s="59">
        <v>17117345</v>
      </c>
      <c r="M16" s="59">
        <v>30554913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53416088</v>
      </c>
      <c r="W16" s="59">
        <v>63981737</v>
      </c>
      <c r="X16" s="59">
        <v>-10565649</v>
      </c>
      <c r="Y16" s="60">
        <v>-16.51</v>
      </c>
      <c r="Z16" s="61">
        <v>169480941</v>
      </c>
    </row>
    <row r="17" spans="1:26" ht="13.5">
      <c r="A17" s="57" t="s">
        <v>41</v>
      </c>
      <c r="B17" s="18">
        <v>72372723</v>
      </c>
      <c r="C17" s="18">
        <v>0</v>
      </c>
      <c r="D17" s="58">
        <v>109581349</v>
      </c>
      <c r="E17" s="59">
        <v>110471026</v>
      </c>
      <c r="F17" s="59">
        <v>2780409</v>
      </c>
      <c r="G17" s="59">
        <v>6193598</v>
      </c>
      <c r="H17" s="59">
        <v>5526171</v>
      </c>
      <c r="I17" s="59">
        <v>14500178</v>
      </c>
      <c r="J17" s="59">
        <v>6245851</v>
      </c>
      <c r="K17" s="59">
        <v>7313905</v>
      </c>
      <c r="L17" s="59">
        <v>8277407</v>
      </c>
      <c r="M17" s="59">
        <v>21837163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36337341</v>
      </c>
      <c r="W17" s="59">
        <v>31550838</v>
      </c>
      <c r="X17" s="59">
        <v>4786503</v>
      </c>
      <c r="Y17" s="60">
        <v>15.17</v>
      </c>
      <c r="Z17" s="61">
        <v>110471026</v>
      </c>
    </row>
    <row r="18" spans="1:26" ht="13.5">
      <c r="A18" s="69" t="s">
        <v>42</v>
      </c>
      <c r="B18" s="70">
        <f>SUM(B11:B17)</f>
        <v>401996018</v>
      </c>
      <c r="C18" s="70">
        <f>SUM(C11:C17)</f>
        <v>0</v>
      </c>
      <c r="D18" s="71">
        <f aca="true" t="shared" si="1" ref="D18:Z18">SUM(D11:D17)</f>
        <v>445223215</v>
      </c>
      <c r="E18" s="72">
        <f t="shared" si="1"/>
        <v>448085002</v>
      </c>
      <c r="F18" s="72">
        <f t="shared" si="1"/>
        <v>20353321</v>
      </c>
      <c r="G18" s="72">
        <f t="shared" si="1"/>
        <v>26422819</v>
      </c>
      <c r="H18" s="72">
        <f t="shared" si="1"/>
        <v>27444263</v>
      </c>
      <c r="I18" s="72">
        <f t="shared" si="1"/>
        <v>74220403</v>
      </c>
      <c r="J18" s="72">
        <f t="shared" si="1"/>
        <v>24325506</v>
      </c>
      <c r="K18" s="72">
        <f t="shared" si="1"/>
        <v>33957113</v>
      </c>
      <c r="L18" s="72">
        <f t="shared" si="1"/>
        <v>38752290</v>
      </c>
      <c r="M18" s="72">
        <f t="shared" si="1"/>
        <v>97034909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171255312</v>
      </c>
      <c r="W18" s="72">
        <f t="shared" si="1"/>
        <v>179756054</v>
      </c>
      <c r="X18" s="72">
        <f t="shared" si="1"/>
        <v>-8500742</v>
      </c>
      <c r="Y18" s="66">
        <f>+IF(W18&lt;&gt;0,(X18/W18)*100,0)</f>
        <v>-4.729043506929675</v>
      </c>
      <c r="Z18" s="73">
        <f t="shared" si="1"/>
        <v>448085002</v>
      </c>
    </row>
    <row r="19" spans="1:26" ht="13.5">
      <c r="A19" s="69" t="s">
        <v>43</v>
      </c>
      <c r="B19" s="74">
        <f>+B10-B18</f>
        <v>-12776618</v>
      </c>
      <c r="C19" s="74">
        <f>+C10-C18</f>
        <v>0</v>
      </c>
      <c r="D19" s="75">
        <f aca="true" t="shared" si="2" ref="D19:Z19">+D10-D18</f>
        <v>-71830115</v>
      </c>
      <c r="E19" s="76">
        <f t="shared" si="2"/>
        <v>-74691902</v>
      </c>
      <c r="F19" s="76">
        <f t="shared" si="2"/>
        <v>125580704</v>
      </c>
      <c r="G19" s="76">
        <f t="shared" si="2"/>
        <v>-24966272</v>
      </c>
      <c r="H19" s="76">
        <f t="shared" si="2"/>
        <v>-25043956</v>
      </c>
      <c r="I19" s="76">
        <f t="shared" si="2"/>
        <v>75570476</v>
      </c>
      <c r="J19" s="76">
        <f t="shared" si="2"/>
        <v>-23124345</v>
      </c>
      <c r="K19" s="76">
        <f t="shared" si="2"/>
        <v>-30223866</v>
      </c>
      <c r="L19" s="76">
        <f t="shared" si="2"/>
        <v>76495064</v>
      </c>
      <c r="M19" s="76">
        <f t="shared" si="2"/>
        <v>23146853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98717329</v>
      </c>
      <c r="W19" s="76">
        <f>IF(E10=E18,0,W10-W18)</f>
        <v>94354050</v>
      </c>
      <c r="X19" s="76">
        <f t="shared" si="2"/>
        <v>4363279</v>
      </c>
      <c r="Y19" s="77">
        <f>+IF(W19&lt;&gt;0,(X19/W19)*100,0)</f>
        <v>4.624368535319894</v>
      </c>
      <c r="Z19" s="78">
        <f t="shared" si="2"/>
        <v>-74691902</v>
      </c>
    </row>
    <row r="20" spans="1:26" ht="13.5">
      <c r="A20" s="57" t="s">
        <v>44</v>
      </c>
      <c r="B20" s="18">
        <v>2175000</v>
      </c>
      <c r="C20" s="18">
        <v>0</v>
      </c>
      <c r="D20" s="58">
        <v>2180000</v>
      </c>
      <c r="E20" s="59">
        <v>2180000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1526501</v>
      </c>
      <c r="X20" s="59">
        <v>-1526501</v>
      </c>
      <c r="Y20" s="60">
        <v>-100</v>
      </c>
      <c r="Z20" s="61">
        <v>2180000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-10601618</v>
      </c>
      <c r="C22" s="85">
        <f>SUM(C19:C21)</f>
        <v>0</v>
      </c>
      <c r="D22" s="86">
        <f aca="true" t="shared" si="3" ref="D22:Z22">SUM(D19:D21)</f>
        <v>-69650115</v>
      </c>
      <c r="E22" s="87">
        <f t="shared" si="3"/>
        <v>-72511902</v>
      </c>
      <c r="F22" s="87">
        <f t="shared" si="3"/>
        <v>125580704</v>
      </c>
      <c r="G22" s="87">
        <f t="shared" si="3"/>
        <v>-24966272</v>
      </c>
      <c r="H22" s="87">
        <f t="shared" si="3"/>
        <v>-25043956</v>
      </c>
      <c r="I22" s="87">
        <f t="shared" si="3"/>
        <v>75570476</v>
      </c>
      <c r="J22" s="87">
        <f t="shared" si="3"/>
        <v>-23124345</v>
      </c>
      <c r="K22" s="87">
        <f t="shared" si="3"/>
        <v>-30223866</v>
      </c>
      <c r="L22" s="87">
        <f t="shared" si="3"/>
        <v>76495064</v>
      </c>
      <c r="M22" s="87">
        <f t="shared" si="3"/>
        <v>23146853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98717329</v>
      </c>
      <c r="W22" s="87">
        <f t="shared" si="3"/>
        <v>95880551</v>
      </c>
      <c r="X22" s="87">
        <f t="shared" si="3"/>
        <v>2836778</v>
      </c>
      <c r="Y22" s="88">
        <f>+IF(W22&lt;&gt;0,(X22/W22)*100,0)</f>
        <v>2.9586584248978713</v>
      </c>
      <c r="Z22" s="89">
        <f t="shared" si="3"/>
        <v>-72511902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-10601618</v>
      </c>
      <c r="C24" s="74">
        <f>SUM(C22:C23)</f>
        <v>0</v>
      </c>
      <c r="D24" s="75">
        <f aca="true" t="shared" si="4" ref="D24:Z24">SUM(D22:D23)</f>
        <v>-69650115</v>
      </c>
      <c r="E24" s="76">
        <f t="shared" si="4"/>
        <v>-72511902</v>
      </c>
      <c r="F24" s="76">
        <f t="shared" si="4"/>
        <v>125580704</v>
      </c>
      <c r="G24" s="76">
        <f t="shared" si="4"/>
        <v>-24966272</v>
      </c>
      <c r="H24" s="76">
        <f t="shared" si="4"/>
        <v>-25043956</v>
      </c>
      <c r="I24" s="76">
        <f t="shared" si="4"/>
        <v>75570476</v>
      </c>
      <c r="J24" s="76">
        <f t="shared" si="4"/>
        <v>-23124345</v>
      </c>
      <c r="K24" s="76">
        <f t="shared" si="4"/>
        <v>-30223866</v>
      </c>
      <c r="L24" s="76">
        <f t="shared" si="4"/>
        <v>76495064</v>
      </c>
      <c r="M24" s="76">
        <f t="shared" si="4"/>
        <v>23146853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98717329</v>
      </c>
      <c r="W24" s="76">
        <f t="shared" si="4"/>
        <v>95880551</v>
      </c>
      <c r="X24" s="76">
        <f t="shared" si="4"/>
        <v>2836778</v>
      </c>
      <c r="Y24" s="77">
        <f>+IF(W24&lt;&gt;0,(X24/W24)*100,0)</f>
        <v>2.9586584248978713</v>
      </c>
      <c r="Z24" s="78">
        <f t="shared" si="4"/>
        <v>-72511902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17104103</v>
      </c>
      <c r="C27" s="21">
        <v>0</v>
      </c>
      <c r="D27" s="98">
        <v>33248000</v>
      </c>
      <c r="E27" s="99">
        <v>36605557</v>
      </c>
      <c r="F27" s="99">
        <v>1641562</v>
      </c>
      <c r="G27" s="99">
        <v>107511</v>
      </c>
      <c r="H27" s="99">
        <v>2360905</v>
      </c>
      <c r="I27" s="99">
        <v>4109978</v>
      </c>
      <c r="J27" s="99">
        <v>0</v>
      </c>
      <c r="K27" s="99">
        <v>132045</v>
      </c>
      <c r="L27" s="99">
        <v>2504924</v>
      </c>
      <c r="M27" s="99">
        <v>2636969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6746947</v>
      </c>
      <c r="W27" s="99">
        <v>18302779</v>
      </c>
      <c r="X27" s="99">
        <v>-11555832</v>
      </c>
      <c r="Y27" s="100">
        <v>-63.14</v>
      </c>
      <c r="Z27" s="101">
        <v>36605557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1499664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15604439</v>
      </c>
      <c r="C31" s="18">
        <v>0</v>
      </c>
      <c r="D31" s="58">
        <v>33248000</v>
      </c>
      <c r="E31" s="59">
        <v>36605557</v>
      </c>
      <c r="F31" s="59">
        <v>1641562</v>
      </c>
      <c r="G31" s="59">
        <v>107511</v>
      </c>
      <c r="H31" s="59">
        <v>2360905</v>
      </c>
      <c r="I31" s="59">
        <v>4109978</v>
      </c>
      <c r="J31" s="59">
        <v>0</v>
      </c>
      <c r="K31" s="59">
        <v>132045</v>
      </c>
      <c r="L31" s="59">
        <v>2504924</v>
      </c>
      <c r="M31" s="59">
        <v>2636969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6746947</v>
      </c>
      <c r="W31" s="59">
        <v>18302779</v>
      </c>
      <c r="X31" s="59">
        <v>-11555832</v>
      </c>
      <c r="Y31" s="60">
        <v>-63.14</v>
      </c>
      <c r="Z31" s="61">
        <v>36605557</v>
      </c>
    </row>
    <row r="32" spans="1:26" ht="13.5">
      <c r="A32" s="69" t="s">
        <v>50</v>
      </c>
      <c r="B32" s="21">
        <f>SUM(B28:B31)</f>
        <v>17104103</v>
      </c>
      <c r="C32" s="21">
        <f>SUM(C28:C31)</f>
        <v>0</v>
      </c>
      <c r="D32" s="98">
        <f aca="true" t="shared" si="5" ref="D32:Z32">SUM(D28:D31)</f>
        <v>33248000</v>
      </c>
      <c r="E32" s="99">
        <f t="shared" si="5"/>
        <v>36605557</v>
      </c>
      <c r="F32" s="99">
        <f t="shared" si="5"/>
        <v>1641562</v>
      </c>
      <c r="G32" s="99">
        <f t="shared" si="5"/>
        <v>107511</v>
      </c>
      <c r="H32" s="99">
        <f t="shared" si="5"/>
        <v>2360905</v>
      </c>
      <c r="I32" s="99">
        <f t="shared" si="5"/>
        <v>4109978</v>
      </c>
      <c r="J32" s="99">
        <f t="shared" si="5"/>
        <v>0</v>
      </c>
      <c r="K32" s="99">
        <f t="shared" si="5"/>
        <v>132045</v>
      </c>
      <c r="L32" s="99">
        <f t="shared" si="5"/>
        <v>2504924</v>
      </c>
      <c r="M32" s="99">
        <f t="shared" si="5"/>
        <v>2636969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6746947</v>
      </c>
      <c r="W32" s="99">
        <f t="shared" si="5"/>
        <v>18302779</v>
      </c>
      <c r="X32" s="99">
        <f t="shared" si="5"/>
        <v>-11555832</v>
      </c>
      <c r="Y32" s="100">
        <f>+IF(W32&lt;&gt;0,(X32/W32)*100,0)</f>
        <v>-63.13703509177486</v>
      </c>
      <c r="Z32" s="101">
        <f t="shared" si="5"/>
        <v>36605557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525276088</v>
      </c>
      <c r="C35" s="18">
        <v>0</v>
      </c>
      <c r="D35" s="58">
        <v>515507242</v>
      </c>
      <c r="E35" s="59">
        <v>509287499</v>
      </c>
      <c r="F35" s="59">
        <v>651510282</v>
      </c>
      <c r="G35" s="59">
        <v>616764429</v>
      </c>
      <c r="H35" s="59">
        <v>586050262</v>
      </c>
      <c r="I35" s="59">
        <v>586050262</v>
      </c>
      <c r="J35" s="59">
        <v>569199376</v>
      </c>
      <c r="K35" s="59">
        <v>533133945</v>
      </c>
      <c r="L35" s="59">
        <v>614465864</v>
      </c>
      <c r="M35" s="59">
        <v>614465864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614465864</v>
      </c>
      <c r="W35" s="59">
        <v>254643750</v>
      </c>
      <c r="X35" s="59">
        <v>359822114</v>
      </c>
      <c r="Y35" s="60">
        <v>141.3</v>
      </c>
      <c r="Z35" s="61">
        <v>509287499</v>
      </c>
    </row>
    <row r="36" spans="1:26" ht="13.5">
      <c r="A36" s="57" t="s">
        <v>53</v>
      </c>
      <c r="B36" s="18">
        <v>221495563</v>
      </c>
      <c r="C36" s="18">
        <v>0</v>
      </c>
      <c r="D36" s="58">
        <v>248865360</v>
      </c>
      <c r="E36" s="59">
        <v>252222916</v>
      </c>
      <c r="F36" s="59">
        <v>222879478</v>
      </c>
      <c r="G36" s="59">
        <v>223933460</v>
      </c>
      <c r="H36" s="59">
        <v>226964926</v>
      </c>
      <c r="I36" s="59">
        <v>226964926</v>
      </c>
      <c r="J36" s="59">
        <v>226964926</v>
      </c>
      <c r="K36" s="59">
        <v>220137569</v>
      </c>
      <c r="L36" s="59">
        <v>220517947</v>
      </c>
      <c r="M36" s="59">
        <v>220517947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220517947</v>
      </c>
      <c r="W36" s="59">
        <v>126111458</v>
      </c>
      <c r="X36" s="59">
        <v>94406489</v>
      </c>
      <c r="Y36" s="60">
        <v>74.86</v>
      </c>
      <c r="Z36" s="61">
        <v>252222916</v>
      </c>
    </row>
    <row r="37" spans="1:26" ht="13.5">
      <c r="A37" s="57" t="s">
        <v>54</v>
      </c>
      <c r="B37" s="18">
        <v>39980371</v>
      </c>
      <c r="C37" s="18">
        <v>0</v>
      </c>
      <c r="D37" s="58">
        <v>53201670</v>
      </c>
      <c r="E37" s="59">
        <v>53201670</v>
      </c>
      <c r="F37" s="59">
        <v>31876367</v>
      </c>
      <c r="G37" s="59">
        <v>32388298</v>
      </c>
      <c r="H37" s="59">
        <v>29741789</v>
      </c>
      <c r="I37" s="59">
        <v>29741789</v>
      </c>
      <c r="J37" s="59">
        <v>36022992</v>
      </c>
      <c r="K37" s="59">
        <v>23150083</v>
      </c>
      <c r="L37" s="59">
        <v>56417477</v>
      </c>
      <c r="M37" s="59">
        <v>56417477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56417477</v>
      </c>
      <c r="W37" s="59">
        <v>26600835</v>
      </c>
      <c r="X37" s="59">
        <v>29816642</v>
      </c>
      <c r="Y37" s="60">
        <v>112.09</v>
      </c>
      <c r="Z37" s="61">
        <v>53201670</v>
      </c>
    </row>
    <row r="38" spans="1:26" ht="13.5">
      <c r="A38" s="57" t="s">
        <v>55</v>
      </c>
      <c r="B38" s="18">
        <v>23405271</v>
      </c>
      <c r="C38" s="18">
        <v>0</v>
      </c>
      <c r="D38" s="58">
        <v>25852525</v>
      </c>
      <c r="E38" s="59">
        <v>25852525</v>
      </c>
      <c r="F38" s="59">
        <v>24812593</v>
      </c>
      <c r="G38" s="59">
        <v>23405270</v>
      </c>
      <c r="H38" s="59">
        <v>23405271</v>
      </c>
      <c r="I38" s="59">
        <v>23405271</v>
      </c>
      <c r="J38" s="59">
        <v>23405271</v>
      </c>
      <c r="K38" s="59">
        <v>23405271</v>
      </c>
      <c r="L38" s="59">
        <v>23405271</v>
      </c>
      <c r="M38" s="59">
        <v>23405271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23405271</v>
      </c>
      <c r="W38" s="59">
        <v>12926263</v>
      </c>
      <c r="X38" s="59">
        <v>10479008</v>
      </c>
      <c r="Y38" s="60">
        <v>81.07</v>
      </c>
      <c r="Z38" s="61">
        <v>25852525</v>
      </c>
    </row>
    <row r="39" spans="1:26" ht="13.5">
      <c r="A39" s="57" t="s">
        <v>56</v>
      </c>
      <c r="B39" s="18">
        <v>683386009</v>
      </c>
      <c r="C39" s="18">
        <v>0</v>
      </c>
      <c r="D39" s="58">
        <v>685318407</v>
      </c>
      <c r="E39" s="59">
        <v>682456220</v>
      </c>
      <c r="F39" s="59">
        <v>817700800</v>
      </c>
      <c r="G39" s="59">
        <v>784904321</v>
      </c>
      <c r="H39" s="59">
        <v>759868128</v>
      </c>
      <c r="I39" s="59">
        <v>759868128</v>
      </c>
      <c r="J39" s="59">
        <v>736736039</v>
      </c>
      <c r="K39" s="59">
        <v>706716160</v>
      </c>
      <c r="L39" s="59">
        <v>755161064</v>
      </c>
      <c r="M39" s="59">
        <v>755161064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755161064</v>
      </c>
      <c r="W39" s="59">
        <v>341228110</v>
      </c>
      <c r="X39" s="59">
        <v>413932954</v>
      </c>
      <c r="Y39" s="60">
        <v>121.31</v>
      </c>
      <c r="Z39" s="61">
        <v>682456220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-4769188</v>
      </c>
      <c r="C42" s="18">
        <v>0</v>
      </c>
      <c r="D42" s="58">
        <v>35106466</v>
      </c>
      <c r="E42" s="59">
        <v>32244669</v>
      </c>
      <c r="F42" s="59">
        <v>139201903</v>
      </c>
      <c r="G42" s="59">
        <v>-29830207</v>
      </c>
      <c r="H42" s="59">
        <v>-23184494</v>
      </c>
      <c r="I42" s="59">
        <v>86187202</v>
      </c>
      <c r="J42" s="59">
        <v>-15079274</v>
      </c>
      <c r="K42" s="59">
        <v>-35259191</v>
      </c>
      <c r="L42" s="59">
        <v>81997132</v>
      </c>
      <c r="M42" s="59">
        <v>31658667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117845869</v>
      </c>
      <c r="W42" s="59">
        <v>106796047</v>
      </c>
      <c r="X42" s="59">
        <v>11049822</v>
      </c>
      <c r="Y42" s="60">
        <v>10.35</v>
      </c>
      <c r="Z42" s="61">
        <v>32244669</v>
      </c>
    </row>
    <row r="43" spans="1:26" ht="13.5">
      <c r="A43" s="57" t="s">
        <v>59</v>
      </c>
      <c r="B43" s="18">
        <v>-25959365</v>
      </c>
      <c r="C43" s="18">
        <v>0</v>
      </c>
      <c r="D43" s="58">
        <v>-37368000</v>
      </c>
      <c r="E43" s="59">
        <v>-40725557</v>
      </c>
      <c r="F43" s="59">
        <v>1641562</v>
      </c>
      <c r="G43" s="59">
        <v>-107511</v>
      </c>
      <c r="H43" s="59">
        <v>-5644029</v>
      </c>
      <c r="I43" s="59">
        <v>-4109978</v>
      </c>
      <c r="J43" s="59">
        <v>0</v>
      </c>
      <c r="K43" s="59">
        <v>-132045</v>
      </c>
      <c r="L43" s="59">
        <v>-1667267</v>
      </c>
      <c r="M43" s="59">
        <v>-1799312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-5909290</v>
      </c>
      <c r="W43" s="59">
        <v>-3357557</v>
      </c>
      <c r="X43" s="59">
        <v>-2551733</v>
      </c>
      <c r="Y43" s="60">
        <v>76</v>
      </c>
      <c r="Z43" s="61">
        <v>-40725557</v>
      </c>
    </row>
    <row r="44" spans="1:26" ht="13.5">
      <c r="A44" s="57" t="s">
        <v>60</v>
      </c>
      <c r="B44" s="18">
        <v>3760245</v>
      </c>
      <c r="C44" s="18">
        <v>0</v>
      </c>
      <c r="D44" s="58">
        <v>-3085068</v>
      </c>
      <c r="E44" s="59">
        <v>-3085068</v>
      </c>
      <c r="F44" s="59">
        <v>0</v>
      </c>
      <c r="G44" s="59">
        <v>0</v>
      </c>
      <c r="H44" s="59">
        <v>-1633575</v>
      </c>
      <c r="I44" s="59">
        <v>-1633575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-1633575</v>
      </c>
      <c r="W44" s="59"/>
      <c r="X44" s="59">
        <v>-1633575</v>
      </c>
      <c r="Y44" s="60">
        <v>0</v>
      </c>
      <c r="Z44" s="61">
        <v>-3085068</v>
      </c>
    </row>
    <row r="45" spans="1:26" ht="13.5">
      <c r="A45" s="69" t="s">
        <v>61</v>
      </c>
      <c r="B45" s="21">
        <v>430933049</v>
      </c>
      <c r="C45" s="21">
        <v>0</v>
      </c>
      <c r="D45" s="98">
        <v>372358913</v>
      </c>
      <c r="E45" s="99">
        <v>366139559</v>
      </c>
      <c r="F45" s="99">
        <v>549289199</v>
      </c>
      <c r="G45" s="99">
        <v>519351481</v>
      </c>
      <c r="H45" s="99">
        <v>488889383</v>
      </c>
      <c r="I45" s="99">
        <v>488889383</v>
      </c>
      <c r="J45" s="99">
        <v>473810109</v>
      </c>
      <c r="K45" s="99">
        <v>438418873</v>
      </c>
      <c r="L45" s="99">
        <v>518748738</v>
      </c>
      <c r="M45" s="99">
        <v>518748738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518748738</v>
      </c>
      <c r="W45" s="99">
        <v>481144005</v>
      </c>
      <c r="X45" s="99">
        <v>37604733</v>
      </c>
      <c r="Y45" s="100">
        <v>7.82</v>
      </c>
      <c r="Z45" s="101">
        <v>366139559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8179793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-7432</v>
      </c>
      <c r="W49" s="53">
        <v>-400</v>
      </c>
      <c r="X49" s="53">
        <v>47593</v>
      </c>
      <c r="Y49" s="53">
        <v>8219554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56417478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56417478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109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110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94356895</v>
      </c>
      <c r="C5" s="18">
        <v>0</v>
      </c>
      <c r="D5" s="58">
        <v>135594730</v>
      </c>
      <c r="E5" s="59">
        <v>135594730</v>
      </c>
      <c r="F5" s="59">
        <v>8137419</v>
      </c>
      <c r="G5" s="59">
        <v>23248351</v>
      </c>
      <c r="H5" s="59">
        <v>20220034</v>
      </c>
      <c r="I5" s="59">
        <v>51605804</v>
      </c>
      <c r="J5" s="59">
        <v>5902114</v>
      </c>
      <c r="K5" s="59">
        <v>-53000</v>
      </c>
      <c r="L5" s="59">
        <v>5982000</v>
      </c>
      <c r="M5" s="59">
        <v>11831114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63436918</v>
      </c>
      <c r="W5" s="59">
        <v>67797000</v>
      </c>
      <c r="X5" s="59">
        <v>-4360082</v>
      </c>
      <c r="Y5" s="60">
        <v>-6.43</v>
      </c>
      <c r="Z5" s="61">
        <v>135594730</v>
      </c>
    </row>
    <row r="6" spans="1:26" ht="13.5">
      <c r="A6" s="57" t="s">
        <v>32</v>
      </c>
      <c r="B6" s="18">
        <v>196501075</v>
      </c>
      <c r="C6" s="18">
        <v>0</v>
      </c>
      <c r="D6" s="58">
        <v>269686000</v>
      </c>
      <c r="E6" s="59">
        <v>269686000</v>
      </c>
      <c r="F6" s="59">
        <v>24343478</v>
      </c>
      <c r="G6" s="59">
        <v>23018882</v>
      </c>
      <c r="H6" s="59">
        <v>18678585</v>
      </c>
      <c r="I6" s="59">
        <v>66040945</v>
      </c>
      <c r="J6" s="59">
        <v>19899953</v>
      </c>
      <c r="K6" s="59">
        <v>22921365</v>
      </c>
      <c r="L6" s="59">
        <v>21825000</v>
      </c>
      <c r="M6" s="59">
        <v>64646318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130687263</v>
      </c>
      <c r="W6" s="59">
        <v>134843004</v>
      </c>
      <c r="X6" s="59">
        <v>-4155741</v>
      </c>
      <c r="Y6" s="60">
        <v>-3.08</v>
      </c>
      <c r="Z6" s="61">
        <v>269686000</v>
      </c>
    </row>
    <row r="7" spans="1:26" ht="13.5">
      <c r="A7" s="57" t="s">
        <v>33</v>
      </c>
      <c r="B7" s="18">
        <v>2892684</v>
      </c>
      <c r="C7" s="18">
        <v>0</v>
      </c>
      <c r="D7" s="58">
        <v>4706000</v>
      </c>
      <c r="E7" s="59">
        <v>4706000</v>
      </c>
      <c r="F7" s="59">
        <v>139248</v>
      </c>
      <c r="G7" s="59">
        <v>390158</v>
      </c>
      <c r="H7" s="59">
        <v>71138</v>
      </c>
      <c r="I7" s="59">
        <v>600544</v>
      </c>
      <c r="J7" s="59">
        <v>582100</v>
      </c>
      <c r="K7" s="59">
        <v>192000</v>
      </c>
      <c r="L7" s="59">
        <v>241000</v>
      </c>
      <c r="M7" s="59">
        <v>1015100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1615644</v>
      </c>
      <c r="W7" s="59">
        <v>2353002</v>
      </c>
      <c r="X7" s="59">
        <v>-737358</v>
      </c>
      <c r="Y7" s="60">
        <v>-31.34</v>
      </c>
      <c r="Z7" s="61">
        <v>4706000</v>
      </c>
    </row>
    <row r="8" spans="1:26" ht="13.5">
      <c r="A8" s="57" t="s">
        <v>34</v>
      </c>
      <c r="B8" s="18">
        <v>138419310</v>
      </c>
      <c r="C8" s="18">
        <v>0</v>
      </c>
      <c r="D8" s="58">
        <v>136773000</v>
      </c>
      <c r="E8" s="59">
        <v>136773000</v>
      </c>
      <c r="F8" s="59">
        <v>55261000</v>
      </c>
      <c r="G8" s="59">
        <v>2699000</v>
      </c>
      <c r="H8" s="59">
        <v>0</v>
      </c>
      <c r="I8" s="59">
        <v>57960000</v>
      </c>
      <c r="J8" s="59">
        <v>0</v>
      </c>
      <c r="K8" s="59">
        <v>868000</v>
      </c>
      <c r="L8" s="59">
        <v>44209000</v>
      </c>
      <c r="M8" s="59">
        <v>45077000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103037000</v>
      </c>
      <c r="W8" s="59">
        <v>68386500</v>
      </c>
      <c r="X8" s="59">
        <v>34650500</v>
      </c>
      <c r="Y8" s="60">
        <v>50.67</v>
      </c>
      <c r="Z8" s="61">
        <v>136773000</v>
      </c>
    </row>
    <row r="9" spans="1:26" ht="13.5">
      <c r="A9" s="57" t="s">
        <v>35</v>
      </c>
      <c r="B9" s="18">
        <v>47701985</v>
      </c>
      <c r="C9" s="18">
        <v>0</v>
      </c>
      <c r="D9" s="58">
        <v>68179541</v>
      </c>
      <c r="E9" s="59">
        <v>68179541</v>
      </c>
      <c r="F9" s="59">
        <v>3520955</v>
      </c>
      <c r="G9" s="59">
        <v>2541679</v>
      </c>
      <c r="H9" s="59">
        <v>2614820</v>
      </c>
      <c r="I9" s="59">
        <v>8677454</v>
      </c>
      <c r="J9" s="59">
        <v>3966924</v>
      </c>
      <c r="K9" s="59">
        <v>4690746</v>
      </c>
      <c r="L9" s="59">
        <v>2445242</v>
      </c>
      <c r="M9" s="59">
        <v>11102912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19780366</v>
      </c>
      <c r="W9" s="59">
        <v>34089504</v>
      </c>
      <c r="X9" s="59">
        <v>-14309138</v>
      </c>
      <c r="Y9" s="60">
        <v>-41.98</v>
      </c>
      <c r="Z9" s="61">
        <v>68179541</v>
      </c>
    </row>
    <row r="10" spans="1:26" ht="25.5">
      <c r="A10" s="62" t="s">
        <v>95</v>
      </c>
      <c r="B10" s="63">
        <f>SUM(B5:B9)</f>
        <v>479871949</v>
      </c>
      <c r="C10" s="63">
        <f>SUM(C5:C9)</f>
        <v>0</v>
      </c>
      <c r="D10" s="64">
        <f aca="true" t="shared" si="0" ref="D10:Z10">SUM(D5:D9)</f>
        <v>614939271</v>
      </c>
      <c r="E10" s="65">
        <f t="shared" si="0"/>
        <v>614939271</v>
      </c>
      <c r="F10" s="65">
        <f t="shared" si="0"/>
        <v>91402100</v>
      </c>
      <c r="G10" s="65">
        <f t="shared" si="0"/>
        <v>51898070</v>
      </c>
      <c r="H10" s="65">
        <f t="shared" si="0"/>
        <v>41584577</v>
      </c>
      <c r="I10" s="65">
        <f t="shared" si="0"/>
        <v>184884747</v>
      </c>
      <c r="J10" s="65">
        <f t="shared" si="0"/>
        <v>30351091</v>
      </c>
      <c r="K10" s="65">
        <f t="shared" si="0"/>
        <v>28619111</v>
      </c>
      <c r="L10" s="65">
        <f t="shared" si="0"/>
        <v>74702242</v>
      </c>
      <c r="M10" s="65">
        <f t="shared" si="0"/>
        <v>133672444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318557191</v>
      </c>
      <c r="W10" s="65">
        <f t="shared" si="0"/>
        <v>307469010</v>
      </c>
      <c r="X10" s="65">
        <f t="shared" si="0"/>
        <v>11088181</v>
      </c>
      <c r="Y10" s="66">
        <f>+IF(W10&lt;&gt;0,(X10/W10)*100,0)</f>
        <v>3.6062759625758707</v>
      </c>
      <c r="Z10" s="67">
        <f t="shared" si="0"/>
        <v>614939271</v>
      </c>
    </row>
    <row r="11" spans="1:26" ht="13.5">
      <c r="A11" s="57" t="s">
        <v>36</v>
      </c>
      <c r="B11" s="18">
        <v>185649845</v>
      </c>
      <c r="C11" s="18">
        <v>0</v>
      </c>
      <c r="D11" s="58">
        <v>193636000</v>
      </c>
      <c r="E11" s="59">
        <v>193636000</v>
      </c>
      <c r="F11" s="59">
        <v>14128173</v>
      </c>
      <c r="G11" s="59">
        <v>16398895</v>
      </c>
      <c r="H11" s="59">
        <v>15293029</v>
      </c>
      <c r="I11" s="59">
        <v>45820097</v>
      </c>
      <c r="J11" s="59">
        <v>15357529</v>
      </c>
      <c r="K11" s="59">
        <v>15024345</v>
      </c>
      <c r="L11" s="59">
        <v>15623005</v>
      </c>
      <c r="M11" s="59">
        <v>46004879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91824976</v>
      </c>
      <c r="W11" s="59">
        <v>96816000</v>
      </c>
      <c r="X11" s="59">
        <v>-4991024</v>
      </c>
      <c r="Y11" s="60">
        <v>-5.16</v>
      </c>
      <c r="Z11" s="61">
        <v>193636000</v>
      </c>
    </row>
    <row r="12" spans="1:26" ht="13.5">
      <c r="A12" s="57" t="s">
        <v>37</v>
      </c>
      <c r="B12" s="18">
        <v>10314466</v>
      </c>
      <c r="C12" s="18">
        <v>0</v>
      </c>
      <c r="D12" s="58">
        <v>10800955</v>
      </c>
      <c r="E12" s="59">
        <v>10800955</v>
      </c>
      <c r="F12" s="59">
        <v>859585</v>
      </c>
      <c r="G12" s="59">
        <v>843196</v>
      </c>
      <c r="H12" s="59">
        <v>864000</v>
      </c>
      <c r="I12" s="59">
        <v>2566781</v>
      </c>
      <c r="J12" s="59">
        <v>856755</v>
      </c>
      <c r="K12" s="59">
        <v>801302</v>
      </c>
      <c r="L12" s="59">
        <v>801267</v>
      </c>
      <c r="M12" s="59">
        <v>2459324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5026105</v>
      </c>
      <c r="W12" s="59">
        <v>5400498</v>
      </c>
      <c r="X12" s="59">
        <v>-374393</v>
      </c>
      <c r="Y12" s="60">
        <v>-6.93</v>
      </c>
      <c r="Z12" s="61">
        <v>10800955</v>
      </c>
    </row>
    <row r="13" spans="1:26" ht="13.5">
      <c r="A13" s="57" t="s">
        <v>96</v>
      </c>
      <c r="B13" s="18">
        <v>58015468</v>
      </c>
      <c r="C13" s="18">
        <v>0</v>
      </c>
      <c r="D13" s="58">
        <v>37211119</v>
      </c>
      <c r="E13" s="59">
        <v>37211119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18606000</v>
      </c>
      <c r="X13" s="59">
        <v>-18606000</v>
      </c>
      <c r="Y13" s="60">
        <v>-100</v>
      </c>
      <c r="Z13" s="61">
        <v>37211119</v>
      </c>
    </row>
    <row r="14" spans="1:26" ht="13.5">
      <c r="A14" s="57" t="s">
        <v>38</v>
      </c>
      <c r="B14" s="18">
        <v>28227290</v>
      </c>
      <c r="C14" s="18">
        <v>0</v>
      </c>
      <c r="D14" s="58">
        <v>10200000</v>
      </c>
      <c r="E14" s="59">
        <v>10200000</v>
      </c>
      <c r="F14" s="59">
        <v>2431262</v>
      </c>
      <c r="G14" s="59">
        <v>2944218</v>
      </c>
      <c r="H14" s="59">
        <v>392103</v>
      </c>
      <c r="I14" s="59">
        <v>5767583</v>
      </c>
      <c r="J14" s="59">
        <v>0</v>
      </c>
      <c r="K14" s="59">
        <v>7241000</v>
      </c>
      <c r="L14" s="59">
        <v>2962000</v>
      </c>
      <c r="M14" s="59">
        <v>10203000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15970583</v>
      </c>
      <c r="W14" s="59">
        <v>5100000</v>
      </c>
      <c r="X14" s="59">
        <v>10870583</v>
      </c>
      <c r="Y14" s="60">
        <v>213.15</v>
      </c>
      <c r="Z14" s="61">
        <v>10200000</v>
      </c>
    </row>
    <row r="15" spans="1:26" ht="13.5">
      <c r="A15" s="57" t="s">
        <v>39</v>
      </c>
      <c r="B15" s="18">
        <v>121720601</v>
      </c>
      <c r="C15" s="18">
        <v>0</v>
      </c>
      <c r="D15" s="58">
        <v>172243340</v>
      </c>
      <c r="E15" s="59">
        <v>172243340</v>
      </c>
      <c r="F15" s="59">
        <v>18530713</v>
      </c>
      <c r="G15" s="59">
        <v>16706148</v>
      </c>
      <c r="H15" s="59">
        <v>6896000</v>
      </c>
      <c r="I15" s="59">
        <v>42132861</v>
      </c>
      <c r="J15" s="59">
        <v>765014</v>
      </c>
      <c r="K15" s="59">
        <v>11510000</v>
      </c>
      <c r="L15" s="59">
        <v>9892753</v>
      </c>
      <c r="M15" s="59">
        <v>22167767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64300628</v>
      </c>
      <c r="W15" s="59">
        <v>86124000</v>
      </c>
      <c r="X15" s="59">
        <v>-21823372</v>
      </c>
      <c r="Y15" s="60">
        <v>-25.34</v>
      </c>
      <c r="Z15" s="61">
        <v>172243340</v>
      </c>
    </row>
    <row r="16" spans="1:26" ht="13.5">
      <c r="A16" s="68" t="s">
        <v>40</v>
      </c>
      <c r="B16" s="18">
        <v>0</v>
      </c>
      <c r="C16" s="18">
        <v>0</v>
      </c>
      <c r="D16" s="58">
        <v>14232000</v>
      </c>
      <c r="E16" s="59">
        <v>14232000</v>
      </c>
      <c r="F16" s="59">
        <v>2037503</v>
      </c>
      <c r="G16" s="59">
        <v>788217</v>
      </c>
      <c r="H16" s="59">
        <v>699000</v>
      </c>
      <c r="I16" s="59">
        <v>3524720</v>
      </c>
      <c r="J16" s="59">
        <v>617189</v>
      </c>
      <c r="K16" s="59">
        <v>585000</v>
      </c>
      <c r="L16" s="59">
        <v>613000</v>
      </c>
      <c r="M16" s="59">
        <v>1815189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5339909</v>
      </c>
      <c r="W16" s="59">
        <v>7116000</v>
      </c>
      <c r="X16" s="59">
        <v>-1776091</v>
      </c>
      <c r="Y16" s="60">
        <v>-24.96</v>
      </c>
      <c r="Z16" s="61">
        <v>14232000</v>
      </c>
    </row>
    <row r="17" spans="1:26" ht="13.5">
      <c r="A17" s="57" t="s">
        <v>41</v>
      </c>
      <c r="B17" s="18">
        <v>162404882</v>
      </c>
      <c r="C17" s="18">
        <v>0</v>
      </c>
      <c r="D17" s="58">
        <v>147751586</v>
      </c>
      <c r="E17" s="59">
        <v>147751586</v>
      </c>
      <c r="F17" s="59">
        <v>5209025</v>
      </c>
      <c r="G17" s="59">
        <v>14603866</v>
      </c>
      <c r="H17" s="59">
        <v>9189250</v>
      </c>
      <c r="I17" s="59">
        <v>29002141</v>
      </c>
      <c r="J17" s="59">
        <v>2752001</v>
      </c>
      <c r="K17" s="59">
        <v>2692464</v>
      </c>
      <c r="L17" s="59">
        <v>12433215</v>
      </c>
      <c r="M17" s="59">
        <v>17877680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46879821</v>
      </c>
      <c r="W17" s="59">
        <v>75376500</v>
      </c>
      <c r="X17" s="59">
        <v>-28496679</v>
      </c>
      <c r="Y17" s="60">
        <v>-37.81</v>
      </c>
      <c r="Z17" s="61">
        <v>147751586</v>
      </c>
    </row>
    <row r="18" spans="1:26" ht="13.5">
      <c r="A18" s="69" t="s">
        <v>42</v>
      </c>
      <c r="B18" s="70">
        <f>SUM(B11:B17)</f>
        <v>566332552</v>
      </c>
      <c r="C18" s="70">
        <f>SUM(C11:C17)</f>
        <v>0</v>
      </c>
      <c r="D18" s="71">
        <f aca="true" t="shared" si="1" ref="D18:Z18">SUM(D11:D17)</f>
        <v>586075000</v>
      </c>
      <c r="E18" s="72">
        <f t="shared" si="1"/>
        <v>586075000</v>
      </c>
      <c r="F18" s="72">
        <f t="shared" si="1"/>
        <v>43196261</v>
      </c>
      <c r="G18" s="72">
        <f t="shared" si="1"/>
        <v>52284540</v>
      </c>
      <c r="H18" s="72">
        <f t="shared" si="1"/>
        <v>33333382</v>
      </c>
      <c r="I18" s="72">
        <f t="shared" si="1"/>
        <v>128814183</v>
      </c>
      <c r="J18" s="72">
        <f t="shared" si="1"/>
        <v>20348488</v>
      </c>
      <c r="K18" s="72">
        <f t="shared" si="1"/>
        <v>37854111</v>
      </c>
      <c r="L18" s="72">
        <f t="shared" si="1"/>
        <v>42325240</v>
      </c>
      <c r="M18" s="72">
        <f t="shared" si="1"/>
        <v>100527839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229342022</v>
      </c>
      <c r="W18" s="72">
        <f t="shared" si="1"/>
        <v>294538998</v>
      </c>
      <c r="X18" s="72">
        <f t="shared" si="1"/>
        <v>-65196976</v>
      </c>
      <c r="Y18" s="66">
        <f>+IF(W18&lt;&gt;0,(X18/W18)*100,0)</f>
        <v>-22.135261015588842</v>
      </c>
      <c r="Z18" s="73">
        <f t="shared" si="1"/>
        <v>586075000</v>
      </c>
    </row>
    <row r="19" spans="1:26" ht="13.5">
      <c r="A19" s="69" t="s">
        <v>43</v>
      </c>
      <c r="B19" s="74">
        <f>+B10-B18</f>
        <v>-86460603</v>
      </c>
      <c r="C19" s="74">
        <f>+C10-C18</f>
        <v>0</v>
      </c>
      <c r="D19" s="75">
        <f aca="true" t="shared" si="2" ref="D19:Z19">+D10-D18</f>
        <v>28864271</v>
      </c>
      <c r="E19" s="76">
        <f t="shared" si="2"/>
        <v>28864271</v>
      </c>
      <c r="F19" s="76">
        <f t="shared" si="2"/>
        <v>48205839</v>
      </c>
      <c r="G19" s="76">
        <f t="shared" si="2"/>
        <v>-386470</v>
      </c>
      <c r="H19" s="76">
        <f t="shared" si="2"/>
        <v>8251195</v>
      </c>
      <c r="I19" s="76">
        <f t="shared" si="2"/>
        <v>56070564</v>
      </c>
      <c r="J19" s="76">
        <f t="shared" si="2"/>
        <v>10002603</v>
      </c>
      <c r="K19" s="76">
        <f t="shared" si="2"/>
        <v>-9235000</v>
      </c>
      <c r="L19" s="76">
        <f t="shared" si="2"/>
        <v>32377002</v>
      </c>
      <c r="M19" s="76">
        <f t="shared" si="2"/>
        <v>33144605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89215169</v>
      </c>
      <c r="W19" s="76">
        <f>IF(E10=E18,0,W10-W18)</f>
        <v>12930012</v>
      </c>
      <c r="X19" s="76">
        <f t="shared" si="2"/>
        <v>76285157</v>
      </c>
      <c r="Y19" s="77">
        <f>+IF(W19&lt;&gt;0,(X19/W19)*100,0)</f>
        <v>589.9851987763043</v>
      </c>
      <c r="Z19" s="78">
        <f t="shared" si="2"/>
        <v>28864271</v>
      </c>
    </row>
    <row r="20" spans="1:26" ht="13.5">
      <c r="A20" s="57" t="s">
        <v>44</v>
      </c>
      <c r="B20" s="18">
        <v>82945231</v>
      </c>
      <c r="C20" s="18">
        <v>0</v>
      </c>
      <c r="D20" s="58">
        <v>84392000</v>
      </c>
      <c r="E20" s="59">
        <v>84392000</v>
      </c>
      <c r="F20" s="59">
        <v>34794000</v>
      </c>
      <c r="G20" s="59">
        <v>0</v>
      </c>
      <c r="H20" s="59">
        <v>0</v>
      </c>
      <c r="I20" s="59">
        <v>34794000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34794000</v>
      </c>
      <c r="W20" s="59">
        <v>42196002</v>
      </c>
      <c r="X20" s="59">
        <v>-7402002</v>
      </c>
      <c r="Y20" s="60">
        <v>-17.54</v>
      </c>
      <c r="Z20" s="61">
        <v>84392000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-3515372</v>
      </c>
      <c r="C22" s="85">
        <f>SUM(C19:C21)</f>
        <v>0</v>
      </c>
      <c r="D22" s="86">
        <f aca="true" t="shared" si="3" ref="D22:Z22">SUM(D19:D21)</f>
        <v>113256271</v>
      </c>
      <c r="E22" s="87">
        <f t="shared" si="3"/>
        <v>113256271</v>
      </c>
      <c r="F22" s="87">
        <f t="shared" si="3"/>
        <v>82999839</v>
      </c>
      <c r="G22" s="87">
        <f t="shared" si="3"/>
        <v>-386470</v>
      </c>
      <c r="H22" s="87">
        <f t="shared" si="3"/>
        <v>8251195</v>
      </c>
      <c r="I22" s="87">
        <f t="shared" si="3"/>
        <v>90864564</v>
      </c>
      <c r="J22" s="87">
        <f t="shared" si="3"/>
        <v>10002603</v>
      </c>
      <c r="K22" s="87">
        <f t="shared" si="3"/>
        <v>-9235000</v>
      </c>
      <c r="L22" s="87">
        <f t="shared" si="3"/>
        <v>32377002</v>
      </c>
      <c r="M22" s="87">
        <f t="shared" si="3"/>
        <v>33144605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124009169</v>
      </c>
      <c r="W22" s="87">
        <f t="shared" si="3"/>
        <v>55126014</v>
      </c>
      <c r="X22" s="87">
        <f t="shared" si="3"/>
        <v>68883155</v>
      </c>
      <c r="Y22" s="88">
        <f>+IF(W22&lt;&gt;0,(X22/W22)*100,0)</f>
        <v>124.95580580159486</v>
      </c>
      <c r="Z22" s="89">
        <f t="shared" si="3"/>
        <v>113256271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-3515372</v>
      </c>
      <c r="C24" s="74">
        <f>SUM(C22:C23)</f>
        <v>0</v>
      </c>
      <c r="D24" s="75">
        <f aca="true" t="shared" si="4" ref="D24:Z24">SUM(D22:D23)</f>
        <v>113256271</v>
      </c>
      <c r="E24" s="76">
        <f t="shared" si="4"/>
        <v>113256271</v>
      </c>
      <c r="F24" s="76">
        <f t="shared" si="4"/>
        <v>82999839</v>
      </c>
      <c r="G24" s="76">
        <f t="shared" si="4"/>
        <v>-386470</v>
      </c>
      <c r="H24" s="76">
        <f t="shared" si="4"/>
        <v>8251195</v>
      </c>
      <c r="I24" s="76">
        <f t="shared" si="4"/>
        <v>90864564</v>
      </c>
      <c r="J24" s="76">
        <f t="shared" si="4"/>
        <v>10002603</v>
      </c>
      <c r="K24" s="76">
        <f t="shared" si="4"/>
        <v>-9235000</v>
      </c>
      <c r="L24" s="76">
        <f t="shared" si="4"/>
        <v>32377002</v>
      </c>
      <c r="M24" s="76">
        <f t="shared" si="4"/>
        <v>33144605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124009169</v>
      </c>
      <c r="W24" s="76">
        <f t="shared" si="4"/>
        <v>55126014</v>
      </c>
      <c r="X24" s="76">
        <f t="shared" si="4"/>
        <v>68883155</v>
      </c>
      <c r="Y24" s="77">
        <f>+IF(W24&lt;&gt;0,(X24/W24)*100,0)</f>
        <v>124.95580580159486</v>
      </c>
      <c r="Z24" s="78">
        <f t="shared" si="4"/>
        <v>113256271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88834055</v>
      </c>
      <c r="C27" s="21">
        <v>0</v>
      </c>
      <c r="D27" s="98">
        <v>112153086</v>
      </c>
      <c r="E27" s="99">
        <v>112153086</v>
      </c>
      <c r="F27" s="99">
        <v>0</v>
      </c>
      <c r="G27" s="99">
        <v>4159702</v>
      </c>
      <c r="H27" s="99">
        <v>1010425</v>
      </c>
      <c r="I27" s="99">
        <v>5170127</v>
      </c>
      <c r="J27" s="99">
        <v>0</v>
      </c>
      <c r="K27" s="99">
        <v>0</v>
      </c>
      <c r="L27" s="99">
        <v>3949041</v>
      </c>
      <c r="M27" s="99">
        <v>3949041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9119168</v>
      </c>
      <c r="W27" s="99">
        <v>56076543</v>
      </c>
      <c r="X27" s="99">
        <v>-46957375</v>
      </c>
      <c r="Y27" s="100">
        <v>-83.74</v>
      </c>
      <c r="Z27" s="101">
        <v>112153086</v>
      </c>
    </row>
    <row r="28" spans="1:26" ht="13.5">
      <c r="A28" s="102" t="s">
        <v>44</v>
      </c>
      <c r="B28" s="18">
        <v>78560423</v>
      </c>
      <c r="C28" s="18">
        <v>0</v>
      </c>
      <c r="D28" s="58">
        <v>81619000</v>
      </c>
      <c r="E28" s="59">
        <v>81619000</v>
      </c>
      <c r="F28" s="59">
        <v>0</v>
      </c>
      <c r="G28" s="59">
        <v>4159702</v>
      </c>
      <c r="H28" s="59">
        <v>1010425</v>
      </c>
      <c r="I28" s="59">
        <v>5170127</v>
      </c>
      <c r="J28" s="59">
        <v>0</v>
      </c>
      <c r="K28" s="59">
        <v>0</v>
      </c>
      <c r="L28" s="59">
        <v>3949041</v>
      </c>
      <c r="M28" s="59">
        <v>3949041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9119168</v>
      </c>
      <c r="W28" s="59">
        <v>40809500</v>
      </c>
      <c r="X28" s="59">
        <v>-31690332</v>
      </c>
      <c r="Y28" s="60">
        <v>-77.65</v>
      </c>
      <c r="Z28" s="61">
        <v>81619000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10273632</v>
      </c>
      <c r="C31" s="18">
        <v>0</v>
      </c>
      <c r="D31" s="58">
        <v>30534086</v>
      </c>
      <c r="E31" s="59">
        <v>30534086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15267043</v>
      </c>
      <c r="X31" s="59">
        <v>-15267043</v>
      </c>
      <c r="Y31" s="60">
        <v>-100</v>
      </c>
      <c r="Z31" s="61">
        <v>30534086</v>
      </c>
    </row>
    <row r="32" spans="1:26" ht="13.5">
      <c r="A32" s="69" t="s">
        <v>50</v>
      </c>
      <c r="B32" s="21">
        <f>SUM(B28:B31)</f>
        <v>88834055</v>
      </c>
      <c r="C32" s="21">
        <f>SUM(C28:C31)</f>
        <v>0</v>
      </c>
      <c r="D32" s="98">
        <f aca="true" t="shared" si="5" ref="D32:Z32">SUM(D28:D31)</f>
        <v>112153086</v>
      </c>
      <c r="E32" s="99">
        <f t="shared" si="5"/>
        <v>112153086</v>
      </c>
      <c r="F32" s="99">
        <f t="shared" si="5"/>
        <v>0</v>
      </c>
      <c r="G32" s="99">
        <f t="shared" si="5"/>
        <v>4159702</v>
      </c>
      <c r="H32" s="99">
        <f t="shared" si="5"/>
        <v>1010425</v>
      </c>
      <c r="I32" s="99">
        <f t="shared" si="5"/>
        <v>5170127</v>
      </c>
      <c r="J32" s="99">
        <f t="shared" si="5"/>
        <v>0</v>
      </c>
      <c r="K32" s="99">
        <f t="shared" si="5"/>
        <v>0</v>
      </c>
      <c r="L32" s="99">
        <f t="shared" si="5"/>
        <v>3949041</v>
      </c>
      <c r="M32" s="99">
        <f t="shared" si="5"/>
        <v>3949041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9119168</v>
      </c>
      <c r="W32" s="99">
        <f t="shared" si="5"/>
        <v>56076543</v>
      </c>
      <c r="X32" s="99">
        <f t="shared" si="5"/>
        <v>-46957375</v>
      </c>
      <c r="Y32" s="100">
        <f>+IF(W32&lt;&gt;0,(X32/W32)*100,0)</f>
        <v>-83.73799897044294</v>
      </c>
      <c r="Z32" s="101">
        <f t="shared" si="5"/>
        <v>112153086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315367237</v>
      </c>
      <c r="C35" s="18">
        <v>0</v>
      </c>
      <c r="D35" s="58">
        <v>529906137</v>
      </c>
      <c r="E35" s="59">
        <v>529906137</v>
      </c>
      <c r="F35" s="59">
        <v>705676806</v>
      </c>
      <c r="G35" s="59">
        <v>617347036</v>
      </c>
      <c r="H35" s="59">
        <v>626039532</v>
      </c>
      <c r="I35" s="59">
        <v>626039532</v>
      </c>
      <c r="J35" s="59">
        <v>724241244</v>
      </c>
      <c r="K35" s="59">
        <v>649890839</v>
      </c>
      <c r="L35" s="59">
        <v>585051394</v>
      </c>
      <c r="M35" s="59">
        <v>585051394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585051394</v>
      </c>
      <c r="W35" s="59">
        <v>264953069</v>
      </c>
      <c r="X35" s="59">
        <v>320098325</v>
      </c>
      <c r="Y35" s="60">
        <v>120.81</v>
      </c>
      <c r="Z35" s="61">
        <v>529906137</v>
      </c>
    </row>
    <row r="36" spans="1:26" ht="13.5">
      <c r="A36" s="57" t="s">
        <v>53</v>
      </c>
      <c r="B36" s="18">
        <v>1263589789</v>
      </c>
      <c r="C36" s="18">
        <v>0</v>
      </c>
      <c r="D36" s="58">
        <v>2526984470</v>
      </c>
      <c r="E36" s="59">
        <v>2526984470</v>
      </c>
      <c r="F36" s="59">
        <v>4514</v>
      </c>
      <c r="G36" s="59">
        <v>485729095</v>
      </c>
      <c r="H36" s="59">
        <v>485729095</v>
      </c>
      <c r="I36" s="59">
        <v>485729095</v>
      </c>
      <c r="J36" s="59">
        <v>4514</v>
      </c>
      <c r="K36" s="59">
        <v>485729095</v>
      </c>
      <c r="L36" s="59">
        <v>1263589789</v>
      </c>
      <c r="M36" s="59">
        <v>1263589789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1263589789</v>
      </c>
      <c r="W36" s="59">
        <v>1263492235</v>
      </c>
      <c r="X36" s="59">
        <v>97554</v>
      </c>
      <c r="Y36" s="60">
        <v>0.01</v>
      </c>
      <c r="Z36" s="61">
        <v>2526984470</v>
      </c>
    </row>
    <row r="37" spans="1:26" ht="13.5">
      <c r="A37" s="57" t="s">
        <v>54</v>
      </c>
      <c r="B37" s="18">
        <v>638681070</v>
      </c>
      <c r="C37" s="18">
        <v>0</v>
      </c>
      <c r="D37" s="58">
        <v>629936501</v>
      </c>
      <c r="E37" s="59">
        <v>629936501</v>
      </c>
      <c r="F37" s="59">
        <v>528425369</v>
      </c>
      <c r="G37" s="59">
        <v>583780658</v>
      </c>
      <c r="H37" s="59">
        <v>585559733</v>
      </c>
      <c r="I37" s="59">
        <v>585559733</v>
      </c>
      <c r="J37" s="59">
        <v>546989807</v>
      </c>
      <c r="K37" s="59">
        <v>616324461</v>
      </c>
      <c r="L37" s="59">
        <v>569720735</v>
      </c>
      <c r="M37" s="59">
        <v>569720735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569720735</v>
      </c>
      <c r="W37" s="59">
        <v>314968251</v>
      </c>
      <c r="X37" s="59">
        <v>254752484</v>
      </c>
      <c r="Y37" s="60">
        <v>80.88</v>
      </c>
      <c r="Z37" s="61">
        <v>629936501</v>
      </c>
    </row>
    <row r="38" spans="1:26" ht="13.5">
      <c r="A38" s="57" t="s">
        <v>55</v>
      </c>
      <c r="B38" s="18">
        <v>67155824</v>
      </c>
      <c r="C38" s="18">
        <v>0</v>
      </c>
      <c r="D38" s="58">
        <v>12727500</v>
      </c>
      <c r="E38" s="59">
        <v>12727500</v>
      </c>
      <c r="F38" s="59">
        <v>0</v>
      </c>
      <c r="G38" s="59">
        <v>517141000</v>
      </c>
      <c r="H38" s="59">
        <v>517141000</v>
      </c>
      <c r="I38" s="59">
        <v>517141000</v>
      </c>
      <c r="J38" s="59">
        <v>0</v>
      </c>
      <c r="K38" s="59">
        <v>517141000</v>
      </c>
      <c r="L38" s="59">
        <v>67155824</v>
      </c>
      <c r="M38" s="59">
        <v>67155824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67155824</v>
      </c>
      <c r="W38" s="59">
        <v>6363750</v>
      </c>
      <c r="X38" s="59">
        <v>60792074</v>
      </c>
      <c r="Y38" s="60">
        <v>955.29</v>
      </c>
      <c r="Z38" s="61">
        <v>12727500</v>
      </c>
    </row>
    <row r="39" spans="1:26" ht="13.5">
      <c r="A39" s="57" t="s">
        <v>56</v>
      </c>
      <c r="B39" s="18">
        <v>873120132</v>
      </c>
      <c r="C39" s="18">
        <v>0</v>
      </c>
      <c r="D39" s="58">
        <v>2414226607</v>
      </c>
      <c r="E39" s="59">
        <v>2414226607</v>
      </c>
      <c r="F39" s="59">
        <v>177255951</v>
      </c>
      <c r="G39" s="59">
        <v>2154473</v>
      </c>
      <c r="H39" s="59">
        <v>9067894</v>
      </c>
      <c r="I39" s="59">
        <v>9067894</v>
      </c>
      <c r="J39" s="59">
        <v>177255951</v>
      </c>
      <c r="K39" s="59">
        <v>2154473</v>
      </c>
      <c r="L39" s="59">
        <v>1211764624</v>
      </c>
      <c r="M39" s="59">
        <v>1211764624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1211764624</v>
      </c>
      <c r="W39" s="59">
        <v>1207113304</v>
      </c>
      <c r="X39" s="59">
        <v>4651320</v>
      </c>
      <c r="Y39" s="60">
        <v>0.39</v>
      </c>
      <c r="Z39" s="61">
        <v>2414226607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102020408</v>
      </c>
      <c r="C42" s="18">
        <v>0</v>
      </c>
      <c r="D42" s="58">
        <v>71817847</v>
      </c>
      <c r="E42" s="59">
        <v>71817847</v>
      </c>
      <c r="F42" s="59">
        <v>41203559</v>
      </c>
      <c r="G42" s="59">
        <v>-2052492</v>
      </c>
      <c r="H42" s="59">
        <v>-529769</v>
      </c>
      <c r="I42" s="59">
        <v>38621298</v>
      </c>
      <c r="J42" s="59">
        <v>4298058</v>
      </c>
      <c r="K42" s="59">
        <v>-18355995</v>
      </c>
      <c r="L42" s="59">
        <v>5130743</v>
      </c>
      <c r="M42" s="59">
        <v>-8927194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29694104</v>
      </c>
      <c r="W42" s="59">
        <v>35906922</v>
      </c>
      <c r="X42" s="59">
        <v>-6212818</v>
      </c>
      <c r="Y42" s="60">
        <v>-17.3</v>
      </c>
      <c r="Z42" s="61">
        <v>71817847</v>
      </c>
    </row>
    <row r="43" spans="1:26" ht="13.5">
      <c r="A43" s="57" t="s">
        <v>59</v>
      </c>
      <c r="B43" s="18">
        <v>-88834055</v>
      </c>
      <c r="C43" s="18">
        <v>0</v>
      </c>
      <c r="D43" s="58">
        <v>-112132000</v>
      </c>
      <c r="E43" s="59">
        <v>-112132000</v>
      </c>
      <c r="F43" s="59">
        <v>-6954559</v>
      </c>
      <c r="G43" s="59">
        <v>-4832306</v>
      </c>
      <c r="H43" s="59">
        <v>-1640607</v>
      </c>
      <c r="I43" s="59">
        <v>-13427472</v>
      </c>
      <c r="J43" s="59">
        <v>-3688534</v>
      </c>
      <c r="K43" s="59">
        <v>-4348025</v>
      </c>
      <c r="L43" s="59">
        <v>-3949043</v>
      </c>
      <c r="M43" s="59">
        <v>-11985602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-25413074</v>
      </c>
      <c r="W43" s="59">
        <v>-56066000</v>
      </c>
      <c r="X43" s="59">
        <v>30652926</v>
      </c>
      <c r="Y43" s="60">
        <v>-54.67</v>
      </c>
      <c r="Z43" s="61">
        <v>-112132000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34336670</v>
      </c>
      <c r="C45" s="21">
        <v>0</v>
      </c>
      <c r="D45" s="98">
        <v>2484887</v>
      </c>
      <c r="E45" s="99">
        <v>2484887</v>
      </c>
      <c r="F45" s="99">
        <v>68585670</v>
      </c>
      <c r="G45" s="99">
        <v>61700872</v>
      </c>
      <c r="H45" s="99">
        <v>59530496</v>
      </c>
      <c r="I45" s="99">
        <v>59530496</v>
      </c>
      <c r="J45" s="99">
        <v>60140020</v>
      </c>
      <c r="K45" s="99">
        <v>37436000</v>
      </c>
      <c r="L45" s="99">
        <v>38617700</v>
      </c>
      <c r="M45" s="99">
        <v>38617700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38617700</v>
      </c>
      <c r="W45" s="99">
        <v>22639962</v>
      </c>
      <c r="X45" s="99">
        <v>15977738</v>
      </c>
      <c r="Y45" s="100">
        <v>70.57</v>
      </c>
      <c r="Z45" s="101">
        <v>2484887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22687251</v>
      </c>
      <c r="C49" s="51">
        <v>0</v>
      </c>
      <c r="D49" s="128">
        <v>11073510</v>
      </c>
      <c r="E49" s="53">
        <v>9206468</v>
      </c>
      <c r="F49" s="53">
        <v>0</v>
      </c>
      <c r="G49" s="53">
        <v>0</v>
      </c>
      <c r="H49" s="53">
        <v>0</v>
      </c>
      <c r="I49" s="53">
        <v>285385080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328352309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17233448</v>
      </c>
      <c r="C51" s="51">
        <v>0</v>
      </c>
      <c r="D51" s="128">
        <v>1867690</v>
      </c>
      <c r="E51" s="53">
        <v>9724364</v>
      </c>
      <c r="F51" s="53">
        <v>0</v>
      </c>
      <c r="G51" s="53">
        <v>0</v>
      </c>
      <c r="H51" s="53">
        <v>0</v>
      </c>
      <c r="I51" s="53">
        <v>9883081</v>
      </c>
      <c r="J51" s="53">
        <v>0</v>
      </c>
      <c r="K51" s="53">
        <v>0</v>
      </c>
      <c r="L51" s="53">
        <v>0</v>
      </c>
      <c r="M51" s="53">
        <v>22360517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22311423</v>
      </c>
      <c r="W51" s="53">
        <v>24267255</v>
      </c>
      <c r="X51" s="53">
        <v>451598695</v>
      </c>
      <c r="Y51" s="53">
        <v>559246473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85.07778356907811</v>
      </c>
      <c r="C58" s="5">
        <f>IF(C67=0,0,+(C76/C67)*100)</f>
        <v>0</v>
      </c>
      <c r="D58" s="6">
        <f aca="true" t="shared" si="6" ref="D58:Z58">IF(D67=0,0,+(D76/D67)*100)</f>
        <v>83.62592549262506</v>
      </c>
      <c r="E58" s="7">
        <f t="shared" si="6"/>
        <v>83.62592549262506</v>
      </c>
      <c r="F58" s="7">
        <f t="shared" si="6"/>
        <v>60.98355528238191</v>
      </c>
      <c r="G58" s="7">
        <f t="shared" si="6"/>
        <v>54.43228733079607</v>
      </c>
      <c r="H58" s="7">
        <f t="shared" si="6"/>
        <v>69.98007160386304</v>
      </c>
      <c r="I58" s="7">
        <f t="shared" si="6"/>
        <v>61.406310932973675</v>
      </c>
      <c r="J58" s="7">
        <f t="shared" si="6"/>
        <v>92.31885090026766</v>
      </c>
      <c r="K58" s="7">
        <f t="shared" si="6"/>
        <v>105.88436819498692</v>
      </c>
      <c r="L58" s="7">
        <f t="shared" si="6"/>
        <v>108.39103332775079</v>
      </c>
      <c r="M58" s="7">
        <f t="shared" si="6"/>
        <v>102.23044680674043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77.78446835958158</v>
      </c>
      <c r="W58" s="7">
        <f t="shared" si="6"/>
        <v>83.62536109298101</v>
      </c>
      <c r="X58" s="7">
        <f t="shared" si="6"/>
        <v>0</v>
      </c>
      <c r="Y58" s="7">
        <f t="shared" si="6"/>
        <v>0</v>
      </c>
      <c r="Z58" s="8">
        <f t="shared" si="6"/>
        <v>83.62592549262506</v>
      </c>
    </row>
    <row r="59" spans="1:26" ht="13.5">
      <c r="A59" s="36" t="s">
        <v>31</v>
      </c>
      <c r="B59" s="9">
        <f aca="true" t="shared" si="7" ref="B59:Z66">IF(B68=0,0,+(B77/B68)*100)</f>
        <v>76.81658346218366</v>
      </c>
      <c r="C59" s="9">
        <f t="shared" si="7"/>
        <v>0</v>
      </c>
      <c r="D59" s="2">
        <f t="shared" si="7"/>
        <v>75.99926634316834</v>
      </c>
      <c r="E59" s="10">
        <f t="shared" si="7"/>
        <v>75.99926634316834</v>
      </c>
      <c r="F59" s="10">
        <f t="shared" si="7"/>
        <v>36.099075149012236</v>
      </c>
      <c r="G59" s="10">
        <f t="shared" si="7"/>
        <v>16.987024154960494</v>
      </c>
      <c r="H59" s="10">
        <f t="shared" si="7"/>
        <v>55.30670225381421</v>
      </c>
      <c r="I59" s="10">
        <f t="shared" si="7"/>
        <v>35.014995600107305</v>
      </c>
      <c r="J59" s="10">
        <f t="shared" si="7"/>
        <v>92.98134532813158</v>
      </c>
      <c r="K59" s="10">
        <f t="shared" si="7"/>
        <v>-12916.66037735849</v>
      </c>
      <c r="L59" s="10">
        <f t="shared" si="7"/>
        <v>230.04577064526913</v>
      </c>
      <c r="M59" s="10">
        <f t="shared" si="7"/>
        <v>220.56277202637045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69.62003261255536</v>
      </c>
      <c r="W59" s="10">
        <f t="shared" si="7"/>
        <v>75.99451303155007</v>
      </c>
      <c r="X59" s="10">
        <f t="shared" si="7"/>
        <v>0</v>
      </c>
      <c r="Y59" s="10">
        <f t="shared" si="7"/>
        <v>0</v>
      </c>
      <c r="Z59" s="11">
        <f t="shared" si="7"/>
        <v>75.99926634316834</v>
      </c>
    </row>
    <row r="60" spans="1:26" ht="13.5">
      <c r="A60" s="37" t="s">
        <v>32</v>
      </c>
      <c r="B60" s="12">
        <f t="shared" si="7"/>
        <v>97.55986220431619</v>
      </c>
      <c r="C60" s="12">
        <f t="shared" si="7"/>
        <v>0</v>
      </c>
      <c r="D60" s="3">
        <f t="shared" si="7"/>
        <v>86.28961088080212</v>
      </c>
      <c r="E60" s="13">
        <f t="shared" si="7"/>
        <v>86.28961088080212</v>
      </c>
      <c r="F60" s="13">
        <f t="shared" si="7"/>
        <v>65.86602374566198</v>
      </c>
      <c r="G60" s="13">
        <f t="shared" si="7"/>
        <v>86.91663218048556</v>
      </c>
      <c r="H60" s="13">
        <f t="shared" si="7"/>
        <v>92.68331621479892</v>
      </c>
      <c r="I60" s="13">
        <f t="shared" si="7"/>
        <v>80.78813832842641</v>
      </c>
      <c r="J60" s="13">
        <f t="shared" si="7"/>
        <v>95.20198866801344</v>
      </c>
      <c r="K60" s="13">
        <f t="shared" si="7"/>
        <v>85.31213564288164</v>
      </c>
      <c r="L60" s="13">
        <f t="shared" si="7"/>
        <v>85.21048339060711</v>
      </c>
      <c r="M60" s="13">
        <f t="shared" si="7"/>
        <v>88.32219183774704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84.5149653183876</v>
      </c>
      <c r="W60" s="13">
        <f t="shared" si="7"/>
        <v>86.29146232903562</v>
      </c>
      <c r="X60" s="13">
        <f t="shared" si="7"/>
        <v>0</v>
      </c>
      <c r="Y60" s="13">
        <f t="shared" si="7"/>
        <v>0</v>
      </c>
      <c r="Z60" s="14">
        <f t="shared" si="7"/>
        <v>86.28961088080212</v>
      </c>
    </row>
    <row r="61" spans="1:26" ht="13.5">
      <c r="A61" s="38" t="s">
        <v>103</v>
      </c>
      <c r="B61" s="12">
        <f t="shared" si="7"/>
        <v>98.6501074122065</v>
      </c>
      <c r="C61" s="12">
        <f t="shared" si="7"/>
        <v>0</v>
      </c>
      <c r="D61" s="3">
        <f t="shared" si="7"/>
        <v>91.7402768967849</v>
      </c>
      <c r="E61" s="13">
        <f t="shared" si="7"/>
        <v>91.7402768967849</v>
      </c>
      <c r="F61" s="13">
        <f t="shared" si="7"/>
        <v>80.24726799550608</v>
      </c>
      <c r="G61" s="13">
        <f t="shared" si="7"/>
        <v>95.99383580058864</v>
      </c>
      <c r="H61" s="13">
        <f t="shared" si="7"/>
        <v>95.75095528269469</v>
      </c>
      <c r="I61" s="13">
        <f t="shared" si="7"/>
        <v>90.41094559530546</v>
      </c>
      <c r="J61" s="13">
        <f t="shared" si="7"/>
        <v>111.06254973701029</v>
      </c>
      <c r="K61" s="13">
        <f t="shared" si="7"/>
        <v>90.58931572162449</v>
      </c>
      <c r="L61" s="13">
        <f t="shared" si="7"/>
        <v>91.82086374238206</v>
      </c>
      <c r="M61" s="13">
        <f t="shared" si="7"/>
        <v>96.97289630560316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93.59455584094133</v>
      </c>
      <c r="W61" s="13">
        <f t="shared" si="7"/>
        <v>91.72374924976023</v>
      </c>
      <c r="X61" s="13">
        <f t="shared" si="7"/>
        <v>0</v>
      </c>
      <c r="Y61" s="13">
        <f t="shared" si="7"/>
        <v>0</v>
      </c>
      <c r="Z61" s="14">
        <f t="shared" si="7"/>
        <v>91.7402768967849</v>
      </c>
    </row>
    <row r="62" spans="1:26" ht="13.5">
      <c r="A62" s="38" t="s">
        <v>104</v>
      </c>
      <c r="B62" s="12">
        <f t="shared" si="7"/>
        <v>100.00000269294078</v>
      </c>
      <c r="C62" s="12">
        <f t="shared" si="7"/>
        <v>0</v>
      </c>
      <c r="D62" s="3">
        <f t="shared" si="7"/>
        <v>75.99667181742541</v>
      </c>
      <c r="E62" s="13">
        <f t="shared" si="7"/>
        <v>75.99667181742541</v>
      </c>
      <c r="F62" s="13">
        <f t="shared" si="7"/>
        <v>41.41907305502709</v>
      </c>
      <c r="G62" s="13">
        <f t="shared" si="7"/>
        <v>83.07108789358773</v>
      </c>
      <c r="H62" s="13">
        <f t="shared" si="7"/>
        <v>84.81285936316945</v>
      </c>
      <c r="I62" s="13">
        <f t="shared" si="7"/>
        <v>65.37573231074485</v>
      </c>
      <c r="J62" s="13">
        <f t="shared" si="7"/>
        <v>76.93513116224624</v>
      </c>
      <c r="K62" s="13">
        <f t="shared" si="7"/>
        <v>66.00289211806495</v>
      </c>
      <c r="L62" s="13">
        <f t="shared" si="7"/>
        <v>84.62895865619888</v>
      </c>
      <c r="M62" s="13">
        <f t="shared" si="7"/>
        <v>75.94647738049764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70.87465986744876</v>
      </c>
      <c r="W62" s="13">
        <f t="shared" si="7"/>
        <v>75.99666459083184</v>
      </c>
      <c r="X62" s="13">
        <f t="shared" si="7"/>
        <v>0</v>
      </c>
      <c r="Y62" s="13">
        <f t="shared" si="7"/>
        <v>0</v>
      </c>
      <c r="Z62" s="14">
        <f t="shared" si="7"/>
        <v>75.99667181742541</v>
      </c>
    </row>
    <row r="63" spans="1:26" ht="13.5">
      <c r="A63" s="38" t="s">
        <v>105</v>
      </c>
      <c r="B63" s="12">
        <f t="shared" si="7"/>
        <v>78.20642415274175</v>
      </c>
      <c r="C63" s="12">
        <f t="shared" si="7"/>
        <v>0</v>
      </c>
      <c r="D63" s="3">
        <f t="shared" si="7"/>
        <v>64.79821845635762</v>
      </c>
      <c r="E63" s="13">
        <f t="shared" si="7"/>
        <v>64.79821845635762</v>
      </c>
      <c r="F63" s="13">
        <f t="shared" si="7"/>
        <v>40.10806435446016</v>
      </c>
      <c r="G63" s="13">
        <f t="shared" si="7"/>
        <v>67.23568856317776</v>
      </c>
      <c r="H63" s="13">
        <f t="shared" si="7"/>
        <v>105.39769660399656</v>
      </c>
      <c r="I63" s="13">
        <f t="shared" si="7"/>
        <v>65.03983050416363</v>
      </c>
      <c r="J63" s="13">
        <f t="shared" si="7"/>
        <v>95.78299449149604</v>
      </c>
      <c r="K63" s="13">
        <f t="shared" si="7"/>
        <v>107.73943721350632</v>
      </c>
      <c r="L63" s="13">
        <f t="shared" si="7"/>
        <v>84.6188916759036</v>
      </c>
      <c r="M63" s="13">
        <f t="shared" si="7"/>
        <v>95.93121690952657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79.02522791049873</v>
      </c>
      <c r="W63" s="13">
        <f t="shared" si="7"/>
        <v>64.78735538536743</v>
      </c>
      <c r="X63" s="13">
        <f t="shared" si="7"/>
        <v>0</v>
      </c>
      <c r="Y63" s="13">
        <f t="shared" si="7"/>
        <v>0</v>
      </c>
      <c r="Z63" s="14">
        <f t="shared" si="7"/>
        <v>64.79821845635762</v>
      </c>
    </row>
    <row r="64" spans="1:26" ht="13.5">
      <c r="A64" s="38" t="s">
        <v>106</v>
      </c>
      <c r="B64" s="12">
        <f t="shared" si="7"/>
        <v>100.00000764008128</v>
      </c>
      <c r="C64" s="12">
        <f t="shared" si="7"/>
        <v>0</v>
      </c>
      <c r="D64" s="3">
        <f t="shared" si="7"/>
        <v>75.02036825810656</v>
      </c>
      <c r="E64" s="13">
        <f t="shared" si="7"/>
        <v>75.02036825810656</v>
      </c>
      <c r="F64" s="13">
        <f t="shared" si="7"/>
        <v>49.45696927780832</v>
      </c>
      <c r="G64" s="13">
        <f t="shared" si="7"/>
        <v>65.05235740811972</v>
      </c>
      <c r="H64" s="13">
        <f t="shared" si="7"/>
        <v>82.62885941573455</v>
      </c>
      <c r="I64" s="13">
        <f t="shared" si="7"/>
        <v>65.29719523412803</v>
      </c>
      <c r="J64" s="13">
        <f t="shared" si="7"/>
        <v>75.08186833721244</v>
      </c>
      <c r="K64" s="13">
        <f t="shared" si="7"/>
        <v>72.79353298091523</v>
      </c>
      <c r="L64" s="13">
        <f t="shared" si="7"/>
        <v>75.0063925008093</v>
      </c>
      <c r="M64" s="13">
        <f t="shared" si="7"/>
        <v>74.29967763551005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69.8422171635214</v>
      </c>
      <c r="W64" s="13">
        <f t="shared" si="7"/>
        <v>75.02036825810656</v>
      </c>
      <c r="X64" s="13">
        <f t="shared" si="7"/>
        <v>0</v>
      </c>
      <c r="Y64" s="13">
        <f t="shared" si="7"/>
        <v>0</v>
      </c>
      <c r="Z64" s="14">
        <f t="shared" si="7"/>
        <v>75.02036825810656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100.00350604221772</v>
      </c>
      <c r="E66" s="16">
        <f t="shared" si="7"/>
        <v>100.00350604221772</v>
      </c>
      <c r="F66" s="16">
        <f t="shared" si="7"/>
        <v>107.80673994011008</v>
      </c>
      <c r="G66" s="16">
        <f t="shared" si="7"/>
        <v>121.19300897393725</v>
      </c>
      <c r="H66" s="16">
        <f t="shared" si="7"/>
        <v>3.6949818503532352</v>
      </c>
      <c r="I66" s="16">
        <f t="shared" si="7"/>
        <v>76.1801703510193</v>
      </c>
      <c r="J66" s="16">
        <f t="shared" si="7"/>
        <v>60.82836405677949</v>
      </c>
      <c r="K66" s="16">
        <f t="shared" si="7"/>
        <v>0</v>
      </c>
      <c r="L66" s="16">
        <f t="shared" si="7"/>
        <v>0.078955078125</v>
      </c>
      <c r="M66" s="16">
        <f t="shared" si="7"/>
        <v>19.564095475831905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46.62307250764294</v>
      </c>
      <c r="W66" s="16">
        <f t="shared" si="7"/>
        <v>99.99831958923292</v>
      </c>
      <c r="X66" s="16">
        <f t="shared" si="7"/>
        <v>0</v>
      </c>
      <c r="Y66" s="16">
        <f t="shared" si="7"/>
        <v>0</v>
      </c>
      <c r="Z66" s="17">
        <f t="shared" si="7"/>
        <v>100.00350604221772</v>
      </c>
    </row>
    <row r="67" spans="1:26" ht="13.5" hidden="1">
      <c r="A67" s="40" t="s">
        <v>109</v>
      </c>
      <c r="B67" s="23">
        <v>310525157</v>
      </c>
      <c r="C67" s="23"/>
      <c r="D67" s="24">
        <v>424561730</v>
      </c>
      <c r="E67" s="25">
        <v>424561730</v>
      </c>
      <c r="F67" s="25">
        <v>34267174</v>
      </c>
      <c r="G67" s="25">
        <v>48106448</v>
      </c>
      <c r="H67" s="25">
        <v>40820144</v>
      </c>
      <c r="I67" s="25">
        <v>123193766</v>
      </c>
      <c r="J67" s="25">
        <v>27748192</v>
      </c>
      <c r="K67" s="25">
        <v>24933365</v>
      </c>
      <c r="L67" s="25">
        <v>29855000</v>
      </c>
      <c r="M67" s="25">
        <v>82536557</v>
      </c>
      <c r="N67" s="25"/>
      <c r="O67" s="25"/>
      <c r="P67" s="25"/>
      <c r="Q67" s="25"/>
      <c r="R67" s="25"/>
      <c r="S67" s="25"/>
      <c r="T67" s="25"/>
      <c r="U67" s="25"/>
      <c r="V67" s="25">
        <v>205730323</v>
      </c>
      <c r="W67" s="25">
        <v>212280504</v>
      </c>
      <c r="X67" s="25"/>
      <c r="Y67" s="24"/>
      <c r="Z67" s="26">
        <v>424561730</v>
      </c>
    </row>
    <row r="68" spans="1:26" ht="13.5" hidden="1">
      <c r="A68" s="36" t="s">
        <v>31</v>
      </c>
      <c r="B68" s="18">
        <v>94356895</v>
      </c>
      <c r="C68" s="18"/>
      <c r="D68" s="19">
        <v>135594730</v>
      </c>
      <c r="E68" s="20">
        <v>135594730</v>
      </c>
      <c r="F68" s="20">
        <v>8137419</v>
      </c>
      <c r="G68" s="20">
        <v>23248351</v>
      </c>
      <c r="H68" s="20">
        <v>20220034</v>
      </c>
      <c r="I68" s="20">
        <v>51605804</v>
      </c>
      <c r="J68" s="20">
        <v>5902114</v>
      </c>
      <c r="K68" s="20">
        <v>-53000</v>
      </c>
      <c r="L68" s="20">
        <v>5982000</v>
      </c>
      <c r="M68" s="20">
        <v>11831114</v>
      </c>
      <c r="N68" s="20"/>
      <c r="O68" s="20"/>
      <c r="P68" s="20"/>
      <c r="Q68" s="20"/>
      <c r="R68" s="20"/>
      <c r="S68" s="20"/>
      <c r="T68" s="20"/>
      <c r="U68" s="20"/>
      <c r="V68" s="20">
        <v>63436918</v>
      </c>
      <c r="W68" s="20">
        <v>67797000</v>
      </c>
      <c r="X68" s="20"/>
      <c r="Y68" s="19"/>
      <c r="Z68" s="22">
        <v>135594730</v>
      </c>
    </row>
    <row r="69" spans="1:26" ht="13.5" hidden="1">
      <c r="A69" s="37" t="s">
        <v>32</v>
      </c>
      <c r="B69" s="18">
        <v>196501075</v>
      </c>
      <c r="C69" s="18"/>
      <c r="D69" s="19">
        <v>269686000</v>
      </c>
      <c r="E69" s="20">
        <v>269686000</v>
      </c>
      <c r="F69" s="20">
        <v>24343478</v>
      </c>
      <c r="G69" s="20">
        <v>23018882</v>
      </c>
      <c r="H69" s="20">
        <v>18678585</v>
      </c>
      <c r="I69" s="20">
        <v>66040945</v>
      </c>
      <c r="J69" s="20">
        <v>19899953</v>
      </c>
      <c r="K69" s="20">
        <v>22921365</v>
      </c>
      <c r="L69" s="20">
        <v>21825000</v>
      </c>
      <c r="M69" s="20">
        <v>64646318</v>
      </c>
      <c r="N69" s="20"/>
      <c r="O69" s="20"/>
      <c r="P69" s="20"/>
      <c r="Q69" s="20"/>
      <c r="R69" s="20"/>
      <c r="S69" s="20"/>
      <c r="T69" s="20"/>
      <c r="U69" s="20"/>
      <c r="V69" s="20">
        <v>130687263</v>
      </c>
      <c r="W69" s="20">
        <v>134843004</v>
      </c>
      <c r="X69" s="20"/>
      <c r="Y69" s="19"/>
      <c r="Z69" s="22">
        <v>269686000</v>
      </c>
    </row>
    <row r="70" spans="1:26" ht="13.5" hidden="1">
      <c r="A70" s="38" t="s">
        <v>103</v>
      </c>
      <c r="B70" s="18">
        <v>132482615</v>
      </c>
      <c r="C70" s="18"/>
      <c r="D70" s="19">
        <v>190757000</v>
      </c>
      <c r="E70" s="20">
        <v>190757000</v>
      </c>
      <c r="F70" s="20">
        <v>15065678</v>
      </c>
      <c r="G70" s="20">
        <v>15740568</v>
      </c>
      <c r="H70" s="20">
        <v>12218111</v>
      </c>
      <c r="I70" s="20">
        <v>43024357</v>
      </c>
      <c r="J70" s="20">
        <v>11842288</v>
      </c>
      <c r="K70" s="20">
        <v>15411111</v>
      </c>
      <c r="L70" s="20">
        <v>13291000</v>
      </c>
      <c r="M70" s="20">
        <v>40544399</v>
      </c>
      <c r="N70" s="20"/>
      <c r="O70" s="20"/>
      <c r="P70" s="20"/>
      <c r="Q70" s="20"/>
      <c r="R70" s="20"/>
      <c r="S70" s="20"/>
      <c r="T70" s="20"/>
      <c r="U70" s="20"/>
      <c r="V70" s="20">
        <v>83568756</v>
      </c>
      <c r="W70" s="20">
        <v>95399502</v>
      </c>
      <c r="X70" s="20"/>
      <c r="Y70" s="19"/>
      <c r="Z70" s="22">
        <v>190757000</v>
      </c>
    </row>
    <row r="71" spans="1:26" ht="13.5" hidden="1">
      <c r="A71" s="38" t="s">
        <v>104</v>
      </c>
      <c r="B71" s="18">
        <v>37134125</v>
      </c>
      <c r="C71" s="18"/>
      <c r="D71" s="19">
        <v>42065000</v>
      </c>
      <c r="E71" s="20">
        <v>42065000</v>
      </c>
      <c r="F71" s="20">
        <v>5554936</v>
      </c>
      <c r="G71" s="20">
        <v>3529518</v>
      </c>
      <c r="H71" s="20">
        <v>3633337</v>
      </c>
      <c r="I71" s="20">
        <v>12717791</v>
      </c>
      <c r="J71" s="20">
        <v>4295329</v>
      </c>
      <c r="K71" s="20">
        <v>4653337</v>
      </c>
      <c r="L71" s="20">
        <v>4840121</v>
      </c>
      <c r="M71" s="20">
        <v>13788787</v>
      </c>
      <c r="N71" s="20"/>
      <c r="O71" s="20"/>
      <c r="P71" s="20"/>
      <c r="Q71" s="20"/>
      <c r="R71" s="20"/>
      <c r="S71" s="20"/>
      <c r="T71" s="20"/>
      <c r="U71" s="20"/>
      <c r="V71" s="20">
        <v>26506578</v>
      </c>
      <c r="W71" s="20">
        <v>21032502</v>
      </c>
      <c r="X71" s="20"/>
      <c r="Y71" s="19"/>
      <c r="Z71" s="22">
        <v>42065000</v>
      </c>
    </row>
    <row r="72" spans="1:26" ht="13.5" hidden="1">
      <c r="A72" s="38" t="s">
        <v>105</v>
      </c>
      <c r="B72" s="18">
        <v>13795469</v>
      </c>
      <c r="C72" s="18"/>
      <c r="D72" s="19">
        <v>18411000</v>
      </c>
      <c r="E72" s="20">
        <v>18411000</v>
      </c>
      <c r="F72" s="20">
        <v>2115036</v>
      </c>
      <c r="G72" s="20">
        <v>1370949</v>
      </c>
      <c r="H72" s="20">
        <v>1232007</v>
      </c>
      <c r="I72" s="20">
        <v>4717992</v>
      </c>
      <c r="J72" s="20">
        <v>1326676</v>
      </c>
      <c r="K72" s="20">
        <v>1269007</v>
      </c>
      <c r="L72" s="20">
        <v>1307253</v>
      </c>
      <c r="M72" s="20">
        <v>3902936</v>
      </c>
      <c r="N72" s="20"/>
      <c r="O72" s="20"/>
      <c r="P72" s="20"/>
      <c r="Q72" s="20"/>
      <c r="R72" s="20"/>
      <c r="S72" s="20"/>
      <c r="T72" s="20"/>
      <c r="U72" s="20"/>
      <c r="V72" s="20">
        <v>8620928</v>
      </c>
      <c r="W72" s="20">
        <v>9205500</v>
      </c>
      <c r="X72" s="20"/>
      <c r="Y72" s="19"/>
      <c r="Z72" s="22">
        <v>18411000</v>
      </c>
    </row>
    <row r="73" spans="1:26" ht="13.5" hidden="1">
      <c r="A73" s="38" t="s">
        <v>106</v>
      </c>
      <c r="B73" s="18">
        <v>13088866</v>
      </c>
      <c r="C73" s="18"/>
      <c r="D73" s="19">
        <v>18411000</v>
      </c>
      <c r="E73" s="20">
        <v>18411000</v>
      </c>
      <c r="F73" s="20">
        <v>1607828</v>
      </c>
      <c r="G73" s="20">
        <v>1604071</v>
      </c>
      <c r="H73" s="20">
        <v>1492130</v>
      </c>
      <c r="I73" s="20">
        <v>4704029</v>
      </c>
      <c r="J73" s="20">
        <v>1621506</v>
      </c>
      <c r="K73" s="20">
        <v>1587130</v>
      </c>
      <c r="L73" s="20">
        <v>1587798</v>
      </c>
      <c r="M73" s="20">
        <v>4796434</v>
      </c>
      <c r="N73" s="20"/>
      <c r="O73" s="20"/>
      <c r="P73" s="20"/>
      <c r="Q73" s="20"/>
      <c r="R73" s="20"/>
      <c r="S73" s="20"/>
      <c r="T73" s="20"/>
      <c r="U73" s="20"/>
      <c r="V73" s="20">
        <v>9500463</v>
      </c>
      <c r="W73" s="20">
        <v>9205500</v>
      </c>
      <c r="X73" s="20"/>
      <c r="Y73" s="19"/>
      <c r="Z73" s="22">
        <v>18411000</v>
      </c>
    </row>
    <row r="74" spans="1:26" ht="13.5" hidden="1">
      <c r="A74" s="38" t="s">
        <v>107</v>
      </c>
      <c r="B74" s="18"/>
      <c r="C74" s="18"/>
      <c r="D74" s="19">
        <v>42000</v>
      </c>
      <c r="E74" s="20">
        <v>42000</v>
      </c>
      <c r="F74" s="20"/>
      <c r="G74" s="20">
        <v>773776</v>
      </c>
      <c r="H74" s="20">
        <v>103000</v>
      </c>
      <c r="I74" s="20">
        <v>876776</v>
      </c>
      <c r="J74" s="20">
        <v>814154</v>
      </c>
      <c r="K74" s="20">
        <v>780</v>
      </c>
      <c r="L74" s="20">
        <v>798828</v>
      </c>
      <c r="M74" s="20">
        <v>1613762</v>
      </c>
      <c r="N74" s="20"/>
      <c r="O74" s="20"/>
      <c r="P74" s="20"/>
      <c r="Q74" s="20"/>
      <c r="R74" s="20"/>
      <c r="S74" s="20"/>
      <c r="T74" s="20"/>
      <c r="U74" s="20"/>
      <c r="V74" s="20">
        <v>2490538</v>
      </c>
      <c r="W74" s="20"/>
      <c r="X74" s="20"/>
      <c r="Y74" s="19"/>
      <c r="Z74" s="22">
        <v>42000</v>
      </c>
    </row>
    <row r="75" spans="1:26" ht="13.5" hidden="1">
      <c r="A75" s="39" t="s">
        <v>108</v>
      </c>
      <c r="B75" s="27">
        <v>19667187</v>
      </c>
      <c r="C75" s="27"/>
      <c r="D75" s="28">
        <v>19281000</v>
      </c>
      <c r="E75" s="29">
        <v>19281000</v>
      </c>
      <c r="F75" s="29">
        <v>1786277</v>
      </c>
      <c r="G75" s="29">
        <v>1839215</v>
      </c>
      <c r="H75" s="29">
        <v>1921525</v>
      </c>
      <c r="I75" s="29">
        <v>5547017</v>
      </c>
      <c r="J75" s="29">
        <v>1946125</v>
      </c>
      <c r="K75" s="29">
        <v>2065000</v>
      </c>
      <c r="L75" s="29">
        <v>2048000</v>
      </c>
      <c r="M75" s="29">
        <v>6059125</v>
      </c>
      <c r="N75" s="29"/>
      <c r="O75" s="29"/>
      <c r="P75" s="29"/>
      <c r="Q75" s="29"/>
      <c r="R75" s="29"/>
      <c r="S75" s="29"/>
      <c r="T75" s="29"/>
      <c r="U75" s="29"/>
      <c r="V75" s="29">
        <v>11606142</v>
      </c>
      <c r="W75" s="29">
        <v>9640500</v>
      </c>
      <c r="X75" s="29"/>
      <c r="Y75" s="28"/>
      <c r="Z75" s="30">
        <v>19281000</v>
      </c>
    </row>
    <row r="76" spans="1:26" ht="13.5" hidden="1">
      <c r="A76" s="41" t="s">
        <v>110</v>
      </c>
      <c r="B76" s="31">
        <v>264187921</v>
      </c>
      <c r="C76" s="31"/>
      <c r="D76" s="32">
        <v>355043676</v>
      </c>
      <c r="E76" s="33">
        <v>355043676</v>
      </c>
      <c r="F76" s="33">
        <v>20897341</v>
      </c>
      <c r="G76" s="33">
        <v>26185440</v>
      </c>
      <c r="H76" s="33">
        <v>28565966</v>
      </c>
      <c r="I76" s="33">
        <v>75648747</v>
      </c>
      <c r="J76" s="33">
        <v>25616812</v>
      </c>
      <c r="K76" s="33">
        <v>26400536</v>
      </c>
      <c r="L76" s="33">
        <v>32360143</v>
      </c>
      <c r="M76" s="33">
        <v>84377491</v>
      </c>
      <c r="N76" s="33"/>
      <c r="O76" s="33"/>
      <c r="P76" s="33"/>
      <c r="Q76" s="33"/>
      <c r="R76" s="33"/>
      <c r="S76" s="33"/>
      <c r="T76" s="33"/>
      <c r="U76" s="33"/>
      <c r="V76" s="33">
        <v>160026238</v>
      </c>
      <c r="W76" s="33">
        <v>177520338</v>
      </c>
      <c r="X76" s="33"/>
      <c r="Y76" s="32"/>
      <c r="Z76" s="34">
        <v>355043676</v>
      </c>
    </row>
    <row r="77" spans="1:26" ht="13.5" hidden="1">
      <c r="A77" s="36" t="s">
        <v>31</v>
      </c>
      <c r="B77" s="18">
        <v>72481743</v>
      </c>
      <c r="C77" s="18"/>
      <c r="D77" s="19">
        <v>103051000</v>
      </c>
      <c r="E77" s="20">
        <v>103051000</v>
      </c>
      <c r="F77" s="20">
        <v>2937533</v>
      </c>
      <c r="G77" s="20">
        <v>3949203</v>
      </c>
      <c r="H77" s="20">
        <v>11183034</v>
      </c>
      <c r="I77" s="20">
        <v>18069770</v>
      </c>
      <c r="J77" s="20">
        <v>5487865</v>
      </c>
      <c r="K77" s="20">
        <v>6845830</v>
      </c>
      <c r="L77" s="20">
        <v>13761338</v>
      </c>
      <c r="M77" s="20">
        <v>26095033</v>
      </c>
      <c r="N77" s="20"/>
      <c r="O77" s="20"/>
      <c r="P77" s="20"/>
      <c r="Q77" s="20"/>
      <c r="R77" s="20"/>
      <c r="S77" s="20"/>
      <c r="T77" s="20"/>
      <c r="U77" s="20"/>
      <c r="V77" s="20">
        <v>44164803</v>
      </c>
      <c r="W77" s="20">
        <v>51522000</v>
      </c>
      <c r="X77" s="20"/>
      <c r="Y77" s="19"/>
      <c r="Z77" s="22">
        <v>103051000</v>
      </c>
    </row>
    <row r="78" spans="1:26" ht="13.5" hidden="1">
      <c r="A78" s="37" t="s">
        <v>32</v>
      </c>
      <c r="B78" s="18">
        <v>191706178</v>
      </c>
      <c r="C78" s="18"/>
      <c r="D78" s="19">
        <v>232711000</v>
      </c>
      <c r="E78" s="20">
        <v>232711000</v>
      </c>
      <c r="F78" s="20">
        <v>16034081</v>
      </c>
      <c r="G78" s="20">
        <v>20007237</v>
      </c>
      <c r="H78" s="20">
        <v>17311932</v>
      </c>
      <c r="I78" s="20">
        <v>53353250</v>
      </c>
      <c r="J78" s="20">
        <v>18945151</v>
      </c>
      <c r="K78" s="20">
        <v>19554706</v>
      </c>
      <c r="L78" s="20">
        <v>18597188</v>
      </c>
      <c r="M78" s="20">
        <v>57097045</v>
      </c>
      <c r="N78" s="20"/>
      <c r="O78" s="20"/>
      <c r="P78" s="20"/>
      <c r="Q78" s="20"/>
      <c r="R78" s="20"/>
      <c r="S78" s="20"/>
      <c r="T78" s="20"/>
      <c r="U78" s="20"/>
      <c r="V78" s="20">
        <v>110450295</v>
      </c>
      <c r="W78" s="20">
        <v>116358000</v>
      </c>
      <c r="X78" s="20"/>
      <c r="Y78" s="19"/>
      <c r="Z78" s="22">
        <v>232711000</v>
      </c>
    </row>
    <row r="79" spans="1:26" ht="13.5" hidden="1">
      <c r="A79" s="38" t="s">
        <v>103</v>
      </c>
      <c r="B79" s="18">
        <v>130694242</v>
      </c>
      <c r="C79" s="18"/>
      <c r="D79" s="19">
        <v>175001000</v>
      </c>
      <c r="E79" s="20">
        <v>175001000</v>
      </c>
      <c r="F79" s="20">
        <v>12089795</v>
      </c>
      <c r="G79" s="20">
        <v>15109975</v>
      </c>
      <c r="H79" s="20">
        <v>11698958</v>
      </c>
      <c r="I79" s="20">
        <v>38898728</v>
      </c>
      <c r="J79" s="20">
        <v>13152347</v>
      </c>
      <c r="K79" s="20">
        <v>13960820</v>
      </c>
      <c r="L79" s="20">
        <v>12203911</v>
      </c>
      <c r="M79" s="20">
        <v>39317078</v>
      </c>
      <c r="N79" s="20"/>
      <c r="O79" s="20"/>
      <c r="P79" s="20"/>
      <c r="Q79" s="20"/>
      <c r="R79" s="20"/>
      <c r="S79" s="20"/>
      <c r="T79" s="20"/>
      <c r="U79" s="20"/>
      <c r="V79" s="20">
        <v>78215806</v>
      </c>
      <c r="W79" s="20">
        <v>87504000</v>
      </c>
      <c r="X79" s="20"/>
      <c r="Y79" s="19"/>
      <c r="Z79" s="22">
        <v>175001000</v>
      </c>
    </row>
    <row r="80" spans="1:26" ht="13.5" hidden="1">
      <c r="A80" s="38" t="s">
        <v>104</v>
      </c>
      <c r="B80" s="18">
        <v>37134126</v>
      </c>
      <c r="C80" s="18"/>
      <c r="D80" s="19">
        <v>31968000</v>
      </c>
      <c r="E80" s="20">
        <v>31968000</v>
      </c>
      <c r="F80" s="20">
        <v>2300803</v>
      </c>
      <c r="G80" s="20">
        <v>2932009</v>
      </c>
      <c r="H80" s="20">
        <v>3081537</v>
      </c>
      <c r="I80" s="20">
        <v>8314349</v>
      </c>
      <c r="J80" s="20">
        <v>3304617</v>
      </c>
      <c r="K80" s="20">
        <v>3071337</v>
      </c>
      <c r="L80" s="20">
        <v>4096144</v>
      </c>
      <c r="M80" s="20">
        <v>10472098</v>
      </c>
      <c r="N80" s="20"/>
      <c r="O80" s="20"/>
      <c r="P80" s="20"/>
      <c r="Q80" s="20"/>
      <c r="R80" s="20"/>
      <c r="S80" s="20"/>
      <c r="T80" s="20"/>
      <c r="U80" s="20"/>
      <c r="V80" s="20">
        <v>18786447</v>
      </c>
      <c r="W80" s="20">
        <v>15984000</v>
      </c>
      <c r="X80" s="20"/>
      <c r="Y80" s="19"/>
      <c r="Z80" s="22">
        <v>31968000</v>
      </c>
    </row>
    <row r="81" spans="1:26" ht="13.5" hidden="1">
      <c r="A81" s="38" t="s">
        <v>105</v>
      </c>
      <c r="B81" s="18">
        <v>10788943</v>
      </c>
      <c r="C81" s="18"/>
      <c r="D81" s="19">
        <v>11930000</v>
      </c>
      <c r="E81" s="20">
        <v>11930000</v>
      </c>
      <c r="F81" s="20">
        <v>848300</v>
      </c>
      <c r="G81" s="20">
        <v>921767</v>
      </c>
      <c r="H81" s="20">
        <v>1298507</v>
      </c>
      <c r="I81" s="20">
        <v>3068574</v>
      </c>
      <c r="J81" s="20">
        <v>1270730</v>
      </c>
      <c r="K81" s="20">
        <v>1367221</v>
      </c>
      <c r="L81" s="20">
        <v>1106183</v>
      </c>
      <c r="M81" s="20">
        <v>3744134</v>
      </c>
      <c r="N81" s="20"/>
      <c r="O81" s="20"/>
      <c r="P81" s="20"/>
      <c r="Q81" s="20"/>
      <c r="R81" s="20"/>
      <c r="S81" s="20"/>
      <c r="T81" s="20"/>
      <c r="U81" s="20"/>
      <c r="V81" s="20">
        <v>6812708</v>
      </c>
      <c r="W81" s="20">
        <v>5964000</v>
      </c>
      <c r="X81" s="20"/>
      <c r="Y81" s="19"/>
      <c r="Z81" s="22">
        <v>11930000</v>
      </c>
    </row>
    <row r="82" spans="1:26" ht="13.5" hidden="1">
      <c r="A82" s="38" t="s">
        <v>106</v>
      </c>
      <c r="B82" s="18">
        <v>13088867</v>
      </c>
      <c r="C82" s="18"/>
      <c r="D82" s="19">
        <v>13812000</v>
      </c>
      <c r="E82" s="20">
        <v>13812000</v>
      </c>
      <c r="F82" s="20">
        <v>795183</v>
      </c>
      <c r="G82" s="20">
        <v>1043486</v>
      </c>
      <c r="H82" s="20">
        <v>1232930</v>
      </c>
      <c r="I82" s="20">
        <v>3071599</v>
      </c>
      <c r="J82" s="20">
        <v>1217457</v>
      </c>
      <c r="K82" s="20">
        <v>1155328</v>
      </c>
      <c r="L82" s="20">
        <v>1190950</v>
      </c>
      <c r="M82" s="20">
        <v>3563735</v>
      </c>
      <c r="N82" s="20"/>
      <c r="O82" s="20"/>
      <c r="P82" s="20"/>
      <c r="Q82" s="20"/>
      <c r="R82" s="20"/>
      <c r="S82" s="20"/>
      <c r="T82" s="20"/>
      <c r="U82" s="20"/>
      <c r="V82" s="20">
        <v>6635334</v>
      </c>
      <c r="W82" s="20">
        <v>6906000</v>
      </c>
      <c r="X82" s="20"/>
      <c r="Y82" s="19"/>
      <c r="Z82" s="22">
        <v>13812000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19281676</v>
      </c>
      <c r="E84" s="29">
        <v>19281676</v>
      </c>
      <c r="F84" s="29">
        <v>1925727</v>
      </c>
      <c r="G84" s="29">
        <v>2229000</v>
      </c>
      <c r="H84" s="29">
        <v>71000</v>
      </c>
      <c r="I84" s="29">
        <v>4225727</v>
      </c>
      <c r="J84" s="29">
        <v>1183796</v>
      </c>
      <c r="K84" s="29"/>
      <c r="L84" s="29">
        <v>1617</v>
      </c>
      <c r="M84" s="29">
        <v>1185413</v>
      </c>
      <c r="N84" s="29"/>
      <c r="O84" s="29"/>
      <c r="P84" s="29"/>
      <c r="Q84" s="29"/>
      <c r="R84" s="29"/>
      <c r="S84" s="29"/>
      <c r="T84" s="29"/>
      <c r="U84" s="29"/>
      <c r="V84" s="29">
        <v>5411140</v>
      </c>
      <c r="W84" s="29">
        <v>9640338</v>
      </c>
      <c r="X84" s="29"/>
      <c r="Y84" s="28"/>
      <c r="Z84" s="30">
        <v>19281676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105503008</v>
      </c>
      <c r="C5" s="18">
        <v>0</v>
      </c>
      <c r="D5" s="58">
        <v>114723093</v>
      </c>
      <c r="E5" s="59">
        <v>114723093</v>
      </c>
      <c r="F5" s="59">
        <v>8087805</v>
      </c>
      <c r="G5" s="59">
        <v>7858647</v>
      </c>
      <c r="H5" s="59">
        <v>8180723</v>
      </c>
      <c r="I5" s="59">
        <v>24127175</v>
      </c>
      <c r="J5" s="59">
        <v>7947614</v>
      </c>
      <c r="K5" s="59">
        <v>8042602</v>
      </c>
      <c r="L5" s="59">
        <v>8054208</v>
      </c>
      <c r="M5" s="59">
        <v>24044424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48171599</v>
      </c>
      <c r="W5" s="59">
        <v>57760692</v>
      </c>
      <c r="X5" s="59">
        <v>-9589093</v>
      </c>
      <c r="Y5" s="60">
        <v>-16.6</v>
      </c>
      <c r="Z5" s="61">
        <v>114723093</v>
      </c>
    </row>
    <row r="6" spans="1:26" ht="13.5">
      <c r="A6" s="57" t="s">
        <v>32</v>
      </c>
      <c r="B6" s="18">
        <v>132735166</v>
      </c>
      <c r="C6" s="18">
        <v>0</v>
      </c>
      <c r="D6" s="58">
        <v>138655823</v>
      </c>
      <c r="E6" s="59">
        <v>138655823</v>
      </c>
      <c r="F6" s="59">
        <v>8816845</v>
      </c>
      <c r="G6" s="59">
        <v>11875315</v>
      </c>
      <c r="H6" s="59">
        <v>11751083</v>
      </c>
      <c r="I6" s="59">
        <v>32443243</v>
      </c>
      <c r="J6" s="59">
        <v>11798166</v>
      </c>
      <c r="K6" s="59">
        <v>11892443</v>
      </c>
      <c r="L6" s="59">
        <v>12357433</v>
      </c>
      <c r="M6" s="59">
        <v>36048042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68491285</v>
      </c>
      <c r="W6" s="59">
        <v>74096376</v>
      </c>
      <c r="X6" s="59">
        <v>-5605091</v>
      </c>
      <c r="Y6" s="60">
        <v>-7.56</v>
      </c>
      <c r="Z6" s="61">
        <v>138655823</v>
      </c>
    </row>
    <row r="7" spans="1:26" ht="13.5">
      <c r="A7" s="57" t="s">
        <v>33</v>
      </c>
      <c r="B7" s="18">
        <v>19851644</v>
      </c>
      <c r="C7" s="18">
        <v>0</v>
      </c>
      <c r="D7" s="58">
        <v>12427975</v>
      </c>
      <c r="E7" s="59">
        <v>12427975</v>
      </c>
      <c r="F7" s="59">
        <v>331486</v>
      </c>
      <c r="G7" s="59">
        <v>660541</v>
      </c>
      <c r="H7" s="59">
        <v>95343</v>
      </c>
      <c r="I7" s="59">
        <v>1087370</v>
      </c>
      <c r="J7" s="59">
        <v>80023</v>
      </c>
      <c r="K7" s="59">
        <v>142626</v>
      </c>
      <c r="L7" s="59">
        <v>497962</v>
      </c>
      <c r="M7" s="59">
        <v>720611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1807981</v>
      </c>
      <c r="W7" s="59">
        <v>5807466</v>
      </c>
      <c r="X7" s="59">
        <v>-3999485</v>
      </c>
      <c r="Y7" s="60">
        <v>-68.87</v>
      </c>
      <c r="Z7" s="61">
        <v>12427975</v>
      </c>
    </row>
    <row r="8" spans="1:26" ht="13.5">
      <c r="A8" s="57" t="s">
        <v>34</v>
      </c>
      <c r="B8" s="18">
        <v>570227038</v>
      </c>
      <c r="C8" s="18">
        <v>0</v>
      </c>
      <c r="D8" s="58">
        <v>546431440</v>
      </c>
      <c r="E8" s="59">
        <v>546431440</v>
      </c>
      <c r="F8" s="59">
        <v>0</v>
      </c>
      <c r="G8" s="59">
        <v>215055000</v>
      </c>
      <c r="H8" s="59">
        <v>-683471</v>
      </c>
      <c r="I8" s="59">
        <v>214371529</v>
      </c>
      <c r="J8" s="59">
        <v>0</v>
      </c>
      <c r="K8" s="59">
        <v>0</v>
      </c>
      <c r="L8" s="59">
        <v>158512000</v>
      </c>
      <c r="M8" s="59">
        <v>158512000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372883529</v>
      </c>
      <c r="W8" s="59">
        <v>275715720</v>
      </c>
      <c r="X8" s="59">
        <v>97167809</v>
      </c>
      <c r="Y8" s="60">
        <v>35.24</v>
      </c>
      <c r="Z8" s="61">
        <v>546431440</v>
      </c>
    </row>
    <row r="9" spans="1:26" ht="13.5">
      <c r="A9" s="57" t="s">
        <v>35</v>
      </c>
      <c r="B9" s="18">
        <v>34645683</v>
      </c>
      <c r="C9" s="18">
        <v>0</v>
      </c>
      <c r="D9" s="58">
        <v>60895818</v>
      </c>
      <c r="E9" s="59">
        <v>60895818</v>
      </c>
      <c r="F9" s="59">
        <v>985097</v>
      </c>
      <c r="G9" s="59">
        <v>4043204</v>
      </c>
      <c r="H9" s="59">
        <v>1973573</v>
      </c>
      <c r="I9" s="59">
        <v>7001874</v>
      </c>
      <c r="J9" s="59">
        <v>2599671</v>
      </c>
      <c r="K9" s="59">
        <v>1488052</v>
      </c>
      <c r="L9" s="59">
        <v>1682115</v>
      </c>
      <c r="M9" s="59">
        <v>5769838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12771712</v>
      </c>
      <c r="W9" s="59">
        <v>23703144</v>
      </c>
      <c r="X9" s="59">
        <v>-10931432</v>
      </c>
      <c r="Y9" s="60">
        <v>-46.12</v>
      </c>
      <c r="Z9" s="61">
        <v>60895818</v>
      </c>
    </row>
    <row r="10" spans="1:26" ht="25.5">
      <c r="A10" s="62" t="s">
        <v>95</v>
      </c>
      <c r="B10" s="63">
        <f>SUM(B5:B9)</f>
        <v>862962539</v>
      </c>
      <c r="C10" s="63">
        <f>SUM(C5:C9)</f>
        <v>0</v>
      </c>
      <c r="D10" s="64">
        <f aca="true" t="shared" si="0" ref="D10:Z10">SUM(D5:D9)</f>
        <v>873134149</v>
      </c>
      <c r="E10" s="65">
        <f t="shared" si="0"/>
        <v>873134149</v>
      </c>
      <c r="F10" s="65">
        <f t="shared" si="0"/>
        <v>18221233</v>
      </c>
      <c r="G10" s="65">
        <f t="shared" si="0"/>
        <v>239492707</v>
      </c>
      <c r="H10" s="65">
        <f t="shared" si="0"/>
        <v>21317251</v>
      </c>
      <c r="I10" s="65">
        <f t="shared" si="0"/>
        <v>279031191</v>
      </c>
      <c r="J10" s="65">
        <f t="shared" si="0"/>
        <v>22425474</v>
      </c>
      <c r="K10" s="65">
        <f t="shared" si="0"/>
        <v>21565723</v>
      </c>
      <c r="L10" s="65">
        <f t="shared" si="0"/>
        <v>181103718</v>
      </c>
      <c r="M10" s="65">
        <f t="shared" si="0"/>
        <v>225094915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504126106</v>
      </c>
      <c r="W10" s="65">
        <f t="shared" si="0"/>
        <v>437083398</v>
      </c>
      <c r="X10" s="65">
        <f t="shared" si="0"/>
        <v>67042708</v>
      </c>
      <c r="Y10" s="66">
        <f>+IF(W10&lt;&gt;0,(X10/W10)*100,0)</f>
        <v>15.33865351710293</v>
      </c>
      <c r="Z10" s="67">
        <f t="shared" si="0"/>
        <v>873134149</v>
      </c>
    </row>
    <row r="11" spans="1:26" ht="13.5">
      <c r="A11" s="57" t="s">
        <v>36</v>
      </c>
      <c r="B11" s="18">
        <v>344566970</v>
      </c>
      <c r="C11" s="18">
        <v>0</v>
      </c>
      <c r="D11" s="58">
        <v>358810803</v>
      </c>
      <c r="E11" s="59">
        <v>358810803</v>
      </c>
      <c r="F11" s="59">
        <v>27430579</v>
      </c>
      <c r="G11" s="59">
        <v>30063338</v>
      </c>
      <c r="H11" s="59">
        <v>29107918</v>
      </c>
      <c r="I11" s="59">
        <v>86601835</v>
      </c>
      <c r="J11" s="59">
        <v>30065472</v>
      </c>
      <c r="K11" s="59">
        <v>46044187</v>
      </c>
      <c r="L11" s="59">
        <v>29886853</v>
      </c>
      <c r="M11" s="59">
        <v>105996512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192598347</v>
      </c>
      <c r="W11" s="59">
        <v>181158522</v>
      </c>
      <c r="X11" s="59">
        <v>11439825</v>
      </c>
      <c r="Y11" s="60">
        <v>6.31</v>
      </c>
      <c r="Z11" s="61">
        <v>358810803</v>
      </c>
    </row>
    <row r="12" spans="1:26" ht="13.5">
      <c r="A12" s="57" t="s">
        <v>37</v>
      </c>
      <c r="B12" s="18">
        <v>27512749</v>
      </c>
      <c r="C12" s="18">
        <v>0</v>
      </c>
      <c r="D12" s="58">
        <v>24290797</v>
      </c>
      <c r="E12" s="59">
        <v>24290797</v>
      </c>
      <c r="F12" s="59">
        <v>2468307</v>
      </c>
      <c r="G12" s="59">
        <v>2461228</v>
      </c>
      <c r="H12" s="59">
        <v>2503196</v>
      </c>
      <c r="I12" s="59">
        <v>7432731</v>
      </c>
      <c r="J12" s="59">
        <v>2477761</v>
      </c>
      <c r="K12" s="59">
        <v>2550510</v>
      </c>
      <c r="L12" s="59">
        <v>2537485</v>
      </c>
      <c r="M12" s="59">
        <v>7565756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14998487</v>
      </c>
      <c r="W12" s="59">
        <v>12145398</v>
      </c>
      <c r="X12" s="59">
        <v>2853089</v>
      </c>
      <c r="Y12" s="60">
        <v>23.49</v>
      </c>
      <c r="Z12" s="61">
        <v>24290797</v>
      </c>
    </row>
    <row r="13" spans="1:26" ht="13.5">
      <c r="A13" s="57" t="s">
        <v>96</v>
      </c>
      <c r="B13" s="18">
        <v>77003261</v>
      </c>
      <c r="C13" s="18">
        <v>0</v>
      </c>
      <c r="D13" s="58">
        <v>61197761</v>
      </c>
      <c r="E13" s="59">
        <v>61197761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30598878</v>
      </c>
      <c r="X13" s="59">
        <v>-30598878</v>
      </c>
      <c r="Y13" s="60">
        <v>-100</v>
      </c>
      <c r="Z13" s="61">
        <v>61197761</v>
      </c>
    </row>
    <row r="14" spans="1:26" ht="13.5">
      <c r="A14" s="57" t="s">
        <v>38</v>
      </c>
      <c r="B14" s="18">
        <v>1563731</v>
      </c>
      <c r="C14" s="18">
        <v>0</v>
      </c>
      <c r="D14" s="58">
        <v>692458</v>
      </c>
      <c r="E14" s="59">
        <v>692458</v>
      </c>
      <c r="F14" s="59">
        <v>62416</v>
      </c>
      <c r="G14" s="59">
        <v>7535</v>
      </c>
      <c r="H14" s="59">
        <v>6713</v>
      </c>
      <c r="I14" s="59">
        <v>76664</v>
      </c>
      <c r="J14" s="59">
        <v>14168</v>
      </c>
      <c r="K14" s="59">
        <v>15238</v>
      </c>
      <c r="L14" s="59">
        <v>3531</v>
      </c>
      <c r="M14" s="59">
        <v>32937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109601</v>
      </c>
      <c r="W14" s="59">
        <v>1078248</v>
      </c>
      <c r="X14" s="59">
        <v>-968647</v>
      </c>
      <c r="Y14" s="60">
        <v>-89.84</v>
      </c>
      <c r="Z14" s="61">
        <v>692458</v>
      </c>
    </row>
    <row r="15" spans="1:26" ht="13.5">
      <c r="A15" s="57" t="s">
        <v>39</v>
      </c>
      <c r="B15" s="18">
        <v>110492541</v>
      </c>
      <c r="C15" s="18">
        <v>0</v>
      </c>
      <c r="D15" s="58">
        <v>108750190</v>
      </c>
      <c r="E15" s="59">
        <v>108750190</v>
      </c>
      <c r="F15" s="59">
        <v>287272</v>
      </c>
      <c r="G15" s="59">
        <v>9567016</v>
      </c>
      <c r="H15" s="59">
        <v>12273224</v>
      </c>
      <c r="I15" s="59">
        <v>22127512</v>
      </c>
      <c r="J15" s="59">
        <v>7572799</v>
      </c>
      <c r="K15" s="59">
        <v>9162683</v>
      </c>
      <c r="L15" s="59">
        <v>7436396</v>
      </c>
      <c r="M15" s="59">
        <v>24171878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46299390</v>
      </c>
      <c r="W15" s="59">
        <v>54529986</v>
      </c>
      <c r="X15" s="59">
        <v>-8230596</v>
      </c>
      <c r="Y15" s="60">
        <v>-15.09</v>
      </c>
      <c r="Z15" s="61">
        <v>108750190</v>
      </c>
    </row>
    <row r="16" spans="1:26" ht="13.5">
      <c r="A16" s="68" t="s">
        <v>40</v>
      </c>
      <c r="B16" s="18">
        <v>11527520</v>
      </c>
      <c r="C16" s="18">
        <v>0</v>
      </c>
      <c r="D16" s="58">
        <v>16659690</v>
      </c>
      <c r="E16" s="59">
        <v>16659690</v>
      </c>
      <c r="F16" s="59">
        <v>106789</v>
      </c>
      <c r="G16" s="59">
        <v>0</v>
      </c>
      <c r="H16" s="59">
        <v>213577</v>
      </c>
      <c r="I16" s="59">
        <v>320366</v>
      </c>
      <c r="J16" s="59">
        <v>872777</v>
      </c>
      <c r="K16" s="59">
        <v>1313174</v>
      </c>
      <c r="L16" s="59">
        <v>2858323</v>
      </c>
      <c r="M16" s="59">
        <v>5044274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5364640</v>
      </c>
      <c r="W16" s="59">
        <v>8329848</v>
      </c>
      <c r="X16" s="59">
        <v>-2965208</v>
      </c>
      <c r="Y16" s="60">
        <v>-35.6</v>
      </c>
      <c r="Z16" s="61">
        <v>16659690</v>
      </c>
    </row>
    <row r="17" spans="1:26" ht="13.5">
      <c r="A17" s="57" t="s">
        <v>41</v>
      </c>
      <c r="B17" s="18">
        <v>252224670</v>
      </c>
      <c r="C17" s="18">
        <v>0</v>
      </c>
      <c r="D17" s="58">
        <v>276655964</v>
      </c>
      <c r="E17" s="59">
        <v>276655964</v>
      </c>
      <c r="F17" s="59">
        <v>18391319</v>
      </c>
      <c r="G17" s="59">
        <v>14064415</v>
      </c>
      <c r="H17" s="59">
        <v>14902412</v>
      </c>
      <c r="I17" s="59">
        <v>47358146</v>
      </c>
      <c r="J17" s="59">
        <v>15725778</v>
      </c>
      <c r="K17" s="59">
        <v>26581345</v>
      </c>
      <c r="L17" s="59">
        <v>14350950</v>
      </c>
      <c r="M17" s="59">
        <v>56658073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104016219</v>
      </c>
      <c r="W17" s="59">
        <v>142412022</v>
      </c>
      <c r="X17" s="59">
        <v>-38395803</v>
      </c>
      <c r="Y17" s="60">
        <v>-26.96</v>
      </c>
      <c r="Z17" s="61">
        <v>276655964</v>
      </c>
    </row>
    <row r="18" spans="1:26" ht="13.5">
      <c r="A18" s="69" t="s">
        <v>42</v>
      </c>
      <c r="B18" s="70">
        <f>SUM(B11:B17)</f>
        <v>824891442</v>
      </c>
      <c r="C18" s="70">
        <f>SUM(C11:C17)</f>
        <v>0</v>
      </c>
      <c r="D18" s="71">
        <f aca="true" t="shared" si="1" ref="D18:Z18">SUM(D11:D17)</f>
        <v>847057663</v>
      </c>
      <c r="E18" s="72">
        <f t="shared" si="1"/>
        <v>847057663</v>
      </c>
      <c r="F18" s="72">
        <f t="shared" si="1"/>
        <v>48746682</v>
      </c>
      <c r="G18" s="72">
        <f t="shared" si="1"/>
        <v>56163532</v>
      </c>
      <c r="H18" s="72">
        <f t="shared" si="1"/>
        <v>59007040</v>
      </c>
      <c r="I18" s="72">
        <f t="shared" si="1"/>
        <v>163917254</v>
      </c>
      <c r="J18" s="72">
        <f t="shared" si="1"/>
        <v>56728755</v>
      </c>
      <c r="K18" s="72">
        <f t="shared" si="1"/>
        <v>85667137</v>
      </c>
      <c r="L18" s="72">
        <f t="shared" si="1"/>
        <v>57073538</v>
      </c>
      <c r="M18" s="72">
        <f t="shared" si="1"/>
        <v>199469430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363386684</v>
      </c>
      <c r="W18" s="72">
        <f t="shared" si="1"/>
        <v>430252902</v>
      </c>
      <c r="X18" s="72">
        <f t="shared" si="1"/>
        <v>-66866218</v>
      </c>
      <c r="Y18" s="66">
        <f>+IF(W18&lt;&gt;0,(X18/W18)*100,0)</f>
        <v>-15.541142823018077</v>
      </c>
      <c r="Z18" s="73">
        <f t="shared" si="1"/>
        <v>847057663</v>
      </c>
    </row>
    <row r="19" spans="1:26" ht="13.5">
      <c r="A19" s="69" t="s">
        <v>43</v>
      </c>
      <c r="B19" s="74">
        <f>+B10-B18</f>
        <v>38071097</v>
      </c>
      <c r="C19" s="74">
        <f>+C10-C18</f>
        <v>0</v>
      </c>
      <c r="D19" s="75">
        <f aca="true" t="shared" si="2" ref="D19:Z19">+D10-D18</f>
        <v>26076486</v>
      </c>
      <c r="E19" s="76">
        <f t="shared" si="2"/>
        <v>26076486</v>
      </c>
      <c r="F19" s="76">
        <f t="shared" si="2"/>
        <v>-30525449</v>
      </c>
      <c r="G19" s="76">
        <f t="shared" si="2"/>
        <v>183329175</v>
      </c>
      <c r="H19" s="76">
        <f t="shared" si="2"/>
        <v>-37689789</v>
      </c>
      <c r="I19" s="76">
        <f t="shared" si="2"/>
        <v>115113937</v>
      </c>
      <c r="J19" s="76">
        <f t="shared" si="2"/>
        <v>-34303281</v>
      </c>
      <c r="K19" s="76">
        <f t="shared" si="2"/>
        <v>-64101414</v>
      </c>
      <c r="L19" s="76">
        <f t="shared" si="2"/>
        <v>124030180</v>
      </c>
      <c r="M19" s="76">
        <f t="shared" si="2"/>
        <v>25625485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140739422</v>
      </c>
      <c r="W19" s="76">
        <f>IF(E10=E18,0,W10-W18)</f>
        <v>6830496</v>
      </c>
      <c r="X19" s="76">
        <f t="shared" si="2"/>
        <v>133908926</v>
      </c>
      <c r="Y19" s="77">
        <f>+IF(W19&lt;&gt;0,(X19/W19)*100,0)</f>
        <v>1960.456839444749</v>
      </c>
      <c r="Z19" s="78">
        <f t="shared" si="2"/>
        <v>26076486</v>
      </c>
    </row>
    <row r="20" spans="1:26" ht="13.5">
      <c r="A20" s="57" t="s">
        <v>44</v>
      </c>
      <c r="B20" s="18">
        <v>236559304</v>
      </c>
      <c r="C20" s="18">
        <v>0</v>
      </c>
      <c r="D20" s="58">
        <v>241891082</v>
      </c>
      <c r="E20" s="59">
        <v>241891082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118445544</v>
      </c>
      <c r="X20" s="59">
        <v>-118445544</v>
      </c>
      <c r="Y20" s="60">
        <v>-100</v>
      </c>
      <c r="Z20" s="61">
        <v>241891082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274630401</v>
      </c>
      <c r="C22" s="85">
        <f>SUM(C19:C21)</f>
        <v>0</v>
      </c>
      <c r="D22" s="86">
        <f aca="true" t="shared" si="3" ref="D22:Z22">SUM(D19:D21)</f>
        <v>267967568</v>
      </c>
      <c r="E22" s="87">
        <f t="shared" si="3"/>
        <v>267967568</v>
      </c>
      <c r="F22" s="87">
        <f t="shared" si="3"/>
        <v>-30525449</v>
      </c>
      <c r="G22" s="87">
        <f t="shared" si="3"/>
        <v>183329175</v>
      </c>
      <c r="H22" s="87">
        <f t="shared" si="3"/>
        <v>-37689789</v>
      </c>
      <c r="I22" s="87">
        <f t="shared" si="3"/>
        <v>115113937</v>
      </c>
      <c r="J22" s="87">
        <f t="shared" si="3"/>
        <v>-34303281</v>
      </c>
      <c r="K22" s="87">
        <f t="shared" si="3"/>
        <v>-64101414</v>
      </c>
      <c r="L22" s="87">
        <f t="shared" si="3"/>
        <v>124030180</v>
      </c>
      <c r="M22" s="87">
        <f t="shared" si="3"/>
        <v>25625485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140739422</v>
      </c>
      <c r="W22" s="87">
        <f t="shared" si="3"/>
        <v>125276040</v>
      </c>
      <c r="X22" s="87">
        <f t="shared" si="3"/>
        <v>15463382</v>
      </c>
      <c r="Y22" s="88">
        <f>+IF(W22&lt;&gt;0,(X22/W22)*100,0)</f>
        <v>12.343447318417791</v>
      </c>
      <c r="Z22" s="89">
        <f t="shared" si="3"/>
        <v>267967568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274630401</v>
      </c>
      <c r="C24" s="74">
        <f>SUM(C22:C23)</f>
        <v>0</v>
      </c>
      <c r="D24" s="75">
        <f aca="true" t="shared" si="4" ref="D24:Z24">SUM(D22:D23)</f>
        <v>267967568</v>
      </c>
      <c r="E24" s="76">
        <f t="shared" si="4"/>
        <v>267967568</v>
      </c>
      <c r="F24" s="76">
        <f t="shared" si="4"/>
        <v>-30525449</v>
      </c>
      <c r="G24" s="76">
        <f t="shared" si="4"/>
        <v>183329175</v>
      </c>
      <c r="H24" s="76">
        <f t="shared" si="4"/>
        <v>-37689789</v>
      </c>
      <c r="I24" s="76">
        <f t="shared" si="4"/>
        <v>115113937</v>
      </c>
      <c r="J24" s="76">
        <f t="shared" si="4"/>
        <v>-34303281</v>
      </c>
      <c r="K24" s="76">
        <f t="shared" si="4"/>
        <v>-64101414</v>
      </c>
      <c r="L24" s="76">
        <f t="shared" si="4"/>
        <v>124030180</v>
      </c>
      <c r="M24" s="76">
        <f t="shared" si="4"/>
        <v>25625485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140739422</v>
      </c>
      <c r="W24" s="76">
        <f t="shared" si="4"/>
        <v>125276040</v>
      </c>
      <c r="X24" s="76">
        <f t="shared" si="4"/>
        <v>15463382</v>
      </c>
      <c r="Y24" s="77">
        <f>+IF(W24&lt;&gt;0,(X24/W24)*100,0)</f>
        <v>12.343447318417791</v>
      </c>
      <c r="Z24" s="78">
        <f t="shared" si="4"/>
        <v>267967568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169766369</v>
      </c>
      <c r="C27" s="21">
        <v>0</v>
      </c>
      <c r="D27" s="98">
        <v>279362569</v>
      </c>
      <c r="E27" s="99">
        <v>279362569</v>
      </c>
      <c r="F27" s="99">
        <v>14074535</v>
      </c>
      <c r="G27" s="99">
        <v>10556478</v>
      </c>
      <c r="H27" s="99">
        <v>9399866</v>
      </c>
      <c r="I27" s="99">
        <v>34030879</v>
      </c>
      <c r="J27" s="99">
        <v>15556805</v>
      </c>
      <c r="K27" s="99">
        <v>16591430</v>
      </c>
      <c r="L27" s="99">
        <v>30512692</v>
      </c>
      <c r="M27" s="99">
        <v>62660927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96691806</v>
      </c>
      <c r="W27" s="99">
        <v>139681285</v>
      </c>
      <c r="X27" s="99">
        <v>-42989479</v>
      </c>
      <c r="Y27" s="100">
        <v>-30.78</v>
      </c>
      <c r="Z27" s="101">
        <v>279362569</v>
      </c>
    </row>
    <row r="28" spans="1:26" ht="13.5">
      <c r="A28" s="102" t="s">
        <v>44</v>
      </c>
      <c r="B28" s="18">
        <v>149567854</v>
      </c>
      <c r="C28" s="18">
        <v>0</v>
      </c>
      <c r="D28" s="58">
        <v>236450560</v>
      </c>
      <c r="E28" s="59">
        <v>236450560</v>
      </c>
      <c r="F28" s="59">
        <v>14073049</v>
      </c>
      <c r="G28" s="59">
        <v>10556478</v>
      </c>
      <c r="H28" s="59">
        <v>9356360</v>
      </c>
      <c r="I28" s="59">
        <v>33985887</v>
      </c>
      <c r="J28" s="59">
        <v>15028016</v>
      </c>
      <c r="K28" s="59">
        <v>15699496</v>
      </c>
      <c r="L28" s="59">
        <v>29517531</v>
      </c>
      <c r="M28" s="59">
        <v>60245043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94230930</v>
      </c>
      <c r="W28" s="59">
        <v>118225280</v>
      </c>
      <c r="X28" s="59">
        <v>-23994350</v>
      </c>
      <c r="Y28" s="60">
        <v>-20.3</v>
      </c>
      <c r="Z28" s="61">
        <v>236450560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20198514</v>
      </c>
      <c r="C31" s="18">
        <v>0</v>
      </c>
      <c r="D31" s="58">
        <v>42912009</v>
      </c>
      <c r="E31" s="59">
        <v>42912009</v>
      </c>
      <c r="F31" s="59">
        <v>1486</v>
      </c>
      <c r="G31" s="59">
        <v>0</v>
      </c>
      <c r="H31" s="59">
        <v>43508</v>
      </c>
      <c r="I31" s="59">
        <v>44994</v>
      </c>
      <c r="J31" s="59">
        <v>528790</v>
      </c>
      <c r="K31" s="59">
        <v>891935</v>
      </c>
      <c r="L31" s="59">
        <v>995162</v>
      </c>
      <c r="M31" s="59">
        <v>2415887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2460881</v>
      </c>
      <c r="W31" s="59">
        <v>21456005</v>
      </c>
      <c r="X31" s="59">
        <v>-18995124</v>
      </c>
      <c r="Y31" s="60">
        <v>-88.53</v>
      </c>
      <c r="Z31" s="61">
        <v>42912009</v>
      </c>
    </row>
    <row r="32" spans="1:26" ht="13.5">
      <c r="A32" s="69" t="s">
        <v>50</v>
      </c>
      <c r="B32" s="21">
        <f>SUM(B28:B31)</f>
        <v>169766368</v>
      </c>
      <c r="C32" s="21">
        <f>SUM(C28:C31)</f>
        <v>0</v>
      </c>
      <c r="D32" s="98">
        <f aca="true" t="shared" si="5" ref="D32:Z32">SUM(D28:D31)</f>
        <v>279362569</v>
      </c>
      <c r="E32" s="99">
        <f t="shared" si="5"/>
        <v>279362569</v>
      </c>
      <c r="F32" s="99">
        <f t="shared" si="5"/>
        <v>14074535</v>
      </c>
      <c r="G32" s="99">
        <f t="shared" si="5"/>
        <v>10556478</v>
      </c>
      <c r="H32" s="99">
        <f t="shared" si="5"/>
        <v>9399868</v>
      </c>
      <c r="I32" s="99">
        <f t="shared" si="5"/>
        <v>34030881</v>
      </c>
      <c r="J32" s="99">
        <f t="shared" si="5"/>
        <v>15556806</v>
      </c>
      <c r="K32" s="99">
        <f t="shared" si="5"/>
        <v>16591431</v>
      </c>
      <c r="L32" s="99">
        <f t="shared" si="5"/>
        <v>30512693</v>
      </c>
      <c r="M32" s="99">
        <f t="shared" si="5"/>
        <v>62660930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96691811</v>
      </c>
      <c r="W32" s="99">
        <f t="shared" si="5"/>
        <v>139681285</v>
      </c>
      <c r="X32" s="99">
        <f t="shared" si="5"/>
        <v>-42989474</v>
      </c>
      <c r="Y32" s="100">
        <f>+IF(W32&lt;&gt;0,(X32/W32)*100,0)</f>
        <v>-30.77683169939337</v>
      </c>
      <c r="Z32" s="101">
        <f t="shared" si="5"/>
        <v>279362569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361832422</v>
      </c>
      <c r="C35" s="18">
        <v>0</v>
      </c>
      <c r="D35" s="58">
        <v>287486790</v>
      </c>
      <c r="E35" s="59">
        <v>287486790</v>
      </c>
      <c r="F35" s="59">
        <v>267227409</v>
      </c>
      <c r="G35" s="59">
        <v>564089474</v>
      </c>
      <c r="H35" s="59">
        <v>585641833</v>
      </c>
      <c r="I35" s="59">
        <v>585641833</v>
      </c>
      <c r="J35" s="59">
        <v>597878992</v>
      </c>
      <c r="K35" s="59">
        <v>530229358</v>
      </c>
      <c r="L35" s="59">
        <v>539983509</v>
      </c>
      <c r="M35" s="59">
        <v>539983509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539983509</v>
      </c>
      <c r="W35" s="59">
        <v>143743395</v>
      </c>
      <c r="X35" s="59">
        <v>396240114</v>
      </c>
      <c r="Y35" s="60">
        <v>275.66</v>
      </c>
      <c r="Z35" s="61">
        <v>287486790</v>
      </c>
    </row>
    <row r="36" spans="1:26" ht="13.5">
      <c r="A36" s="57" t="s">
        <v>53</v>
      </c>
      <c r="B36" s="18">
        <v>1930230464</v>
      </c>
      <c r="C36" s="18">
        <v>0</v>
      </c>
      <c r="D36" s="58">
        <v>2238768365</v>
      </c>
      <c r="E36" s="59">
        <v>2238768365</v>
      </c>
      <c r="F36" s="59">
        <v>1991479367</v>
      </c>
      <c r="G36" s="59">
        <v>2002637926</v>
      </c>
      <c r="H36" s="59">
        <v>2002036229</v>
      </c>
      <c r="I36" s="59">
        <v>2002036229</v>
      </c>
      <c r="J36" s="59">
        <v>2017593034</v>
      </c>
      <c r="K36" s="59">
        <v>2033224981</v>
      </c>
      <c r="L36" s="59">
        <v>2025984212</v>
      </c>
      <c r="M36" s="59">
        <v>2025984212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2025984212</v>
      </c>
      <c r="W36" s="59">
        <v>1119384183</v>
      </c>
      <c r="X36" s="59">
        <v>906600029</v>
      </c>
      <c r="Y36" s="60">
        <v>80.99</v>
      </c>
      <c r="Z36" s="61">
        <v>2238768365</v>
      </c>
    </row>
    <row r="37" spans="1:26" ht="13.5">
      <c r="A37" s="57" t="s">
        <v>54</v>
      </c>
      <c r="B37" s="18">
        <v>196647100</v>
      </c>
      <c r="C37" s="18">
        <v>0</v>
      </c>
      <c r="D37" s="58">
        <v>128715487</v>
      </c>
      <c r="E37" s="59">
        <v>128715487</v>
      </c>
      <c r="F37" s="59">
        <v>240519638</v>
      </c>
      <c r="G37" s="59">
        <v>363500197</v>
      </c>
      <c r="H37" s="59">
        <v>399891559</v>
      </c>
      <c r="I37" s="59">
        <v>399891559</v>
      </c>
      <c r="J37" s="59">
        <v>461988797</v>
      </c>
      <c r="K37" s="59">
        <v>474087469</v>
      </c>
      <c r="L37" s="59">
        <v>390156194</v>
      </c>
      <c r="M37" s="59">
        <v>390156194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390156194</v>
      </c>
      <c r="W37" s="59">
        <v>64357744</v>
      </c>
      <c r="X37" s="59">
        <v>325798450</v>
      </c>
      <c r="Y37" s="60">
        <v>506.23</v>
      </c>
      <c r="Z37" s="61">
        <v>128715487</v>
      </c>
    </row>
    <row r="38" spans="1:26" ht="13.5">
      <c r="A38" s="57" t="s">
        <v>55</v>
      </c>
      <c r="B38" s="18">
        <v>62463644</v>
      </c>
      <c r="C38" s="18">
        <v>0</v>
      </c>
      <c r="D38" s="58">
        <v>63062838</v>
      </c>
      <c r="E38" s="59">
        <v>63062838</v>
      </c>
      <c r="F38" s="59">
        <v>0</v>
      </c>
      <c r="G38" s="59">
        <v>2129557</v>
      </c>
      <c r="H38" s="59">
        <v>2134881</v>
      </c>
      <c r="I38" s="59">
        <v>2134881</v>
      </c>
      <c r="J38" s="59">
        <v>2134881</v>
      </c>
      <c r="K38" s="59">
        <v>2134881</v>
      </c>
      <c r="L38" s="59">
        <v>2134881</v>
      </c>
      <c r="M38" s="59">
        <v>2134881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2134881</v>
      </c>
      <c r="W38" s="59">
        <v>31531419</v>
      </c>
      <c r="X38" s="59">
        <v>-29396538</v>
      </c>
      <c r="Y38" s="60">
        <v>-93.23</v>
      </c>
      <c r="Z38" s="61">
        <v>63062838</v>
      </c>
    </row>
    <row r="39" spans="1:26" ht="13.5">
      <c r="A39" s="57" t="s">
        <v>56</v>
      </c>
      <c r="B39" s="18">
        <v>2032952142</v>
      </c>
      <c r="C39" s="18">
        <v>0</v>
      </c>
      <c r="D39" s="58">
        <v>2334476830</v>
      </c>
      <c r="E39" s="59">
        <v>2334476830</v>
      </c>
      <c r="F39" s="59">
        <v>2018187137</v>
      </c>
      <c r="G39" s="59">
        <v>2201097645</v>
      </c>
      <c r="H39" s="59">
        <v>2185651621</v>
      </c>
      <c r="I39" s="59">
        <v>2185651621</v>
      </c>
      <c r="J39" s="59">
        <v>2151348348</v>
      </c>
      <c r="K39" s="59">
        <v>2087231989</v>
      </c>
      <c r="L39" s="59">
        <v>2173676646</v>
      </c>
      <c r="M39" s="59">
        <v>2173676646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2173676646</v>
      </c>
      <c r="W39" s="59">
        <v>1167238415</v>
      </c>
      <c r="X39" s="59">
        <v>1006438231</v>
      </c>
      <c r="Y39" s="60">
        <v>86.22</v>
      </c>
      <c r="Z39" s="61">
        <v>2334476830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257233375</v>
      </c>
      <c r="C42" s="18">
        <v>0</v>
      </c>
      <c r="D42" s="58">
        <v>336045012</v>
      </c>
      <c r="E42" s="59">
        <v>336045012</v>
      </c>
      <c r="F42" s="59">
        <v>293012799</v>
      </c>
      <c r="G42" s="59">
        <v>-39211740</v>
      </c>
      <c r="H42" s="59">
        <v>-45760137</v>
      </c>
      <c r="I42" s="59">
        <v>208040922</v>
      </c>
      <c r="J42" s="59">
        <v>-36760017</v>
      </c>
      <c r="K42" s="59">
        <v>-57218679</v>
      </c>
      <c r="L42" s="59">
        <v>198841215</v>
      </c>
      <c r="M42" s="59">
        <v>104862519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312903441</v>
      </c>
      <c r="W42" s="59">
        <v>168022506</v>
      </c>
      <c r="X42" s="59">
        <v>144880935</v>
      </c>
      <c r="Y42" s="60">
        <v>86.23</v>
      </c>
      <c r="Z42" s="61">
        <v>336045012</v>
      </c>
    </row>
    <row r="43" spans="1:26" ht="13.5">
      <c r="A43" s="57" t="s">
        <v>59</v>
      </c>
      <c r="B43" s="18">
        <v>-169766368</v>
      </c>
      <c r="C43" s="18">
        <v>0</v>
      </c>
      <c r="D43" s="58">
        <v>-279362556</v>
      </c>
      <c r="E43" s="59">
        <v>-279362556</v>
      </c>
      <c r="F43" s="59">
        <v>-16184005</v>
      </c>
      <c r="G43" s="59">
        <v>-12075892</v>
      </c>
      <c r="H43" s="59">
        <v>-10795257</v>
      </c>
      <c r="I43" s="59">
        <v>-39055154</v>
      </c>
      <c r="J43" s="59">
        <v>-15927606</v>
      </c>
      <c r="K43" s="59">
        <v>-19087072</v>
      </c>
      <c r="L43" s="59">
        <v>-35221527</v>
      </c>
      <c r="M43" s="59">
        <v>-70236205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-109291359</v>
      </c>
      <c r="W43" s="59">
        <v>-130156278</v>
      </c>
      <c r="X43" s="59">
        <v>20864919</v>
      </c>
      <c r="Y43" s="60">
        <v>-16.03</v>
      </c>
      <c r="Z43" s="61">
        <v>-279362556</v>
      </c>
    </row>
    <row r="44" spans="1:26" ht="13.5">
      <c r="A44" s="57" t="s">
        <v>60</v>
      </c>
      <c r="B44" s="18">
        <v>-1540955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206594311</v>
      </c>
      <c r="C45" s="21">
        <v>0</v>
      </c>
      <c r="D45" s="98">
        <v>177350715</v>
      </c>
      <c r="E45" s="99">
        <v>177350715</v>
      </c>
      <c r="F45" s="99">
        <v>504153492</v>
      </c>
      <c r="G45" s="99">
        <v>452865860</v>
      </c>
      <c r="H45" s="99">
        <v>396310466</v>
      </c>
      <c r="I45" s="99">
        <v>396310466</v>
      </c>
      <c r="J45" s="99">
        <v>343622843</v>
      </c>
      <c r="K45" s="99">
        <v>267317092</v>
      </c>
      <c r="L45" s="99">
        <v>430936780</v>
      </c>
      <c r="M45" s="99">
        <v>430936780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430936780</v>
      </c>
      <c r="W45" s="99">
        <v>158534487</v>
      </c>
      <c r="X45" s="99">
        <v>272402293</v>
      </c>
      <c r="Y45" s="100">
        <v>171.83</v>
      </c>
      <c r="Z45" s="101">
        <v>177350715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14796723</v>
      </c>
      <c r="C49" s="51">
        <v>0</v>
      </c>
      <c r="D49" s="128">
        <v>5380267</v>
      </c>
      <c r="E49" s="53">
        <v>3678766</v>
      </c>
      <c r="F49" s="53">
        <v>0</v>
      </c>
      <c r="G49" s="53">
        <v>0</v>
      </c>
      <c r="H49" s="53">
        <v>0</v>
      </c>
      <c r="I49" s="53">
        <v>56912022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80767778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12982506</v>
      </c>
      <c r="C51" s="51">
        <v>0</v>
      </c>
      <c r="D51" s="128">
        <v>964580</v>
      </c>
      <c r="E51" s="53">
        <v>194832</v>
      </c>
      <c r="F51" s="53">
        <v>0</v>
      </c>
      <c r="G51" s="53">
        <v>0</v>
      </c>
      <c r="H51" s="53">
        <v>0</v>
      </c>
      <c r="I51" s="53">
        <v>810</v>
      </c>
      <c r="J51" s="53">
        <v>0</v>
      </c>
      <c r="K51" s="53">
        <v>0</v>
      </c>
      <c r="L51" s="53">
        <v>0</v>
      </c>
      <c r="M51" s="53">
        <v>126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1638622</v>
      </c>
      <c r="W51" s="53">
        <v>0</v>
      </c>
      <c r="X51" s="53">
        <v>0</v>
      </c>
      <c r="Y51" s="53">
        <v>15781476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93.38511584817574</v>
      </c>
      <c r="C58" s="5">
        <f>IF(C67=0,0,+(C76/C67)*100)</f>
        <v>0</v>
      </c>
      <c r="D58" s="6">
        <f aca="true" t="shared" si="6" ref="D58:Z58">IF(D67=0,0,+(D76/D67)*100)</f>
        <v>97.44439244703403</v>
      </c>
      <c r="E58" s="7">
        <f t="shared" si="6"/>
        <v>97.44439244703403</v>
      </c>
      <c r="F58" s="7">
        <f t="shared" si="6"/>
        <v>89.0726713357793</v>
      </c>
      <c r="G58" s="7">
        <f t="shared" si="6"/>
        <v>81.60496899502128</v>
      </c>
      <c r="H58" s="7">
        <f t="shared" si="6"/>
        <v>80.46120505649685</v>
      </c>
      <c r="I58" s="7">
        <f t="shared" si="6"/>
        <v>83.43988920301841</v>
      </c>
      <c r="J58" s="7">
        <f t="shared" si="6"/>
        <v>129.92850880534542</v>
      </c>
      <c r="K58" s="7">
        <f t="shared" si="6"/>
        <v>77.79710074528032</v>
      </c>
      <c r="L58" s="7">
        <f t="shared" si="6"/>
        <v>59.3968275495548</v>
      </c>
      <c r="M58" s="7">
        <f t="shared" si="6"/>
        <v>88.604999181665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86.09769718055767</v>
      </c>
      <c r="W58" s="7">
        <f t="shared" si="6"/>
        <v>96.74731979369176</v>
      </c>
      <c r="X58" s="7">
        <f t="shared" si="6"/>
        <v>0</v>
      </c>
      <c r="Y58" s="7">
        <f t="shared" si="6"/>
        <v>0</v>
      </c>
      <c r="Z58" s="8">
        <f t="shared" si="6"/>
        <v>97.44439244703403</v>
      </c>
    </row>
    <row r="59" spans="1:26" ht="13.5">
      <c r="A59" s="36" t="s">
        <v>31</v>
      </c>
      <c r="B59" s="9">
        <f aca="true" t="shared" si="7" ref="B59:Z66">IF(B68=0,0,+(B77/B68)*100)</f>
        <v>78.74938598907056</v>
      </c>
      <c r="C59" s="9">
        <f t="shared" si="7"/>
        <v>0</v>
      </c>
      <c r="D59" s="2">
        <f t="shared" si="7"/>
        <v>99.51766206303382</v>
      </c>
      <c r="E59" s="10">
        <f t="shared" si="7"/>
        <v>99.51766206303382</v>
      </c>
      <c r="F59" s="10">
        <f t="shared" si="7"/>
        <v>80.59662664962866</v>
      </c>
      <c r="G59" s="10">
        <f t="shared" si="7"/>
        <v>63.164473477431926</v>
      </c>
      <c r="H59" s="10">
        <f t="shared" si="7"/>
        <v>76.4497343327723</v>
      </c>
      <c r="I59" s="10">
        <f t="shared" si="7"/>
        <v>73.51259316517577</v>
      </c>
      <c r="J59" s="10">
        <f t="shared" si="7"/>
        <v>163.19190891756946</v>
      </c>
      <c r="K59" s="10">
        <f t="shared" si="7"/>
        <v>58.40097520678009</v>
      </c>
      <c r="L59" s="10">
        <f t="shared" si="7"/>
        <v>30.86553016758445</v>
      </c>
      <c r="M59" s="10">
        <f t="shared" si="7"/>
        <v>83.8148379017106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78.6548667400474</v>
      </c>
      <c r="W59" s="10">
        <f t="shared" si="7"/>
        <v>98.82996207870917</v>
      </c>
      <c r="X59" s="10">
        <f t="shared" si="7"/>
        <v>0</v>
      </c>
      <c r="Y59" s="10">
        <f t="shared" si="7"/>
        <v>0</v>
      </c>
      <c r="Z59" s="11">
        <f t="shared" si="7"/>
        <v>99.51766206303382</v>
      </c>
    </row>
    <row r="60" spans="1:26" ht="13.5">
      <c r="A60" s="37" t="s">
        <v>32</v>
      </c>
      <c r="B60" s="12">
        <f t="shared" si="7"/>
        <v>104.45048300161844</v>
      </c>
      <c r="C60" s="12">
        <f t="shared" si="7"/>
        <v>0</v>
      </c>
      <c r="D60" s="3">
        <f t="shared" si="7"/>
        <v>96.84192203020568</v>
      </c>
      <c r="E60" s="13">
        <f t="shared" si="7"/>
        <v>96.84192203020568</v>
      </c>
      <c r="F60" s="13">
        <f t="shared" si="7"/>
        <v>100.74141033442234</v>
      </c>
      <c r="G60" s="13">
        <f t="shared" si="7"/>
        <v>96.63843022269305</v>
      </c>
      <c r="H60" s="13">
        <f t="shared" si="7"/>
        <v>85.48795034466184</v>
      </c>
      <c r="I60" s="13">
        <f t="shared" si="7"/>
        <v>93.71471279859415</v>
      </c>
      <c r="J60" s="13">
        <f t="shared" si="7"/>
        <v>108.12299131915925</v>
      </c>
      <c r="K60" s="13">
        <f t="shared" si="7"/>
        <v>93.61853573735858</v>
      </c>
      <c r="L60" s="13">
        <f t="shared" si="7"/>
        <v>80.59283833462824</v>
      </c>
      <c r="M60" s="13">
        <f t="shared" si="7"/>
        <v>93.9004315407755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93.81245949758426</v>
      </c>
      <c r="W60" s="13">
        <f t="shared" si="7"/>
        <v>90.60967030290388</v>
      </c>
      <c r="X60" s="13">
        <f t="shared" si="7"/>
        <v>0</v>
      </c>
      <c r="Y60" s="13">
        <f t="shared" si="7"/>
        <v>0</v>
      </c>
      <c r="Z60" s="14">
        <f t="shared" si="7"/>
        <v>96.84192203020568</v>
      </c>
    </row>
    <row r="61" spans="1:26" ht="13.5">
      <c r="A61" s="38" t="s">
        <v>103</v>
      </c>
      <c r="B61" s="12">
        <f t="shared" si="7"/>
        <v>104.8021817609304</v>
      </c>
      <c r="C61" s="12">
        <f t="shared" si="7"/>
        <v>0</v>
      </c>
      <c r="D61" s="3">
        <f t="shared" si="7"/>
        <v>95.51130090667537</v>
      </c>
      <c r="E61" s="13">
        <f t="shared" si="7"/>
        <v>95.51130090667537</v>
      </c>
      <c r="F61" s="13">
        <f t="shared" si="7"/>
        <v>103.65523495530056</v>
      </c>
      <c r="G61" s="13">
        <f t="shared" si="7"/>
        <v>98.89551805048563</v>
      </c>
      <c r="H61" s="13">
        <f t="shared" si="7"/>
        <v>85.17065246082988</v>
      </c>
      <c r="I61" s="13">
        <f t="shared" si="7"/>
        <v>95.07090217970212</v>
      </c>
      <c r="J61" s="13">
        <f t="shared" si="7"/>
        <v>109.8239291511667</v>
      </c>
      <c r="K61" s="13">
        <f t="shared" si="7"/>
        <v>93.98918708004943</v>
      </c>
      <c r="L61" s="13">
        <f t="shared" si="7"/>
        <v>89.67499860565023</v>
      </c>
      <c r="M61" s="13">
        <f t="shared" si="7"/>
        <v>97.77819688161428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96.50763033618367</v>
      </c>
      <c r="W61" s="13">
        <f t="shared" si="7"/>
        <v>94.81408271505293</v>
      </c>
      <c r="X61" s="13">
        <f t="shared" si="7"/>
        <v>0</v>
      </c>
      <c r="Y61" s="13">
        <f t="shared" si="7"/>
        <v>0</v>
      </c>
      <c r="Z61" s="14">
        <f t="shared" si="7"/>
        <v>95.51130090667537</v>
      </c>
    </row>
    <row r="62" spans="1:26" ht="13.5">
      <c r="A62" s="38" t="s">
        <v>104</v>
      </c>
      <c r="B62" s="12">
        <f t="shared" si="7"/>
        <v>116.95782107017574</v>
      </c>
      <c r="C62" s="12">
        <f t="shared" si="7"/>
        <v>0</v>
      </c>
      <c r="D62" s="3">
        <f t="shared" si="7"/>
        <v>91.25824071532486</v>
      </c>
      <c r="E62" s="13">
        <f t="shared" si="7"/>
        <v>91.25824071532486</v>
      </c>
      <c r="F62" s="13">
        <f t="shared" si="7"/>
        <v>104.16686928995651</v>
      </c>
      <c r="G62" s="13">
        <f t="shared" si="7"/>
        <v>97.86910575731098</v>
      </c>
      <c r="H62" s="13">
        <f t="shared" si="7"/>
        <v>91.18237145324547</v>
      </c>
      <c r="I62" s="13">
        <f t="shared" si="7"/>
        <v>97.38415368565512</v>
      </c>
      <c r="J62" s="13">
        <f t="shared" si="7"/>
        <v>110.5311604577085</v>
      </c>
      <c r="K62" s="13">
        <f t="shared" si="7"/>
        <v>97.16624476740735</v>
      </c>
      <c r="L62" s="13">
        <f t="shared" si="7"/>
        <v>57.942065042045364</v>
      </c>
      <c r="M62" s="13">
        <f t="shared" si="7"/>
        <v>86.28389881915727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91.5770562038969</v>
      </c>
      <c r="W62" s="13">
        <f t="shared" si="7"/>
        <v>89.09389872777807</v>
      </c>
      <c r="X62" s="13">
        <f t="shared" si="7"/>
        <v>0</v>
      </c>
      <c r="Y62" s="13">
        <f t="shared" si="7"/>
        <v>0</v>
      </c>
      <c r="Z62" s="14">
        <f t="shared" si="7"/>
        <v>91.25824071532486</v>
      </c>
    </row>
    <row r="63" spans="1:26" ht="13.5">
      <c r="A63" s="38" t="s">
        <v>105</v>
      </c>
      <c r="B63" s="12">
        <f t="shared" si="7"/>
        <v>-738.6936464826133</v>
      </c>
      <c r="C63" s="12">
        <f t="shared" si="7"/>
        <v>0</v>
      </c>
      <c r="D63" s="3">
        <f t="shared" si="7"/>
        <v>90.00011823452212</v>
      </c>
      <c r="E63" s="13">
        <f t="shared" si="7"/>
        <v>90.00011823452212</v>
      </c>
      <c r="F63" s="13">
        <f t="shared" si="7"/>
        <v>87.83029080093746</v>
      </c>
      <c r="G63" s="13">
        <f t="shared" si="7"/>
        <v>82.14053635250306</v>
      </c>
      <c r="H63" s="13">
        <f t="shared" si="7"/>
        <v>87.96605453533667</v>
      </c>
      <c r="I63" s="13">
        <f t="shared" si="7"/>
        <v>85.95523737849649</v>
      </c>
      <c r="J63" s="13">
        <f t="shared" si="7"/>
        <v>95.84178073279354</v>
      </c>
      <c r="K63" s="13">
        <f t="shared" si="7"/>
        <v>87.17133873722473</v>
      </c>
      <c r="L63" s="13">
        <f t="shared" si="7"/>
        <v>63.93649521048956</v>
      </c>
      <c r="M63" s="13">
        <f t="shared" si="7"/>
        <v>82.60470464672454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84.2904978396226</v>
      </c>
      <c r="W63" s="13">
        <f t="shared" si="7"/>
        <v>88.75045804323928</v>
      </c>
      <c r="X63" s="13">
        <f t="shared" si="7"/>
        <v>0</v>
      </c>
      <c r="Y63" s="13">
        <f t="shared" si="7"/>
        <v>0</v>
      </c>
      <c r="Z63" s="14">
        <f t="shared" si="7"/>
        <v>90.00011823452212</v>
      </c>
    </row>
    <row r="64" spans="1:26" ht="13.5">
      <c r="A64" s="38" t="s">
        <v>106</v>
      </c>
      <c r="B64" s="12">
        <f t="shared" si="7"/>
        <v>59.050983517101706</v>
      </c>
      <c r="C64" s="12">
        <f t="shared" si="7"/>
        <v>0</v>
      </c>
      <c r="D64" s="3">
        <f t="shared" si="7"/>
        <v>90.99998278019122</v>
      </c>
      <c r="E64" s="13">
        <f t="shared" si="7"/>
        <v>90.99998278019122</v>
      </c>
      <c r="F64" s="13">
        <f t="shared" si="7"/>
        <v>76.13919572594037</v>
      </c>
      <c r="G64" s="13">
        <f t="shared" si="7"/>
        <v>74.54004305549535</v>
      </c>
      <c r="H64" s="13">
        <f t="shared" si="7"/>
        <v>70.80674619688352</v>
      </c>
      <c r="I64" s="13">
        <f t="shared" si="7"/>
        <v>73.82922497910191</v>
      </c>
      <c r="J64" s="13">
        <f t="shared" si="7"/>
        <v>88.50147350364658</v>
      </c>
      <c r="K64" s="13">
        <f t="shared" si="7"/>
        <v>83.79272840273461</v>
      </c>
      <c r="L64" s="13">
        <f t="shared" si="7"/>
        <v>54.04773670966606</v>
      </c>
      <c r="M64" s="13">
        <f t="shared" si="7"/>
        <v>75.3901107176574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74.61488994173577</v>
      </c>
      <c r="W64" s="13">
        <f t="shared" si="7"/>
        <v>89.07434077557245</v>
      </c>
      <c r="X64" s="13">
        <f t="shared" si="7"/>
        <v>0</v>
      </c>
      <c r="Y64" s="13">
        <f t="shared" si="7"/>
        <v>0</v>
      </c>
      <c r="Z64" s="14">
        <f t="shared" si="7"/>
        <v>90.99998278019122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42.916899930808725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100</v>
      </c>
      <c r="C66" s="15">
        <f t="shared" si="7"/>
        <v>0</v>
      </c>
      <c r="D66" s="4">
        <f t="shared" si="7"/>
        <v>85.67238555971241</v>
      </c>
      <c r="E66" s="16">
        <f t="shared" si="7"/>
        <v>85.67238555971241</v>
      </c>
      <c r="F66" s="16">
        <f t="shared" si="7"/>
        <v>26.921315197259677</v>
      </c>
      <c r="G66" s="16">
        <f t="shared" si="7"/>
        <v>21.866740606842665</v>
      </c>
      <c r="H66" s="16">
        <f t="shared" si="7"/>
        <v>34.951001891276725</v>
      </c>
      <c r="I66" s="16">
        <f t="shared" si="7"/>
        <v>27.978288457571406</v>
      </c>
      <c r="J66" s="16">
        <f t="shared" si="7"/>
        <v>115.15707606938437</v>
      </c>
      <c r="K66" s="16">
        <f t="shared" si="7"/>
        <v>21.281710634529006</v>
      </c>
      <c r="L66" s="16">
        <f t="shared" si="7"/>
        <v>7.3541916705944095</v>
      </c>
      <c r="M66" s="16">
        <f t="shared" si="7"/>
        <v>43.188337466303395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35.52730491312486</v>
      </c>
      <c r="W66" s="16">
        <f t="shared" si="7"/>
        <v>239.27568839004937</v>
      </c>
      <c r="X66" s="16">
        <f t="shared" si="7"/>
        <v>0</v>
      </c>
      <c r="Y66" s="16">
        <f t="shared" si="7"/>
        <v>0</v>
      </c>
      <c r="Z66" s="17">
        <f t="shared" si="7"/>
        <v>85.67238555971241</v>
      </c>
    </row>
    <row r="67" spans="1:26" ht="13.5" hidden="1">
      <c r="A67" s="40" t="s">
        <v>109</v>
      </c>
      <c r="B67" s="23">
        <v>249629179</v>
      </c>
      <c r="C67" s="23"/>
      <c r="D67" s="24">
        <v>266487630</v>
      </c>
      <c r="E67" s="25">
        <v>266487630</v>
      </c>
      <c r="F67" s="25">
        <v>17456993</v>
      </c>
      <c r="G67" s="25">
        <v>20296579</v>
      </c>
      <c r="H67" s="25">
        <v>20508665</v>
      </c>
      <c r="I67" s="25">
        <v>58262237</v>
      </c>
      <c r="J67" s="25">
        <v>20226407</v>
      </c>
      <c r="K67" s="25">
        <v>20504097</v>
      </c>
      <c r="L67" s="25">
        <v>21029044</v>
      </c>
      <c r="M67" s="25">
        <v>61759548</v>
      </c>
      <c r="N67" s="25"/>
      <c r="O67" s="25"/>
      <c r="P67" s="25"/>
      <c r="Q67" s="25"/>
      <c r="R67" s="25"/>
      <c r="S67" s="25"/>
      <c r="T67" s="25"/>
      <c r="U67" s="25"/>
      <c r="V67" s="25">
        <v>120021785</v>
      </c>
      <c r="W67" s="25">
        <v>134203848</v>
      </c>
      <c r="X67" s="25"/>
      <c r="Y67" s="24"/>
      <c r="Z67" s="26">
        <v>266487630</v>
      </c>
    </row>
    <row r="68" spans="1:26" ht="13.5" hidden="1">
      <c r="A68" s="36" t="s">
        <v>31</v>
      </c>
      <c r="B68" s="18">
        <v>105503008</v>
      </c>
      <c r="C68" s="18"/>
      <c r="D68" s="19">
        <v>114723093</v>
      </c>
      <c r="E68" s="20">
        <v>114723093</v>
      </c>
      <c r="F68" s="20">
        <v>8087805</v>
      </c>
      <c r="G68" s="20">
        <v>7858647</v>
      </c>
      <c r="H68" s="20">
        <v>8180723</v>
      </c>
      <c r="I68" s="20">
        <v>24127175</v>
      </c>
      <c r="J68" s="20">
        <v>7947614</v>
      </c>
      <c r="K68" s="20">
        <v>8042602</v>
      </c>
      <c r="L68" s="20">
        <v>8054208</v>
      </c>
      <c r="M68" s="20">
        <v>24044424</v>
      </c>
      <c r="N68" s="20"/>
      <c r="O68" s="20"/>
      <c r="P68" s="20"/>
      <c r="Q68" s="20"/>
      <c r="R68" s="20"/>
      <c r="S68" s="20"/>
      <c r="T68" s="20"/>
      <c r="U68" s="20"/>
      <c r="V68" s="20">
        <v>48171599</v>
      </c>
      <c r="W68" s="20">
        <v>57760692</v>
      </c>
      <c r="X68" s="20"/>
      <c r="Y68" s="19"/>
      <c r="Z68" s="22">
        <v>114723093</v>
      </c>
    </row>
    <row r="69" spans="1:26" ht="13.5" hidden="1">
      <c r="A69" s="37" t="s">
        <v>32</v>
      </c>
      <c r="B69" s="18">
        <v>132735166</v>
      </c>
      <c r="C69" s="18"/>
      <c r="D69" s="19">
        <v>138655823</v>
      </c>
      <c r="E69" s="20">
        <v>138655823</v>
      </c>
      <c r="F69" s="20">
        <v>8816845</v>
      </c>
      <c r="G69" s="20">
        <v>11875315</v>
      </c>
      <c r="H69" s="20">
        <v>11751083</v>
      </c>
      <c r="I69" s="20">
        <v>32443243</v>
      </c>
      <c r="J69" s="20">
        <v>11798166</v>
      </c>
      <c r="K69" s="20">
        <v>11892443</v>
      </c>
      <c r="L69" s="20">
        <v>12357433</v>
      </c>
      <c r="M69" s="20">
        <v>36048042</v>
      </c>
      <c r="N69" s="20"/>
      <c r="O69" s="20"/>
      <c r="P69" s="20"/>
      <c r="Q69" s="20"/>
      <c r="R69" s="20"/>
      <c r="S69" s="20"/>
      <c r="T69" s="20"/>
      <c r="U69" s="20"/>
      <c r="V69" s="20">
        <v>68491285</v>
      </c>
      <c r="W69" s="20">
        <v>74096376</v>
      </c>
      <c r="X69" s="20"/>
      <c r="Y69" s="19"/>
      <c r="Z69" s="22">
        <v>138655823</v>
      </c>
    </row>
    <row r="70" spans="1:26" ht="13.5" hidden="1">
      <c r="A70" s="38" t="s">
        <v>103</v>
      </c>
      <c r="B70" s="18">
        <v>96277093</v>
      </c>
      <c r="C70" s="18"/>
      <c r="D70" s="19">
        <v>103402721</v>
      </c>
      <c r="E70" s="20">
        <v>103402721</v>
      </c>
      <c r="F70" s="20">
        <v>5900633</v>
      </c>
      <c r="G70" s="20">
        <v>8850122</v>
      </c>
      <c r="H70" s="20">
        <v>8535271</v>
      </c>
      <c r="I70" s="20">
        <v>23286026</v>
      </c>
      <c r="J70" s="20">
        <v>8704053</v>
      </c>
      <c r="K70" s="20">
        <v>8805947</v>
      </c>
      <c r="L70" s="20">
        <v>8821316</v>
      </c>
      <c r="M70" s="20">
        <v>26331316</v>
      </c>
      <c r="N70" s="20"/>
      <c r="O70" s="20"/>
      <c r="P70" s="20"/>
      <c r="Q70" s="20"/>
      <c r="R70" s="20"/>
      <c r="S70" s="20"/>
      <c r="T70" s="20"/>
      <c r="U70" s="20"/>
      <c r="V70" s="20">
        <v>49617342</v>
      </c>
      <c r="W70" s="20">
        <v>52081548</v>
      </c>
      <c r="X70" s="20"/>
      <c r="Y70" s="19"/>
      <c r="Z70" s="22">
        <v>103402721</v>
      </c>
    </row>
    <row r="71" spans="1:26" ht="13.5" hidden="1">
      <c r="A71" s="38" t="s">
        <v>104</v>
      </c>
      <c r="B71" s="18">
        <v>20192665</v>
      </c>
      <c r="C71" s="18"/>
      <c r="D71" s="19">
        <v>22201046</v>
      </c>
      <c r="E71" s="20">
        <v>22201046</v>
      </c>
      <c r="F71" s="20">
        <v>1747907</v>
      </c>
      <c r="G71" s="20">
        <v>1852931</v>
      </c>
      <c r="H71" s="20">
        <v>2056528</v>
      </c>
      <c r="I71" s="20">
        <v>5657366</v>
      </c>
      <c r="J71" s="20">
        <v>1925068</v>
      </c>
      <c r="K71" s="20">
        <v>1903693</v>
      </c>
      <c r="L71" s="20">
        <v>2377908</v>
      </c>
      <c r="M71" s="20">
        <v>6206669</v>
      </c>
      <c r="N71" s="20"/>
      <c r="O71" s="20"/>
      <c r="P71" s="20"/>
      <c r="Q71" s="20"/>
      <c r="R71" s="20"/>
      <c r="S71" s="20"/>
      <c r="T71" s="20"/>
      <c r="U71" s="20"/>
      <c r="V71" s="20">
        <v>11864035</v>
      </c>
      <c r="W71" s="20">
        <v>11370186</v>
      </c>
      <c r="X71" s="20"/>
      <c r="Y71" s="19"/>
      <c r="Z71" s="22">
        <v>22201046</v>
      </c>
    </row>
    <row r="72" spans="1:26" ht="13.5" hidden="1">
      <c r="A72" s="38" t="s">
        <v>105</v>
      </c>
      <c r="B72" s="18">
        <v>-793828</v>
      </c>
      <c r="C72" s="18"/>
      <c r="D72" s="19">
        <v>5328393</v>
      </c>
      <c r="E72" s="20">
        <v>5328393</v>
      </c>
      <c r="F72" s="20">
        <v>475755</v>
      </c>
      <c r="G72" s="20">
        <v>480132</v>
      </c>
      <c r="H72" s="20">
        <v>467220</v>
      </c>
      <c r="I72" s="20">
        <v>1423107</v>
      </c>
      <c r="J72" s="20">
        <v>476478</v>
      </c>
      <c r="K72" s="20">
        <v>474843</v>
      </c>
      <c r="L72" s="20">
        <v>454013</v>
      </c>
      <c r="M72" s="20">
        <v>1405334</v>
      </c>
      <c r="N72" s="20"/>
      <c r="O72" s="20"/>
      <c r="P72" s="20"/>
      <c r="Q72" s="20"/>
      <c r="R72" s="20"/>
      <c r="S72" s="20"/>
      <c r="T72" s="20"/>
      <c r="U72" s="20"/>
      <c r="V72" s="20">
        <v>2828441</v>
      </c>
      <c r="W72" s="20">
        <v>2701710</v>
      </c>
      <c r="X72" s="20"/>
      <c r="Y72" s="19"/>
      <c r="Z72" s="22">
        <v>5328393</v>
      </c>
    </row>
    <row r="73" spans="1:26" ht="13.5" hidden="1">
      <c r="A73" s="38" t="s">
        <v>106</v>
      </c>
      <c r="B73" s="18">
        <v>13989894</v>
      </c>
      <c r="C73" s="18"/>
      <c r="D73" s="19">
        <v>7723663</v>
      </c>
      <c r="E73" s="20">
        <v>7723663</v>
      </c>
      <c r="F73" s="20">
        <v>692550</v>
      </c>
      <c r="G73" s="20">
        <v>692130</v>
      </c>
      <c r="H73" s="20">
        <v>692064</v>
      </c>
      <c r="I73" s="20">
        <v>2076744</v>
      </c>
      <c r="J73" s="20">
        <v>692567</v>
      </c>
      <c r="K73" s="20">
        <v>707960</v>
      </c>
      <c r="L73" s="20">
        <v>704196</v>
      </c>
      <c r="M73" s="20">
        <v>2104723</v>
      </c>
      <c r="N73" s="20"/>
      <c r="O73" s="20"/>
      <c r="P73" s="20"/>
      <c r="Q73" s="20"/>
      <c r="R73" s="20"/>
      <c r="S73" s="20"/>
      <c r="T73" s="20"/>
      <c r="U73" s="20"/>
      <c r="V73" s="20">
        <v>4181467</v>
      </c>
      <c r="W73" s="20">
        <v>3945318</v>
      </c>
      <c r="X73" s="20"/>
      <c r="Y73" s="19"/>
      <c r="Z73" s="22">
        <v>7723663</v>
      </c>
    </row>
    <row r="74" spans="1:26" ht="13.5" hidden="1">
      <c r="A74" s="38" t="s">
        <v>107</v>
      </c>
      <c r="B74" s="18">
        <v>3069342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3997614</v>
      </c>
      <c r="X74" s="20"/>
      <c r="Y74" s="19"/>
      <c r="Z74" s="22"/>
    </row>
    <row r="75" spans="1:26" ht="13.5" hidden="1">
      <c r="A75" s="39" t="s">
        <v>108</v>
      </c>
      <c r="B75" s="27">
        <v>11391005</v>
      </c>
      <c r="C75" s="27"/>
      <c r="D75" s="28">
        <v>13108714</v>
      </c>
      <c r="E75" s="29">
        <v>13108714</v>
      </c>
      <c r="F75" s="29">
        <v>552343</v>
      </c>
      <c r="G75" s="29">
        <v>562617</v>
      </c>
      <c r="H75" s="29">
        <v>576859</v>
      </c>
      <c r="I75" s="29">
        <v>1691819</v>
      </c>
      <c r="J75" s="29">
        <v>480627</v>
      </c>
      <c r="K75" s="29">
        <v>569052</v>
      </c>
      <c r="L75" s="29">
        <v>617403</v>
      </c>
      <c r="M75" s="29">
        <v>1667082</v>
      </c>
      <c r="N75" s="29"/>
      <c r="O75" s="29"/>
      <c r="P75" s="29"/>
      <c r="Q75" s="29"/>
      <c r="R75" s="29"/>
      <c r="S75" s="29"/>
      <c r="T75" s="29"/>
      <c r="U75" s="29"/>
      <c r="V75" s="29">
        <v>3358901</v>
      </c>
      <c r="W75" s="29">
        <v>2346780</v>
      </c>
      <c r="X75" s="29"/>
      <c r="Y75" s="28"/>
      <c r="Z75" s="30">
        <v>13108714</v>
      </c>
    </row>
    <row r="76" spans="1:26" ht="13.5" hidden="1">
      <c r="A76" s="41" t="s">
        <v>110</v>
      </c>
      <c r="B76" s="31">
        <v>233116498</v>
      </c>
      <c r="C76" s="31"/>
      <c r="D76" s="32">
        <v>259677252</v>
      </c>
      <c r="E76" s="33">
        <v>259677252</v>
      </c>
      <c r="F76" s="33">
        <v>15549410</v>
      </c>
      <c r="G76" s="33">
        <v>16563017</v>
      </c>
      <c r="H76" s="33">
        <v>16501519</v>
      </c>
      <c r="I76" s="33">
        <v>48613946</v>
      </c>
      <c r="J76" s="33">
        <v>26279869</v>
      </c>
      <c r="K76" s="33">
        <v>15951593</v>
      </c>
      <c r="L76" s="33">
        <v>12490585</v>
      </c>
      <c r="M76" s="33">
        <v>54722047</v>
      </c>
      <c r="N76" s="33"/>
      <c r="O76" s="33"/>
      <c r="P76" s="33"/>
      <c r="Q76" s="33"/>
      <c r="R76" s="33"/>
      <c r="S76" s="33"/>
      <c r="T76" s="33"/>
      <c r="U76" s="33"/>
      <c r="V76" s="33">
        <v>103335993</v>
      </c>
      <c r="W76" s="33">
        <v>129838626</v>
      </c>
      <c r="X76" s="33"/>
      <c r="Y76" s="32"/>
      <c r="Z76" s="34">
        <v>259677252</v>
      </c>
    </row>
    <row r="77" spans="1:26" ht="13.5" hidden="1">
      <c r="A77" s="36" t="s">
        <v>31</v>
      </c>
      <c r="B77" s="18">
        <v>83082971</v>
      </c>
      <c r="C77" s="18"/>
      <c r="D77" s="19">
        <v>114169740</v>
      </c>
      <c r="E77" s="20">
        <v>114169740</v>
      </c>
      <c r="F77" s="20">
        <v>6518498</v>
      </c>
      <c r="G77" s="20">
        <v>4963873</v>
      </c>
      <c r="H77" s="20">
        <v>6254141</v>
      </c>
      <c r="I77" s="20">
        <v>17736512</v>
      </c>
      <c r="J77" s="20">
        <v>12969863</v>
      </c>
      <c r="K77" s="20">
        <v>4696958</v>
      </c>
      <c r="L77" s="20">
        <v>2485974</v>
      </c>
      <c r="M77" s="20">
        <v>20152795</v>
      </c>
      <c r="N77" s="20"/>
      <c r="O77" s="20"/>
      <c r="P77" s="20"/>
      <c r="Q77" s="20"/>
      <c r="R77" s="20"/>
      <c r="S77" s="20"/>
      <c r="T77" s="20"/>
      <c r="U77" s="20"/>
      <c r="V77" s="20">
        <v>37889307</v>
      </c>
      <c r="W77" s="20">
        <v>57084870</v>
      </c>
      <c r="X77" s="20"/>
      <c r="Y77" s="19"/>
      <c r="Z77" s="22">
        <v>114169740</v>
      </c>
    </row>
    <row r="78" spans="1:26" ht="13.5" hidden="1">
      <c r="A78" s="37" t="s">
        <v>32</v>
      </c>
      <c r="B78" s="18">
        <v>138642522</v>
      </c>
      <c r="C78" s="18"/>
      <c r="D78" s="19">
        <v>134276964</v>
      </c>
      <c r="E78" s="20">
        <v>134276964</v>
      </c>
      <c r="F78" s="20">
        <v>8882214</v>
      </c>
      <c r="G78" s="20">
        <v>11476118</v>
      </c>
      <c r="H78" s="20">
        <v>10045760</v>
      </c>
      <c r="I78" s="20">
        <v>30404092</v>
      </c>
      <c r="J78" s="20">
        <v>12756530</v>
      </c>
      <c r="K78" s="20">
        <v>11133531</v>
      </c>
      <c r="L78" s="20">
        <v>9959206</v>
      </c>
      <c r="M78" s="20">
        <v>33849267</v>
      </c>
      <c r="N78" s="20"/>
      <c r="O78" s="20"/>
      <c r="P78" s="20"/>
      <c r="Q78" s="20"/>
      <c r="R78" s="20"/>
      <c r="S78" s="20"/>
      <c r="T78" s="20"/>
      <c r="U78" s="20"/>
      <c r="V78" s="20">
        <v>64253359</v>
      </c>
      <c r="W78" s="20">
        <v>67138482</v>
      </c>
      <c r="X78" s="20"/>
      <c r="Y78" s="19"/>
      <c r="Z78" s="22">
        <v>134276964</v>
      </c>
    </row>
    <row r="79" spans="1:26" ht="13.5" hidden="1">
      <c r="A79" s="38" t="s">
        <v>103</v>
      </c>
      <c r="B79" s="18">
        <v>100900494</v>
      </c>
      <c r="C79" s="18"/>
      <c r="D79" s="19">
        <v>98761284</v>
      </c>
      <c r="E79" s="20">
        <v>98761284</v>
      </c>
      <c r="F79" s="20">
        <v>6116315</v>
      </c>
      <c r="G79" s="20">
        <v>8752374</v>
      </c>
      <c r="H79" s="20">
        <v>7269546</v>
      </c>
      <c r="I79" s="20">
        <v>22138235</v>
      </c>
      <c r="J79" s="20">
        <v>9559133</v>
      </c>
      <c r="K79" s="20">
        <v>8276638</v>
      </c>
      <c r="L79" s="20">
        <v>7910515</v>
      </c>
      <c r="M79" s="20">
        <v>25746286</v>
      </c>
      <c r="N79" s="20"/>
      <c r="O79" s="20"/>
      <c r="P79" s="20"/>
      <c r="Q79" s="20"/>
      <c r="R79" s="20"/>
      <c r="S79" s="20"/>
      <c r="T79" s="20"/>
      <c r="U79" s="20"/>
      <c r="V79" s="20">
        <v>47884521</v>
      </c>
      <c r="W79" s="20">
        <v>49380642</v>
      </c>
      <c r="X79" s="20"/>
      <c r="Y79" s="19"/>
      <c r="Z79" s="22">
        <v>98761284</v>
      </c>
    </row>
    <row r="80" spans="1:26" ht="13.5" hidden="1">
      <c r="A80" s="38" t="s">
        <v>104</v>
      </c>
      <c r="B80" s="18">
        <v>23616901</v>
      </c>
      <c r="C80" s="18"/>
      <c r="D80" s="19">
        <v>20260284</v>
      </c>
      <c r="E80" s="20">
        <v>20260284</v>
      </c>
      <c r="F80" s="20">
        <v>1820740</v>
      </c>
      <c r="G80" s="20">
        <v>1813447</v>
      </c>
      <c r="H80" s="20">
        <v>1875191</v>
      </c>
      <c r="I80" s="20">
        <v>5509378</v>
      </c>
      <c r="J80" s="20">
        <v>2127800</v>
      </c>
      <c r="K80" s="20">
        <v>1849747</v>
      </c>
      <c r="L80" s="20">
        <v>1377809</v>
      </c>
      <c r="M80" s="20">
        <v>5355356</v>
      </c>
      <c r="N80" s="20"/>
      <c r="O80" s="20"/>
      <c r="P80" s="20"/>
      <c r="Q80" s="20"/>
      <c r="R80" s="20"/>
      <c r="S80" s="20"/>
      <c r="T80" s="20"/>
      <c r="U80" s="20"/>
      <c r="V80" s="20">
        <v>10864734</v>
      </c>
      <c r="W80" s="20">
        <v>10130142</v>
      </c>
      <c r="X80" s="20"/>
      <c r="Y80" s="19"/>
      <c r="Z80" s="22">
        <v>20260284</v>
      </c>
    </row>
    <row r="81" spans="1:26" ht="13.5" hidden="1">
      <c r="A81" s="38" t="s">
        <v>105</v>
      </c>
      <c r="B81" s="18">
        <v>5863957</v>
      </c>
      <c r="C81" s="18"/>
      <c r="D81" s="19">
        <v>4795560</v>
      </c>
      <c r="E81" s="20">
        <v>4795560</v>
      </c>
      <c r="F81" s="20">
        <v>417857</v>
      </c>
      <c r="G81" s="20">
        <v>394383</v>
      </c>
      <c r="H81" s="20">
        <v>410995</v>
      </c>
      <c r="I81" s="20">
        <v>1223235</v>
      </c>
      <c r="J81" s="20">
        <v>456665</v>
      </c>
      <c r="K81" s="20">
        <v>413927</v>
      </c>
      <c r="L81" s="20">
        <v>290280</v>
      </c>
      <c r="M81" s="20">
        <v>1160872</v>
      </c>
      <c r="N81" s="20"/>
      <c r="O81" s="20"/>
      <c r="P81" s="20"/>
      <c r="Q81" s="20"/>
      <c r="R81" s="20"/>
      <c r="S81" s="20"/>
      <c r="T81" s="20"/>
      <c r="U81" s="20"/>
      <c r="V81" s="20">
        <v>2384107</v>
      </c>
      <c r="W81" s="20">
        <v>2397780</v>
      </c>
      <c r="X81" s="20"/>
      <c r="Y81" s="19"/>
      <c r="Z81" s="22">
        <v>4795560</v>
      </c>
    </row>
    <row r="82" spans="1:26" ht="13.5" hidden="1">
      <c r="A82" s="38" t="s">
        <v>106</v>
      </c>
      <c r="B82" s="18">
        <v>8261170</v>
      </c>
      <c r="C82" s="18"/>
      <c r="D82" s="19">
        <v>7028532</v>
      </c>
      <c r="E82" s="20">
        <v>7028532</v>
      </c>
      <c r="F82" s="20">
        <v>527302</v>
      </c>
      <c r="G82" s="20">
        <v>515914</v>
      </c>
      <c r="H82" s="20">
        <v>490028</v>
      </c>
      <c r="I82" s="20">
        <v>1533244</v>
      </c>
      <c r="J82" s="20">
        <v>612932</v>
      </c>
      <c r="K82" s="20">
        <v>593219</v>
      </c>
      <c r="L82" s="20">
        <v>380602</v>
      </c>
      <c r="M82" s="20">
        <v>1586753</v>
      </c>
      <c r="N82" s="20"/>
      <c r="O82" s="20"/>
      <c r="P82" s="20"/>
      <c r="Q82" s="20"/>
      <c r="R82" s="20"/>
      <c r="S82" s="20"/>
      <c r="T82" s="20"/>
      <c r="U82" s="20"/>
      <c r="V82" s="20">
        <v>3119997</v>
      </c>
      <c r="W82" s="20">
        <v>3514266</v>
      </c>
      <c r="X82" s="20"/>
      <c r="Y82" s="19"/>
      <c r="Z82" s="22">
        <v>7028532</v>
      </c>
    </row>
    <row r="83" spans="1:26" ht="13.5" hidden="1">
      <c r="A83" s="38" t="s">
        <v>107</v>
      </c>
      <c r="B83" s="18"/>
      <c r="C83" s="18"/>
      <c r="D83" s="19">
        <v>3431304</v>
      </c>
      <c r="E83" s="20">
        <v>3431304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1715652</v>
      </c>
      <c r="X83" s="20"/>
      <c r="Y83" s="19"/>
      <c r="Z83" s="22">
        <v>3431304</v>
      </c>
    </row>
    <row r="84" spans="1:26" ht="13.5" hidden="1">
      <c r="A84" s="39" t="s">
        <v>108</v>
      </c>
      <c r="B84" s="27">
        <v>11391005</v>
      </c>
      <c r="C84" s="27"/>
      <c r="D84" s="28">
        <v>11230548</v>
      </c>
      <c r="E84" s="29">
        <v>11230548</v>
      </c>
      <c r="F84" s="29">
        <v>148698</v>
      </c>
      <c r="G84" s="29">
        <v>123026</v>
      </c>
      <c r="H84" s="29">
        <v>201618</v>
      </c>
      <c r="I84" s="29">
        <v>473342</v>
      </c>
      <c r="J84" s="29">
        <v>553476</v>
      </c>
      <c r="K84" s="29">
        <v>121104</v>
      </c>
      <c r="L84" s="29">
        <v>45405</v>
      </c>
      <c r="M84" s="29">
        <v>719985</v>
      </c>
      <c r="N84" s="29"/>
      <c r="O84" s="29"/>
      <c r="P84" s="29"/>
      <c r="Q84" s="29"/>
      <c r="R84" s="29"/>
      <c r="S84" s="29"/>
      <c r="T84" s="29"/>
      <c r="U84" s="29"/>
      <c r="V84" s="29">
        <v>1193327</v>
      </c>
      <c r="W84" s="29">
        <v>5615274</v>
      </c>
      <c r="X84" s="29"/>
      <c r="Y84" s="28"/>
      <c r="Z84" s="30">
        <v>11230548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185624245</v>
      </c>
      <c r="C5" s="18">
        <v>0</v>
      </c>
      <c r="D5" s="58">
        <v>210292000</v>
      </c>
      <c r="E5" s="59">
        <v>210292000</v>
      </c>
      <c r="F5" s="59">
        <v>16995000</v>
      </c>
      <c r="G5" s="59">
        <v>16618873</v>
      </c>
      <c r="H5" s="59">
        <v>16618874</v>
      </c>
      <c r="I5" s="59">
        <v>50232747</v>
      </c>
      <c r="J5" s="59">
        <v>16619000</v>
      </c>
      <c r="K5" s="59">
        <v>16296000</v>
      </c>
      <c r="L5" s="59">
        <v>16620000</v>
      </c>
      <c r="M5" s="59">
        <v>49535000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99767747</v>
      </c>
      <c r="W5" s="59">
        <v>105707091</v>
      </c>
      <c r="X5" s="59">
        <v>-5939344</v>
      </c>
      <c r="Y5" s="60">
        <v>-5.62</v>
      </c>
      <c r="Z5" s="61">
        <v>210292000</v>
      </c>
    </row>
    <row r="6" spans="1:26" ht="13.5">
      <c r="A6" s="57" t="s">
        <v>32</v>
      </c>
      <c r="B6" s="18">
        <v>37326463</v>
      </c>
      <c r="C6" s="18">
        <v>0</v>
      </c>
      <c r="D6" s="58">
        <v>77165000</v>
      </c>
      <c r="E6" s="59">
        <v>77165000</v>
      </c>
      <c r="F6" s="59">
        <v>2953121</v>
      </c>
      <c r="G6" s="59">
        <v>3518446</v>
      </c>
      <c r="H6" s="59">
        <v>3564964</v>
      </c>
      <c r="I6" s="59">
        <v>10036531</v>
      </c>
      <c r="J6" s="59">
        <v>3114602</v>
      </c>
      <c r="K6" s="59">
        <v>1420854</v>
      </c>
      <c r="L6" s="59">
        <v>2525000</v>
      </c>
      <c r="M6" s="59">
        <v>7060456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17096987</v>
      </c>
      <c r="W6" s="59">
        <v>38774191</v>
      </c>
      <c r="X6" s="59">
        <v>-21677204</v>
      </c>
      <c r="Y6" s="60">
        <v>-55.91</v>
      </c>
      <c r="Z6" s="61">
        <v>77165000</v>
      </c>
    </row>
    <row r="7" spans="1:26" ht="13.5">
      <c r="A7" s="57" t="s">
        <v>33</v>
      </c>
      <c r="B7" s="18">
        <v>13457755</v>
      </c>
      <c r="C7" s="18">
        <v>0</v>
      </c>
      <c r="D7" s="58">
        <v>20911000</v>
      </c>
      <c r="E7" s="59">
        <v>20911000</v>
      </c>
      <c r="F7" s="59">
        <v>872904</v>
      </c>
      <c r="G7" s="59">
        <v>1336488</v>
      </c>
      <c r="H7" s="59">
        <v>1163894</v>
      </c>
      <c r="I7" s="59">
        <v>3373286</v>
      </c>
      <c r="J7" s="59">
        <v>0</v>
      </c>
      <c r="K7" s="59">
        <v>653583</v>
      </c>
      <c r="L7" s="59">
        <v>1127233</v>
      </c>
      <c r="M7" s="59">
        <v>1780816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5154102</v>
      </c>
      <c r="W7" s="59">
        <v>11406000</v>
      </c>
      <c r="X7" s="59">
        <v>-6251898</v>
      </c>
      <c r="Y7" s="60">
        <v>-54.81</v>
      </c>
      <c r="Z7" s="61">
        <v>20911000</v>
      </c>
    </row>
    <row r="8" spans="1:26" ht="13.5">
      <c r="A8" s="57" t="s">
        <v>34</v>
      </c>
      <c r="B8" s="18">
        <v>695444546</v>
      </c>
      <c r="C8" s="18">
        <v>0</v>
      </c>
      <c r="D8" s="58">
        <v>788353859</v>
      </c>
      <c r="E8" s="59">
        <v>788353859</v>
      </c>
      <c r="F8" s="59">
        <v>300098000</v>
      </c>
      <c r="G8" s="59">
        <v>2215000</v>
      </c>
      <c r="H8" s="59">
        <v>0</v>
      </c>
      <c r="I8" s="59">
        <v>302313000</v>
      </c>
      <c r="J8" s="59">
        <v>3000000</v>
      </c>
      <c r="K8" s="59">
        <v>4001000</v>
      </c>
      <c r="L8" s="59">
        <v>272748000</v>
      </c>
      <c r="M8" s="59">
        <v>279749000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582062000</v>
      </c>
      <c r="W8" s="59"/>
      <c r="X8" s="59">
        <v>582062000</v>
      </c>
      <c r="Y8" s="60">
        <v>0</v>
      </c>
      <c r="Z8" s="61">
        <v>788353859</v>
      </c>
    </row>
    <row r="9" spans="1:26" ht="13.5">
      <c r="A9" s="57" t="s">
        <v>35</v>
      </c>
      <c r="B9" s="18">
        <v>190554013</v>
      </c>
      <c r="C9" s="18">
        <v>0</v>
      </c>
      <c r="D9" s="58">
        <v>170680000</v>
      </c>
      <c r="E9" s="59">
        <v>170680000</v>
      </c>
      <c r="F9" s="59">
        <v>733729</v>
      </c>
      <c r="G9" s="59">
        <v>1150896</v>
      </c>
      <c r="H9" s="59">
        <v>2405072</v>
      </c>
      <c r="I9" s="59">
        <v>4289697</v>
      </c>
      <c r="J9" s="59">
        <v>803761</v>
      </c>
      <c r="K9" s="59">
        <v>1300847</v>
      </c>
      <c r="L9" s="59">
        <v>7276236</v>
      </c>
      <c r="M9" s="59">
        <v>9380844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13670541</v>
      </c>
      <c r="W9" s="59">
        <v>90111000</v>
      </c>
      <c r="X9" s="59">
        <v>-76440459</v>
      </c>
      <c r="Y9" s="60">
        <v>-84.83</v>
      </c>
      <c r="Z9" s="61">
        <v>170680000</v>
      </c>
    </row>
    <row r="10" spans="1:26" ht="25.5">
      <c r="A10" s="62" t="s">
        <v>95</v>
      </c>
      <c r="B10" s="63">
        <f>SUM(B5:B9)</f>
        <v>1122407022</v>
      </c>
      <c r="C10" s="63">
        <f>SUM(C5:C9)</f>
        <v>0</v>
      </c>
      <c r="D10" s="64">
        <f aca="true" t="shared" si="0" ref="D10:Z10">SUM(D5:D9)</f>
        <v>1267401859</v>
      </c>
      <c r="E10" s="65">
        <f t="shared" si="0"/>
        <v>1267401859</v>
      </c>
      <c r="F10" s="65">
        <f t="shared" si="0"/>
        <v>321652754</v>
      </c>
      <c r="G10" s="65">
        <f t="shared" si="0"/>
        <v>24839703</v>
      </c>
      <c r="H10" s="65">
        <f t="shared" si="0"/>
        <v>23752804</v>
      </c>
      <c r="I10" s="65">
        <f t="shared" si="0"/>
        <v>370245261</v>
      </c>
      <c r="J10" s="65">
        <f t="shared" si="0"/>
        <v>23537363</v>
      </c>
      <c r="K10" s="65">
        <f t="shared" si="0"/>
        <v>23672284</v>
      </c>
      <c r="L10" s="65">
        <f t="shared" si="0"/>
        <v>300296469</v>
      </c>
      <c r="M10" s="65">
        <f t="shared" si="0"/>
        <v>347506116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717751377</v>
      </c>
      <c r="W10" s="65">
        <f t="shared" si="0"/>
        <v>245998282</v>
      </c>
      <c r="X10" s="65">
        <f t="shared" si="0"/>
        <v>471753095</v>
      </c>
      <c r="Y10" s="66">
        <f>+IF(W10&lt;&gt;0,(X10/W10)*100,0)</f>
        <v>191.77089009101292</v>
      </c>
      <c r="Z10" s="67">
        <f t="shared" si="0"/>
        <v>1267401859</v>
      </c>
    </row>
    <row r="11" spans="1:26" ht="13.5">
      <c r="A11" s="57" t="s">
        <v>36</v>
      </c>
      <c r="B11" s="18">
        <v>402559518</v>
      </c>
      <c r="C11" s="18">
        <v>0</v>
      </c>
      <c r="D11" s="58">
        <v>457848905</v>
      </c>
      <c r="E11" s="59">
        <v>457848905</v>
      </c>
      <c r="F11" s="59">
        <v>32066000</v>
      </c>
      <c r="G11" s="59">
        <v>34834000</v>
      </c>
      <c r="H11" s="59">
        <v>32658000</v>
      </c>
      <c r="I11" s="59">
        <v>99558000</v>
      </c>
      <c r="J11" s="59">
        <v>32990000</v>
      </c>
      <c r="K11" s="59">
        <v>40333000</v>
      </c>
      <c r="L11" s="59">
        <v>58023000</v>
      </c>
      <c r="M11" s="59">
        <v>131346000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230904000</v>
      </c>
      <c r="W11" s="59">
        <v>249732000</v>
      </c>
      <c r="X11" s="59">
        <v>-18828000</v>
      </c>
      <c r="Y11" s="60">
        <v>-7.54</v>
      </c>
      <c r="Z11" s="61">
        <v>457848905</v>
      </c>
    </row>
    <row r="12" spans="1:26" ht="13.5">
      <c r="A12" s="57" t="s">
        <v>37</v>
      </c>
      <c r="B12" s="18">
        <v>28072033</v>
      </c>
      <c r="C12" s="18">
        <v>0</v>
      </c>
      <c r="D12" s="58">
        <v>29501000</v>
      </c>
      <c r="E12" s="59">
        <v>29501000</v>
      </c>
      <c r="F12" s="59">
        <v>2383000</v>
      </c>
      <c r="G12" s="59">
        <v>2516000</v>
      </c>
      <c r="H12" s="59">
        <v>2441000</v>
      </c>
      <c r="I12" s="59">
        <v>7340000</v>
      </c>
      <c r="J12" s="59">
        <v>2497502</v>
      </c>
      <c r="K12" s="59">
        <v>2523000</v>
      </c>
      <c r="L12" s="59">
        <v>2373000</v>
      </c>
      <c r="M12" s="59">
        <v>7393502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14733502</v>
      </c>
      <c r="W12" s="59">
        <v>16086000</v>
      </c>
      <c r="X12" s="59">
        <v>-1352498</v>
      </c>
      <c r="Y12" s="60">
        <v>-8.41</v>
      </c>
      <c r="Z12" s="61">
        <v>29501000</v>
      </c>
    </row>
    <row r="13" spans="1:26" ht="13.5">
      <c r="A13" s="57" t="s">
        <v>96</v>
      </c>
      <c r="B13" s="18">
        <v>97682192</v>
      </c>
      <c r="C13" s="18">
        <v>0</v>
      </c>
      <c r="D13" s="58">
        <v>59333000</v>
      </c>
      <c r="E13" s="59">
        <v>59333000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59333000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3000000</v>
      </c>
      <c r="X14" s="59">
        <v>-3000000</v>
      </c>
      <c r="Y14" s="60">
        <v>-100</v>
      </c>
      <c r="Z14" s="61">
        <v>0</v>
      </c>
    </row>
    <row r="15" spans="1:26" ht="13.5">
      <c r="A15" s="57" t="s">
        <v>39</v>
      </c>
      <c r="B15" s="18">
        <v>189001038</v>
      </c>
      <c r="C15" s="18">
        <v>0</v>
      </c>
      <c r="D15" s="58">
        <v>339301137</v>
      </c>
      <c r="E15" s="59">
        <v>339301137</v>
      </c>
      <c r="F15" s="59">
        <v>18971160</v>
      </c>
      <c r="G15" s="59">
        <v>18833812</v>
      </c>
      <c r="H15" s="59">
        <v>18594704</v>
      </c>
      <c r="I15" s="59">
        <v>56399676</v>
      </c>
      <c r="J15" s="59">
        <v>23328813</v>
      </c>
      <c r="K15" s="59">
        <v>26681650</v>
      </c>
      <c r="L15" s="59">
        <v>20811351</v>
      </c>
      <c r="M15" s="59">
        <v>70821814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127221490</v>
      </c>
      <c r="W15" s="59">
        <v>14262000</v>
      </c>
      <c r="X15" s="59">
        <v>112959490</v>
      </c>
      <c r="Y15" s="60">
        <v>792.03</v>
      </c>
      <c r="Z15" s="61">
        <v>339301137</v>
      </c>
    </row>
    <row r="16" spans="1:26" ht="13.5">
      <c r="A16" s="68" t="s">
        <v>40</v>
      </c>
      <c r="B16" s="18">
        <v>15729457</v>
      </c>
      <c r="C16" s="18">
        <v>0</v>
      </c>
      <c r="D16" s="58">
        <v>11092826</v>
      </c>
      <c r="E16" s="59">
        <v>11092826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5148000</v>
      </c>
      <c r="X16" s="59">
        <v>-5148000</v>
      </c>
      <c r="Y16" s="60">
        <v>-100</v>
      </c>
      <c r="Z16" s="61">
        <v>11092826</v>
      </c>
    </row>
    <row r="17" spans="1:26" ht="13.5">
      <c r="A17" s="57" t="s">
        <v>41</v>
      </c>
      <c r="B17" s="18">
        <v>378547467</v>
      </c>
      <c r="C17" s="18">
        <v>0</v>
      </c>
      <c r="D17" s="58">
        <v>327044423</v>
      </c>
      <c r="E17" s="59">
        <v>327044423</v>
      </c>
      <c r="F17" s="59">
        <v>2861840</v>
      </c>
      <c r="G17" s="59">
        <v>10867515</v>
      </c>
      <c r="H17" s="59">
        <v>9768553</v>
      </c>
      <c r="I17" s="59">
        <v>23497908</v>
      </c>
      <c r="J17" s="59">
        <v>9426990</v>
      </c>
      <c r="K17" s="59">
        <v>10494350</v>
      </c>
      <c r="L17" s="59">
        <v>10931649</v>
      </c>
      <c r="M17" s="59">
        <v>30852989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54350897</v>
      </c>
      <c r="W17" s="59">
        <v>126000000</v>
      </c>
      <c r="X17" s="59">
        <v>-71649103</v>
      </c>
      <c r="Y17" s="60">
        <v>-56.86</v>
      </c>
      <c r="Z17" s="61">
        <v>327044423</v>
      </c>
    </row>
    <row r="18" spans="1:26" ht="13.5">
      <c r="A18" s="69" t="s">
        <v>42</v>
      </c>
      <c r="B18" s="70">
        <f>SUM(B11:B17)</f>
        <v>1111591705</v>
      </c>
      <c r="C18" s="70">
        <f>SUM(C11:C17)</f>
        <v>0</v>
      </c>
      <c r="D18" s="71">
        <f aca="true" t="shared" si="1" ref="D18:Z18">SUM(D11:D17)</f>
        <v>1224121291</v>
      </c>
      <c r="E18" s="72">
        <f t="shared" si="1"/>
        <v>1224121291</v>
      </c>
      <c r="F18" s="72">
        <f t="shared" si="1"/>
        <v>56282000</v>
      </c>
      <c r="G18" s="72">
        <f t="shared" si="1"/>
        <v>67051327</v>
      </c>
      <c r="H18" s="72">
        <f t="shared" si="1"/>
        <v>63462257</v>
      </c>
      <c r="I18" s="72">
        <f t="shared" si="1"/>
        <v>186795584</v>
      </c>
      <c r="J18" s="72">
        <f t="shared" si="1"/>
        <v>68243305</v>
      </c>
      <c r="K18" s="72">
        <f t="shared" si="1"/>
        <v>80032000</v>
      </c>
      <c r="L18" s="72">
        <f t="shared" si="1"/>
        <v>92139000</v>
      </c>
      <c r="M18" s="72">
        <f t="shared" si="1"/>
        <v>240414305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427209889</v>
      </c>
      <c r="W18" s="72">
        <f t="shared" si="1"/>
        <v>414228000</v>
      </c>
      <c r="X18" s="72">
        <f t="shared" si="1"/>
        <v>12981889</v>
      </c>
      <c r="Y18" s="66">
        <f>+IF(W18&lt;&gt;0,(X18/W18)*100,0)</f>
        <v>3.133996011858204</v>
      </c>
      <c r="Z18" s="73">
        <f t="shared" si="1"/>
        <v>1224121291</v>
      </c>
    </row>
    <row r="19" spans="1:26" ht="13.5">
      <c r="A19" s="69" t="s">
        <v>43</v>
      </c>
      <c r="B19" s="74">
        <f>+B10-B18</f>
        <v>10815317</v>
      </c>
      <c r="C19" s="74">
        <f>+C10-C18</f>
        <v>0</v>
      </c>
      <c r="D19" s="75">
        <f aca="true" t="shared" si="2" ref="D19:Z19">+D10-D18</f>
        <v>43280568</v>
      </c>
      <c r="E19" s="76">
        <f t="shared" si="2"/>
        <v>43280568</v>
      </c>
      <c r="F19" s="76">
        <f t="shared" si="2"/>
        <v>265370754</v>
      </c>
      <c r="G19" s="76">
        <f t="shared" si="2"/>
        <v>-42211624</v>
      </c>
      <c r="H19" s="76">
        <f t="shared" si="2"/>
        <v>-39709453</v>
      </c>
      <c r="I19" s="76">
        <f t="shared" si="2"/>
        <v>183449677</v>
      </c>
      <c r="J19" s="76">
        <f t="shared" si="2"/>
        <v>-44705942</v>
      </c>
      <c r="K19" s="76">
        <f t="shared" si="2"/>
        <v>-56359716</v>
      </c>
      <c r="L19" s="76">
        <f t="shared" si="2"/>
        <v>208157469</v>
      </c>
      <c r="M19" s="76">
        <f t="shared" si="2"/>
        <v>107091811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290541488</v>
      </c>
      <c r="W19" s="76">
        <f>IF(E10=E18,0,W10-W18)</f>
        <v>-168229718</v>
      </c>
      <c r="X19" s="76">
        <f t="shared" si="2"/>
        <v>458771206</v>
      </c>
      <c r="Y19" s="77">
        <f>+IF(W19&lt;&gt;0,(X19/W19)*100,0)</f>
        <v>-272.70521014604566</v>
      </c>
      <c r="Z19" s="78">
        <f t="shared" si="2"/>
        <v>43280568</v>
      </c>
    </row>
    <row r="20" spans="1:26" ht="13.5">
      <c r="A20" s="57" t="s">
        <v>44</v>
      </c>
      <c r="B20" s="18">
        <v>511749405</v>
      </c>
      <c r="C20" s="18">
        <v>0</v>
      </c>
      <c r="D20" s="58">
        <v>428721314</v>
      </c>
      <c r="E20" s="59">
        <v>428721314</v>
      </c>
      <c r="F20" s="59">
        <v>138829000</v>
      </c>
      <c r="G20" s="59">
        <v>5000000</v>
      </c>
      <c r="H20" s="59">
        <v>0</v>
      </c>
      <c r="I20" s="59">
        <v>143829000</v>
      </c>
      <c r="J20" s="59">
        <v>14250000</v>
      </c>
      <c r="K20" s="59">
        <v>8000000</v>
      </c>
      <c r="L20" s="59">
        <v>108046000</v>
      </c>
      <c r="M20" s="59">
        <v>130296000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274125000</v>
      </c>
      <c r="W20" s="59"/>
      <c r="X20" s="59">
        <v>274125000</v>
      </c>
      <c r="Y20" s="60">
        <v>0</v>
      </c>
      <c r="Z20" s="61">
        <v>428721314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522564722</v>
      </c>
      <c r="C22" s="85">
        <f>SUM(C19:C21)</f>
        <v>0</v>
      </c>
      <c r="D22" s="86">
        <f aca="true" t="shared" si="3" ref="D22:Z22">SUM(D19:D21)</f>
        <v>472001882</v>
      </c>
      <c r="E22" s="87">
        <f t="shared" si="3"/>
        <v>472001882</v>
      </c>
      <c r="F22" s="87">
        <f t="shared" si="3"/>
        <v>404199754</v>
      </c>
      <c r="G22" s="87">
        <f t="shared" si="3"/>
        <v>-37211624</v>
      </c>
      <c r="H22" s="87">
        <f t="shared" si="3"/>
        <v>-39709453</v>
      </c>
      <c r="I22" s="87">
        <f t="shared" si="3"/>
        <v>327278677</v>
      </c>
      <c r="J22" s="87">
        <f t="shared" si="3"/>
        <v>-30455942</v>
      </c>
      <c r="K22" s="87">
        <f t="shared" si="3"/>
        <v>-48359716</v>
      </c>
      <c r="L22" s="87">
        <f t="shared" si="3"/>
        <v>316203469</v>
      </c>
      <c r="M22" s="87">
        <f t="shared" si="3"/>
        <v>237387811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564666488</v>
      </c>
      <c r="W22" s="87">
        <f t="shared" si="3"/>
        <v>-168229718</v>
      </c>
      <c r="X22" s="87">
        <f t="shared" si="3"/>
        <v>732896206</v>
      </c>
      <c r="Y22" s="88">
        <f>+IF(W22&lt;&gt;0,(X22/W22)*100,0)</f>
        <v>-435.65204454542334</v>
      </c>
      <c r="Z22" s="89">
        <f t="shared" si="3"/>
        <v>472001882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522564722</v>
      </c>
      <c r="C24" s="74">
        <f>SUM(C22:C23)</f>
        <v>0</v>
      </c>
      <c r="D24" s="75">
        <f aca="true" t="shared" si="4" ref="D24:Z24">SUM(D22:D23)</f>
        <v>472001882</v>
      </c>
      <c r="E24" s="76">
        <f t="shared" si="4"/>
        <v>472001882</v>
      </c>
      <c r="F24" s="76">
        <f t="shared" si="4"/>
        <v>404199754</v>
      </c>
      <c r="G24" s="76">
        <f t="shared" si="4"/>
        <v>-37211624</v>
      </c>
      <c r="H24" s="76">
        <f t="shared" si="4"/>
        <v>-39709453</v>
      </c>
      <c r="I24" s="76">
        <f t="shared" si="4"/>
        <v>327278677</v>
      </c>
      <c r="J24" s="76">
        <f t="shared" si="4"/>
        <v>-30455942</v>
      </c>
      <c r="K24" s="76">
        <f t="shared" si="4"/>
        <v>-48359716</v>
      </c>
      <c r="L24" s="76">
        <f t="shared" si="4"/>
        <v>316203469</v>
      </c>
      <c r="M24" s="76">
        <f t="shared" si="4"/>
        <v>237387811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564666488</v>
      </c>
      <c r="W24" s="76">
        <f t="shared" si="4"/>
        <v>-168229718</v>
      </c>
      <c r="X24" s="76">
        <f t="shared" si="4"/>
        <v>732896206</v>
      </c>
      <c r="Y24" s="77">
        <f>+IF(W24&lt;&gt;0,(X24/W24)*100,0)</f>
        <v>-435.65204454542334</v>
      </c>
      <c r="Z24" s="78">
        <f t="shared" si="4"/>
        <v>472001882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628693550</v>
      </c>
      <c r="C27" s="21">
        <v>0</v>
      </c>
      <c r="D27" s="98">
        <v>559596000</v>
      </c>
      <c r="E27" s="99">
        <v>559596000</v>
      </c>
      <c r="F27" s="99">
        <v>48256684</v>
      </c>
      <c r="G27" s="99">
        <v>15067564</v>
      </c>
      <c r="H27" s="99">
        <v>15790000</v>
      </c>
      <c r="I27" s="99">
        <v>79114248</v>
      </c>
      <c r="J27" s="99">
        <v>33039125</v>
      </c>
      <c r="K27" s="99">
        <v>26001056</v>
      </c>
      <c r="L27" s="99">
        <v>67813410</v>
      </c>
      <c r="M27" s="99">
        <v>126853591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205967839</v>
      </c>
      <c r="W27" s="99">
        <v>279798000</v>
      </c>
      <c r="X27" s="99">
        <v>-73830161</v>
      </c>
      <c r="Y27" s="100">
        <v>-26.39</v>
      </c>
      <c r="Z27" s="101">
        <v>559596000</v>
      </c>
    </row>
    <row r="28" spans="1:26" ht="13.5">
      <c r="A28" s="102" t="s">
        <v>44</v>
      </c>
      <c r="B28" s="18">
        <v>628693550</v>
      </c>
      <c r="C28" s="18">
        <v>0</v>
      </c>
      <c r="D28" s="58">
        <v>559596000</v>
      </c>
      <c r="E28" s="59">
        <v>559596000</v>
      </c>
      <c r="F28" s="59">
        <v>48256684</v>
      </c>
      <c r="G28" s="59">
        <v>15067564</v>
      </c>
      <c r="H28" s="59">
        <v>15790000</v>
      </c>
      <c r="I28" s="59">
        <v>79114248</v>
      </c>
      <c r="J28" s="59">
        <v>33039125</v>
      </c>
      <c r="K28" s="59">
        <v>26001056</v>
      </c>
      <c r="L28" s="59">
        <v>67813410</v>
      </c>
      <c r="M28" s="59">
        <v>126853591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205967839</v>
      </c>
      <c r="W28" s="59">
        <v>279798000</v>
      </c>
      <c r="X28" s="59">
        <v>-73830161</v>
      </c>
      <c r="Y28" s="60">
        <v>-26.39</v>
      </c>
      <c r="Z28" s="61">
        <v>559596000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628693550</v>
      </c>
      <c r="C32" s="21">
        <f>SUM(C28:C31)</f>
        <v>0</v>
      </c>
      <c r="D32" s="98">
        <f aca="true" t="shared" si="5" ref="D32:Z32">SUM(D28:D31)</f>
        <v>559596000</v>
      </c>
      <c r="E32" s="99">
        <f t="shared" si="5"/>
        <v>559596000</v>
      </c>
      <c r="F32" s="99">
        <f t="shared" si="5"/>
        <v>48256684</v>
      </c>
      <c r="G32" s="99">
        <f t="shared" si="5"/>
        <v>15067564</v>
      </c>
      <c r="H32" s="99">
        <f t="shared" si="5"/>
        <v>15790000</v>
      </c>
      <c r="I32" s="99">
        <f t="shared" si="5"/>
        <v>79114248</v>
      </c>
      <c r="J32" s="99">
        <f t="shared" si="5"/>
        <v>33039125</v>
      </c>
      <c r="K32" s="99">
        <f t="shared" si="5"/>
        <v>26001056</v>
      </c>
      <c r="L32" s="99">
        <f t="shared" si="5"/>
        <v>67813410</v>
      </c>
      <c r="M32" s="99">
        <f t="shared" si="5"/>
        <v>126853591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205967839</v>
      </c>
      <c r="W32" s="99">
        <f t="shared" si="5"/>
        <v>279798000</v>
      </c>
      <c r="X32" s="99">
        <f t="shared" si="5"/>
        <v>-73830161</v>
      </c>
      <c r="Y32" s="100">
        <f>+IF(W32&lt;&gt;0,(X32/W32)*100,0)</f>
        <v>-26.386950943180437</v>
      </c>
      <c r="Z32" s="101">
        <f t="shared" si="5"/>
        <v>559596000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996588291</v>
      </c>
      <c r="C35" s="18">
        <v>0</v>
      </c>
      <c r="D35" s="58">
        <v>1580567700</v>
      </c>
      <c r="E35" s="59">
        <v>1580567700</v>
      </c>
      <c r="F35" s="59">
        <v>744400623</v>
      </c>
      <c r="G35" s="59">
        <v>1368864964</v>
      </c>
      <c r="H35" s="59">
        <v>1375373038</v>
      </c>
      <c r="I35" s="59">
        <v>1375373038</v>
      </c>
      <c r="J35" s="59">
        <v>1356977061</v>
      </c>
      <c r="K35" s="59">
        <v>1290304187</v>
      </c>
      <c r="L35" s="59">
        <v>1473968696</v>
      </c>
      <c r="M35" s="59">
        <v>1473968696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1473968696</v>
      </c>
      <c r="W35" s="59">
        <v>790283850</v>
      </c>
      <c r="X35" s="59">
        <v>683684846</v>
      </c>
      <c r="Y35" s="60">
        <v>86.51</v>
      </c>
      <c r="Z35" s="61">
        <v>1580567700</v>
      </c>
    </row>
    <row r="36" spans="1:26" ht="13.5">
      <c r="A36" s="57" t="s">
        <v>53</v>
      </c>
      <c r="B36" s="18">
        <v>3343917207</v>
      </c>
      <c r="C36" s="18">
        <v>0</v>
      </c>
      <c r="D36" s="58">
        <v>3344873460</v>
      </c>
      <c r="E36" s="59">
        <v>3344873460</v>
      </c>
      <c r="F36" s="59">
        <v>461082239</v>
      </c>
      <c r="G36" s="59">
        <v>3363398984</v>
      </c>
      <c r="H36" s="59">
        <v>3388137852</v>
      </c>
      <c r="I36" s="59">
        <v>3388137852</v>
      </c>
      <c r="J36" s="59">
        <v>3394658444</v>
      </c>
      <c r="K36" s="59">
        <v>3413961513</v>
      </c>
      <c r="L36" s="59">
        <v>3457182222</v>
      </c>
      <c r="M36" s="59">
        <v>3457182222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3457182222</v>
      </c>
      <c r="W36" s="59">
        <v>1672436730</v>
      </c>
      <c r="X36" s="59">
        <v>1784745492</v>
      </c>
      <c r="Y36" s="60">
        <v>106.72</v>
      </c>
      <c r="Z36" s="61">
        <v>3344873460</v>
      </c>
    </row>
    <row r="37" spans="1:26" ht="13.5">
      <c r="A37" s="57" t="s">
        <v>54</v>
      </c>
      <c r="B37" s="18">
        <v>492023430</v>
      </c>
      <c r="C37" s="18">
        <v>0</v>
      </c>
      <c r="D37" s="58">
        <v>425711150</v>
      </c>
      <c r="E37" s="59">
        <v>425711150</v>
      </c>
      <c r="F37" s="59">
        <v>274254108</v>
      </c>
      <c r="G37" s="59">
        <v>595036706</v>
      </c>
      <c r="H37" s="59">
        <v>624553922</v>
      </c>
      <c r="I37" s="59">
        <v>624553922</v>
      </c>
      <c r="J37" s="59">
        <v>610726880</v>
      </c>
      <c r="K37" s="59">
        <v>565435027</v>
      </c>
      <c r="L37" s="59">
        <v>549928638</v>
      </c>
      <c r="M37" s="59">
        <v>549928638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549928638</v>
      </c>
      <c r="W37" s="59">
        <v>212855575</v>
      </c>
      <c r="X37" s="59">
        <v>337073063</v>
      </c>
      <c r="Y37" s="60">
        <v>158.36</v>
      </c>
      <c r="Z37" s="61">
        <v>425711150</v>
      </c>
    </row>
    <row r="38" spans="1:26" ht="13.5">
      <c r="A38" s="57" t="s">
        <v>55</v>
      </c>
      <c r="B38" s="18">
        <v>59034940</v>
      </c>
      <c r="C38" s="18">
        <v>0</v>
      </c>
      <c r="D38" s="58">
        <v>148134010</v>
      </c>
      <c r="E38" s="59">
        <v>148134010</v>
      </c>
      <c r="F38" s="59">
        <v>0</v>
      </c>
      <c r="G38" s="59">
        <v>1108231</v>
      </c>
      <c r="H38" s="59">
        <v>1108230</v>
      </c>
      <c r="I38" s="59">
        <v>1108230</v>
      </c>
      <c r="J38" s="59">
        <v>1108231</v>
      </c>
      <c r="K38" s="59">
        <v>1108231</v>
      </c>
      <c r="L38" s="59">
        <v>1108231</v>
      </c>
      <c r="M38" s="59">
        <v>1108231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1108231</v>
      </c>
      <c r="W38" s="59">
        <v>74067005</v>
      </c>
      <c r="X38" s="59">
        <v>-72958774</v>
      </c>
      <c r="Y38" s="60">
        <v>-98.5</v>
      </c>
      <c r="Z38" s="61">
        <v>148134010</v>
      </c>
    </row>
    <row r="39" spans="1:26" ht="13.5">
      <c r="A39" s="57" t="s">
        <v>56</v>
      </c>
      <c r="B39" s="18">
        <v>3789447128</v>
      </c>
      <c r="C39" s="18">
        <v>0</v>
      </c>
      <c r="D39" s="58">
        <v>4351596000</v>
      </c>
      <c r="E39" s="59">
        <v>4351596000</v>
      </c>
      <c r="F39" s="59">
        <v>931228754</v>
      </c>
      <c r="G39" s="59">
        <v>4136119011</v>
      </c>
      <c r="H39" s="59">
        <v>4137848738</v>
      </c>
      <c r="I39" s="59">
        <v>4137848738</v>
      </c>
      <c r="J39" s="59">
        <v>4139800394</v>
      </c>
      <c r="K39" s="59">
        <v>4137722442</v>
      </c>
      <c r="L39" s="59">
        <v>4380114049</v>
      </c>
      <c r="M39" s="59">
        <v>4380114049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4380114049</v>
      </c>
      <c r="W39" s="59">
        <v>2175798000</v>
      </c>
      <c r="X39" s="59">
        <v>2204316049</v>
      </c>
      <c r="Y39" s="60">
        <v>101.31</v>
      </c>
      <c r="Z39" s="61">
        <v>4351596000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456502753</v>
      </c>
      <c r="C42" s="18">
        <v>0</v>
      </c>
      <c r="D42" s="58">
        <v>548389846</v>
      </c>
      <c r="E42" s="59">
        <v>548389846</v>
      </c>
      <c r="F42" s="59">
        <v>386436370</v>
      </c>
      <c r="G42" s="59">
        <v>-51695464</v>
      </c>
      <c r="H42" s="59">
        <v>-59237014</v>
      </c>
      <c r="I42" s="59">
        <v>275503892</v>
      </c>
      <c r="J42" s="59">
        <v>-48886447</v>
      </c>
      <c r="K42" s="59">
        <v>-65621047</v>
      </c>
      <c r="L42" s="59">
        <v>300744165</v>
      </c>
      <c r="M42" s="59">
        <v>186236671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461740563</v>
      </c>
      <c r="W42" s="59">
        <v>548389846</v>
      </c>
      <c r="X42" s="59">
        <v>-86649283</v>
      </c>
      <c r="Y42" s="60">
        <v>-15.8</v>
      </c>
      <c r="Z42" s="61">
        <v>548389846</v>
      </c>
    </row>
    <row r="43" spans="1:26" ht="13.5">
      <c r="A43" s="57" t="s">
        <v>59</v>
      </c>
      <c r="B43" s="18">
        <v>-445036457</v>
      </c>
      <c r="C43" s="18">
        <v>0</v>
      </c>
      <c r="D43" s="58">
        <v>-559595920</v>
      </c>
      <c r="E43" s="59">
        <v>-559595920</v>
      </c>
      <c r="F43" s="59">
        <v>-48256684</v>
      </c>
      <c r="G43" s="59">
        <v>-15068000</v>
      </c>
      <c r="H43" s="59">
        <v>-15655392</v>
      </c>
      <c r="I43" s="59">
        <v>-78980076</v>
      </c>
      <c r="J43" s="59">
        <v>-33039125</v>
      </c>
      <c r="K43" s="59">
        <v>-26001056</v>
      </c>
      <c r="L43" s="59">
        <v>-67813410</v>
      </c>
      <c r="M43" s="59">
        <v>-126853591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-205833667</v>
      </c>
      <c r="W43" s="59">
        <v>-559595920</v>
      </c>
      <c r="X43" s="59">
        <v>353762253</v>
      </c>
      <c r="Y43" s="60">
        <v>-63.22</v>
      </c>
      <c r="Z43" s="61">
        <v>-559595920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109805713</v>
      </c>
      <c r="C45" s="21">
        <v>0</v>
      </c>
      <c r="D45" s="98">
        <v>124280554</v>
      </c>
      <c r="E45" s="99">
        <v>124280554</v>
      </c>
      <c r="F45" s="99">
        <v>447826420</v>
      </c>
      <c r="G45" s="99">
        <v>381062956</v>
      </c>
      <c r="H45" s="99">
        <v>306170550</v>
      </c>
      <c r="I45" s="99">
        <v>306170550</v>
      </c>
      <c r="J45" s="99">
        <v>224244978</v>
      </c>
      <c r="K45" s="99">
        <v>132622875</v>
      </c>
      <c r="L45" s="99">
        <v>365553630</v>
      </c>
      <c r="M45" s="99">
        <v>365553630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365553630</v>
      </c>
      <c r="W45" s="99">
        <v>124280554</v>
      </c>
      <c r="X45" s="99">
        <v>241273076</v>
      </c>
      <c r="Y45" s="100">
        <v>194.14</v>
      </c>
      <c r="Z45" s="101">
        <v>124280554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18261523</v>
      </c>
      <c r="C49" s="51">
        <v>0</v>
      </c>
      <c r="D49" s="128">
        <v>18550768</v>
      </c>
      <c r="E49" s="53">
        <v>-579890</v>
      </c>
      <c r="F49" s="53">
        <v>0</v>
      </c>
      <c r="G49" s="53">
        <v>0</v>
      </c>
      <c r="H49" s="53">
        <v>0</v>
      </c>
      <c r="I49" s="53">
        <v>19638634</v>
      </c>
      <c r="J49" s="53">
        <v>0</v>
      </c>
      <c r="K49" s="53">
        <v>0</v>
      </c>
      <c r="L49" s="53">
        <v>0</v>
      </c>
      <c r="M49" s="53">
        <v>27748913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30411606</v>
      </c>
      <c r="W49" s="53">
        <v>205569731</v>
      </c>
      <c r="X49" s="53">
        <v>1202751760</v>
      </c>
      <c r="Y49" s="53">
        <v>1522353045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-74264080</v>
      </c>
      <c r="C51" s="51">
        <v>0</v>
      </c>
      <c r="D51" s="128">
        <v>-34953808</v>
      </c>
      <c r="E51" s="53">
        <v>-21292080</v>
      </c>
      <c r="F51" s="53">
        <v>0</v>
      </c>
      <c r="G51" s="53">
        <v>0</v>
      </c>
      <c r="H51" s="53">
        <v>0</v>
      </c>
      <c r="I51" s="53">
        <v>-40346358</v>
      </c>
      <c r="J51" s="53">
        <v>0</v>
      </c>
      <c r="K51" s="53">
        <v>0</v>
      </c>
      <c r="L51" s="53">
        <v>0</v>
      </c>
      <c r="M51" s="53">
        <v>2585193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-20872157</v>
      </c>
      <c r="W51" s="53">
        <v>304503986</v>
      </c>
      <c r="X51" s="53">
        <v>0</v>
      </c>
      <c r="Y51" s="53">
        <v>115360696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47.50697814232018</v>
      </c>
      <c r="C58" s="5">
        <f>IF(C67=0,0,+(C76/C67)*100)</f>
        <v>0</v>
      </c>
      <c r="D58" s="6">
        <f aca="true" t="shared" si="6" ref="D58:Z58">IF(D67=0,0,+(D76/D67)*100)</f>
        <v>71.16029676425957</v>
      </c>
      <c r="E58" s="7">
        <f t="shared" si="6"/>
        <v>71.16029676425957</v>
      </c>
      <c r="F58" s="7">
        <f t="shared" si="6"/>
        <v>10.95209919771391</v>
      </c>
      <c r="G58" s="7">
        <f t="shared" si="6"/>
        <v>28.0746359532766</v>
      </c>
      <c r="H58" s="7">
        <f t="shared" si="6"/>
        <v>8.132870487198435</v>
      </c>
      <c r="I58" s="7">
        <f t="shared" si="6"/>
        <v>15.596172772905003</v>
      </c>
      <c r="J58" s="7">
        <f t="shared" si="6"/>
        <v>6.60344218962154</v>
      </c>
      <c r="K58" s="7">
        <f t="shared" si="6"/>
        <v>5.604816102372502</v>
      </c>
      <c r="L58" s="7">
        <f t="shared" si="6"/>
        <v>41.143407336960195</v>
      </c>
      <c r="M58" s="7">
        <f t="shared" si="6"/>
        <v>20.436059509198877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18.072480292693392</v>
      </c>
      <c r="W58" s="7">
        <f t="shared" si="6"/>
        <v>138.1863419147662</v>
      </c>
      <c r="X58" s="7">
        <f t="shared" si="6"/>
        <v>0</v>
      </c>
      <c r="Y58" s="7">
        <f t="shared" si="6"/>
        <v>0</v>
      </c>
      <c r="Z58" s="8">
        <f t="shared" si="6"/>
        <v>71.16029676425957</v>
      </c>
    </row>
    <row r="59" spans="1:26" ht="13.5">
      <c r="A59" s="36" t="s">
        <v>31</v>
      </c>
      <c r="B59" s="9">
        <f aca="true" t="shared" si="7" ref="B59:Z66">IF(B68=0,0,+(B77/B68)*100)</f>
        <v>23.344346531887577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5.6474492497793465</v>
      </c>
      <c r="G59" s="10">
        <f t="shared" si="7"/>
        <v>2.196484683407834</v>
      </c>
      <c r="H59" s="10">
        <f t="shared" si="7"/>
        <v>3.1343579595103734</v>
      </c>
      <c r="I59" s="10">
        <f t="shared" si="7"/>
        <v>3.67431627818403</v>
      </c>
      <c r="J59" s="10">
        <f t="shared" si="7"/>
        <v>2.8904687405981107</v>
      </c>
      <c r="K59" s="10">
        <f t="shared" si="7"/>
        <v>2.224079528718704</v>
      </c>
      <c r="L59" s="10">
        <f t="shared" si="7"/>
        <v>2.4334837545126353</v>
      </c>
      <c r="M59" s="10">
        <f t="shared" si="7"/>
        <v>2.5179125870596546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3.100158210448513</v>
      </c>
      <c r="W59" s="10">
        <f t="shared" si="7"/>
        <v>198.93840423628723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308.09013969526126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41.47997999404698</v>
      </c>
      <c r="G60" s="13">
        <f t="shared" si="7"/>
        <v>0.7513544331787385</v>
      </c>
      <c r="H60" s="13">
        <f t="shared" si="7"/>
        <v>3.797597956108393</v>
      </c>
      <c r="I60" s="13">
        <f t="shared" si="7"/>
        <v>13.817254188723174</v>
      </c>
      <c r="J60" s="13">
        <f t="shared" si="7"/>
        <v>5.264203901493674</v>
      </c>
      <c r="K60" s="13">
        <f t="shared" si="7"/>
        <v>7.782080354491032</v>
      </c>
      <c r="L60" s="13">
        <f t="shared" si="7"/>
        <v>129.95049504950495</v>
      </c>
      <c r="M60" s="13">
        <f t="shared" si="7"/>
        <v>50.36191713396415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28.90891827899267</v>
      </c>
      <c r="W60" s="13">
        <f t="shared" si="7"/>
        <v>199.01124436097197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104</v>
      </c>
      <c r="B62" s="12">
        <f t="shared" si="7"/>
        <v>79.17253995441776</v>
      </c>
      <c r="C62" s="12">
        <f t="shared" si="7"/>
        <v>0</v>
      </c>
      <c r="D62" s="3">
        <f t="shared" si="7"/>
        <v>121.83049670024313</v>
      </c>
      <c r="E62" s="13">
        <f t="shared" si="7"/>
        <v>121.83049670024313</v>
      </c>
      <c r="F62" s="13">
        <f t="shared" si="7"/>
        <v>73.14282474266243</v>
      </c>
      <c r="G62" s="13">
        <f t="shared" si="7"/>
        <v>0.6911935110081113</v>
      </c>
      <c r="H62" s="13">
        <f t="shared" si="7"/>
        <v>1.3372700175674153</v>
      </c>
      <c r="I62" s="13">
        <f t="shared" si="7"/>
        <v>16.821137807338093</v>
      </c>
      <c r="J62" s="13">
        <f t="shared" si="7"/>
        <v>1.6263759828448892</v>
      </c>
      <c r="K62" s="13">
        <f t="shared" si="7"/>
        <v>1.3599115044247787</v>
      </c>
      <c r="L62" s="13">
        <f t="shared" si="7"/>
        <v>1.4005890348889896</v>
      </c>
      <c r="M62" s="13">
        <f t="shared" si="7"/>
        <v>1.4960717196414017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9.484724193370678</v>
      </c>
      <c r="W62" s="13">
        <f t="shared" si="7"/>
        <v>237.32668139948711</v>
      </c>
      <c r="X62" s="13">
        <f t="shared" si="7"/>
        <v>0</v>
      </c>
      <c r="Y62" s="13">
        <f t="shared" si="7"/>
        <v>0</v>
      </c>
      <c r="Z62" s="14">
        <f t="shared" si="7"/>
        <v>121.83049670024313</v>
      </c>
    </row>
    <row r="63" spans="1:26" ht="13.5">
      <c r="A63" s="38" t="s">
        <v>105</v>
      </c>
      <c r="B63" s="12">
        <f t="shared" si="7"/>
        <v>599.0711014839289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10.349270081646525</v>
      </c>
      <c r="G63" s="13">
        <f t="shared" si="7"/>
        <v>0.6319908027871112</v>
      </c>
      <c r="H63" s="13">
        <f t="shared" si="7"/>
        <v>10.471663412839884</v>
      </c>
      <c r="I63" s="13">
        <f t="shared" si="7"/>
        <v>8.081991389801155</v>
      </c>
      <c r="J63" s="13">
        <f t="shared" si="7"/>
        <v>1.9797727114800285</v>
      </c>
      <c r="K63" s="13">
        <f t="shared" si="7"/>
        <v>3.7434589175325077</v>
      </c>
      <c r="L63" s="13">
        <f t="shared" si="7"/>
        <v>5.04119496855346</v>
      </c>
      <c r="M63" s="13">
        <f t="shared" si="7"/>
        <v>3.5860159748275446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6.246887890857754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106</v>
      </c>
      <c r="B64" s="12">
        <f t="shared" si="7"/>
        <v>458.52982355085067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10.371282126042429</v>
      </c>
      <c r="G64" s="13">
        <f t="shared" si="7"/>
        <v>1.0659520183283218</v>
      </c>
      <c r="H64" s="13">
        <f t="shared" si="7"/>
        <v>10.733793969849247</v>
      </c>
      <c r="I64" s="13">
        <f t="shared" si="7"/>
        <v>7.675332115980192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178.00597356973418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590.6442138241629</v>
      </c>
      <c r="J66" s="16">
        <f t="shared" si="7"/>
        <v>0</v>
      </c>
      <c r="K66" s="16">
        <f t="shared" si="7"/>
        <v>100</v>
      </c>
      <c r="L66" s="16">
        <f t="shared" si="7"/>
        <v>100</v>
      </c>
      <c r="M66" s="16">
        <f t="shared" si="7"/>
        <v>108.58678252468515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167.70951063590607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109</v>
      </c>
      <c r="B67" s="23">
        <v>333281394</v>
      </c>
      <c r="C67" s="23"/>
      <c r="D67" s="24">
        <v>403957000</v>
      </c>
      <c r="E67" s="25">
        <v>403957000</v>
      </c>
      <c r="F67" s="25">
        <v>19948121</v>
      </c>
      <c r="G67" s="25">
        <v>20137319</v>
      </c>
      <c r="H67" s="25">
        <v>21256308</v>
      </c>
      <c r="I67" s="25">
        <v>61341748</v>
      </c>
      <c r="J67" s="25">
        <v>19733602</v>
      </c>
      <c r="K67" s="25">
        <v>18267718</v>
      </c>
      <c r="L67" s="25">
        <v>26266055</v>
      </c>
      <c r="M67" s="25">
        <v>64267375</v>
      </c>
      <c r="N67" s="25"/>
      <c r="O67" s="25"/>
      <c r="P67" s="25"/>
      <c r="Q67" s="25"/>
      <c r="R67" s="25"/>
      <c r="S67" s="25"/>
      <c r="T67" s="25"/>
      <c r="U67" s="25"/>
      <c r="V67" s="25">
        <v>125609123</v>
      </c>
      <c r="W67" s="25">
        <v>208021282</v>
      </c>
      <c r="X67" s="25"/>
      <c r="Y67" s="24"/>
      <c r="Z67" s="26">
        <v>403957000</v>
      </c>
    </row>
    <row r="68" spans="1:26" ht="13.5" hidden="1">
      <c r="A68" s="36" t="s">
        <v>31</v>
      </c>
      <c r="B68" s="18">
        <v>185624245</v>
      </c>
      <c r="C68" s="18"/>
      <c r="D68" s="19">
        <v>210292000</v>
      </c>
      <c r="E68" s="20">
        <v>210292000</v>
      </c>
      <c r="F68" s="20">
        <v>16995000</v>
      </c>
      <c r="G68" s="20">
        <v>16618873</v>
      </c>
      <c r="H68" s="20">
        <v>16618874</v>
      </c>
      <c r="I68" s="20">
        <v>50232747</v>
      </c>
      <c r="J68" s="20">
        <v>16619000</v>
      </c>
      <c r="K68" s="20">
        <v>16296000</v>
      </c>
      <c r="L68" s="20">
        <v>16620000</v>
      </c>
      <c r="M68" s="20">
        <v>49535000</v>
      </c>
      <c r="N68" s="20"/>
      <c r="O68" s="20"/>
      <c r="P68" s="20"/>
      <c r="Q68" s="20"/>
      <c r="R68" s="20"/>
      <c r="S68" s="20"/>
      <c r="T68" s="20"/>
      <c r="U68" s="20"/>
      <c r="V68" s="20">
        <v>99767747</v>
      </c>
      <c r="W68" s="20">
        <v>105707091</v>
      </c>
      <c r="X68" s="20"/>
      <c r="Y68" s="19"/>
      <c r="Z68" s="22">
        <v>210292000</v>
      </c>
    </row>
    <row r="69" spans="1:26" ht="13.5" hidden="1">
      <c r="A69" s="37" t="s">
        <v>32</v>
      </c>
      <c r="B69" s="18">
        <v>37326463</v>
      </c>
      <c r="C69" s="18"/>
      <c r="D69" s="19">
        <v>77165000</v>
      </c>
      <c r="E69" s="20">
        <v>77165000</v>
      </c>
      <c r="F69" s="20">
        <v>2953121</v>
      </c>
      <c r="G69" s="20">
        <v>3518446</v>
      </c>
      <c r="H69" s="20">
        <v>3564964</v>
      </c>
      <c r="I69" s="20">
        <v>10036531</v>
      </c>
      <c r="J69" s="20">
        <v>3114602</v>
      </c>
      <c r="K69" s="20">
        <v>1420854</v>
      </c>
      <c r="L69" s="20">
        <v>2525000</v>
      </c>
      <c r="M69" s="20">
        <v>7060456</v>
      </c>
      <c r="N69" s="20"/>
      <c r="O69" s="20"/>
      <c r="P69" s="20"/>
      <c r="Q69" s="20"/>
      <c r="R69" s="20"/>
      <c r="S69" s="20"/>
      <c r="T69" s="20"/>
      <c r="U69" s="20"/>
      <c r="V69" s="20">
        <v>17096987</v>
      </c>
      <c r="W69" s="20">
        <v>38774191</v>
      </c>
      <c r="X69" s="20"/>
      <c r="Y69" s="19"/>
      <c r="Z69" s="22">
        <v>77165000</v>
      </c>
    </row>
    <row r="70" spans="1:26" ht="13.5" hidden="1">
      <c r="A70" s="38" t="s">
        <v>103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104</v>
      </c>
      <c r="B71" s="18">
        <v>26513401</v>
      </c>
      <c r="C71" s="18"/>
      <c r="D71" s="19">
        <v>63338000</v>
      </c>
      <c r="E71" s="20">
        <v>63338000</v>
      </c>
      <c r="F71" s="20">
        <v>1463836</v>
      </c>
      <c r="G71" s="20">
        <v>2589000</v>
      </c>
      <c r="H71" s="20">
        <v>2627592</v>
      </c>
      <c r="I71" s="20">
        <v>6680428</v>
      </c>
      <c r="J71" s="20">
        <v>2798000</v>
      </c>
      <c r="K71" s="20">
        <v>1130000</v>
      </c>
      <c r="L71" s="20">
        <v>2207000</v>
      </c>
      <c r="M71" s="20">
        <v>6135000</v>
      </c>
      <c r="N71" s="20"/>
      <c r="O71" s="20"/>
      <c r="P71" s="20"/>
      <c r="Q71" s="20"/>
      <c r="R71" s="20"/>
      <c r="S71" s="20"/>
      <c r="T71" s="20"/>
      <c r="U71" s="20"/>
      <c r="V71" s="20">
        <v>12815428</v>
      </c>
      <c r="W71" s="20">
        <v>32514254</v>
      </c>
      <c r="X71" s="20"/>
      <c r="Y71" s="19"/>
      <c r="Z71" s="22">
        <v>63338000</v>
      </c>
    </row>
    <row r="72" spans="1:26" ht="13.5" hidden="1">
      <c r="A72" s="38" t="s">
        <v>105</v>
      </c>
      <c r="B72" s="18">
        <v>3906993</v>
      </c>
      <c r="C72" s="18"/>
      <c r="D72" s="19">
        <v>4894000</v>
      </c>
      <c r="E72" s="20">
        <v>4894000</v>
      </c>
      <c r="F72" s="20">
        <v>885647</v>
      </c>
      <c r="G72" s="20">
        <v>314878</v>
      </c>
      <c r="H72" s="20">
        <v>141372</v>
      </c>
      <c r="I72" s="20">
        <v>1341897</v>
      </c>
      <c r="J72" s="20">
        <v>316602</v>
      </c>
      <c r="K72" s="20">
        <v>290854</v>
      </c>
      <c r="L72" s="20">
        <v>318000</v>
      </c>
      <c r="M72" s="20">
        <v>925456</v>
      </c>
      <c r="N72" s="20"/>
      <c r="O72" s="20"/>
      <c r="P72" s="20"/>
      <c r="Q72" s="20"/>
      <c r="R72" s="20"/>
      <c r="S72" s="20"/>
      <c r="T72" s="20"/>
      <c r="U72" s="20"/>
      <c r="V72" s="20">
        <v>2267353</v>
      </c>
      <c r="W72" s="20">
        <v>1676637</v>
      </c>
      <c r="X72" s="20"/>
      <c r="Y72" s="19"/>
      <c r="Z72" s="22">
        <v>4894000</v>
      </c>
    </row>
    <row r="73" spans="1:26" ht="13.5" hidden="1">
      <c r="A73" s="38" t="s">
        <v>106</v>
      </c>
      <c r="B73" s="18">
        <v>6906069</v>
      </c>
      <c r="C73" s="18"/>
      <c r="D73" s="19">
        <v>8933000</v>
      </c>
      <c r="E73" s="20">
        <v>8933000</v>
      </c>
      <c r="F73" s="20">
        <v>603638</v>
      </c>
      <c r="G73" s="20">
        <v>614568</v>
      </c>
      <c r="H73" s="20">
        <v>796000</v>
      </c>
      <c r="I73" s="20">
        <v>2014206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2014206</v>
      </c>
      <c r="W73" s="20">
        <v>4583300</v>
      </c>
      <c r="X73" s="20"/>
      <c r="Y73" s="19"/>
      <c r="Z73" s="22">
        <v>8933000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>
        <v>110330686</v>
      </c>
      <c r="C75" s="27"/>
      <c r="D75" s="28">
        <v>116500000</v>
      </c>
      <c r="E75" s="29">
        <v>116500000</v>
      </c>
      <c r="F75" s="29"/>
      <c r="G75" s="29"/>
      <c r="H75" s="29">
        <v>1072470</v>
      </c>
      <c r="I75" s="29">
        <v>1072470</v>
      </c>
      <c r="J75" s="29"/>
      <c r="K75" s="29">
        <v>550864</v>
      </c>
      <c r="L75" s="29">
        <v>7121055</v>
      </c>
      <c r="M75" s="29">
        <v>7671919</v>
      </c>
      <c r="N75" s="29"/>
      <c r="O75" s="29"/>
      <c r="P75" s="29"/>
      <c r="Q75" s="29"/>
      <c r="R75" s="29"/>
      <c r="S75" s="29"/>
      <c r="T75" s="29"/>
      <c r="U75" s="29"/>
      <c r="V75" s="29">
        <v>8744389</v>
      </c>
      <c r="W75" s="29">
        <v>63540000</v>
      </c>
      <c r="X75" s="29"/>
      <c r="Y75" s="28"/>
      <c r="Z75" s="30">
        <v>116500000</v>
      </c>
    </row>
    <row r="76" spans="1:26" ht="13.5" hidden="1">
      <c r="A76" s="41" t="s">
        <v>110</v>
      </c>
      <c r="B76" s="31">
        <v>158331919</v>
      </c>
      <c r="C76" s="31"/>
      <c r="D76" s="32">
        <v>287457000</v>
      </c>
      <c r="E76" s="33">
        <v>287457000</v>
      </c>
      <c r="F76" s="33">
        <v>2184738</v>
      </c>
      <c r="G76" s="33">
        <v>5653479</v>
      </c>
      <c r="H76" s="33">
        <v>1728748</v>
      </c>
      <c r="I76" s="33">
        <v>9566965</v>
      </c>
      <c r="J76" s="33">
        <v>1303097</v>
      </c>
      <c r="K76" s="33">
        <v>1023872</v>
      </c>
      <c r="L76" s="33">
        <v>10806750</v>
      </c>
      <c r="M76" s="33">
        <v>13133719</v>
      </c>
      <c r="N76" s="33"/>
      <c r="O76" s="33"/>
      <c r="P76" s="33"/>
      <c r="Q76" s="33"/>
      <c r="R76" s="33"/>
      <c r="S76" s="33"/>
      <c r="T76" s="33"/>
      <c r="U76" s="33"/>
      <c r="V76" s="33">
        <v>22700684</v>
      </c>
      <c r="W76" s="33">
        <v>287457000</v>
      </c>
      <c r="X76" s="33"/>
      <c r="Y76" s="32"/>
      <c r="Z76" s="34">
        <v>287457000</v>
      </c>
    </row>
    <row r="77" spans="1:26" ht="13.5" hidden="1">
      <c r="A77" s="36" t="s">
        <v>31</v>
      </c>
      <c r="B77" s="18">
        <v>43332767</v>
      </c>
      <c r="C77" s="18"/>
      <c r="D77" s="19">
        <v>210292000</v>
      </c>
      <c r="E77" s="20">
        <v>210292000</v>
      </c>
      <c r="F77" s="20">
        <v>959784</v>
      </c>
      <c r="G77" s="20">
        <v>365031</v>
      </c>
      <c r="H77" s="20">
        <v>520895</v>
      </c>
      <c r="I77" s="20">
        <v>1845710</v>
      </c>
      <c r="J77" s="20">
        <v>480367</v>
      </c>
      <c r="K77" s="20">
        <v>362436</v>
      </c>
      <c r="L77" s="20">
        <v>404445</v>
      </c>
      <c r="M77" s="20">
        <v>1247248</v>
      </c>
      <c r="N77" s="20"/>
      <c r="O77" s="20"/>
      <c r="P77" s="20"/>
      <c r="Q77" s="20"/>
      <c r="R77" s="20"/>
      <c r="S77" s="20"/>
      <c r="T77" s="20"/>
      <c r="U77" s="20"/>
      <c r="V77" s="20">
        <v>3092958</v>
      </c>
      <c r="W77" s="20">
        <v>210292000</v>
      </c>
      <c r="X77" s="20"/>
      <c r="Y77" s="19"/>
      <c r="Z77" s="22">
        <v>210292000</v>
      </c>
    </row>
    <row r="78" spans="1:26" ht="13.5" hidden="1">
      <c r="A78" s="37" t="s">
        <v>32</v>
      </c>
      <c r="B78" s="18">
        <v>114999152</v>
      </c>
      <c r="C78" s="18"/>
      <c r="D78" s="19">
        <v>77165000</v>
      </c>
      <c r="E78" s="20">
        <v>77165000</v>
      </c>
      <c r="F78" s="20">
        <v>1224954</v>
      </c>
      <c r="G78" s="20">
        <v>26436</v>
      </c>
      <c r="H78" s="20">
        <v>135383</v>
      </c>
      <c r="I78" s="20">
        <v>1386773</v>
      </c>
      <c r="J78" s="20">
        <v>163959</v>
      </c>
      <c r="K78" s="20">
        <v>110572</v>
      </c>
      <c r="L78" s="20">
        <v>3281250</v>
      </c>
      <c r="M78" s="20">
        <v>3555781</v>
      </c>
      <c r="N78" s="20"/>
      <c r="O78" s="20"/>
      <c r="P78" s="20"/>
      <c r="Q78" s="20"/>
      <c r="R78" s="20"/>
      <c r="S78" s="20"/>
      <c r="T78" s="20"/>
      <c r="U78" s="20"/>
      <c r="V78" s="20">
        <v>4942554</v>
      </c>
      <c r="W78" s="20">
        <v>77165000</v>
      </c>
      <c r="X78" s="20"/>
      <c r="Y78" s="19"/>
      <c r="Z78" s="22">
        <v>77165000</v>
      </c>
    </row>
    <row r="79" spans="1:26" ht="13.5" hidden="1">
      <c r="A79" s="38" t="s">
        <v>103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104</v>
      </c>
      <c r="B80" s="18">
        <v>20991333</v>
      </c>
      <c r="C80" s="18"/>
      <c r="D80" s="19">
        <v>77165000</v>
      </c>
      <c r="E80" s="20">
        <v>77165000</v>
      </c>
      <c r="F80" s="20">
        <v>1070691</v>
      </c>
      <c r="G80" s="20">
        <v>17895</v>
      </c>
      <c r="H80" s="20">
        <v>35138</v>
      </c>
      <c r="I80" s="20">
        <v>1123724</v>
      </c>
      <c r="J80" s="20">
        <v>45506</v>
      </c>
      <c r="K80" s="20">
        <v>15367</v>
      </c>
      <c r="L80" s="20">
        <v>30911</v>
      </c>
      <c r="M80" s="20">
        <v>91784</v>
      </c>
      <c r="N80" s="20"/>
      <c r="O80" s="20"/>
      <c r="P80" s="20"/>
      <c r="Q80" s="20"/>
      <c r="R80" s="20"/>
      <c r="S80" s="20"/>
      <c r="T80" s="20"/>
      <c r="U80" s="20"/>
      <c r="V80" s="20">
        <v>1215508</v>
      </c>
      <c r="W80" s="20">
        <v>77165000</v>
      </c>
      <c r="X80" s="20"/>
      <c r="Y80" s="19"/>
      <c r="Z80" s="22">
        <v>77165000</v>
      </c>
    </row>
    <row r="81" spans="1:26" ht="13.5" hidden="1">
      <c r="A81" s="38" t="s">
        <v>105</v>
      </c>
      <c r="B81" s="18">
        <v>23405666</v>
      </c>
      <c r="C81" s="18"/>
      <c r="D81" s="19"/>
      <c r="E81" s="20"/>
      <c r="F81" s="20">
        <v>91658</v>
      </c>
      <c r="G81" s="20">
        <v>1990</v>
      </c>
      <c r="H81" s="20">
        <v>14804</v>
      </c>
      <c r="I81" s="20">
        <v>108452</v>
      </c>
      <c r="J81" s="20">
        <v>6268</v>
      </c>
      <c r="K81" s="20">
        <v>10888</v>
      </c>
      <c r="L81" s="20">
        <v>16031</v>
      </c>
      <c r="M81" s="20">
        <v>33187</v>
      </c>
      <c r="N81" s="20"/>
      <c r="O81" s="20"/>
      <c r="P81" s="20"/>
      <c r="Q81" s="20"/>
      <c r="R81" s="20"/>
      <c r="S81" s="20"/>
      <c r="T81" s="20"/>
      <c r="U81" s="20"/>
      <c r="V81" s="20">
        <v>141639</v>
      </c>
      <c r="W81" s="20"/>
      <c r="X81" s="20"/>
      <c r="Y81" s="19"/>
      <c r="Z81" s="22"/>
    </row>
    <row r="82" spans="1:26" ht="13.5" hidden="1">
      <c r="A82" s="38" t="s">
        <v>106</v>
      </c>
      <c r="B82" s="18">
        <v>31666386</v>
      </c>
      <c r="C82" s="18"/>
      <c r="D82" s="19"/>
      <c r="E82" s="20"/>
      <c r="F82" s="20">
        <v>62605</v>
      </c>
      <c r="G82" s="20">
        <v>6551</v>
      </c>
      <c r="H82" s="20">
        <v>85441</v>
      </c>
      <c r="I82" s="20">
        <v>154597</v>
      </c>
      <c r="J82" s="20">
        <v>112185</v>
      </c>
      <c r="K82" s="20">
        <v>84317</v>
      </c>
      <c r="L82" s="20">
        <v>3234308</v>
      </c>
      <c r="M82" s="20">
        <v>3430810</v>
      </c>
      <c r="N82" s="20"/>
      <c r="O82" s="20"/>
      <c r="P82" s="20"/>
      <c r="Q82" s="20"/>
      <c r="R82" s="20"/>
      <c r="S82" s="20"/>
      <c r="T82" s="20"/>
      <c r="U82" s="20"/>
      <c r="V82" s="20">
        <v>3585407</v>
      </c>
      <c r="W82" s="20"/>
      <c r="X82" s="20"/>
      <c r="Y82" s="19"/>
      <c r="Z82" s="22"/>
    </row>
    <row r="83" spans="1:26" ht="13.5" hidden="1">
      <c r="A83" s="38" t="s">
        <v>107</v>
      </c>
      <c r="B83" s="18">
        <v>38935767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/>
      <c r="E84" s="29"/>
      <c r="F84" s="29"/>
      <c r="G84" s="29">
        <v>5262012</v>
      </c>
      <c r="H84" s="29">
        <v>1072470</v>
      </c>
      <c r="I84" s="29">
        <v>6334482</v>
      </c>
      <c r="J84" s="29">
        <v>658771</v>
      </c>
      <c r="K84" s="29">
        <v>550864</v>
      </c>
      <c r="L84" s="29">
        <v>7121055</v>
      </c>
      <c r="M84" s="29">
        <v>8330690</v>
      </c>
      <c r="N84" s="29"/>
      <c r="O84" s="29"/>
      <c r="P84" s="29"/>
      <c r="Q84" s="29"/>
      <c r="R84" s="29"/>
      <c r="S84" s="29"/>
      <c r="T84" s="29"/>
      <c r="U84" s="29"/>
      <c r="V84" s="29">
        <v>14665172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69082052</v>
      </c>
      <c r="C5" s="18">
        <v>0</v>
      </c>
      <c r="D5" s="58">
        <v>90657825</v>
      </c>
      <c r="E5" s="59">
        <v>90657825</v>
      </c>
      <c r="F5" s="59">
        <v>4963974</v>
      </c>
      <c r="G5" s="59">
        <v>15311719</v>
      </c>
      <c r="H5" s="59">
        <v>15636056</v>
      </c>
      <c r="I5" s="59">
        <v>35911749</v>
      </c>
      <c r="J5" s="59">
        <v>3059718</v>
      </c>
      <c r="K5" s="59">
        <v>3059718</v>
      </c>
      <c r="L5" s="59">
        <v>-12783465</v>
      </c>
      <c r="M5" s="59">
        <v>-6664029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29247720</v>
      </c>
      <c r="W5" s="59">
        <v>45328914</v>
      </c>
      <c r="X5" s="59">
        <v>-16081194</v>
      </c>
      <c r="Y5" s="60">
        <v>-35.48</v>
      </c>
      <c r="Z5" s="61">
        <v>90657825</v>
      </c>
    </row>
    <row r="6" spans="1:26" ht="13.5">
      <c r="A6" s="57" t="s">
        <v>32</v>
      </c>
      <c r="B6" s="18">
        <v>62663352</v>
      </c>
      <c r="C6" s="18">
        <v>0</v>
      </c>
      <c r="D6" s="58">
        <v>91644058</v>
      </c>
      <c r="E6" s="59">
        <v>91644058</v>
      </c>
      <c r="F6" s="59">
        <v>776581</v>
      </c>
      <c r="G6" s="59">
        <v>6272847</v>
      </c>
      <c r="H6" s="59">
        <v>4239016</v>
      </c>
      <c r="I6" s="59">
        <v>11288444</v>
      </c>
      <c r="J6" s="59">
        <v>4239016</v>
      </c>
      <c r="K6" s="59">
        <v>4239016</v>
      </c>
      <c r="L6" s="59">
        <v>4135309</v>
      </c>
      <c r="M6" s="59">
        <v>12613341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23901785</v>
      </c>
      <c r="W6" s="59">
        <v>45822036</v>
      </c>
      <c r="X6" s="59">
        <v>-21920251</v>
      </c>
      <c r="Y6" s="60">
        <v>-47.84</v>
      </c>
      <c r="Z6" s="61">
        <v>91644058</v>
      </c>
    </row>
    <row r="7" spans="1:26" ht="13.5">
      <c r="A7" s="57" t="s">
        <v>33</v>
      </c>
      <c r="B7" s="18">
        <v>2660776</v>
      </c>
      <c r="C7" s="18">
        <v>0</v>
      </c>
      <c r="D7" s="58">
        <v>2775291</v>
      </c>
      <c r="E7" s="59">
        <v>2775291</v>
      </c>
      <c r="F7" s="59">
        <v>0</v>
      </c>
      <c r="G7" s="59">
        <v>0</v>
      </c>
      <c r="H7" s="59">
        <v>858231</v>
      </c>
      <c r="I7" s="59">
        <v>858231</v>
      </c>
      <c r="J7" s="59">
        <v>858231</v>
      </c>
      <c r="K7" s="59">
        <v>858231</v>
      </c>
      <c r="L7" s="59">
        <v>0</v>
      </c>
      <c r="M7" s="59">
        <v>1716462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2574693</v>
      </c>
      <c r="W7" s="59">
        <v>1387644</v>
      </c>
      <c r="X7" s="59">
        <v>1187049</v>
      </c>
      <c r="Y7" s="60">
        <v>85.54</v>
      </c>
      <c r="Z7" s="61">
        <v>2775291</v>
      </c>
    </row>
    <row r="8" spans="1:26" ht="13.5">
      <c r="A8" s="57" t="s">
        <v>34</v>
      </c>
      <c r="B8" s="18">
        <v>3518923</v>
      </c>
      <c r="C8" s="18">
        <v>0</v>
      </c>
      <c r="D8" s="58">
        <v>274088227</v>
      </c>
      <c r="E8" s="59">
        <v>274088227</v>
      </c>
      <c r="F8" s="59">
        <v>116198947</v>
      </c>
      <c r="G8" s="59">
        <v>2151947</v>
      </c>
      <c r="H8" s="59">
        <v>247528</v>
      </c>
      <c r="I8" s="59">
        <v>118598422</v>
      </c>
      <c r="J8" s="59">
        <v>869322</v>
      </c>
      <c r="K8" s="59">
        <v>869322</v>
      </c>
      <c r="L8" s="59">
        <v>75778013</v>
      </c>
      <c r="M8" s="59">
        <v>77516657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196115079</v>
      </c>
      <c r="W8" s="59">
        <v>137044116</v>
      </c>
      <c r="X8" s="59">
        <v>59070963</v>
      </c>
      <c r="Y8" s="60">
        <v>43.1</v>
      </c>
      <c r="Z8" s="61">
        <v>274088227</v>
      </c>
    </row>
    <row r="9" spans="1:26" ht="13.5">
      <c r="A9" s="57" t="s">
        <v>35</v>
      </c>
      <c r="B9" s="18">
        <v>46307075</v>
      </c>
      <c r="C9" s="18">
        <v>0</v>
      </c>
      <c r="D9" s="58">
        <v>48546097</v>
      </c>
      <c r="E9" s="59">
        <v>48546097</v>
      </c>
      <c r="F9" s="59">
        <v>2124114</v>
      </c>
      <c r="G9" s="59">
        <v>1589236</v>
      </c>
      <c r="H9" s="59">
        <v>1930100</v>
      </c>
      <c r="I9" s="59">
        <v>5643450</v>
      </c>
      <c r="J9" s="59">
        <v>691137</v>
      </c>
      <c r="K9" s="59">
        <v>691137</v>
      </c>
      <c r="L9" s="59">
        <v>9280315</v>
      </c>
      <c r="M9" s="59">
        <v>10662589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16306039</v>
      </c>
      <c r="W9" s="59">
        <v>24273054</v>
      </c>
      <c r="X9" s="59">
        <v>-7967015</v>
      </c>
      <c r="Y9" s="60">
        <v>-32.82</v>
      </c>
      <c r="Z9" s="61">
        <v>48546097</v>
      </c>
    </row>
    <row r="10" spans="1:26" ht="25.5">
      <c r="A10" s="62" t="s">
        <v>95</v>
      </c>
      <c r="B10" s="63">
        <f>SUM(B5:B9)</f>
        <v>184232178</v>
      </c>
      <c r="C10" s="63">
        <f>SUM(C5:C9)</f>
        <v>0</v>
      </c>
      <c r="D10" s="64">
        <f aca="true" t="shared" si="0" ref="D10:Z10">SUM(D5:D9)</f>
        <v>507711498</v>
      </c>
      <c r="E10" s="65">
        <f t="shared" si="0"/>
        <v>507711498</v>
      </c>
      <c r="F10" s="65">
        <f t="shared" si="0"/>
        <v>124063616</v>
      </c>
      <c r="G10" s="65">
        <f t="shared" si="0"/>
        <v>25325749</v>
      </c>
      <c r="H10" s="65">
        <f t="shared" si="0"/>
        <v>22910931</v>
      </c>
      <c r="I10" s="65">
        <f t="shared" si="0"/>
        <v>172300296</v>
      </c>
      <c r="J10" s="65">
        <f t="shared" si="0"/>
        <v>9717424</v>
      </c>
      <c r="K10" s="65">
        <f t="shared" si="0"/>
        <v>9717424</v>
      </c>
      <c r="L10" s="65">
        <f t="shared" si="0"/>
        <v>76410172</v>
      </c>
      <c r="M10" s="65">
        <f t="shared" si="0"/>
        <v>95845020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268145316</v>
      </c>
      <c r="W10" s="65">
        <f t="shared" si="0"/>
        <v>253855764</v>
      </c>
      <c r="X10" s="65">
        <f t="shared" si="0"/>
        <v>14289552</v>
      </c>
      <c r="Y10" s="66">
        <f>+IF(W10&lt;&gt;0,(X10/W10)*100,0)</f>
        <v>5.629004350675292</v>
      </c>
      <c r="Z10" s="67">
        <f t="shared" si="0"/>
        <v>507711498</v>
      </c>
    </row>
    <row r="11" spans="1:26" ht="13.5">
      <c r="A11" s="57" t="s">
        <v>36</v>
      </c>
      <c r="B11" s="18">
        <v>159913775</v>
      </c>
      <c r="C11" s="18">
        <v>0</v>
      </c>
      <c r="D11" s="58">
        <v>101623694</v>
      </c>
      <c r="E11" s="59">
        <v>101623694</v>
      </c>
      <c r="F11" s="59">
        <v>14446673</v>
      </c>
      <c r="G11" s="59">
        <v>13842130</v>
      </c>
      <c r="H11" s="59">
        <v>11401193</v>
      </c>
      <c r="I11" s="59">
        <v>39689996</v>
      </c>
      <c r="J11" s="59">
        <v>14202266</v>
      </c>
      <c r="K11" s="59">
        <v>14202266</v>
      </c>
      <c r="L11" s="59">
        <v>16362821</v>
      </c>
      <c r="M11" s="59">
        <v>44767353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84457349</v>
      </c>
      <c r="W11" s="59">
        <v>50811984</v>
      </c>
      <c r="X11" s="59">
        <v>33645365</v>
      </c>
      <c r="Y11" s="60">
        <v>66.22</v>
      </c>
      <c r="Z11" s="61">
        <v>101623694</v>
      </c>
    </row>
    <row r="12" spans="1:26" ht="13.5">
      <c r="A12" s="57" t="s">
        <v>37</v>
      </c>
      <c r="B12" s="18">
        <v>18555372</v>
      </c>
      <c r="C12" s="18">
        <v>0</v>
      </c>
      <c r="D12" s="58">
        <v>18391752</v>
      </c>
      <c r="E12" s="59">
        <v>18391752</v>
      </c>
      <c r="F12" s="59">
        <v>1359215</v>
      </c>
      <c r="G12" s="59">
        <v>1472831</v>
      </c>
      <c r="H12" s="59">
        <v>1274417</v>
      </c>
      <c r="I12" s="59">
        <v>4106463</v>
      </c>
      <c r="J12" s="59">
        <v>1359215</v>
      </c>
      <c r="K12" s="59">
        <v>1359215</v>
      </c>
      <c r="L12" s="59">
        <v>1497719</v>
      </c>
      <c r="M12" s="59">
        <v>4216149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8322612</v>
      </c>
      <c r="W12" s="59">
        <v>9195876</v>
      </c>
      <c r="X12" s="59">
        <v>-873264</v>
      </c>
      <c r="Y12" s="60">
        <v>-9.5</v>
      </c>
      <c r="Z12" s="61">
        <v>18391752</v>
      </c>
    </row>
    <row r="13" spans="1:26" ht="13.5">
      <c r="A13" s="57" t="s">
        <v>96</v>
      </c>
      <c r="B13" s="18">
        <v>0</v>
      </c>
      <c r="C13" s="18">
        <v>0</v>
      </c>
      <c r="D13" s="58">
        <v>41220501</v>
      </c>
      <c r="E13" s="59">
        <v>41220501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20610252</v>
      </c>
      <c r="X13" s="59">
        <v>-20610252</v>
      </c>
      <c r="Y13" s="60">
        <v>-100</v>
      </c>
      <c r="Z13" s="61">
        <v>41220501</v>
      </c>
    </row>
    <row r="14" spans="1:26" ht="13.5">
      <c r="A14" s="57" t="s">
        <v>38</v>
      </c>
      <c r="B14" s="18">
        <v>27104634</v>
      </c>
      <c r="C14" s="18">
        <v>0</v>
      </c>
      <c r="D14" s="58">
        <v>522766</v>
      </c>
      <c r="E14" s="59">
        <v>522766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261384</v>
      </c>
      <c r="X14" s="59">
        <v>-261384</v>
      </c>
      <c r="Y14" s="60">
        <v>-100</v>
      </c>
      <c r="Z14" s="61">
        <v>522766</v>
      </c>
    </row>
    <row r="15" spans="1:26" ht="13.5">
      <c r="A15" s="57" t="s">
        <v>39</v>
      </c>
      <c r="B15" s="18">
        <v>56097015</v>
      </c>
      <c r="C15" s="18">
        <v>0</v>
      </c>
      <c r="D15" s="58">
        <v>104576865</v>
      </c>
      <c r="E15" s="59">
        <v>104576865</v>
      </c>
      <c r="F15" s="59">
        <v>20081936</v>
      </c>
      <c r="G15" s="59">
        <v>3543062</v>
      </c>
      <c r="H15" s="59">
        <v>1720285</v>
      </c>
      <c r="I15" s="59">
        <v>25345283</v>
      </c>
      <c r="J15" s="59">
        <v>1465828</v>
      </c>
      <c r="K15" s="59">
        <v>1465828</v>
      </c>
      <c r="L15" s="59">
        <v>16986456</v>
      </c>
      <c r="M15" s="59">
        <v>19918112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45263395</v>
      </c>
      <c r="W15" s="59">
        <v>52288434</v>
      </c>
      <c r="X15" s="59">
        <v>-7025039</v>
      </c>
      <c r="Y15" s="60">
        <v>-13.44</v>
      </c>
      <c r="Z15" s="61">
        <v>104576865</v>
      </c>
    </row>
    <row r="16" spans="1:26" ht="13.5">
      <c r="A16" s="68" t="s">
        <v>40</v>
      </c>
      <c r="B16" s="18">
        <v>0</v>
      </c>
      <c r="C16" s="18">
        <v>0</v>
      </c>
      <c r="D16" s="58">
        <v>1017587</v>
      </c>
      <c r="E16" s="59">
        <v>1017587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508794</v>
      </c>
      <c r="X16" s="59">
        <v>-508794</v>
      </c>
      <c r="Y16" s="60">
        <v>-100</v>
      </c>
      <c r="Z16" s="61">
        <v>1017587</v>
      </c>
    </row>
    <row r="17" spans="1:26" ht="13.5">
      <c r="A17" s="57" t="s">
        <v>41</v>
      </c>
      <c r="B17" s="18">
        <v>214038145</v>
      </c>
      <c r="C17" s="18">
        <v>0</v>
      </c>
      <c r="D17" s="58">
        <v>187201116</v>
      </c>
      <c r="E17" s="59">
        <v>187201116</v>
      </c>
      <c r="F17" s="59">
        <v>37398363</v>
      </c>
      <c r="G17" s="59">
        <v>40956573</v>
      </c>
      <c r="H17" s="59">
        <v>3284265</v>
      </c>
      <c r="I17" s="59">
        <v>81639201</v>
      </c>
      <c r="J17" s="59">
        <v>18198147</v>
      </c>
      <c r="K17" s="59">
        <v>18198147</v>
      </c>
      <c r="L17" s="59">
        <v>8160690</v>
      </c>
      <c r="M17" s="59">
        <v>44556984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126196185</v>
      </c>
      <c r="W17" s="59">
        <v>93600558</v>
      </c>
      <c r="X17" s="59">
        <v>32595627</v>
      </c>
      <c r="Y17" s="60">
        <v>34.82</v>
      </c>
      <c r="Z17" s="61">
        <v>187201116</v>
      </c>
    </row>
    <row r="18" spans="1:26" ht="13.5">
      <c r="A18" s="69" t="s">
        <v>42</v>
      </c>
      <c r="B18" s="70">
        <f>SUM(B11:B17)</f>
        <v>475708941</v>
      </c>
      <c r="C18" s="70">
        <f>SUM(C11:C17)</f>
        <v>0</v>
      </c>
      <c r="D18" s="71">
        <f aca="true" t="shared" si="1" ref="D18:Z18">SUM(D11:D17)</f>
        <v>454554281</v>
      </c>
      <c r="E18" s="72">
        <f t="shared" si="1"/>
        <v>454554281</v>
      </c>
      <c r="F18" s="72">
        <f t="shared" si="1"/>
        <v>73286187</v>
      </c>
      <c r="G18" s="72">
        <f t="shared" si="1"/>
        <v>59814596</v>
      </c>
      <c r="H18" s="72">
        <f t="shared" si="1"/>
        <v>17680160</v>
      </c>
      <c r="I18" s="72">
        <f t="shared" si="1"/>
        <v>150780943</v>
      </c>
      <c r="J18" s="72">
        <f t="shared" si="1"/>
        <v>35225456</v>
      </c>
      <c r="K18" s="72">
        <f t="shared" si="1"/>
        <v>35225456</v>
      </c>
      <c r="L18" s="72">
        <f t="shared" si="1"/>
        <v>43007686</v>
      </c>
      <c r="M18" s="72">
        <f t="shared" si="1"/>
        <v>113458598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264239541</v>
      </c>
      <c r="W18" s="72">
        <f t="shared" si="1"/>
        <v>227277282</v>
      </c>
      <c r="X18" s="72">
        <f t="shared" si="1"/>
        <v>36962259</v>
      </c>
      <c r="Y18" s="66">
        <f>+IF(W18&lt;&gt;0,(X18/W18)*100,0)</f>
        <v>16.26306803510612</v>
      </c>
      <c r="Z18" s="73">
        <f t="shared" si="1"/>
        <v>454554281</v>
      </c>
    </row>
    <row r="19" spans="1:26" ht="13.5">
      <c r="A19" s="69" t="s">
        <v>43</v>
      </c>
      <c r="B19" s="74">
        <f>+B10-B18</f>
        <v>-291476763</v>
      </c>
      <c r="C19" s="74">
        <f>+C10-C18</f>
        <v>0</v>
      </c>
      <c r="D19" s="75">
        <f aca="true" t="shared" si="2" ref="D19:Z19">+D10-D18</f>
        <v>53157217</v>
      </c>
      <c r="E19" s="76">
        <f t="shared" si="2"/>
        <v>53157217</v>
      </c>
      <c r="F19" s="76">
        <f t="shared" si="2"/>
        <v>50777429</v>
      </c>
      <c r="G19" s="76">
        <f t="shared" si="2"/>
        <v>-34488847</v>
      </c>
      <c r="H19" s="76">
        <f t="shared" si="2"/>
        <v>5230771</v>
      </c>
      <c r="I19" s="76">
        <f t="shared" si="2"/>
        <v>21519353</v>
      </c>
      <c r="J19" s="76">
        <f t="shared" si="2"/>
        <v>-25508032</v>
      </c>
      <c r="K19" s="76">
        <f t="shared" si="2"/>
        <v>-25508032</v>
      </c>
      <c r="L19" s="76">
        <f t="shared" si="2"/>
        <v>33402486</v>
      </c>
      <c r="M19" s="76">
        <f t="shared" si="2"/>
        <v>-17613578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3905775</v>
      </c>
      <c r="W19" s="76">
        <f>IF(E10=E18,0,W10-W18)</f>
        <v>26578482</v>
      </c>
      <c r="X19" s="76">
        <f t="shared" si="2"/>
        <v>-22672707</v>
      </c>
      <c r="Y19" s="77">
        <f>+IF(W19&lt;&gt;0,(X19/W19)*100,0)</f>
        <v>-85.30474765263118</v>
      </c>
      <c r="Z19" s="78">
        <f t="shared" si="2"/>
        <v>53157217</v>
      </c>
    </row>
    <row r="20" spans="1:26" ht="13.5">
      <c r="A20" s="57" t="s">
        <v>44</v>
      </c>
      <c r="B20" s="18">
        <v>384857970</v>
      </c>
      <c r="C20" s="18">
        <v>0</v>
      </c>
      <c r="D20" s="58">
        <v>85550454</v>
      </c>
      <c r="E20" s="59">
        <v>85550454</v>
      </c>
      <c r="F20" s="59">
        <v>39818000</v>
      </c>
      <c r="G20" s="59">
        <v>0</v>
      </c>
      <c r="H20" s="59">
        <v>0</v>
      </c>
      <c r="I20" s="59">
        <v>39818000</v>
      </c>
      <c r="J20" s="59">
        <v>10402000</v>
      </c>
      <c r="K20" s="59">
        <v>10402000</v>
      </c>
      <c r="L20" s="59">
        <v>0</v>
      </c>
      <c r="M20" s="59">
        <v>20804000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60622000</v>
      </c>
      <c r="W20" s="59">
        <v>42775230</v>
      </c>
      <c r="X20" s="59">
        <v>17846770</v>
      </c>
      <c r="Y20" s="60">
        <v>41.72</v>
      </c>
      <c r="Z20" s="61">
        <v>85550454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93381207</v>
      </c>
      <c r="C22" s="85">
        <f>SUM(C19:C21)</f>
        <v>0</v>
      </c>
      <c r="D22" s="86">
        <f aca="true" t="shared" si="3" ref="D22:Z22">SUM(D19:D21)</f>
        <v>138707671</v>
      </c>
      <c r="E22" s="87">
        <f t="shared" si="3"/>
        <v>138707671</v>
      </c>
      <c r="F22" s="87">
        <f t="shared" si="3"/>
        <v>90595429</v>
      </c>
      <c r="G22" s="87">
        <f t="shared" si="3"/>
        <v>-34488847</v>
      </c>
      <c r="H22" s="87">
        <f t="shared" si="3"/>
        <v>5230771</v>
      </c>
      <c r="I22" s="87">
        <f t="shared" si="3"/>
        <v>61337353</v>
      </c>
      <c r="J22" s="87">
        <f t="shared" si="3"/>
        <v>-15106032</v>
      </c>
      <c r="K22" s="87">
        <f t="shared" si="3"/>
        <v>-15106032</v>
      </c>
      <c r="L22" s="87">
        <f t="shared" si="3"/>
        <v>33402486</v>
      </c>
      <c r="M22" s="87">
        <f t="shared" si="3"/>
        <v>3190422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64527775</v>
      </c>
      <c r="W22" s="87">
        <f t="shared" si="3"/>
        <v>69353712</v>
      </c>
      <c r="X22" s="87">
        <f t="shared" si="3"/>
        <v>-4825937</v>
      </c>
      <c r="Y22" s="88">
        <f>+IF(W22&lt;&gt;0,(X22/W22)*100,0)</f>
        <v>-6.958440811358447</v>
      </c>
      <c r="Z22" s="89">
        <f t="shared" si="3"/>
        <v>138707671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93381207</v>
      </c>
      <c r="C24" s="74">
        <f>SUM(C22:C23)</f>
        <v>0</v>
      </c>
      <c r="D24" s="75">
        <f aca="true" t="shared" si="4" ref="D24:Z24">SUM(D22:D23)</f>
        <v>138707671</v>
      </c>
      <c r="E24" s="76">
        <f t="shared" si="4"/>
        <v>138707671</v>
      </c>
      <c r="F24" s="76">
        <f t="shared" si="4"/>
        <v>90595429</v>
      </c>
      <c r="G24" s="76">
        <f t="shared" si="4"/>
        <v>-34488847</v>
      </c>
      <c r="H24" s="76">
        <f t="shared" si="4"/>
        <v>5230771</v>
      </c>
      <c r="I24" s="76">
        <f t="shared" si="4"/>
        <v>61337353</v>
      </c>
      <c r="J24" s="76">
        <f t="shared" si="4"/>
        <v>-15106032</v>
      </c>
      <c r="K24" s="76">
        <f t="shared" si="4"/>
        <v>-15106032</v>
      </c>
      <c r="L24" s="76">
        <f t="shared" si="4"/>
        <v>33402486</v>
      </c>
      <c r="M24" s="76">
        <f t="shared" si="4"/>
        <v>3190422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64527775</v>
      </c>
      <c r="W24" s="76">
        <f t="shared" si="4"/>
        <v>69353712</v>
      </c>
      <c r="X24" s="76">
        <f t="shared" si="4"/>
        <v>-4825937</v>
      </c>
      <c r="Y24" s="77">
        <f>+IF(W24&lt;&gt;0,(X24/W24)*100,0)</f>
        <v>-6.958440811358447</v>
      </c>
      <c r="Z24" s="78">
        <f t="shared" si="4"/>
        <v>138707671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89572042</v>
      </c>
      <c r="C27" s="21">
        <v>0</v>
      </c>
      <c r="D27" s="98">
        <v>134986001</v>
      </c>
      <c r="E27" s="99">
        <v>134986001</v>
      </c>
      <c r="F27" s="99">
        <v>34927981</v>
      </c>
      <c r="G27" s="99">
        <v>9780021</v>
      </c>
      <c r="H27" s="99">
        <v>8319199</v>
      </c>
      <c r="I27" s="99">
        <v>53027201</v>
      </c>
      <c r="J27" s="99">
        <v>9880816</v>
      </c>
      <c r="K27" s="99">
        <v>6234114</v>
      </c>
      <c r="L27" s="99">
        <v>20041828</v>
      </c>
      <c r="M27" s="99">
        <v>36156758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89183959</v>
      </c>
      <c r="W27" s="99">
        <v>67493001</v>
      </c>
      <c r="X27" s="99">
        <v>21690958</v>
      </c>
      <c r="Y27" s="100">
        <v>32.14</v>
      </c>
      <c r="Z27" s="101">
        <v>134986001</v>
      </c>
    </row>
    <row r="28" spans="1:26" ht="13.5">
      <c r="A28" s="102" t="s">
        <v>44</v>
      </c>
      <c r="B28" s="18">
        <v>89572042</v>
      </c>
      <c r="C28" s="18">
        <v>0</v>
      </c>
      <c r="D28" s="58">
        <v>124024716</v>
      </c>
      <c r="E28" s="59">
        <v>124024716</v>
      </c>
      <c r="F28" s="59">
        <v>34927981</v>
      </c>
      <c r="G28" s="59">
        <v>9780012</v>
      </c>
      <c r="H28" s="59">
        <v>8319199</v>
      </c>
      <c r="I28" s="59">
        <v>53027192</v>
      </c>
      <c r="J28" s="59">
        <v>9880816</v>
      </c>
      <c r="K28" s="59">
        <v>6234114</v>
      </c>
      <c r="L28" s="59">
        <v>20041828</v>
      </c>
      <c r="M28" s="59">
        <v>36156758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89183950</v>
      </c>
      <c r="W28" s="59">
        <v>62012358</v>
      </c>
      <c r="X28" s="59">
        <v>27171592</v>
      </c>
      <c r="Y28" s="60">
        <v>43.82</v>
      </c>
      <c r="Z28" s="61">
        <v>124024716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10961285</v>
      </c>
      <c r="E31" s="59">
        <v>10961285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5480643</v>
      </c>
      <c r="X31" s="59">
        <v>-5480643</v>
      </c>
      <c r="Y31" s="60">
        <v>-100</v>
      </c>
      <c r="Z31" s="61">
        <v>10961285</v>
      </c>
    </row>
    <row r="32" spans="1:26" ht="13.5">
      <c r="A32" s="69" t="s">
        <v>50</v>
      </c>
      <c r="B32" s="21">
        <f>SUM(B28:B31)</f>
        <v>89572042</v>
      </c>
      <c r="C32" s="21">
        <f>SUM(C28:C31)</f>
        <v>0</v>
      </c>
      <c r="D32" s="98">
        <f aca="true" t="shared" si="5" ref="D32:Z32">SUM(D28:D31)</f>
        <v>134986001</v>
      </c>
      <c r="E32" s="99">
        <f t="shared" si="5"/>
        <v>134986001</v>
      </c>
      <c r="F32" s="99">
        <f t="shared" si="5"/>
        <v>34927981</v>
      </c>
      <c r="G32" s="99">
        <f t="shared" si="5"/>
        <v>9780012</v>
      </c>
      <c r="H32" s="99">
        <f t="shared" si="5"/>
        <v>8319199</v>
      </c>
      <c r="I32" s="99">
        <f t="shared" si="5"/>
        <v>53027192</v>
      </c>
      <c r="J32" s="99">
        <f t="shared" si="5"/>
        <v>9880816</v>
      </c>
      <c r="K32" s="99">
        <f t="shared" si="5"/>
        <v>6234114</v>
      </c>
      <c r="L32" s="99">
        <f t="shared" si="5"/>
        <v>20041828</v>
      </c>
      <c r="M32" s="99">
        <f t="shared" si="5"/>
        <v>36156758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89183950</v>
      </c>
      <c r="W32" s="99">
        <f t="shared" si="5"/>
        <v>67493001</v>
      </c>
      <c r="X32" s="99">
        <f t="shared" si="5"/>
        <v>21690949</v>
      </c>
      <c r="Y32" s="100">
        <f>+IF(W32&lt;&gt;0,(X32/W32)*100,0)</f>
        <v>32.13807162019659</v>
      </c>
      <c r="Z32" s="101">
        <f t="shared" si="5"/>
        <v>134986001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234098456</v>
      </c>
      <c r="C35" s="18">
        <v>0</v>
      </c>
      <c r="D35" s="58">
        <v>344786894</v>
      </c>
      <c r="E35" s="59">
        <v>344786894</v>
      </c>
      <c r="F35" s="59">
        <v>1196465684</v>
      </c>
      <c r="G35" s="59">
        <v>1161985785</v>
      </c>
      <c r="H35" s="59">
        <v>2141956437</v>
      </c>
      <c r="I35" s="59">
        <v>2141956437</v>
      </c>
      <c r="J35" s="59">
        <v>2153021862</v>
      </c>
      <c r="K35" s="59">
        <v>1161985785</v>
      </c>
      <c r="L35" s="59">
        <v>1182846209</v>
      </c>
      <c r="M35" s="59">
        <v>1182846209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1182846209</v>
      </c>
      <c r="W35" s="59">
        <v>172393447</v>
      </c>
      <c r="X35" s="59">
        <v>1010452762</v>
      </c>
      <c r="Y35" s="60">
        <v>586.13</v>
      </c>
      <c r="Z35" s="61">
        <v>344786894</v>
      </c>
    </row>
    <row r="36" spans="1:26" ht="13.5">
      <c r="A36" s="57" t="s">
        <v>53</v>
      </c>
      <c r="B36" s="18">
        <v>1163622665</v>
      </c>
      <c r="C36" s="18">
        <v>0</v>
      </c>
      <c r="D36" s="58">
        <v>1350305259</v>
      </c>
      <c r="E36" s="59">
        <v>1350305259</v>
      </c>
      <c r="F36" s="59">
        <v>1976476934</v>
      </c>
      <c r="G36" s="59">
        <v>1976476934</v>
      </c>
      <c r="H36" s="59">
        <v>1976476934</v>
      </c>
      <c r="I36" s="59">
        <v>1976476934</v>
      </c>
      <c r="J36" s="59">
        <v>1976476934</v>
      </c>
      <c r="K36" s="59">
        <v>1976476934</v>
      </c>
      <c r="L36" s="59">
        <v>1976476934</v>
      </c>
      <c r="M36" s="59">
        <v>1976476934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1976476934</v>
      </c>
      <c r="W36" s="59">
        <v>675152630</v>
      </c>
      <c r="X36" s="59">
        <v>1301324304</v>
      </c>
      <c r="Y36" s="60">
        <v>192.75</v>
      </c>
      <c r="Z36" s="61">
        <v>1350305259</v>
      </c>
    </row>
    <row r="37" spans="1:26" ht="13.5">
      <c r="A37" s="57" t="s">
        <v>54</v>
      </c>
      <c r="B37" s="18">
        <v>199358327</v>
      </c>
      <c r="C37" s="18">
        <v>0</v>
      </c>
      <c r="D37" s="58">
        <v>249732097</v>
      </c>
      <c r="E37" s="59">
        <v>249732097</v>
      </c>
      <c r="F37" s="59">
        <v>254006430</v>
      </c>
      <c r="G37" s="59">
        <v>254006430</v>
      </c>
      <c r="H37" s="59">
        <v>106867170</v>
      </c>
      <c r="I37" s="59">
        <v>106867170</v>
      </c>
      <c r="J37" s="59">
        <v>117932595</v>
      </c>
      <c r="K37" s="59">
        <v>254006430</v>
      </c>
      <c r="L37" s="59">
        <v>254006430</v>
      </c>
      <c r="M37" s="59">
        <v>254006430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254006430</v>
      </c>
      <c r="W37" s="59">
        <v>124866049</v>
      </c>
      <c r="X37" s="59">
        <v>129140381</v>
      </c>
      <c r="Y37" s="60">
        <v>103.42</v>
      </c>
      <c r="Z37" s="61">
        <v>249732097</v>
      </c>
    </row>
    <row r="38" spans="1:26" ht="13.5">
      <c r="A38" s="57" t="s">
        <v>55</v>
      </c>
      <c r="B38" s="18">
        <v>76003739</v>
      </c>
      <c r="C38" s="18">
        <v>0</v>
      </c>
      <c r="D38" s="58">
        <v>61324850</v>
      </c>
      <c r="E38" s="59">
        <v>61324850</v>
      </c>
      <c r="F38" s="59">
        <v>87357314</v>
      </c>
      <c r="G38" s="59">
        <v>87357314</v>
      </c>
      <c r="H38" s="59">
        <v>87357314</v>
      </c>
      <c r="I38" s="59">
        <v>87357314</v>
      </c>
      <c r="J38" s="59">
        <v>87357314</v>
      </c>
      <c r="K38" s="59">
        <v>87357314</v>
      </c>
      <c r="L38" s="59">
        <v>87357314</v>
      </c>
      <c r="M38" s="59">
        <v>87357314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87357314</v>
      </c>
      <c r="W38" s="59">
        <v>30662425</v>
      </c>
      <c r="X38" s="59">
        <v>56694889</v>
      </c>
      <c r="Y38" s="60">
        <v>184.9</v>
      </c>
      <c r="Z38" s="61">
        <v>61324850</v>
      </c>
    </row>
    <row r="39" spans="1:26" ht="13.5">
      <c r="A39" s="57" t="s">
        <v>56</v>
      </c>
      <c r="B39" s="18">
        <v>1122359055</v>
      </c>
      <c r="C39" s="18">
        <v>0</v>
      </c>
      <c r="D39" s="58">
        <v>1384035206</v>
      </c>
      <c r="E39" s="59">
        <v>1384035206</v>
      </c>
      <c r="F39" s="59">
        <v>2831578874</v>
      </c>
      <c r="G39" s="59">
        <v>2797098975</v>
      </c>
      <c r="H39" s="59">
        <v>3924208887</v>
      </c>
      <c r="I39" s="59">
        <v>3924208887</v>
      </c>
      <c r="J39" s="59">
        <v>3924208887</v>
      </c>
      <c r="K39" s="59">
        <v>2797098975</v>
      </c>
      <c r="L39" s="59">
        <v>2817959399</v>
      </c>
      <c r="M39" s="59">
        <v>2817959399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2817959399</v>
      </c>
      <c r="W39" s="59">
        <v>692017603</v>
      </c>
      <c r="X39" s="59">
        <v>2125941796</v>
      </c>
      <c r="Y39" s="60">
        <v>307.21</v>
      </c>
      <c r="Z39" s="61">
        <v>1384035206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98560429</v>
      </c>
      <c r="C42" s="18">
        <v>0</v>
      </c>
      <c r="D42" s="58">
        <v>176948184</v>
      </c>
      <c r="E42" s="59">
        <v>176948184</v>
      </c>
      <c r="F42" s="59">
        <v>85341397</v>
      </c>
      <c r="G42" s="59">
        <v>-24699887</v>
      </c>
      <c r="H42" s="59">
        <v>-22029290</v>
      </c>
      <c r="I42" s="59">
        <v>38612220</v>
      </c>
      <c r="J42" s="59">
        <v>3818670</v>
      </c>
      <c r="K42" s="59">
        <v>-43380780</v>
      </c>
      <c r="L42" s="59">
        <v>82451781</v>
      </c>
      <c r="M42" s="59">
        <v>42889671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81501891</v>
      </c>
      <c r="W42" s="59">
        <v>88474092</v>
      </c>
      <c r="X42" s="59">
        <v>-6972201</v>
      </c>
      <c r="Y42" s="60">
        <v>-7.88</v>
      </c>
      <c r="Z42" s="61">
        <v>176948184</v>
      </c>
    </row>
    <row r="43" spans="1:26" ht="13.5">
      <c r="A43" s="57" t="s">
        <v>59</v>
      </c>
      <c r="B43" s="18">
        <v>-88895983</v>
      </c>
      <c r="C43" s="18">
        <v>0</v>
      </c>
      <c r="D43" s="58">
        <v>-134986240</v>
      </c>
      <c r="E43" s="59">
        <v>-134986240</v>
      </c>
      <c r="F43" s="59">
        <v>4890019</v>
      </c>
      <c r="G43" s="59">
        <v>-9780012</v>
      </c>
      <c r="H43" s="59">
        <v>0</v>
      </c>
      <c r="I43" s="59">
        <v>-4889993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-4889993</v>
      </c>
      <c r="W43" s="59">
        <v>-69235800</v>
      </c>
      <c r="X43" s="59">
        <v>64345807</v>
      </c>
      <c r="Y43" s="60">
        <v>-92.94</v>
      </c>
      <c r="Z43" s="61">
        <v>-134986240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11627167</v>
      </c>
      <c r="C45" s="21">
        <v>0</v>
      </c>
      <c r="D45" s="98">
        <v>90591943</v>
      </c>
      <c r="E45" s="99">
        <v>90591943</v>
      </c>
      <c r="F45" s="99">
        <v>101868582</v>
      </c>
      <c r="G45" s="99">
        <v>67388683</v>
      </c>
      <c r="H45" s="99">
        <v>45359393</v>
      </c>
      <c r="I45" s="99">
        <v>45359393</v>
      </c>
      <c r="J45" s="99">
        <v>49178063</v>
      </c>
      <c r="K45" s="99">
        <v>5797283</v>
      </c>
      <c r="L45" s="99">
        <v>88249064</v>
      </c>
      <c r="M45" s="99">
        <v>88249064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88249064</v>
      </c>
      <c r="W45" s="99">
        <v>67868291</v>
      </c>
      <c r="X45" s="99">
        <v>20380773</v>
      </c>
      <c r="Y45" s="100">
        <v>30.03</v>
      </c>
      <c r="Z45" s="101">
        <v>90591943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17772146</v>
      </c>
      <c r="C49" s="51">
        <v>0</v>
      </c>
      <c r="D49" s="128">
        <v>66027578</v>
      </c>
      <c r="E49" s="53">
        <v>24437409</v>
      </c>
      <c r="F49" s="53">
        <v>0</v>
      </c>
      <c r="G49" s="53">
        <v>0</v>
      </c>
      <c r="H49" s="53">
        <v>0</v>
      </c>
      <c r="I49" s="53">
        <v>14115455</v>
      </c>
      <c r="J49" s="53">
        <v>0</v>
      </c>
      <c r="K49" s="53">
        <v>0</v>
      </c>
      <c r="L49" s="53">
        <v>0</v>
      </c>
      <c r="M49" s="53">
        <v>13767647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13758275</v>
      </c>
      <c r="W49" s="53">
        <v>74300859</v>
      </c>
      <c r="X49" s="53">
        <v>389736781</v>
      </c>
      <c r="Y49" s="53">
        <v>613916150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28030751</v>
      </c>
      <c r="C51" s="51">
        <v>0</v>
      </c>
      <c r="D51" s="128">
        <v>3213054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31243805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41.47343120160103</v>
      </c>
      <c r="C58" s="5">
        <f>IF(C67=0,0,+(C76/C67)*100)</f>
        <v>0</v>
      </c>
      <c r="D58" s="6">
        <f aca="true" t="shared" si="6" ref="D58:Z58">IF(D67=0,0,+(D76/D67)*100)</f>
        <v>54.70697389273076</v>
      </c>
      <c r="E58" s="7">
        <f t="shared" si="6"/>
        <v>54.70697389273076</v>
      </c>
      <c r="F58" s="7">
        <f t="shared" si="6"/>
        <v>166.05312992052893</v>
      </c>
      <c r="G58" s="7">
        <f t="shared" si="6"/>
        <v>99.91248839564344</v>
      </c>
      <c r="H58" s="7">
        <f t="shared" si="6"/>
        <v>58.13971838532006</v>
      </c>
      <c r="I58" s="7">
        <f t="shared" si="6"/>
        <v>84.78772316878893</v>
      </c>
      <c r="J58" s="7">
        <f t="shared" si="6"/>
        <v>98.4296454700226</v>
      </c>
      <c r="K58" s="7">
        <f t="shared" si="6"/>
        <v>46.11835422417093</v>
      </c>
      <c r="L58" s="7">
        <f t="shared" si="6"/>
        <v>-166.55923539688368</v>
      </c>
      <c r="M58" s="7">
        <f t="shared" si="6"/>
        <v>89.6226073337586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85.89263354685919</v>
      </c>
      <c r="W58" s="7">
        <f t="shared" si="6"/>
        <v>54.70696816138183</v>
      </c>
      <c r="X58" s="7">
        <f t="shared" si="6"/>
        <v>0</v>
      </c>
      <c r="Y58" s="7">
        <f t="shared" si="6"/>
        <v>0</v>
      </c>
      <c r="Z58" s="8">
        <f t="shared" si="6"/>
        <v>54.70697389273076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67.0000057910059</v>
      </c>
      <c r="E59" s="10">
        <f t="shared" si="7"/>
        <v>67.0000057910059</v>
      </c>
      <c r="F59" s="10">
        <f t="shared" si="7"/>
        <v>100</v>
      </c>
      <c r="G59" s="10">
        <f t="shared" si="7"/>
        <v>100</v>
      </c>
      <c r="H59" s="10">
        <f t="shared" si="7"/>
        <v>49.246043887282056</v>
      </c>
      <c r="I59" s="10">
        <f t="shared" si="7"/>
        <v>76.06822232287051</v>
      </c>
      <c r="J59" s="10">
        <f t="shared" si="7"/>
        <v>100</v>
      </c>
      <c r="K59" s="10">
        <f t="shared" si="7"/>
        <v>55.43860578000979</v>
      </c>
      <c r="L59" s="10">
        <f t="shared" si="7"/>
        <v>-4.841386900969338</v>
      </c>
      <c r="M59" s="10">
        <f t="shared" si="7"/>
        <v>-80.6551111947442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115.48500231388579</v>
      </c>
      <c r="W59" s="10">
        <f t="shared" si="7"/>
        <v>67.0000035738778</v>
      </c>
      <c r="X59" s="10">
        <f t="shared" si="7"/>
        <v>0</v>
      </c>
      <c r="Y59" s="10">
        <f t="shared" si="7"/>
        <v>0</v>
      </c>
      <c r="Z59" s="11">
        <f t="shared" si="7"/>
        <v>67.0000057910059</v>
      </c>
    </row>
    <row r="60" spans="1:26" ht="13.5">
      <c r="A60" s="37" t="s">
        <v>32</v>
      </c>
      <c r="B60" s="12">
        <f t="shared" si="7"/>
        <v>57.87098494188437</v>
      </c>
      <c r="C60" s="12">
        <f t="shared" si="7"/>
        <v>0</v>
      </c>
      <c r="D60" s="3">
        <f t="shared" si="7"/>
        <v>38.831545412360505</v>
      </c>
      <c r="E60" s="13">
        <f t="shared" si="7"/>
        <v>38.831545412360505</v>
      </c>
      <c r="F60" s="13">
        <f t="shared" si="7"/>
        <v>354.26645771658076</v>
      </c>
      <c r="G60" s="13">
        <f t="shared" si="7"/>
        <v>99.69887676201891</v>
      </c>
      <c r="H60" s="13">
        <f t="shared" si="7"/>
        <v>111.41118599222084</v>
      </c>
      <c r="I60" s="13">
        <f t="shared" si="7"/>
        <v>121.60986934957553</v>
      </c>
      <c r="J60" s="13">
        <f t="shared" si="7"/>
        <v>97.29616495903767</v>
      </c>
      <c r="K60" s="13">
        <f t="shared" si="7"/>
        <v>39.39100489358851</v>
      </c>
      <c r="L60" s="13">
        <f t="shared" si="7"/>
        <v>24.84955779604378</v>
      </c>
      <c r="M60" s="13">
        <f t="shared" si="7"/>
        <v>54.08398139715719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85.97541564364334</v>
      </c>
      <c r="W60" s="13">
        <f t="shared" si="7"/>
        <v>38.831539480262286</v>
      </c>
      <c r="X60" s="13">
        <f t="shared" si="7"/>
        <v>0</v>
      </c>
      <c r="Y60" s="13">
        <f t="shared" si="7"/>
        <v>0</v>
      </c>
      <c r="Z60" s="14">
        <f t="shared" si="7"/>
        <v>38.831545412360505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59.12799483575589</v>
      </c>
      <c r="E61" s="13">
        <f t="shared" si="7"/>
        <v>59.12799483575589</v>
      </c>
      <c r="F61" s="13">
        <f t="shared" si="7"/>
        <v>0</v>
      </c>
      <c r="G61" s="13">
        <f t="shared" si="7"/>
        <v>0</v>
      </c>
      <c r="H61" s="13">
        <f t="shared" si="7"/>
        <v>117.45397184875037</v>
      </c>
      <c r="I61" s="13">
        <f t="shared" si="7"/>
        <v>239.44919361692607</v>
      </c>
      <c r="J61" s="13">
        <f t="shared" si="7"/>
        <v>120.3421785501815</v>
      </c>
      <c r="K61" s="13">
        <f t="shared" si="7"/>
        <v>38.053455596069846</v>
      </c>
      <c r="L61" s="13">
        <f t="shared" si="7"/>
        <v>20.973793846561062</v>
      </c>
      <c r="M61" s="13">
        <f t="shared" si="7"/>
        <v>58.076459232613445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101.90179741184917</v>
      </c>
      <c r="W61" s="13">
        <f t="shared" si="7"/>
        <v>59.127989970373896</v>
      </c>
      <c r="X61" s="13">
        <f t="shared" si="7"/>
        <v>0</v>
      </c>
      <c r="Y61" s="13">
        <f t="shared" si="7"/>
        <v>0</v>
      </c>
      <c r="Z61" s="14">
        <f t="shared" si="7"/>
        <v>59.12799483575589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7.636905374319053</v>
      </c>
      <c r="E62" s="13">
        <f t="shared" si="7"/>
        <v>7.636905374319053</v>
      </c>
      <c r="F62" s="13">
        <f t="shared" si="7"/>
        <v>39.50611547377497</v>
      </c>
      <c r="G62" s="13">
        <f t="shared" si="7"/>
        <v>11.354280575837889</v>
      </c>
      <c r="H62" s="13">
        <f t="shared" si="7"/>
        <v>79.50966609658037</v>
      </c>
      <c r="I62" s="13">
        <f t="shared" si="7"/>
        <v>22.134710834877723</v>
      </c>
      <c r="J62" s="13">
        <f t="shared" si="7"/>
        <v>50.19171016932458</v>
      </c>
      <c r="K62" s="13">
        <f t="shared" si="7"/>
        <v>53.20875007834955</v>
      </c>
      <c r="L62" s="13">
        <f t="shared" si="7"/>
        <v>232.92581061584025</v>
      </c>
      <c r="M62" s="13">
        <f t="shared" si="7"/>
        <v>65.51850206745725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29.89079779114218</v>
      </c>
      <c r="W62" s="13">
        <f t="shared" si="7"/>
        <v>7.6369045870169305</v>
      </c>
      <c r="X62" s="13">
        <f t="shared" si="7"/>
        <v>0</v>
      </c>
      <c r="Y62" s="13">
        <f t="shared" si="7"/>
        <v>0</v>
      </c>
      <c r="Z62" s="14">
        <f t="shared" si="7"/>
        <v>7.636905374319053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67.8589461956014</v>
      </c>
      <c r="E63" s="13">
        <f t="shared" si="7"/>
        <v>67.8589461956014</v>
      </c>
      <c r="F63" s="13">
        <f t="shared" si="7"/>
        <v>0</v>
      </c>
      <c r="G63" s="13">
        <f t="shared" si="7"/>
        <v>0</v>
      </c>
      <c r="H63" s="13">
        <f t="shared" si="7"/>
        <v>70.08118526443134</v>
      </c>
      <c r="I63" s="13">
        <f t="shared" si="7"/>
        <v>179.33857567365422</v>
      </c>
      <c r="J63" s="13">
        <f t="shared" si="7"/>
        <v>42.30279413525487</v>
      </c>
      <c r="K63" s="13">
        <f t="shared" si="7"/>
        <v>26.597076335296233</v>
      </c>
      <c r="L63" s="13">
        <f t="shared" si="7"/>
        <v>21.345557131443506</v>
      </c>
      <c r="M63" s="13">
        <f t="shared" si="7"/>
        <v>30.069387869182695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67.34687695984871</v>
      </c>
      <c r="W63" s="13">
        <f t="shared" si="7"/>
        <v>67.85893407521402</v>
      </c>
      <c r="X63" s="13">
        <f t="shared" si="7"/>
        <v>0</v>
      </c>
      <c r="Y63" s="13">
        <f t="shared" si="7"/>
        <v>0</v>
      </c>
      <c r="Z63" s="14">
        <f t="shared" si="7"/>
        <v>67.8589461956014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67.37365798196532</v>
      </c>
      <c r="E64" s="13">
        <f t="shared" si="7"/>
        <v>67.37365798196532</v>
      </c>
      <c r="F64" s="13">
        <f t="shared" si="7"/>
        <v>23407.342465753423</v>
      </c>
      <c r="G64" s="13">
        <f t="shared" si="7"/>
        <v>13252.219178082192</v>
      </c>
      <c r="H64" s="13">
        <f t="shared" si="7"/>
        <v>74.70060377960715</v>
      </c>
      <c r="I64" s="13">
        <f t="shared" si="7"/>
        <v>184.7992544539437</v>
      </c>
      <c r="J64" s="13">
        <f t="shared" si="7"/>
        <v>35.62748527123535</v>
      </c>
      <c r="K64" s="13">
        <f t="shared" si="7"/>
        <v>18.106738659183698</v>
      </c>
      <c r="L64" s="13">
        <f t="shared" si="7"/>
        <v>14.964812705552912</v>
      </c>
      <c r="M64" s="13">
        <f t="shared" si="7"/>
        <v>22.801163890924354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63.105274257527086</v>
      </c>
      <c r="W64" s="13">
        <f t="shared" si="7"/>
        <v>67.37362050551798</v>
      </c>
      <c r="X64" s="13">
        <f t="shared" si="7"/>
        <v>0</v>
      </c>
      <c r="Y64" s="13">
        <f t="shared" si="7"/>
        <v>0</v>
      </c>
      <c r="Z64" s="14">
        <f t="shared" si="7"/>
        <v>67.37365798196532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167.09309872499495</v>
      </c>
      <c r="H65" s="13">
        <f t="shared" si="7"/>
        <v>147569.80056980057</v>
      </c>
      <c r="I65" s="13">
        <f t="shared" si="7"/>
        <v>214.2675497102026</v>
      </c>
      <c r="J65" s="13">
        <f t="shared" si="7"/>
        <v>121561.25356125356</v>
      </c>
      <c r="K65" s="13">
        <f t="shared" si="7"/>
        <v>47256.41025641025</v>
      </c>
      <c r="L65" s="13">
        <f t="shared" si="7"/>
        <v>0</v>
      </c>
      <c r="M65" s="13">
        <f t="shared" si="7"/>
        <v>84408.83190883191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243.07390132518435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100</v>
      </c>
      <c r="C66" s="15">
        <f t="shared" si="7"/>
        <v>0</v>
      </c>
      <c r="D66" s="4">
        <f t="shared" si="7"/>
        <v>66.99999173072855</v>
      </c>
      <c r="E66" s="16">
        <f t="shared" si="7"/>
        <v>66.99999173072855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66.99997963376306</v>
      </c>
      <c r="X66" s="16">
        <f t="shared" si="7"/>
        <v>0</v>
      </c>
      <c r="Y66" s="16">
        <f t="shared" si="7"/>
        <v>0</v>
      </c>
      <c r="Z66" s="17">
        <f t="shared" si="7"/>
        <v>66.99999173072855</v>
      </c>
    </row>
    <row r="67" spans="1:26" ht="13.5" hidden="1">
      <c r="A67" s="40" t="s">
        <v>109</v>
      </c>
      <c r="B67" s="23">
        <v>163142154</v>
      </c>
      <c r="C67" s="23"/>
      <c r="D67" s="24">
        <v>209994770</v>
      </c>
      <c r="E67" s="25">
        <v>209994770</v>
      </c>
      <c r="F67" s="25">
        <v>2989389</v>
      </c>
      <c r="G67" s="25">
        <v>21584566</v>
      </c>
      <c r="H67" s="25">
        <v>21367281</v>
      </c>
      <c r="I67" s="25">
        <v>45941236</v>
      </c>
      <c r="J67" s="25">
        <v>7298734</v>
      </c>
      <c r="K67" s="25">
        <v>7298734</v>
      </c>
      <c r="L67" s="25">
        <v>-988539</v>
      </c>
      <c r="M67" s="25">
        <v>13608929</v>
      </c>
      <c r="N67" s="25"/>
      <c r="O67" s="25"/>
      <c r="P67" s="25"/>
      <c r="Q67" s="25"/>
      <c r="R67" s="25"/>
      <c r="S67" s="25"/>
      <c r="T67" s="25"/>
      <c r="U67" s="25"/>
      <c r="V67" s="25">
        <v>59550165</v>
      </c>
      <c r="W67" s="25">
        <v>104997396</v>
      </c>
      <c r="X67" s="25"/>
      <c r="Y67" s="24"/>
      <c r="Z67" s="26">
        <v>209994770</v>
      </c>
    </row>
    <row r="68" spans="1:26" ht="13.5" hidden="1">
      <c r="A68" s="36" t="s">
        <v>31</v>
      </c>
      <c r="B68" s="18">
        <v>69082052</v>
      </c>
      <c r="C68" s="18"/>
      <c r="D68" s="19">
        <v>90657825</v>
      </c>
      <c r="E68" s="20">
        <v>90657825</v>
      </c>
      <c r="F68" s="20">
        <v>2212808</v>
      </c>
      <c r="G68" s="20">
        <v>15311719</v>
      </c>
      <c r="H68" s="20">
        <v>15636056</v>
      </c>
      <c r="I68" s="20">
        <v>33160583</v>
      </c>
      <c r="J68" s="20">
        <v>3059718</v>
      </c>
      <c r="K68" s="20">
        <v>3059718</v>
      </c>
      <c r="L68" s="20">
        <v>-12783465</v>
      </c>
      <c r="M68" s="20">
        <v>-6664029</v>
      </c>
      <c r="N68" s="20"/>
      <c r="O68" s="20"/>
      <c r="P68" s="20"/>
      <c r="Q68" s="20"/>
      <c r="R68" s="20"/>
      <c r="S68" s="20"/>
      <c r="T68" s="20"/>
      <c r="U68" s="20"/>
      <c r="V68" s="20">
        <v>26496554</v>
      </c>
      <c r="W68" s="20">
        <v>45328914</v>
      </c>
      <c r="X68" s="20"/>
      <c r="Y68" s="19"/>
      <c r="Z68" s="22">
        <v>90657825</v>
      </c>
    </row>
    <row r="69" spans="1:26" ht="13.5" hidden="1">
      <c r="A69" s="37" t="s">
        <v>32</v>
      </c>
      <c r="B69" s="18">
        <v>62663352</v>
      </c>
      <c r="C69" s="18"/>
      <c r="D69" s="19">
        <v>91644058</v>
      </c>
      <c r="E69" s="20">
        <v>91644058</v>
      </c>
      <c r="F69" s="20">
        <v>776581</v>
      </c>
      <c r="G69" s="20">
        <v>6272847</v>
      </c>
      <c r="H69" s="20">
        <v>4239016</v>
      </c>
      <c r="I69" s="20">
        <v>11288444</v>
      </c>
      <c r="J69" s="20">
        <v>4239016</v>
      </c>
      <c r="K69" s="20">
        <v>4239016</v>
      </c>
      <c r="L69" s="20">
        <v>4135309</v>
      </c>
      <c r="M69" s="20">
        <v>12613341</v>
      </c>
      <c r="N69" s="20"/>
      <c r="O69" s="20"/>
      <c r="P69" s="20"/>
      <c r="Q69" s="20"/>
      <c r="R69" s="20"/>
      <c r="S69" s="20"/>
      <c r="T69" s="20"/>
      <c r="U69" s="20"/>
      <c r="V69" s="20">
        <v>23901785</v>
      </c>
      <c r="W69" s="20">
        <v>45822036</v>
      </c>
      <c r="X69" s="20"/>
      <c r="Y69" s="19"/>
      <c r="Z69" s="22">
        <v>91644058</v>
      </c>
    </row>
    <row r="70" spans="1:26" ht="13.5" hidden="1">
      <c r="A70" s="38" t="s">
        <v>103</v>
      </c>
      <c r="B70" s="18"/>
      <c r="C70" s="18"/>
      <c r="D70" s="19">
        <v>36458385</v>
      </c>
      <c r="E70" s="20">
        <v>36458385</v>
      </c>
      <c r="F70" s="20"/>
      <c r="G70" s="20"/>
      <c r="H70" s="20">
        <v>2435629</v>
      </c>
      <c r="I70" s="20">
        <v>2435629</v>
      </c>
      <c r="J70" s="20">
        <v>2435629</v>
      </c>
      <c r="K70" s="20">
        <v>2435629</v>
      </c>
      <c r="L70" s="20">
        <v>2773051</v>
      </c>
      <c r="M70" s="20">
        <v>7644309</v>
      </c>
      <c r="N70" s="20"/>
      <c r="O70" s="20"/>
      <c r="P70" s="20"/>
      <c r="Q70" s="20"/>
      <c r="R70" s="20"/>
      <c r="S70" s="20"/>
      <c r="T70" s="20"/>
      <c r="U70" s="20"/>
      <c r="V70" s="20">
        <v>10079938</v>
      </c>
      <c r="W70" s="20">
        <v>18229194</v>
      </c>
      <c r="X70" s="20"/>
      <c r="Y70" s="19"/>
      <c r="Z70" s="22">
        <v>36458385</v>
      </c>
    </row>
    <row r="71" spans="1:26" ht="13.5" hidden="1">
      <c r="A71" s="38" t="s">
        <v>104</v>
      </c>
      <c r="B71" s="18"/>
      <c r="C71" s="18"/>
      <c r="D71" s="19">
        <v>38800376</v>
      </c>
      <c r="E71" s="20">
        <v>38800376</v>
      </c>
      <c r="F71" s="20">
        <v>774756</v>
      </c>
      <c r="G71" s="20">
        <v>4220285</v>
      </c>
      <c r="H71" s="20">
        <v>558395</v>
      </c>
      <c r="I71" s="20">
        <v>5553436</v>
      </c>
      <c r="J71" s="20">
        <v>558395</v>
      </c>
      <c r="K71" s="20">
        <v>558395</v>
      </c>
      <c r="L71" s="20">
        <v>92183</v>
      </c>
      <c r="M71" s="20">
        <v>1208973</v>
      </c>
      <c r="N71" s="20"/>
      <c r="O71" s="20"/>
      <c r="P71" s="20"/>
      <c r="Q71" s="20"/>
      <c r="R71" s="20"/>
      <c r="S71" s="20"/>
      <c r="T71" s="20"/>
      <c r="U71" s="20"/>
      <c r="V71" s="20">
        <v>6762409</v>
      </c>
      <c r="W71" s="20">
        <v>19400190</v>
      </c>
      <c r="X71" s="20"/>
      <c r="Y71" s="19"/>
      <c r="Z71" s="22">
        <v>38800376</v>
      </c>
    </row>
    <row r="72" spans="1:26" ht="13.5" hidden="1">
      <c r="A72" s="38" t="s">
        <v>105</v>
      </c>
      <c r="B72" s="18"/>
      <c r="C72" s="18"/>
      <c r="D72" s="19">
        <v>5598743</v>
      </c>
      <c r="E72" s="20">
        <v>5598743</v>
      </c>
      <c r="F72" s="20"/>
      <c r="G72" s="20"/>
      <c r="H72" s="20">
        <v>643097</v>
      </c>
      <c r="I72" s="20">
        <v>643097</v>
      </c>
      <c r="J72" s="20">
        <v>643097</v>
      </c>
      <c r="K72" s="20">
        <v>643097</v>
      </c>
      <c r="L72" s="20">
        <v>645844</v>
      </c>
      <c r="M72" s="20">
        <v>1932038</v>
      </c>
      <c r="N72" s="20"/>
      <c r="O72" s="20"/>
      <c r="P72" s="20"/>
      <c r="Q72" s="20"/>
      <c r="R72" s="20"/>
      <c r="S72" s="20"/>
      <c r="T72" s="20"/>
      <c r="U72" s="20"/>
      <c r="V72" s="20">
        <v>2575135</v>
      </c>
      <c r="W72" s="20">
        <v>2799372</v>
      </c>
      <c r="X72" s="20"/>
      <c r="Y72" s="19"/>
      <c r="Z72" s="22">
        <v>5598743</v>
      </c>
    </row>
    <row r="73" spans="1:26" ht="13.5" hidden="1">
      <c r="A73" s="38" t="s">
        <v>106</v>
      </c>
      <c r="B73" s="18"/>
      <c r="C73" s="18"/>
      <c r="D73" s="19">
        <v>10786554</v>
      </c>
      <c r="E73" s="20">
        <v>10786554</v>
      </c>
      <c r="F73" s="20">
        <v>1825</v>
      </c>
      <c r="G73" s="20">
        <v>1825</v>
      </c>
      <c r="H73" s="20">
        <v>601544</v>
      </c>
      <c r="I73" s="20">
        <v>605194</v>
      </c>
      <c r="J73" s="20">
        <v>601544</v>
      </c>
      <c r="K73" s="20">
        <v>601544</v>
      </c>
      <c r="L73" s="20">
        <v>624231</v>
      </c>
      <c r="M73" s="20">
        <v>1827319</v>
      </c>
      <c r="N73" s="20"/>
      <c r="O73" s="20"/>
      <c r="P73" s="20"/>
      <c r="Q73" s="20"/>
      <c r="R73" s="20"/>
      <c r="S73" s="20"/>
      <c r="T73" s="20"/>
      <c r="U73" s="20"/>
      <c r="V73" s="20">
        <v>2432513</v>
      </c>
      <c r="W73" s="20">
        <v>5393280</v>
      </c>
      <c r="X73" s="20"/>
      <c r="Y73" s="19"/>
      <c r="Z73" s="22">
        <v>10786554</v>
      </c>
    </row>
    <row r="74" spans="1:26" ht="13.5" hidden="1">
      <c r="A74" s="38" t="s">
        <v>107</v>
      </c>
      <c r="B74" s="18">
        <v>62663352</v>
      </c>
      <c r="C74" s="18"/>
      <c r="D74" s="19"/>
      <c r="E74" s="20"/>
      <c r="F74" s="20"/>
      <c r="G74" s="20">
        <v>2050737</v>
      </c>
      <c r="H74" s="20">
        <v>351</v>
      </c>
      <c r="I74" s="20">
        <v>2051088</v>
      </c>
      <c r="J74" s="20">
        <v>351</v>
      </c>
      <c r="K74" s="20">
        <v>351</v>
      </c>
      <c r="L74" s="20"/>
      <c r="M74" s="20">
        <v>702</v>
      </c>
      <c r="N74" s="20"/>
      <c r="O74" s="20"/>
      <c r="P74" s="20"/>
      <c r="Q74" s="20"/>
      <c r="R74" s="20"/>
      <c r="S74" s="20"/>
      <c r="T74" s="20"/>
      <c r="U74" s="20"/>
      <c r="V74" s="20">
        <v>2051790</v>
      </c>
      <c r="W74" s="20"/>
      <c r="X74" s="20"/>
      <c r="Y74" s="19"/>
      <c r="Z74" s="22"/>
    </row>
    <row r="75" spans="1:26" ht="13.5" hidden="1">
      <c r="A75" s="39" t="s">
        <v>108</v>
      </c>
      <c r="B75" s="27">
        <v>31396750</v>
      </c>
      <c r="C75" s="27"/>
      <c r="D75" s="28">
        <v>27692887</v>
      </c>
      <c r="E75" s="29">
        <v>27692887</v>
      </c>
      <c r="F75" s="29"/>
      <c r="G75" s="29"/>
      <c r="H75" s="29">
        <v>1492209</v>
      </c>
      <c r="I75" s="29">
        <v>1492209</v>
      </c>
      <c r="J75" s="29"/>
      <c r="K75" s="29"/>
      <c r="L75" s="29">
        <v>7659617</v>
      </c>
      <c r="M75" s="29">
        <v>7659617</v>
      </c>
      <c r="N75" s="29"/>
      <c r="O75" s="29"/>
      <c r="P75" s="29"/>
      <c r="Q75" s="29"/>
      <c r="R75" s="29"/>
      <c r="S75" s="29"/>
      <c r="T75" s="29"/>
      <c r="U75" s="29"/>
      <c r="V75" s="29">
        <v>9151826</v>
      </c>
      <c r="W75" s="29">
        <v>13846446</v>
      </c>
      <c r="X75" s="29"/>
      <c r="Y75" s="28"/>
      <c r="Z75" s="30">
        <v>27692887</v>
      </c>
    </row>
    <row r="76" spans="1:26" ht="13.5" hidden="1">
      <c r="A76" s="41" t="s">
        <v>110</v>
      </c>
      <c r="B76" s="31">
        <v>67660649</v>
      </c>
      <c r="C76" s="31"/>
      <c r="D76" s="32">
        <v>114881784</v>
      </c>
      <c r="E76" s="33">
        <v>114881784</v>
      </c>
      <c r="F76" s="33">
        <v>4963974</v>
      </c>
      <c r="G76" s="33">
        <v>21565677</v>
      </c>
      <c r="H76" s="33">
        <v>12422877</v>
      </c>
      <c r="I76" s="33">
        <v>38952528</v>
      </c>
      <c r="J76" s="33">
        <v>7184118</v>
      </c>
      <c r="K76" s="33">
        <v>3366056</v>
      </c>
      <c r="L76" s="33">
        <v>1646503</v>
      </c>
      <c r="M76" s="33">
        <v>12196677</v>
      </c>
      <c r="N76" s="33"/>
      <c r="O76" s="33"/>
      <c r="P76" s="33"/>
      <c r="Q76" s="33"/>
      <c r="R76" s="33"/>
      <c r="S76" s="33"/>
      <c r="T76" s="33"/>
      <c r="U76" s="33"/>
      <c r="V76" s="33">
        <v>51149205</v>
      </c>
      <c r="W76" s="33">
        <v>57440892</v>
      </c>
      <c r="X76" s="33"/>
      <c r="Y76" s="32"/>
      <c r="Z76" s="34">
        <v>114881784</v>
      </c>
    </row>
    <row r="77" spans="1:26" ht="13.5" hidden="1">
      <c r="A77" s="36" t="s">
        <v>31</v>
      </c>
      <c r="B77" s="18"/>
      <c r="C77" s="18"/>
      <c r="D77" s="19">
        <v>60740748</v>
      </c>
      <c r="E77" s="20">
        <v>60740748</v>
      </c>
      <c r="F77" s="20">
        <v>2212808</v>
      </c>
      <c r="G77" s="20">
        <v>15311719</v>
      </c>
      <c r="H77" s="20">
        <v>7700139</v>
      </c>
      <c r="I77" s="20">
        <v>25224666</v>
      </c>
      <c r="J77" s="20">
        <v>3059718</v>
      </c>
      <c r="K77" s="20">
        <v>1696265</v>
      </c>
      <c r="L77" s="20">
        <v>618897</v>
      </c>
      <c r="M77" s="20">
        <v>5374880</v>
      </c>
      <c r="N77" s="20"/>
      <c r="O77" s="20"/>
      <c r="P77" s="20"/>
      <c r="Q77" s="20"/>
      <c r="R77" s="20"/>
      <c r="S77" s="20"/>
      <c r="T77" s="20"/>
      <c r="U77" s="20"/>
      <c r="V77" s="20">
        <v>30599546</v>
      </c>
      <c r="W77" s="20">
        <v>30370374</v>
      </c>
      <c r="X77" s="20"/>
      <c r="Y77" s="19"/>
      <c r="Z77" s="22">
        <v>60740748</v>
      </c>
    </row>
    <row r="78" spans="1:26" ht="13.5" hidden="1">
      <c r="A78" s="37" t="s">
        <v>32</v>
      </c>
      <c r="B78" s="18">
        <v>36263899</v>
      </c>
      <c r="C78" s="18"/>
      <c r="D78" s="19">
        <v>35586804</v>
      </c>
      <c r="E78" s="20">
        <v>35586804</v>
      </c>
      <c r="F78" s="20">
        <v>2751166</v>
      </c>
      <c r="G78" s="20">
        <v>6253958</v>
      </c>
      <c r="H78" s="20">
        <v>4722738</v>
      </c>
      <c r="I78" s="20">
        <v>13727862</v>
      </c>
      <c r="J78" s="20">
        <v>4124400</v>
      </c>
      <c r="K78" s="20">
        <v>1669791</v>
      </c>
      <c r="L78" s="20">
        <v>1027606</v>
      </c>
      <c r="M78" s="20">
        <v>6821797</v>
      </c>
      <c r="N78" s="20"/>
      <c r="O78" s="20"/>
      <c r="P78" s="20"/>
      <c r="Q78" s="20"/>
      <c r="R78" s="20"/>
      <c r="S78" s="20"/>
      <c r="T78" s="20"/>
      <c r="U78" s="20"/>
      <c r="V78" s="20">
        <v>20549659</v>
      </c>
      <c r="W78" s="20">
        <v>17793402</v>
      </c>
      <c r="X78" s="20"/>
      <c r="Y78" s="19"/>
      <c r="Z78" s="22">
        <v>35586804</v>
      </c>
    </row>
    <row r="79" spans="1:26" ht="13.5" hidden="1">
      <c r="A79" s="38" t="s">
        <v>103</v>
      </c>
      <c r="B79" s="18">
        <v>36263899</v>
      </c>
      <c r="C79" s="18"/>
      <c r="D79" s="19">
        <v>21557112</v>
      </c>
      <c r="E79" s="20">
        <v>21557112</v>
      </c>
      <c r="F79" s="20">
        <v>1567700</v>
      </c>
      <c r="G79" s="20">
        <v>1403651</v>
      </c>
      <c r="H79" s="20">
        <v>2860743</v>
      </c>
      <c r="I79" s="20">
        <v>5832094</v>
      </c>
      <c r="J79" s="20">
        <v>2931089</v>
      </c>
      <c r="K79" s="20">
        <v>926841</v>
      </c>
      <c r="L79" s="20">
        <v>581614</v>
      </c>
      <c r="M79" s="20">
        <v>4439544</v>
      </c>
      <c r="N79" s="20"/>
      <c r="O79" s="20"/>
      <c r="P79" s="20"/>
      <c r="Q79" s="20"/>
      <c r="R79" s="20"/>
      <c r="S79" s="20"/>
      <c r="T79" s="20"/>
      <c r="U79" s="20"/>
      <c r="V79" s="20">
        <v>10271638</v>
      </c>
      <c r="W79" s="20">
        <v>10778556</v>
      </c>
      <c r="X79" s="20"/>
      <c r="Y79" s="19"/>
      <c r="Z79" s="22">
        <v>21557112</v>
      </c>
    </row>
    <row r="80" spans="1:26" ht="13.5" hidden="1">
      <c r="A80" s="38" t="s">
        <v>104</v>
      </c>
      <c r="B80" s="18"/>
      <c r="C80" s="18"/>
      <c r="D80" s="19">
        <v>2963148</v>
      </c>
      <c r="E80" s="20">
        <v>2963148</v>
      </c>
      <c r="F80" s="20">
        <v>306076</v>
      </c>
      <c r="G80" s="20">
        <v>479183</v>
      </c>
      <c r="H80" s="20">
        <v>443978</v>
      </c>
      <c r="I80" s="20">
        <v>1229237</v>
      </c>
      <c r="J80" s="20">
        <v>280268</v>
      </c>
      <c r="K80" s="20">
        <v>297115</v>
      </c>
      <c r="L80" s="20">
        <v>214718</v>
      </c>
      <c r="M80" s="20">
        <v>792101</v>
      </c>
      <c r="N80" s="20"/>
      <c r="O80" s="20"/>
      <c r="P80" s="20"/>
      <c r="Q80" s="20"/>
      <c r="R80" s="20"/>
      <c r="S80" s="20"/>
      <c r="T80" s="20"/>
      <c r="U80" s="20"/>
      <c r="V80" s="20">
        <v>2021338</v>
      </c>
      <c r="W80" s="20">
        <v>1481574</v>
      </c>
      <c r="X80" s="20"/>
      <c r="Y80" s="19"/>
      <c r="Z80" s="22">
        <v>2963148</v>
      </c>
    </row>
    <row r="81" spans="1:26" ht="13.5" hidden="1">
      <c r="A81" s="38" t="s">
        <v>105</v>
      </c>
      <c r="B81" s="18"/>
      <c r="C81" s="18"/>
      <c r="D81" s="19">
        <v>3799248</v>
      </c>
      <c r="E81" s="20">
        <v>3799248</v>
      </c>
      <c r="F81" s="20"/>
      <c r="G81" s="20">
        <v>702631</v>
      </c>
      <c r="H81" s="20">
        <v>450690</v>
      </c>
      <c r="I81" s="20">
        <v>1153321</v>
      </c>
      <c r="J81" s="20">
        <v>272048</v>
      </c>
      <c r="K81" s="20">
        <v>171045</v>
      </c>
      <c r="L81" s="20">
        <v>137859</v>
      </c>
      <c r="M81" s="20">
        <v>580952</v>
      </c>
      <c r="N81" s="20"/>
      <c r="O81" s="20"/>
      <c r="P81" s="20"/>
      <c r="Q81" s="20"/>
      <c r="R81" s="20"/>
      <c r="S81" s="20"/>
      <c r="T81" s="20"/>
      <c r="U81" s="20"/>
      <c r="V81" s="20">
        <v>1734273</v>
      </c>
      <c r="W81" s="20">
        <v>1899624</v>
      </c>
      <c r="X81" s="20"/>
      <c r="Y81" s="19"/>
      <c r="Z81" s="22">
        <v>3799248</v>
      </c>
    </row>
    <row r="82" spans="1:26" ht="13.5" hidden="1">
      <c r="A82" s="38" t="s">
        <v>106</v>
      </c>
      <c r="B82" s="18"/>
      <c r="C82" s="18"/>
      <c r="D82" s="19">
        <v>7267296</v>
      </c>
      <c r="E82" s="20">
        <v>7267296</v>
      </c>
      <c r="F82" s="20">
        <v>427184</v>
      </c>
      <c r="G82" s="20">
        <v>241853</v>
      </c>
      <c r="H82" s="20">
        <v>449357</v>
      </c>
      <c r="I82" s="20">
        <v>1118394</v>
      </c>
      <c r="J82" s="20">
        <v>214315</v>
      </c>
      <c r="K82" s="20">
        <v>108920</v>
      </c>
      <c r="L82" s="20">
        <v>93415</v>
      </c>
      <c r="M82" s="20">
        <v>416650</v>
      </c>
      <c r="N82" s="20"/>
      <c r="O82" s="20"/>
      <c r="P82" s="20"/>
      <c r="Q82" s="20"/>
      <c r="R82" s="20"/>
      <c r="S82" s="20"/>
      <c r="T82" s="20"/>
      <c r="U82" s="20"/>
      <c r="V82" s="20">
        <v>1535044</v>
      </c>
      <c r="W82" s="20">
        <v>3633648</v>
      </c>
      <c r="X82" s="20"/>
      <c r="Y82" s="19"/>
      <c r="Z82" s="22">
        <v>7267296</v>
      </c>
    </row>
    <row r="83" spans="1:26" ht="13.5" hidden="1">
      <c r="A83" s="38" t="s">
        <v>107</v>
      </c>
      <c r="B83" s="18"/>
      <c r="C83" s="18"/>
      <c r="D83" s="19"/>
      <c r="E83" s="20"/>
      <c r="F83" s="20">
        <v>450206</v>
      </c>
      <c r="G83" s="20">
        <v>3426640</v>
      </c>
      <c r="H83" s="20">
        <v>517970</v>
      </c>
      <c r="I83" s="20">
        <v>4394816</v>
      </c>
      <c r="J83" s="20">
        <v>426680</v>
      </c>
      <c r="K83" s="20">
        <v>165870</v>
      </c>
      <c r="L83" s="20"/>
      <c r="M83" s="20">
        <v>592550</v>
      </c>
      <c r="N83" s="20"/>
      <c r="O83" s="20"/>
      <c r="P83" s="20"/>
      <c r="Q83" s="20"/>
      <c r="R83" s="20"/>
      <c r="S83" s="20"/>
      <c r="T83" s="20"/>
      <c r="U83" s="20"/>
      <c r="V83" s="20">
        <v>4987366</v>
      </c>
      <c r="W83" s="20"/>
      <c r="X83" s="20"/>
      <c r="Y83" s="19"/>
      <c r="Z83" s="22"/>
    </row>
    <row r="84" spans="1:26" ht="13.5" hidden="1">
      <c r="A84" s="39" t="s">
        <v>108</v>
      </c>
      <c r="B84" s="27">
        <v>31396750</v>
      </c>
      <c r="C84" s="27"/>
      <c r="D84" s="28">
        <v>18554232</v>
      </c>
      <c r="E84" s="29">
        <v>18554232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9277116</v>
      </c>
      <c r="X84" s="29"/>
      <c r="Y84" s="28"/>
      <c r="Z84" s="30">
        <v>18554232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466134061</v>
      </c>
      <c r="C5" s="18">
        <v>0</v>
      </c>
      <c r="D5" s="58">
        <v>602531007</v>
      </c>
      <c r="E5" s="59">
        <v>602531007</v>
      </c>
      <c r="F5" s="59">
        <v>52329242</v>
      </c>
      <c r="G5" s="59">
        <v>53348014</v>
      </c>
      <c r="H5" s="59">
        <v>53756492</v>
      </c>
      <c r="I5" s="59">
        <v>159433748</v>
      </c>
      <c r="J5" s="59">
        <v>54437001</v>
      </c>
      <c r="K5" s="59">
        <v>53720033</v>
      </c>
      <c r="L5" s="59">
        <v>72302786</v>
      </c>
      <c r="M5" s="59">
        <v>180459820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339893568</v>
      </c>
      <c r="W5" s="59">
        <v>301265502</v>
      </c>
      <c r="X5" s="59">
        <v>38628066</v>
      </c>
      <c r="Y5" s="60">
        <v>12.82</v>
      </c>
      <c r="Z5" s="61">
        <v>602531007</v>
      </c>
    </row>
    <row r="6" spans="1:26" ht="13.5">
      <c r="A6" s="57" t="s">
        <v>32</v>
      </c>
      <c r="B6" s="18">
        <v>1088909697</v>
      </c>
      <c r="C6" s="18">
        <v>0</v>
      </c>
      <c r="D6" s="58">
        <v>1178525029</v>
      </c>
      <c r="E6" s="59">
        <v>1178525029</v>
      </c>
      <c r="F6" s="59">
        <v>101196682</v>
      </c>
      <c r="G6" s="59">
        <v>108941559</v>
      </c>
      <c r="H6" s="59">
        <v>118738348</v>
      </c>
      <c r="I6" s="59">
        <v>328876589</v>
      </c>
      <c r="J6" s="59">
        <v>103177092</v>
      </c>
      <c r="K6" s="59">
        <v>100330817</v>
      </c>
      <c r="L6" s="59">
        <v>144482962</v>
      </c>
      <c r="M6" s="59">
        <v>347990871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676867460</v>
      </c>
      <c r="W6" s="59">
        <v>589262514</v>
      </c>
      <c r="X6" s="59">
        <v>87604946</v>
      </c>
      <c r="Y6" s="60">
        <v>14.87</v>
      </c>
      <c r="Z6" s="61">
        <v>1178525029</v>
      </c>
    </row>
    <row r="7" spans="1:26" ht="13.5">
      <c r="A7" s="57" t="s">
        <v>33</v>
      </c>
      <c r="B7" s="18">
        <v>8581381</v>
      </c>
      <c r="C7" s="18">
        <v>0</v>
      </c>
      <c r="D7" s="58">
        <v>1740335</v>
      </c>
      <c r="E7" s="59">
        <v>1740335</v>
      </c>
      <c r="F7" s="59">
        <v>627692</v>
      </c>
      <c r="G7" s="59">
        <v>1585547</v>
      </c>
      <c r="H7" s="59">
        <v>469890</v>
      </c>
      <c r="I7" s="59">
        <v>2683129</v>
      </c>
      <c r="J7" s="59">
        <v>275386</v>
      </c>
      <c r="K7" s="59">
        <v>248484</v>
      </c>
      <c r="L7" s="59">
        <v>1474353</v>
      </c>
      <c r="M7" s="59">
        <v>1998223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4681352</v>
      </c>
      <c r="W7" s="59">
        <v>870168</v>
      </c>
      <c r="X7" s="59">
        <v>3811184</v>
      </c>
      <c r="Y7" s="60">
        <v>437.98</v>
      </c>
      <c r="Z7" s="61">
        <v>1740335</v>
      </c>
    </row>
    <row r="8" spans="1:26" ht="13.5">
      <c r="A8" s="57" t="s">
        <v>34</v>
      </c>
      <c r="B8" s="18">
        <v>776203533</v>
      </c>
      <c r="C8" s="18">
        <v>0</v>
      </c>
      <c r="D8" s="58">
        <v>741060700</v>
      </c>
      <c r="E8" s="59">
        <v>741060700</v>
      </c>
      <c r="F8" s="59">
        <v>234975000</v>
      </c>
      <c r="G8" s="59">
        <v>6680179</v>
      </c>
      <c r="H8" s="59">
        <v>15474039</v>
      </c>
      <c r="I8" s="59">
        <v>257129218</v>
      </c>
      <c r="J8" s="59">
        <v>11601265</v>
      </c>
      <c r="K8" s="59">
        <v>5647299</v>
      </c>
      <c r="L8" s="59">
        <v>200521318</v>
      </c>
      <c r="M8" s="59">
        <v>217769882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474899100</v>
      </c>
      <c r="W8" s="59">
        <v>370530348</v>
      </c>
      <c r="X8" s="59">
        <v>104368752</v>
      </c>
      <c r="Y8" s="60">
        <v>28.17</v>
      </c>
      <c r="Z8" s="61">
        <v>741060700</v>
      </c>
    </row>
    <row r="9" spans="1:26" ht="13.5">
      <c r="A9" s="57" t="s">
        <v>35</v>
      </c>
      <c r="B9" s="18">
        <v>332889287</v>
      </c>
      <c r="C9" s="18">
        <v>0</v>
      </c>
      <c r="D9" s="58">
        <v>276634106</v>
      </c>
      <c r="E9" s="59">
        <v>276634106</v>
      </c>
      <c r="F9" s="59">
        <v>20623263</v>
      </c>
      <c r="G9" s="59">
        <v>23129155</v>
      </c>
      <c r="H9" s="59">
        <v>22369161</v>
      </c>
      <c r="I9" s="59">
        <v>66121579</v>
      </c>
      <c r="J9" s="59">
        <v>25494955</v>
      </c>
      <c r="K9" s="59">
        <v>19817695</v>
      </c>
      <c r="L9" s="59">
        <v>21034187</v>
      </c>
      <c r="M9" s="59">
        <v>66346837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132468416</v>
      </c>
      <c r="W9" s="59">
        <v>37441710</v>
      </c>
      <c r="X9" s="59">
        <v>95026706</v>
      </c>
      <c r="Y9" s="60">
        <v>253.8</v>
      </c>
      <c r="Z9" s="61">
        <v>276634106</v>
      </c>
    </row>
    <row r="10" spans="1:26" ht="25.5">
      <c r="A10" s="62" t="s">
        <v>95</v>
      </c>
      <c r="B10" s="63">
        <f>SUM(B5:B9)</f>
        <v>2672717959</v>
      </c>
      <c r="C10" s="63">
        <f>SUM(C5:C9)</f>
        <v>0</v>
      </c>
      <c r="D10" s="64">
        <f aca="true" t="shared" si="0" ref="D10:Z10">SUM(D5:D9)</f>
        <v>2800491177</v>
      </c>
      <c r="E10" s="65">
        <f t="shared" si="0"/>
        <v>2800491177</v>
      </c>
      <c r="F10" s="65">
        <f t="shared" si="0"/>
        <v>409751879</v>
      </c>
      <c r="G10" s="65">
        <f t="shared" si="0"/>
        <v>193684454</v>
      </c>
      <c r="H10" s="65">
        <f t="shared" si="0"/>
        <v>210807930</v>
      </c>
      <c r="I10" s="65">
        <f t="shared" si="0"/>
        <v>814244263</v>
      </c>
      <c r="J10" s="65">
        <f t="shared" si="0"/>
        <v>194985699</v>
      </c>
      <c r="K10" s="65">
        <f t="shared" si="0"/>
        <v>179764328</v>
      </c>
      <c r="L10" s="65">
        <f t="shared" si="0"/>
        <v>439815606</v>
      </c>
      <c r="M10" s="65">
        <f t="shared" si="0"/>
        <v>814565633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1628809896</v>
      </c>
      <c r="W10" s="65">
        <f t="shared" si="0"/>
        <v>1299370242</v>
      </c>
      <c r="X10" s="65">
        <f t="shared" si="0"/>
        <v>329439654</v>
      </c>
      <c r="Y10" s="66">
        <f>+IF(W10&lt;&gt;0,(X10/W10)*100,0)</f>
        <v>25.35379396506142</v>
      </c>
      <c r="Z10" s="67">
        <f t="shared" si="0"/>
        <v>2800491177</v>
      </c>
    </row>
    <row r="11" spans="1:26" ht="13.5">
      <c r="A11" s="57" t="s">
        <v>36</v>
      </c>
      <c r="B11" s="18">
        <v>793706289</v>
      </c>
      <c r="C11" s="18">
        <v>0</v>
      </c>
      <c r="D11" s="58">
        <v>887761680</v>
      </c>
      <c r="E11" s="59">
        <v>887761680</v>
      </c>
      <c r="F11" s="59">
        <v>67176382</v>
      </c>
      <c r="G11" s="59">
        <v>76755563</v>
      </c>
      <c r="H11" s="59">
        <v>84902519</v>
      </c>
      <c r="I11" s="59">
        <v>228834464</v>
      </c>
      <c r="J11" s="59">
        <v>71311046</v>
      </c>
      <c r="K11" s="59">
        <v>72588595</v>
      </c>
      <c r="L11" s="59">
        <v>74396155</v>
      </c>
      <c r="M11" s="59">
        <v>218295796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447130260</v>
      </c>
      <c r="W11" s="59">
        <v>443880840</v>
      </c>
      <c r="X11" s="59">
        <v>3249420</v>
      </c>
      <c r="Y11" s="60">
        <v>0.73</v>
      </c>
      <c r="Z11" s="61">
        <v>887761680</v>
      </c>
    </row>
    <row r="12" spans="1:26" ht="13.5">
      <c r="A12" s="57" t="s">
        <v>37</v>
      </c>
      <c r="B12" s="18">
        <v>38421823</v>
      </c>
      <c r="C12" s="18">
        <v>0</v>
      </c>
      <c r="D12" s="58">
        <v>41696435</v>
      </c>
      <c r="E12" s="59">
        <v>41696435</v>
      </c>
      <c r="F12" s="59">
        <v>3201303</v>
      </c>
      <c r="G12" s="59">
        <v>3205636</v>
      </c>
      <c r="H12" s="59">
        <v>3131380</v>
      </c>
      <c r="I12" s="59">
        <v>9538319</v>
      </c>
      <c r="J12" s="59">
        <v>3144215</v>
      </c>
      <c r="K12" s="59">
        <v>3144278</v>
      </c>
      <c r="L12" s="59">
        <v>3144482</v>
      </c>
      <c r="M12" s="59">
        <v>9432975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18971294</v>
      </c>
      <c r="W12" s="59">
        <v>20848218</v>
      </c>
      <c r="X12" s="59">
        <v>-1876924</v>
      </c>
      <c r="Y12" s="60">
        <v>-9</v>
      </c>
      <c r="Z12" s="61">
        <v>41696435</v>
      </c>
    </row>
    <row r="13" spans="1:26" ht="13.5">
      <c r="A13" s="57" t="s">
        <v>96</v>
      </c>
      <c r="B13" s="18">
        <v>314216189</v>
      </c>
      <c r="C13" s="18">
        <v>0</v>
      </c>
      <c r="D13" s="58">
        <v>540556966</v>
      </c>
      <c r="E13" s="59">
        <v>540556966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45046414</v>
      </c>
      <c r="M13" s="59">
        <v>45046414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45046414</v>
      </c>
      <c r="W13" s="59">
        <v>16737570</v>
      </c>
      <c r="X13" s="59">
        <v>28308844</v>
      </c>
      <c r="Y13" s="60">
        <v>169.13</v>
      </c>
      <c r="Z13" s="61">
        <v>540556966</v>
      </c>
    </row>
    <row r="14" spans="1:26" ht="13.5">
      <c r="A14" s="57" t="s">
        <v>38</v>
      </c>
      <c r="B14" s="18">
        <v>66271741</v>
      </c>
      <c r="C14" s="18">
        <v>0</v>
      </c>
      <c r="D14" s="58">
        <v>40038889</v>
      </c>
      <c r="E14" s="59">
        <v>40038889</v>
      </c>
      <c r="F14" s="59">
        <v>88</v>
      </c>
      <c r="G14" s="59">
        <v>783</v>
      </c>
      <c r="H14" s="59">
        <v>16560117</v>
      </c>
      <c r="I14" s="59">
        <v>16560988</v>
      </c>
      <c r="J14" s="59">
        <v>1529157</v>
      </c>
      <c r="K14" s="59">
        <v>1948704</v>
      </c>
      <c r="L14" s="59">
        <v>1757939</v>
      </c>
      <c r="M14" s="59">
        <v>5235800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21796788</v>
      </c>
      <c r="W14" s="59">
        <v>20019444</v>
      </c>
      <c r="X14" s="59">
        <v>1777344</v>
      </c>
      <c r="Y14" s="60">
        <v>8.88</v>
      </c>
      <c r="Z14" s="61">
        <v>40038889</v>
      </c>
    </row>
    <row r="15" spans="1:26" ht="13.5">
      <c r="A15" s="57" t="s">
        <v>39</v>
      </c>
      <c r="B15" s="18">
        <v>753527637</v>
      </c>
      <c r="C15" s="18">
        <v>0</v>
      </c>
      <c r="D15" s="58">
        <v>791754739</v>
      </c>
      <c r="E15" s="59">
        <v>791754739</v>
      </c>
      <c r="F15" s="59">
        <v>1443823</v>
      </c>
      <c r="G15" s="59">
        <v>2881975</v>
      </c>
      <c r="H15" s="59">
        <v>169060757</v>
      </c>
      <c r="I15" s="59">
        <v>173386555</v>
      </c>
      <c r="J15" s="59">
        <v>157971504</v>
      </c>
      <c r="K15" s="59">
        <v>72815363</v>
      </c>
      <c r="L15" s="59">
        <v>265818</v>
      </c>
      <c r="M15" s="59">
        <v>231052685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404439240</v>
      </c>
      <c r="W15" s="59">
        <v>395862372</v>
      </c>
      <c r="X15" s="59">
        <v>8576868</v>
      </c>
      <c r="Y15" s="60">
        <v>2.17</v>
      </c>
      <c r="Z15" s="61">
        <v>791754739</v>
      </c>
    </row>
    <row r="16" spans="1:26" ht="13.5">
      <c r="A16" s="68" t="s">
        <v>40</v>
      </c>
      <c r="B16" s="18">
        <v>31911684</v>
      </c>
      <c r="C16" s="18">
        <v>0</v>
      </c>
      <c r="D16" s="58">
        <v>35309620</v>
      </c>
      <c r="E16" s="59">
        <v>35309620</v>
      </c>
      <c r="F16" s="59">
        <v>611754</v>
      </c>
      <c r="G16" s="59">
        <v>3570012</v>
      </c>
      <c r="H16" s="59">
        <v>2534166</v>
      </c>
      <c r="I16" s="59">
        <v>6715932</v>
      </c>
      <c r="J16" s="59">
        <v>3332863</v>
      </c>
      <c r="K16" s="59">
        <v>4238712</v>
      </c>
      <c r="L16" s="59">
        <v>3221371</v>
      </c>
      <c r="M16" s="59">
        <v>10792946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17508878</v>
      </c>
      <c r="W16" s="59">
        <v>17634810</v>
      </c>
      <c r="X16" s="59">
        <v>-125932</v>
      </c>
      <c r="Y16" s="60">
        <v>-0.71</v>
      </c>
      <c r="Z16" s="61">
        <v>35309620</v>
      </c>
    </row>
    <row r="17" spans="1:26" ht="13.5">
      <c r="A17" s="57" t="s">
        <v>41</v>
      </c>
      <c r="B17" s="18">
        <v>1306174476</v>
      </c>
      <c r="C17" s="18">
        <v>0</v>
      </c>
      <c r="D17" s="58">
        <v>873161156</v>
      </c>
      <c r="E17" s="59">
        <v>873161156</v>
      </c>
      <c r="F17" s="59">
        <v>9846911</v>
      </c>
      <c r="G17" s="59">
        <v>58195587</v>
      </c>
      <c r="H17" s="59">
        <v>59775923</v>
      </c>
      <c r="I17" s="59">
        <v>127818421</v>
      </c>
      <c r="J17" s="59">
        <v>71999900</v>
      </c>
      <c r="K17" s="59">
        <v>82213157</v>
      </c>
      <c r="L17" s="59">
        <v>85427496</v>
      </c>
      <c r="M17" s="59">
        <v>239640553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367458974</v>
      </c>
      <c r="W17" s="59">
        <v>428947236</v>
      </c>
      <c r="X17" s="59">
        <v>-61488262</v>
      </c>
      <c r="Y17" s="60">
        <v>-14.33</v>
      </c>
      <c r="Z17" s="61">
        <v>873161156</v>
      </c>
    </row>
    <row r="18" spans="1:26" ht="13.5">
      <c r="A18" s="69" t="s">
        <v>42</v>
      </c>
      <c r="B18" s="70">
        <f>SUM(B11:B17)</f>
        <v>3304229839</v>
      </c>
      <c r="C18" s="70">
        <f>SUM(C11:C17)</f>
        <v>0</v>
      </c>
      <c r="D18" s="71">
        <f aca="true" t="shared" si="1" ref="D18:Z18">SUM(D11:D17)</f>
        <v>3210279485</v>
      </c>
      <c r="E18" s="72">
        <f t="shared" si="1"/>
        <v>3210279485</v>
      </c>
      <c r="F18" s="72">
        <f t="shared" si="1"/>
        <v>82280261</v>
      </c>
      <c r="G18" s="72">
        <f t="shared" si="1"/>
        <v>144609556</v>
      </c>
      <c r="H18" s="72">
        <f t="shared" si="1"/>
        <v>335964862</v>
      </c>
      <c r="I18" s="72">
        <f t="shared" si="1"/>
        <v>562854679</v>
      </c>
      <c r="J18" s="72">
        <f t="shared" si="1"/>
        <v>309288685</v>
      </c>
      <c r="K18" s="72">
        <f t="shared" si="1"/>
        <v>236948809</v>
      </c>
      <c r="L18" s="72">
        <f t="shared" si="1"/>
        <v>213259675</v>
      </c>
      <c r="M18" s="72">
        <f t="shared" si="1"/>
        <v>759497169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1322351848</v>
      </c>
      <c r="W18" s="72">
        <f t="shared" si="1"/>
        <v>1343930490</v>
      </c>
      <c r="X18" s="72">
        <f t="shared" si="1"/>
        <v>-21578642</v>
      </c>
      <c r="Y18" s="66">
        <f>+IF(W18&lt;&gt;0,(X18/W18)*100,0)</f>
        <v>-1.6056367617643679</v>
      </c>
      <c r="Z18" s="73">
        <f t="shared" si="1"/>
        <v>3210279485</v>
      </c>
    </row>
    <row r="19" spans="1:26" ht="13.5">
      <c r="A19" s="69" t="s">
        <v>43</v>
      </c>
      <c r="B19" s="74">
        <f>+B10-B18</f>
        <v>-631511880</v>
      </c>
      <c r="C19" s="74">
        <f>+C10-C18</f>
        <v>0</v>
      </c>
      <c r="D19" s="75">
        <f aca="true" t="shared" si="2" ref="D19:Z19">+D10-D18</f>
        <v>-409788308</v>
      </c>
      <c r="E19" s="76">
        <f t="shared" si="2"/>
        <v>-409788308</v>
      </c>
      <c r="F19" s="76">
        <f t="shared" si="2"/>
        <v>327471618</v>
      </c>
      <c r="G19" s="76">
        <f t="shared" si="2"/>
        <v>49074898</v>
      </c>
      <c r="H19" s="76">
        <f t="shared" si="2"/>
        <v>-125156932</v>
      </c>
      <c r="I19" s="76">
        <f t="shared" si="2"/>
        <v>251389584</v>
      </c>
      <c r="J19" s="76">
        <f t="shared" si="2"/>
        <v>-114302986</v>
      </c>
      <c r="K19" s="76">
        <f t="shared" si="2"/>
        <v>-57184481</v>
      </c>
      <c r="L19" s="76">
        <f t="shared" si="2"/>
        <v>226555931</v>
      </c>
      <c r="M19" s="76">
        <f t="shared" si="2"/>
        <v>55068464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306458048</v>
      </c>
      <c r="W19" s="76">
        <f>IF(E10=E18,0,W10-W18)</f>
        <v>-44560248</v>
      </c>
      <c r="X19" s="76">
        <f t="shared" si="2"/>
        <v>351018296</v>
      </c>
      <c r="Y19" s="77">
        <f>+IF(W19&lt;&gt;0,(X19/W19)*100,0)</f>
        <v>-787.7386499285192</v>
      </c>
      <c r="Z19" s="78">
        <f t="shared" si="2"/>
        <v>-409788308</v>
      </c>
    </row>
    <row r="20" spans="1:26" ht="13.5">
      <c r="A20" s="57" t="s">
        <v>44</v>
      </c>
      <c r="B20" s="18">
        <v>447021953</v>
      </c>
      <c r="C20" s="18">
        <v>0</v>
      </c>
      <c r="D20" s="58">
        <v>536992301</v>
      </c>
      <c r="E20" s="59">
        <v>536992301</v>
      </c>
      <c r="F20" s="59">
        <v>831786</v>
      </c>
      <c r="G20" s="59">
        <v>52200015</v>
      </c>
      <c r="H20" s="59">
        <v>27705452</v>
      </c>
      <c r="I20" s="59">
        <v>80737253</v>
      </c>
      <c r="J20" s="59">
        <v>22398118</v>
      </c>
      <c r="K20" s="59">
        <v>31156780</v>
      </c>
      <c r="L20" s="59">
        <v>53098976</v>
      </c>
      <c r="M20" s="59">
        <v>106653874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187391127</v>
      </c>
      <c r="W20" s="59">
        <v>190855500</v>
      </c>
      <c r="X20" s="59">
        <v>-3464373</v>
      </c>
      <c r="Y20" s="60">
        <v>-1.82</v>
      </c>
      <c r="Z20" s="61">
        <v>536992301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-184489927</v>
      </c>
      <c r="C22" s="85">
        <f>SUM(C19:C21)</f>
        <v>0</v>
      </c>
      <c r="D22" s="86">
        <f aca="true" t="shared" si="3" ref="D22:Z22">SUM(D19:D21)</f>
        <v>127203993</v>
      </c>
      <c r="E22" s="87">
        <f t="shared" si="3"/>
        <v>127203993</v>
      </c>
      <c r="F22" s="87">
        <f t="shared" si="3"/>
        <v>328303404</v>
      </c>
      <c r="G22" s="87">
        <f t="shared" si="3"/>
        <v>101274913</v>
      </c>
      <c r="H22" s="87">
        <f t="shared" si="3"/>
        <v>-97451480</v>
      </c>
      <c r="I22" s="87">
        <f t="shared" si="3"/>
        <v>332126837</v>
      </c>
      <c r="J22" s="87">
        <f t="shared" si="3"/>
        <v>-91904868</v>
      </c>
      <c r="K22" s="87">
        <f t="shared" si="3"/>
        <v>-26027701</v>
      </c>
      <c r="L22" s="87">
        <f t="shared" si="3"/>
        <v>279654907</v>
      </c>
      <c r="M22" s="87">
        <f t="shared" si="3"/>
        <v>161722338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493849175</v>
      </c>
      <c r="W22" s="87">
        <f t="shared" si="3"/>
        <v>146295252</v>
      </c>
      <c r="X22" s="87">
        <f t="shared" si="3"/>
        <v>347553923</v>
      </c>
      <c r="Y22" s="88">
        <f>+IF(W22&lt;&gt;0,(X22/W22)*100,0)</f>
        <v>237.5702001593326</v>
      </c>
      <c r="Z22" s="89">
        <f t="shared" si="3"/>
        <v>127203993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-184489927</v>
      </c>
      <c r="C24" s="74">
        <f>SUM(C22:C23)</f>
        <v>0</v>
      </c>
      <c r="D24" s="75">
        <f aca="true" t="shared" si="4" ref="D24:Z24">SUM(D22:D23)</f>
        <v>127203993</v>
      </c>
      <c r="E24" s="76">
        <f t="shared" si="4"/>
        <v>127203993</v>
      </c>
      <c r="F24" s="76">
        <f t="shared" si="4"/>
        <v>328303404</v>
      </c>
      <c r="G24" s="76">
        <f t="shared" si="4"/>
        <v>101274913</v>
      </c>
      <c r="H24" s="76">
        <f t="shared" si="4"/>
        <v>-97451480</v>
      </c>
      <c r="I24" s="76">
        <f t="shared" si="4"/>
        <v>332126837</v>
      </c>
      <c r="J24" s="76">
        <f t="shared" si="4"/>
        <v>-91904868</v>
      </c>
      <c r="K24" s="76">
        <f t="shared" si="4"/>
        <v>-26027701</v>
      </c>
      <c r="L24" s="76">
        <f t="shared" si="4"/>
        <v>279654907</v>
      </c>
      <c r="M24" s="76">
        <f t="shared" si="4"/>
        <v>161722338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493849175</v>
      </c>
      <c r="W24" s="76">
        <f t="shared" si="4"/>
        <v>146295252</v>
      </c>
      <c r="X24" s="76">
        <f t="shared" si="4"/>
        <v>347553923</v>
      </c>
      <c r="Y24" s="77">
        <f>+IF(W24&lt;&gt;0,(X24/W24)*100,0)</f>
        <v>237.5702001593326</v>
      </c>
      <c r="Z24" s="78">
        <f t="shared" si="4"/>
        <v>127203993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441138379</v>
      </c>
      <c r="C27" s="21">
        <v>0</v>
      </c>
      <c r="D27" s="98">
        <v>630592306</v>
      </c>
      <c r="E27" s="99">
        <v>630592306</v>
      </c>
      <c r="F27" s="99">
        <v>29974375</v>
      </c>
      <c r="G27" s="99">
        <v>30442376</v>
      </c>
      <c r="H27" s="99">
        <v>26973508</v>
      </c>
      <c r="I27" s="99">
        <v>87390259</v>
      </c>
      <c r="J27" s="99">
        <v>34828460</v>
      </c>
      <c r="K27" s="99">
        <v>37412116</v>
      </c>
      <c r="L27" s="99">
        <v>52342727</v>
      </c>
      <c r="M27" s="99">
        <v>124583303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211973562</v>
      </c>
      <c r="W27" s="99">
        <v>315296153</v>
      </c>
      <c r="X27" s="99">
        <v>-103322591</v>
      </c>
      <c r="Y27" s="100">
        <v>-32.77</v>
      </c>
      <c r="Z27" s="101">
        <v>630592306</v>
      </c>
    </row>
    <row r="28" spans="1:26" ht="13.5">
      <c r="A28" s="102" t="s">
        <v>44</v>
      </c>
      <c r="B28" s="18">
        <v>400932416</v>
      </c>
      <c r="C28" s="18">
        <v>0</v>
      </c>
      <c r="D28" s="58">
        <v>536992306</v>
      </c>
      <c r="E28" s="59">
        <v>536992306</v>
      </c>
      <c r="F28" s="59">
        <v>19515120</v>
      </c>
      <c r="G28" s="59">
        <v>26358202</v>
      </c>
      <c r="H28" s="59">
        <v>22381722</v>
      </c>
      <c r="I28" s="59">
        <v>68255044</v>
      </c>
      <c r="J28" s="59">
        <v>26293063</v>
      </c>
      <c r="K28" s="59">
        <v>29986898</v>
      </c>
      <c r="L28" s="59">
        <v>40963044</v>
      </c>
      <c r="M28" s="59">
        <v>97243005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165498049</v>
      </c>
      <c r="W28" s="59">
        <v>268496153</v>
      </c>
      <c r="X28" s="59">
        <v>-102998104</v>
      </c>
      <c r="Y28" s="60">
        <v>-38.36</v>
      </c>
      <c r="Z28" s="61">
        <v>536992306</v>
      </c>
    </row>
    <row r="29" spans="1:26" ht="13.5">
      <c r="A29" s="57" t="s">
        <v>100</v>
      </c>
      <c r="B29" s="18">
        <v>642791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39563172</v>
      </c>
      <c r="C31" s="18">
        <v>0</v>
      </c>
      <c r="D31" s="58">
        <v>93600000</v>
      </c>
      <c r="E31" s="59">
        <v>93600000</v>
      </c>
      <c r="F31" s="59">
        <v>10459255</v>
      </c>
      <c r="G31" s="59">
        <v>4084174</v>
      </c>
      <c r="H31" s="59">
        <v>4591786</v>
      </c>
      <c r="I31" s="59">
        <v>19135215</v>
      </c>
      <c r="J31" s="59">
        <v>8535397</v>
      </c>
      <c r="K31" s="59">
        <v>7425218</v>
      </c>
      <c r="L31" s="59">
        <v>11379683</v>
      </c>
      <c r="M31" s="59">
        <v>27340298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46475513</v>
      </c>
      <c r="W31" s="59">
        <v>46800000</v>
      </c>
      <c r="X31" s="59">
        <v>-324487</v>
      </c>
      <c r="Y31" s="60">
        <v>-0.69</v>
      </c>
      <c r="Z31" s="61">
        <v>93600000</v>
      </c>
    </row>
    <row r="32" spans="1:26" ht="13.5">
      <c r="A32" s="69" t="s">
        <v>50</v>
      </c>
      <c r="B32" s="21">
        <f>SUM(B28:B31)</f>
        <v>441138379</v>
      </c>
      <c r="C32" s="21">
        <f>SUM(C28:C31)</f>
        <v>0</v>
      </c>
      <c r="D32" s="98">
        <f aca="true" t="shared" si="5" ref="D32:Z32">SUM(D28:D31)</f>
        <v>630592306</v>
      </c>
      <c r="E32" s="99">
        <f t="shared" si="5"/>
        <v>630592306</v>
      </c>
      <c r="F32" s="99">
        <f t="shared" si="5"/>
        <v>29974375</v>
      </c>
      <c r="G32" s="99">
        <f t="shared" si="5"/>
        <v>30442376</v>
      </c>
      <c r="H32" s="99">
        <f t="shared" si="5"/>
        <v>26973508</v>
      </c>
      <c r="I32" s="99">
        <f t="shared" si="5"/>
        <v>87390259</v>
      </c>
      <c r="J32" s="99">
        <f t="shared" si="5"/>
        <v>34828460</v>
      </c>
      <c r="K32" s="99">
        <f t="shared" si="5"/>
        <v>37412116</v>
      </c>
      <c r="L32" s="99">
        <f t="shared" si="5"/>
        <v>52342727</v>
      </c>
      <c r="M32" s="99">
        <f t="shared" si="5"/>
        <v>124583303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211973562</v>
      </c>
      <c r="W32" s="99">
        <f t="shared" si="5"/>
        <v>315296153</v>
      </c>
      <c r="X32" s="99">
        <f t="shared" si="5"/>
        <v>-103322591</v>
      </c>
      <c r="Y32" s="100">
        <f>+IF(W32&lt;&gt;0,(X32/W32)*100,0)</f>
        <v>-32.770013213577016</v>
      </c>
      <c r="Z32" s="101">
        <f t="shared" si="5"/>
        <v>630592306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487172459</v>
      </c>
      <c r="C35" s="18">
        <v>0</v>
      </c>
      <c r="D35" s="58">
        <v>625975573</v>
      </c>
      <c r="E35" s="59">
        <v>625975573</v>
      </c>
      <c r="F35" s="59">
        <v>530589346</v>
      </c>
      <c r="G35" s="59">
        <v>530589346</v>
      </c>
      <c r="H35" s="59">
        <v>530589346</v>
      </c>
      <c r="I35" s="59">
        <v>530589346</v>
      </c>
      <c r="J35" s="59">
        <v>0</v>
      </c>
      <c r="K35" s="59">
        <v>0</v>
      </c>
      <c r="L35" s="59">
        <v>714874165</v>
      </c>
      <c r="M35" s="59">
        <v>714874165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714874165</v>
      </c>
      <c r="W35" s="59">
        <v>312987787</v>
      </c>
      <c r="X35" s="59">
        <v>401886378</v>
      </c>
      <c r="Y35" s="60">
        <v>128.4</v>
      </c>
      <c r="Z35" s="61">
        <v>625975573</v>
      </c>
    </row>
    <row r="36" spans="1:26" ht="13.5">
      <c r="A36" s="57" t="s">
        <v>53</v>
      </c>
      <c r="B36" s="18">
        <v>7567033669</v>
      </c>
      <c r="C36" s="18">
        <v>0</v>
      </c>
      <c r="D36" s="58">
        <v>8041096777</v>
      </c>
      <c r="E36" s="59">
        <v>8041096777</v>
      </c>
      <c r="F36" s="59">
        <v>7658241727</v>
      </c>
      <c r="G36" s="59">
        <v>7658241727</v>
      </c>
      <c r="H36" s="59">
        <v>7658241727</v>
      </c>
      <c r="I36" s="59">
        <v>7658241727</v>
      </c>
      <c r="J36" s="59">
        <v>0</v>
      </c>
      <c r="K36" s="59">
        <v>0</v>
      </c>
      <c r="L36" s="59">
        <v>7779881930</v>
      </c>
      <c r="M36" s="59">
        <v>7779881930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7779881930</v>
      </c>
      <c r="W36" s="59">
        <v>4020548389</v>
      </c>
      <c r="X36" s="59">
        <v>3759333541</v>
      </c>
      <c r="Y36" s="60">
        <v>93.5</v>
      </c>
      <c r="Z36" s="61">
        <v>8041096777</v>
      </c>
    </row>
    <row r="37" spans="1:26" ht="13.5">
      <c r="A37" s="57" t="s">
        <v>54</v>
      </c>
      <c r="B37" s="18">
        <v>1765293554</v>
      </c>
      <c r="C37" s="18">
        <v>0</v>
      </c>
      <c r="D37" s="58">
        <v>742927037</v>
      </c>
      <c r="E37" s="59">
        <v>742927037</v>
      </c>
      <c r="F37" s="59">
        <v>1582537703</v>
      </c>
      <c r="G37" s="59">
        <v>1582537703</v>
      </c>
      <c r="H37" s="59">
        <v>1582537703</v>
      </c>
      <c r="I37" s="59">
        <v>1582537703</v>
      </c>
      <c r="J37" s="59">
        <v>0</v>
      </c>
      <c r="K37" s="59">
        <v>0</v>
      </c>
      <c r="L37" s="59">
        <v>1705385564</v>
      </c>
      <c r="M37" s="59">
        <v>1705385564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1705385564</v>
      </c>
      <c r="W37" s="59">
        <v>371463519</v>
      </c>
      <c r="X37" s="59">
        <v>1333922045</v>
      </c>
      <c r="Y37" s="60">
        <v>359.1</v>
      </c>
      <c r="Z37" s="61">
        <v>742927037</v>
      </c>
    </row>
    <row r="38" spans="1:26" ht="13.5">
      <c r="A38" s="57" t="s">
        <v>55</v>
      </c>
      <c r="B38" s="18">
        <v>600860307</v>
      </c>
      <c r="C38" s="18">
        <v>0</v>
      </c>
      <c r="D38" s="58">
        <v>552492427</v>
      </c>
      <c r="E38" s="59">
        <v>552492427</v>
      </c>
      <c r="F38" s="59">
        <v>581804332</v>
      </c>
      <c r="G38" s="59">
        <v>581804332</v>
      </c>
      <c r="H38" s="59">
        <v>581804332</v>
      </c>
      <c r="I38" s="59">
        <v>581804332</v>
      </c>
      <c r="J38" s="59">
        <v>0</v>
      </c>
      <c r="K38" s="59">
        <v>0</v>
      </c>
      <c r="L38" s="59">
        <v>550872347</v>
      </c>
      <c r="M38" s="59">
        <v>550872347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550872347</v>
      </c>
      <c r="W38" s="59">
        <v>276246214</v>
      </c>
      <c r="X38" s="59">
        <v>274626133</v>
      </c>
      <c r="Y38" s="60">
        <v>99.41</v>
      </c>
      <c r="Z38" s="61">
        <v>552492427</v>
      </c>
    </row>
    <row r="39" spans="1:26" ht="13.5">
      <c r="A39" s="57" t="s">
        <v>56</v>
      </c>
      <c r="B39" s="18">
        <v>5688052267</v>
      </c>
      <c r="C39" s="18">
        <v>0</v>
      </c>
      <c r="D39" s="58">
        <v>7371652886</v>
      </c>
      <c r="E39" s="59">
        <v>7371652886</v>
      </c>
      <c r="F39" s="59">
        <v>6024489040</v>
      </c>
      <c r="G39" s="59">
        <v>6024489040</v>
      </c>
      <c r="H39" s="59">
        <v>6024489040</v>
      </c>
      <c r="I39" s="59">
        <v>6024489040</v>
      </c>
      <c r="J39" s="59">
        <v>0</v>
      </c>
      <c r="K39" s="59">
        <v>0</v>
      </c>
      <c r="L39" s="59">
        <v>6238498185</v>
      </c>
      <c r="M39" s="59">
        <v>6238498185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6238498185</v>
      </c>
      <c r="W39" s="59">
        <v>3685826443</v>
      </c>
      <c r="X39" s="59">
        <v>2552671742</v>
      </c>
      <c r="Y39" s="60">
        <v>69.26</v>
      </c>
      <c r="Z39" s="61">
        <v>7371652886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556134481</v>
      </c>
      <c r="C42" s="18">
        <v>0</v>
      </c>
      <c r="D42" s="58">
        <v>584844473</v>
      </c>
      <c r="E42" s="59">
        <v>584844473</v>
      </c>
      <c r="F42" s="59">
        <v>158901082</v>
      </c>
      <c r="G42" s="59">
        <v>25857120</v>
      </c>
      <c r="H42" s="59">
        <v>-12466129</v>
      </c>
      <c r="I42" s="59">
        <v>172292073</v>
      </c>
      <c r="J42" s="59">
        <v>90863805</v>
      </c>
      <c r="K42" s="59">
        <v>-17063316</v>
      </c>
      <c r="L42" s="59">
        <v>115492323</v>
      </c>
      <c r="M42" s="59">
        <v>189292812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361584885</v>
      </c>
      <c r="W42" s="59">
        <v>142203567</v>
      </c>
      <c r="X42" s="59">
        <v>219381318</v>
      </c>
      <c r="Y42" s="60">
        <v>154.27</v>
      </c>
      <c r="Z42" s="61">
        <v>584844473</v>
      </c>
    </row>
    <row r="43" spans="1:26" ht="13.5">
      <c r="A43" s="57" t="s">
        <v>59</v>
      </c>
      <c r="B43" s="18">
        <v>-481753118</v>
      </c>
      <c r="C43" s="18">
        <v>0</v>
      </c>
      <c r="D43" s="58">
        <v>-584890917</v>
      </c>
      <c r="E43" s="59">
        <v>-584890917</v>
      </c>
      <c r="F43" s="59">
        <v>-32780020</v>
      </c>
      <c r="G43" s="59">
        <v>-37304817</v>
      </c>
      <c r="H43" s="59">
        <v>-17915944</v>
      </c>
      <c r="I43" s="59">
        <v>-88000781</v>
      </c>
      <c r="J43" s="59">
        <v>-25709781</v>
      </c>
      <c r="K43" s="59">
        <v>-33352134</v>
      </c>
      <c r="L43" s="59">
        <v>-44346787</v>
      </c>
      <c r="M43" s="59">
        <v>-103408702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-191409483</v>
      </c>
      <c r="W43" s="59">
        <v>-92275810</v>
      </c>
      <c r="X43" s="59">
        <v>-99133673</v>
      </c>
      <c r="Y43" s="60">
        <v>107.43</v>
      </c>
      <c r="Z43" s="61">
        <v>-584890917</v>
      </c>
    </row>
    <row r="44" spans="1:26" ht="13.5">
      <c r="A44" s="57" t="s">
        <v>60</v>
      </c>
      <c r="B44" s="18">
        <v>-5358864</v>
      </c>
      <c r="C44" s="18">
        <v>0</v>
      </c>
      <c r="D44" s="58">
        <v>-27246696</v>
      </c>
      <c r="E44" s="59">
        <v>-27246696</v>
      </c>
      <c r="F44" s="59">
        <v>-31045989</v>
      </c>
      <c r="G44" s="59">
        <v>0</v>
      </c>
      <c r="H44" s="59">
        <v>-18591807</v>
      </c>
      <c r="I44" s="59">
        <v>-49637796</v>
      </c>
      <c r="J44" s="59">
        <v>0</v>
      </c>
      <c r="K44" s="59">
        <v>0</v>
      </c>
      <c r="L44" s="59">
        <v>-6384020</v>
      </c>
      <c r="M44" s="59">
        <v>-6384020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-56021816</v>
      </c>
      <c r="W44" s="59">
        <v>-13623348</v>
      </c>
      <c r="X44" s="59">
        <v>-42398468</v>
      </c>
      <c r="Y44" s="60">
        <v>311.22</v>
      </c>
      <c r="Z44" s="61">
        <v>-27246696</v>
      </c>
    </row>
    <row r="45" spans="1:26" ht="13.5">
      <c r="A45" s="69" t="s">
        <v>61</v>
      </c>
      <c r="B45" s="21">
        <v>92886779</v>
      </c>
      <c r="C45" s="21">
        <v>0</v>
      </c>
      <c r="D45" s="98">
        <v>120126862</v>
      </c>
      <c r="E45" s="99">
        <v>120126862</v>
      </c>
      <c r="F45" s="99">
        <v>187961852</v>
      </c>
      <c r="G45" s="99">
        <v>176514155</v>
      </c>
      <c r="H45" s="99">
        <v>127540275</v>
      </c>
      <c r="I45" s="99">
        <v>127540275</v>
      </c>
      <c r="J45" s="99">
        <v>192694299</v>
      </c>
      <c r="K45" s="99">
        <v>142278849</v>
      </c>
      <c r="L45" s="99">
        <v>207040365</v>
      </c>
      <c r="M45" s="99">
        <v>207040365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207040365</v>
      </c>
      <c r="W45" s="99">
        <v>183724411</v>
      </c>
      <c r="X45" s="99">
        <v>23315954</v>
      </c>
      <c r="Y45" s="100">
        <v>12.69</v>
      </c>
      <c r="Z45" s="101">
        <v>120126862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110160369</v>
      </c>
      <c r="C49" s="51">
        <v>0</v>
      </c>
      <c r="D49" s="128">
        <v>1030699</v>
      </c>
      <c r="E49" s="53">
        <v>44690946</v>
      </c>
      <c r="F49" s="53">
        <v>0</v>
      </c>
      <c r="G49" s="53">
        <v>0</v>
      </c>
      <c r="H49" s="53">
        <v>0</v>
      </c>
      <c r="I49" s="53">
        <v>39381226</v>
      </c>
      <c r="J49" s="53">
        <v>0</v>
      </c>
      <c r="K49" s="53">
        <v>0</v>
      </c>
      <c r="L49" s="53">
        <v>0</v>
      </c>
      <c r="M49" s="53">
        <v>37915088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31459989</v>
      </c>
      <c r="W49" s="53">
        <v>107612627</v>
      </c>
      <c r="X49" s="53">
        <v>80998811</v>
      </c>
      <c r="Y49" s="53">
        <v>453249755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81171124</v>
      </c>
      <c r="C51" s="51">
        <v>0</v>
      </c>
      <c r="D51" s="128">
        <v>82340886</v>
      </c>
      <c r="E51" s="53">
        <v>86173347</v>
      </c>
      <c r="F51" s="53">
        <v>0</v>
      </c>
      <c r="G51" s="53">
        <v>0</v>
      </c>
      <c r="H51" s="53">
        <v>0</v>
      </c>
      <c r="I51" s="53">
        <v>67047638</v>
      </c>
      <c r="J51" s="53">
        <v>0</v>
      </c>
      <c r="K51" s="53">
        <v>0</v>
      </c>
      <c r="L51" s="53">
        <v>0</v>
      </c>
      <c r="M51" s="53">
        <v>19266632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16511546</v>
      </c>
      <c r="W51" s="53">
        <v>203796672</v>
      </c>
      <c r="X51" s="53">
        <v>326644783</v>
      </c>
      <c r="Y51" s="53">
        <v>882952628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79.49969337994975</v>
      </c>
      <c r="C58" s="5">
        <f>IF(C67=0,0,+(C76/C67)*100)</f>
        <v>0</v>
      </c>
      <c r="D58" s="6">
        <f aca="true" t="shared" si="6" ref="D58:Z58">IF(D67=0,0,+(D76/D67)*100)</f>
        <v>91.99999908724993</v>
      </c>
      <c r="E58" s="7">
        <f t="shared" si="6"/>
        <v>91.99999908724993</v>
      </c>
      <c r="F58" s="7">
        <f t="shared" si="6"/>
        <v>71.29760874626092</v>
      </c>
      <c r="G58" s="7">
        <f t="shared" si="6"/>
        <v>74.30490233235024</v>
      </c>
      <c r="H58" s="7">
        <f t="shared" si="6"/>
        <v>68.01450115164883</v>
      </c>
      <c r="I58" s="7">
        <f t="shared" si="6"/>
        <v>71.1379238260127</v>
      </c>
      <c r="J58" s="7">
        <f t="shared" si="6"/>
        <v>126.50108887269246</v>
      </c>
      <c r="K58" s="7">
        <f t="shared" si="6"/>
        <v>70.01622925278367</v>
      </c>
      <c r="L58" s="7">
        <f t="shared" si="6"/>
        <v>59.054767979552146</v>
      </c>
      <c r="M58" s="7">
        <f t="shared" si="6"/>
        <v>82.36918526470942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76.9897952240992</v>
      </c>
      <c r="W58" s="7">
        <f t="shared" si="6"/>
        <v>87.46584089001537</v>
      </c>
      <c r="X58" s="7">
        <f t="shared" si="6"/>
        <v>0</v>
      </c>
      <c r="Y58" s="7">
        <f t="shared" si="6"/>
        <v>0</v>
      </c>
      <c r="Z58" s="8">
        <f t="shared" si="6"/>
        <v>91.99999908724993</v>
      </c>
    </row>
    <row r="59" spans="1:26" ht="13.5">
      <c r="A59" s="36" t="s">
        <v>31</v>
      </c>
      <c r="B59" s="9">
        <f aca="true" t="shared" si="7" ref="B59:Z66">IF(B68=0,0,+(B77/B68)*100)</f>
        <v>93.66518637650039</v>
      </c>
      <c r="C59" s="9">
        <f t="shared" si="7"/>
        <v>0</v>
      </c>
      <c r="D59" s="2">
        <f t="shared" si="7"/>
        <v>91.99999893117534</v>
      </c>
      <c r="E59" s="10">
        <f t="shared" si="7"/>
        <v>91.99999893117534</v>
      </c>
      <c r="F59" s="10">
        <f t="shared" si="7"/>
        <v>89.24265136498633</v>
      </c>
      <c r="G59" s="10">
        <f t="shared" si="7"/>
        <v>80.19134320539094</v>
      </c>
      <c r="H59" s="10">
        <f t="shared" si="7"/>
        <v>67.38675953780616</v>
      </c>
      <c r="I59" s="10">
        <f t="shared" si="7"/>
        <v>78.84481897772359</v>
      </c>
      <c r="J59" s="10">
        <f t="shared" si="7"/>
        <v>187.9319637758884</v>
      </c>
      <c r="K59" s="10">
        <f t="shared" si="7"/>
        <v>77.61506215009213</v>
      </c>
      <c r="L59" s="10">
        <f t="shared" si="7"/>
        <v>66.5067788674146</v>
      </c>
      <c r="M59" s="10">
        <f t="shared" si="7"/>
        <v>106.44231829556297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93.49716967871544</v>
      </c>
      <c r="W59" s="10">
        <f t="shared" si="7"/>
        <v>88.0812214602653</v>
      </c>
      <c r="X59" s="10">
        <f t="shared" si="7"/>
        <v>0</v>
      </c>
      <c r="Y59" s="10">
        <f t="shared" si="7"/>
        <v>0</v>
      </c>
      <c r="Z59" s="11">
        <f t="shared" si="7"/>
        <v>91.99999893117534</v>
      </c>
    </row>
    <row r="60" spans="1:26" ht="13.5">
      <c r="A60" s="37" t="s">
        <v>32</v>
      </c>
      <c r="B60" s="12">
        <f t="shared" si="7"/>
        <v>72.62797926943247</v>
      </c>
      <c r="C60" s="12">
        <f t="shared" si="7"/>
        <v>0</v>
      </c>
      <c r="D60" s="3">
        <f t="shared" si="7"/>
        <v>91.9999994331898</v>
      </c>
      <c r="E60" s="13">
        <f t="shared" si="7"/>
        <v>91.9999994331898</v>
      </c>
      <c r="F60" s="13">
        <f t="shared" si="7"/>
        <v>62.92343063184621</v>
      </c>
      <c r="G60" s="13">
        <f t="shared" si="7"/>
        <v>72.22264920956381</v>
      </c>
      <c r="H60" s="13">
        <f t="shared" si="7"/>
        <v>68.96445535860074</v>
      </c>
      <c r="I60" s="13">
        <f t="shared" si="7"/>
        <v>68.1848956418117</v>
      </c>
      <c r="J60" s="13">
        <f t="shared" si="7"/>
        <v>96.50980956121539</v>
      </c>
      <c r="K60" s="13">
        <f t="shared" si="7"/>
        <v>67.48740618747279</v>
      </c>
      <c r="L60" s="13">
        <f t="shared" si="7"/>
        <v>56.35027055992941</v>
      </c>
      <c r="M60" s="13">
        <f t="shared" si="7"/>
        <v>71.46831762721729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69.87296744919604</v>
      </c>
      <c r="W60" s="13">
        <f t="shared" si="7"/>
        <v>87.00847785474438</v>
      </c>
      <c r="X60" s="13">
        <f t="shared" si="7"/>
        <v>0</v>
      </c>
      <c r="Y60" s="13">
        <f t="shared" si="7"/>
        <v>0</v>
      </c>
      <c r="Z60" s="14">
        <f t="shared" si="7"/>
        <v>91.9999994331898</v>
      </c>
    </row>
    <row r="61" spans="1:26" ht="13.5">
      <c r="A61" s="38" t="s">
        <v>103</v>
      </c>
      <c r="B61" s="12">
        <f t="shared" si="7"/>
        <v>51.41011536335516</v>
      </c>
      <c r="C61" s="12">
        <f t="shared" si="7"/>
        <v>0</v>
      </c>
      <c r="D61" s="3">
        <f t="shared" si="7"/>
        <v>92.00000047838202</v>
      </c>
      <c r="E61" s="13">
        <f t="shared" si="7"/>
        <v>92.00000047838202</v>
      </c>
      <c r="F61" s="13">
        <f t="shared" si="7"/>
        <v>64.33872730347643</v>
      </c>
      <c r="G61" s="13">
        <f t="shared" si="7"/>
        <v>74.1981672557418</v>
      </c>
      <c r="H61" s="13">
        <f t="shared" si="7"/>
        <v>71.31049648081651</v>
      </c>
      <c r="I61" s="13">
        <f t="shared" si="7"/>
        <v>70.1320141400293</v>
      </c>
      <c r="J61" s="13">
        <f t="shared" si="7"/>
        <v>104.82646468280458</v>
      </c>
      <c r="K61" s="13">
        <f t="shared" si="7"/>
        <v>69.77643279243216</v>
      </c>
      <c r="L61" s="13">
        <f t="shared" si="7"/>
        <v>56.89839514662416</v>
      </c>
      <c r="M61" s="13">
        <f t="shared" si="7"/>
        <v>74.71932315064672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72.45218236165954</v>
      </c>
      <c r="W61" s="13">
        <f t="shared" si="7"/>
        <v>89.78395069528953</v>
      </c>
      <c r="X61" s="13">
        <f t="shared" si="7"/>
        <v>0</v>
      </c>
      <c r="Y61" s="13">
        <f t="shared" si="7"/>
        <v>0</v>
      </c>
      <c r="Z61" s="14">
        <f t="shared" si="7"/>
        <v>92.00000047838202</v>
      </c>
    </row>
    <row r="62" spans="1:26" ht="13.5">
      <c r="A62" s="38" t="s">
        <v>104</v>
      </c>
      <c r="B62" s="12">
        <f t="shared" si="7"/>
        <v>163.7145529335315</v>
      </c>
      <c r="C62" s="12">
        <f t="shared" si="7"/>
        <v>0</v>
      </c>
      <c r="D62" s="3">
        <f t="shared" si="7"/>
        <v>91.99999537631413</v>
      </c>
      <c r="E62" s="13">
        <f t="shared" si="7"/>
        <v>91.99999537631413</v>
      </c>
      <c r="F62" s="13">
        <f t="shared" si="7"/>
        <v>48.146104014442784</v>
      </c>
      <c r="G62" s="13">
        <f t="shared" si="7"/>
        <v>61.493839701700495</v>
      </c>
      <c r="H62" s="13">
        <f t="shared" si="7"/>
        <v>43.16438244317215</v>
      </c>
      <c r="I62" s="13">
        <f t="shared" si="7"/>
        <v>51.220404025361844</v>
      </c>
      <c r="J62" s="13">
        <f t="shared" si="7"/>
        <v>53.18569580595393</v>
      </c>
      <c r="K62" s="13">
        <f t="shared" si="7"/>
        <v>45.940779081797416</v>
      </c>
      <c r="L62" s="13">
        <f t="shared" si="7"/>
        <v>40.104810051286755</v>
      </c>
      <c r="M62" s="13">
        <f t="shared" si="7"/>
        <v>45.434250598417556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48.144889933934316</v>
      </c>
      <c r="W62" s="13">
        <f t="shared" si="7"/>
        <v>69.39690811267407</v>
      </c>
      <c r="X62" s="13">
        <f t="shared" si="7"/>
        <v>0</v>
      </c>
      <c r="Y62" s="13">
        <f t="shared" si="7"/>
        <v>0</v>
      </c>
      <c r="Z62" s="14">
        <f t="shared" si="7"/>
        <v>91.99999537631413</v>
      </c>
    </row>
    <row r="63" spans="1:26" ht="13.5">
      <c r="A63" s="38" t="s">
        <v>105</v>
      </c>
      <c r="B63" s="12">
        <f t="shared" si="7"/>
        <v>183.02065428020714</v>
      </c>
      <c r="C63" s="12">
        <f t="shared" si="7"/>
        <v>0</v>
      </c>
      <c r="D63" s="3">
        <f t="shared" si="7"/>
        <v>91.99999051425006</v>
      </c>
      <c r="E63" s="13">
        <f t="shared" si="7"/>
        <v>91.99999051425006</v>
      </c>
      <c r="F63" s="13">
        <f t="shared" si="7"/>
        <v>78.38035216282432</v>
      </c>
      <c r="G63" s="13">
        <f t="shared" si="7"/>
        <v>64.13230018551751</v>
      </c>
      <c r="H63" s="13">
        <f t="shared" si="7"/>
        <v>99.6816536998073</v>
      </c>
      <c r="I63" s="13">
        <f t="shared" si="7"/>
        <v>79.20615378965671</v>
      </c>
      <c r="J63" s="13">
        <f t="shared" si="7"/>
        <v>80.15019956054833</v>
      </c>
      <c r="K63" s="13">
        <f t="shared" si="7"/>
        <v>60.57895051184347</v>
      </c>
      <c r="L63" s="13">
        <f t="shared" si="7"/>
        <v>52.46987107136957</v>
      </c>
      <c r="M63" s="13">
        <f t="shared" si="7"/>
        <v>61.92363313635555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69.80707188760735</v>
      </c>
      <c r="W63" s="13">
        <f t="shared" si="7"/>
        <v>77.11476098627816</v>
      </c>
      <c r="X63" s="13">
        <f t="shared" si="7"/>
        <v>0</v>
      </c>
      <c r="Y63" s="13">
        <f t="shared" si="7"/>
        <v>0</v>
      </c>
      <c r="Z63" s="14">
        <f t="shared" si="7"/>
        <v>91.99999051425006</v>
      </c>
    </row>
    <row r="64" spans="1:26" ht="13.5">
      <c r="A64" s="38" t="s">
        <v>106</v>
      </c>
      <c r="B64" s="12">
        <f t="shared" si="7"/>
        <v>146.19178437201612</v>
      </c>
      <c r="C64" s="12">
        <f t="shared" si="7"/>
        <v>0</v>
      </c>
      <c r="D64" s="3">
        <f t="shared" si="7"/>
        <v>91.99999630739579</v>
      </c>
      <c r="E64" s="13">
        <f t="shared" si="7"/>
        <v>91.99999630739579</v>
      </c>
      <c r="F64" s="13">
        <f t="shared" si="7"/>
        <v>57.967864239154</v>
      </c>
      <c r="G64" s="13">
        <f t="shared" si="7"/>
        <v>63.16474937128198</v>
      </c>
      <c r="H64" s="13">
        <f t="shared" si="7"/>
        <v>57.30637185806815</v>
      </c>
      <c r="I64" s="13">
        <f t="shared" si="7"/>
        <v>59.527883803149564</v>
      </c>
      <c r="J64" s="13">
        <f t="shared" si="7"/>
        <v>57.003620448997296</v>
      </c>
      <c r="K64" s="13">
        <f t="shared" si="7"/>
        <v>60.139255936803025</v>
      </c>
      <c r="L64" s="13">
        <f t="shared" si="7"/>
        <v>45.33958892550659</v>
      </c>
      <c r="M64" s="13">
        <f t="shared" si="7"/>
        <v>53.33693440272811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56.04562162904527</v>
      </c>
      <c r="W64" s="13">
        <f t="shared" si="7"/>
        <v>81.2546507232693</v>
      </c>
      <c r="X64" s="13">
        <f t="shared" si="7"/>
        <v>0</v>
      </c>
      <c r="Y64" s="13">
        <f t="shared" si="7"/>
        <v>0</v>
      </c>
      <c r="Z64" s="14">
        <f t="shared" si="7"/>
        <v>91.99999630739579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100</v>
      </c>
      <c r="C66" s="15">
        <f t="shared" si="7"/>
        <v>0</v>
      </c>
      <c r="D66" s="4">
        <f t="shared" si="7"/>
        <v>91.99998821855753</v>
      </c>
      <c r="E66" s="16">
        <f t="shared" si="7"/>
        <v>91.99998821855753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94.12799574960093</v>
      </c>
      <c r="X66" s="16">
        <f t="shared" si="7"/>
        <v>0</v>
      </c>
      <c r="Y66" s="16">
        <f t="shared" si="7"/>
        <v>0</v>
      </c>
      <c r="Z66" s="17">
        <f t="shared" si="7"/>
        <v>91.99998821855753</v>
      </c>
    </row>
    <row r="67" spans="1:26" ht="13.5" hidden="1">
      <c r="A67" s="40" t="s">
        <v>109</v>
      </c>
      <c r="B67" s="23">
        <v>1597953231</v>
      </c>
      <c r="C67" s="23"/>
      <c r="D67" s="24">
        <v>1809914981</v>
      </c>
      <c r="E67" s="25">
        <v>1809914981</v>
      </c>
      <c r="F67" s="25">
        <v>154810840</v>
      </c>
      <c r="G67" s="25">
        <v>163462928</v>
      </c>
      <c r="H67" s="25">
        <v>173657104</v>
      </c>
      <c r="I67" s="25">
        <v>491930872</v>
      </c>
      <c r="J67" s="25">
        <v>159587986</v>
      </c>
      <c r="K67" s="25">
        <v>156257348</v>
      </c>
      <c r="L67" s="25">
        <v>219292698</v>
      </c>
      <c r="M67" s="25">
        <v>535138032</v>
      </c>
      <c r="N67" s="25"/>
      <c r="O67" s="25"/>
      <c r="P67" s="25"/>
      <c r="Q67" s="25"/>
      <c r="R67" s="25"/>
      <c r="S67" s="25"/>
      <c r="T67" s="25"/>
      <c r="U67" s="25"/>
      <c r="V67" s="25">
        <v>1027068904</v>
      </c>
      <c r="W67" s="25">
        <v>903153654</v>
      </c>
      <c r="X67" s="25"/>
      <c r="Y67" s="24"/>
      <c r="Z67" s="26">
        <v>1809914981</v>
      </c>
    </row>
    <row r="68" spans="1:26" ht="13.5" hidden="1">
      <c r="A68" s="36" t="s">
        <v>31</v>
      </c>
      <c r="B68" s="18">
        <v>466134061</v>
      </c>
      <c r="C68" s="18"/>
      <c r="D68" s="19">
        <v>602531007</v>
      </c>
      <c r="E68" s="20">
        <v>602531007</v>
      </c>
      <c r="F68" s="20">
        <v>52329242</v>
      </c>
      <c r="G68" s="20">
        <v>53348014</v>
      </c>
      <c r="H68" s="20">
        <v>53756492</v>
      </c>
      <c r="I68" s="20">
        <v>159433748</v>
      </c>
      <c r="J68" s="20">
        <v>54437001</v>
      </c>
      <c r="K68" s="20">
        <v>53720033</v>
      </c>
      <c r="L68" s="20">
        <v>72302786</v>
      </c>
      <c r="M68" s="20">
        <v>180459820</v>
      </c>
      <c r="N68" s="20"/>
      <c r="O68" s="20"/>
      <c r="P68" s="20"/>
      <c r="Q68" s="20"/>
      <c r="R68" s="20"/>
      <c r="S68" s="20"/>
      <c r="T68" s="20"/>
      <c r="U68" s="20"/>
      <c r="V68" s="20">
        <v>339893568</v>
      </c>
      <c r="W68" s="20">
        <v>301265502</v>
      </c>
      <c r="X68" s="20"/>
      <c r="Y68" s="19"/>
      <c r="Z68" s="22">
        <v>602531007</v>
      </c>
    </row>
    <row r="69" spans="1:26" ht="13.5" hidden="1">
      <c r="A69" s="37" t="s">
        <v>32</v>
      </c>
      <c r="B69" s="18">
        <v>1088909697</v>
      </c>
      <c r="C69" s="18"/>
      <c r="D69" s="19">
        <v>1178525029</v>
      </c>
      <c r="E69" s="20">
        <v>1178525029</v>
      </c>
      <c r="F69" s="20">
        <v>101196682</v>
      </c>
      <c r="G69" s="20">
        <v>108941559</v>
      </c>
      <c r="H69" s="20">
        <v>118738348</v>
      </c>
      <c r="I69" s="20">
        <v>328876589</v>
      </c>
      <c r="J69" s="20">
        <v>103177092</v>
      </c>
      <c r="K69" s="20">
        <v>100330817</v>
      </c>
      <c r="L69" s="20">
        <v>144482962</v>
      </c>
      <c r="M69" s="20">
        <v>347990871</v>
      </c>
      <c r="N69" s="20"/>
      <c r="O69" s="20"/>
      <c r="P69" s="20"/>
      <c r="Q69" s="20"/>
      <c r="R69" s="20"/>
      <c r="S69" s="20"/>
      <c r="T69" s="20"/>
      <c r="U69" s="20"/>
      <c r="V69" s="20">
        <v>676867460</v>
      </c>
      <c r="W69" s="20">
        <v>589262514</v>
      </c>
      <c r="X69" s="20"/>
      <c r="Y69" s="19"/>
      <c r="Z69" s="22">
        <v>1178525029</v>
      </c>
    </row>
    <row r="70" spans="1:26" ht="13.5" hidden="1">
      <c r="A70" s="38" t="s">
        <v>103</v>
      </c>
      <c r="B70" s="18">
        <v>872144884</v>
      </c>
      <c r="C70" s="18"/>
      <c r="D70" s="19">
        <v>944851544</v>
      </c>
      <c r="E70" s="20">
        <v>944851544</v>
      </c>
      <c r="F70" s="20">
        <v>81645984</v>
      </c>
      <c r="G70" s="20">
        <v>87641906</v>
      </c>
      <c r="H70" s="20">
        <v>98968980</v>
      </c>
      <c r="I70" s="20">
        <v>268256870</v>
      </c>
      <c r="J70" s="20">
        <v>80791537</v>
      </c>
      <c r="K70" s="20">
        <v>79221681</v>
      </c>
      <c r="L70" s="20">
        <v>114518063</v>
      </c>
      <c r="M70" s="20">
        <v>274531281</v>
      </c>
      <c r="N70" s="20"/>
      <c r="O70" s="20"/>
      <c r="P70" s="20"/>
      <c r="Q70" s="20"/>
      <c r="R70" s="20"/>
      <c r="S70" s="20"/>
      <c r="T70" s="20"/>
      <c r="U70" s="20"/>
      <c r="V70" s="20">
        <v>542788151</v>
      </c>
      <c r="W70" s="20">
        <v>472425774</v>
      </c>
      <c r="X70" s="20"/>
      <c r="Y70" s="19"/>
      <c r="Z70" s="22">
        <v>944851544</v>
      </c>
    </row>
    <row r="71" spans="1:26" ht="13.5" hidden="1">
      <c r="A71" s="38" t="s">
        <v>104</v>
      </c>
      <c r="B71" s="18">
        <v>88808830</v>
      </c>
      <c r="C71" s="18"/>
      <c r="D71" s="19">
        <v>97757506</v>
      </c>
      <c r="E71" s="20">
        <v>97757506</v>
      </c>
      <c r="F71" s="20">
        <v>8669796</v>
      </c>
      <c r="G71" s="20">
        <v>9154021</v>
      </c>
      <c r="H71" s="20">
        <v>8365133</v>
      </c>
      <c r="I71" s="20">
        <v>26188950</v>
      </c>
      <c r="J71" s="20">
        <v>8144045</v>
      </c>
      <c r="K71" s="20">
        <v>8880916</v>
      </c>
      <c r="L71" s="20">
        <v>12689241</v>
      </c>
      <c r="M71" s="20">
        <v>29714202</v>
      </c>
      <c r="N71" s="20"/>
      <c r="O71" s="20"/>
      <c r="P71" s="20"/>
      <c r="Q71" s="20"/>
      <c r="R71" s="20"/>
      <c r="S71" s="20"/>
      <c r="T71" s="20"/>
      <c r="U71" s="20"/>
      <c r="V71" s="20">
        <v>55903152</v>
      </c>
      <c r="W71" s="20">
        <v>48878754</v>
      </c>
      <c r="X71" s="20"/>
      <c r="Y71" s="19"/>
      <c r="Z71" s="22">
        <v>97757506</v>
      </c>
    </row>
    <row r="72" spans="1:26" ht="13.5" hidden="1">
      <c r="A72" s="38" t="s">
        <v>105</v>
      </c>
      <c r="B72" s="18">
        <v>27229465</v>
      </c>
      <c r="C72" s="18"/>
      <c r="D72" s="19">
        <v>28674591</v>
      </c>
      <c r="E72" s="20">
        <v>28674591</v>
      </c>
      <c r="F72" s="20">
        <v>1593865</v>
      </c>
      <c r="G72" s="20">
        <v>2244532</v>
      </c>
      <c r="H72" s="20">
        <v>1716684</v>
      </c>
      <c r="I72" s="20">
        <v>5555081</v>
      </c>
      <c r="J72" s="20">
        <v>1648873</v>
      </c>
      <c r="K72" s="20">
        <v>2092925</v>
      </c>
      <c r="L72" s="20">
        <v>2881284</v>
      </c>
      <c r="M72" s="20">
        <v>6623082</v>
      </c>
      <c r="N72" s="20"/>
      <c r="O72" s="20"/>
      <c r="P72" s="20"/>
      <c r="Q72" s="20"/>
      <c r="R72" s="20"/>
      <c r="S72" s="20"/>
      <c r="T72" s="20"/>
      <c r="U72" s="20"/>
      <c r="V72" s="20">
        <v>12178163</v>
      </c>
      <c r="W72" s="20">
        <v>14337294</v>
      </c>
      <c r="X72" s="20"/>
      <c r="Y72" s="19"/>
      <c r="Z72" s="22">
        <v>28674591</v>
      </c>
    </row>
    <row r="73" spans="1:26" ht="13.5" hidden="1">
      <c r="A73" s="38" t="s">
        <v>106</v>
      </c>
      <c r="B73" s="18">
        <v>100726518</v>
      </c>
      <c r="C73" s="18"/>
      <c r="D73" s="19">
        <v>107241388</v>
      </c>
      <c r="E73" s="20">
        <v>107241388</v>
      </c>
      <c r="F73" s="20">
        <v>9287037</v>
      </c>
      <c r="G73" s="20">
        <v>9901100</v>
      </c>
      <c r="H73" s="20">
        <v>9687551</v>
      </c>
      <c r="I73" s="20">
        <v>28875688</v>
      </c>
      <c r="J73" s="20">
        <v>12592637</v>
      </c>
      <c r="K73" s="20">
        <v>10135295</v>
      </c>
      <c r="L73" s="20">
        <v>14394374</v>
      </c>
      <c r="M73" s="20">
        <v>37122306</v>
      </c>
      <c r="N73" s="20"/>
      <c r="O73" s="20"/>
      <c r="P73" s="20"/>
      <c r="Q73" s="20"/>
      <c r="R73" s="20"/>
      <c r="S73" s="20"/>
      <c r="T73" s="20"/>
      <c r="U73" s="20"/>
      <c r="V73" s="20">
        <v>65997994</v>
      </c>
      <c r="W73" s="20">
        <v>53620692</v>
      </c>
      <c r="X73" s="20"/>
      <c r="Y73" s="19"/>
      <c r="Z73" s="22">
        <v>107241388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>
        <v>42909473</v>
      </c>
      <c r="C75" s="27"/>
      <c r="D75" s="28">
        <v>28858945</v>
      </c>
      <c r="E75" s="29">
        <v>28858945</v>
      </c>
      <c r="F75" s="29">
        <v>1284916</v>
      </c>
      <c r="G75" s="29">
        <v>1173355</v>
      </c>
      <c r="H75" s="29">
        <v>1162264</v>
      </c>
      <c r="I75" s="29">
        <v>3620535</v>
      </c>
      <c r="J75" s="29">
        <v>1973893</v>
      </c>
      <c r="K75" s="29">
        <v>2206498</v>
      </c>
      <c r="L75" s="29">
        <v>2506950</v>
      </c>
      <c r="M75" s="29">
        <v>6687341</v>
      </c>
      <c r="N75" s="29"/>
      <c r="O75" s="29"/>
      <c r="P75" s="29"/>
      <c r="Q75" s="29"/>
      <c r="R75" s="29"/>
      <c r="S75" s="29"/>
      <c r="T75" s="29"/>
      <c r="U75" s="29"/>
      <c r="V75" s="29">
        <v>10307876</v>
      </c>
      <c r="W75" s="29">
        <v>12625638</v>
      </c>
      <c r="X75" s="29"/>
      <c r="Y75" s="28"/>
      <c r="Z75" s="30">
        <v>28858945</v>
      </c>
    </row>
    <row r="76" spans="1:26" ht="13.5" hidden="1">
      <c r="A76" s="41" t="s">
        <v>110</v>
      </c>
      <c r="B76" s="31">
        <v>1270367919</v>
      </c>
      <c r="C76" s="31"/>
      <c r="D76" s="32">
        <v>1665121766</v>
      </c>
      <c r="E76" s="33">
        <v>1665121766</v>
      </c>
      <c r="F76" s="33">
        <v>110376427</v>
      </c>
      <c r="G76" s="33">
        <v>121460969</v>
      </c>
      <c r="H76" s="33">
        <v>118112013</v>
      </c>
      <c r="I76" s="33">
        <v>349949409</v>
      </c>
      <c r="J76" s="33">
        <v>201880540</v>
      </c>
      <c r="K76" s="33">
        <v>109405503</v>
      </c>
      <c r="L76" s="33">
        <v>129502794</v>
      </c>
      <c r="M76" s="33">
        <v>440788837</v>
      </c>
      <c r="N76" s="33"/>
      <c r="O76" s="33"/>
      <c r="P76" s="33"/>
      <c r="Q76" s="33"/>
      <c r="R76" s="33"/>
      <c r="S76" s="33"/>
      <c r="T76" s="33"/>
      <c r="U76" s="33"/>
      <c r="V76" s="33">
        <v>790738246</v>
      </c>
      <c r="W76" s="33">
        <v>789950938</v>
      </c>
      <c r="X76" s="33"/>
      <c r="Y76" s="32"/>
      <c r="Z76" s="34">
        <v>1665121766</v>
      </c>
    </row>
    <row r="77" spans="1:26" ht="13.5" hidden="1">
      <c r="A77" s="36" t="s">
        <v>31</v>
      </c>
      <c r="B77" s="18">
        <v>436605337</v>
      </c>
      <c r="C77" s="18"/>
      <c r="D77" s="19">
        <v>554328520</v>
      </c>
      <c r="E77" s="20">
        <v>554328520</v>
      </c>
      <c r="F77" s="20">
        <v>46700003</v>
      </c>
      <c r="G77" s="20">
        <v>42780489</v>
      </c>
      <c r="H77" s="20">
        <v>36224758</v>
      </c>
      <c r="I77" s="20">
        <v>125705250</v>
      </c>
      <c r="J77" s="20">
        <v>102304525</v>
      </c>
      <c r="K77" s="20">
        <v>41694837</v>
      </c>
      <c r="L77" s="20">
        <v>48086254</v>
      </c>
      <c r="M77" s="20">
        <v>192085616</v>
      </c>
      <c r="N77" s="20"/>
      <c r="O77" s="20"/>
      <c r="P77" s="20"/>
      <c r="Q77" s="20"/>
      <c r="R77" s="20"/>
      <c r="S77" s="20"/>
      <c r="T77" s="20"/>
      <c r="U77" s="20"/>
      <c r="V77" s="20">
        <v>317790866</v>
      </c>
      <c r="W77" s="20">
        <v>265358334</v>
      </c>
      <c r="X77" s="20"/>
      <c r="Y77" s="19"/>
      <c r="Z77" s="22">
        <v>554328520</v>
      </c>
    </row>
    <row r="78" spans="1:26" ht="13.5" hidden="1">
      <c r="A78" s="37" t="s">
        <v>32</v>
      </c>
      <c r="B78" s="18">
        <v>790853109</v>
      </c>
      <c r="C78" s="18"/>
      <c r="D78" s="19">
        <v>1084243020</v>
      </c>
      <c r="E78" s="20">
        <v>1084243020</v>
      </c>
      <c r="F78" s="20">
        <v>63676424</v>
      </c>
      <c r="G78" s="20">
        <v>78680480</v>
      </c>
      <c r="H78" s="20">
        <v>81887255</v>
      </c>
      <c r="I78" s="20">
        <v>224244159</v>
      </c>
      <c r="J78" s="20">
        <v>99576015</v>
      </c>
      <c r="K78" s="20">
        <v>67710666</v>
      </c>
      <c r="L78" s="20">
        <v>81416540</v>
      </c>
      <c r="M78" s="20">
        <v>248703221</v>
      </c>
      <c r="N78" s="20"/>
      <c r="O78" s="20"/>
      <c r="P78" s="20"/>
      <c r="Q78" s="20"/>
      <c r="R78" s="20"/>
      <c r="S78" s="20"/>
      <c r="T78" s="20"/>
      <c r="U78" s="20"/>
      <c r="V78" s="20">
        <v>472947380</v>
      </c>
      <c r="W78" s="20">
        <v>512708344</v>
      </c>
      <c r="X78" s="20"/>
      <c r="Y78" s="19"/>
      <c r="Z78" s="22">
        <v>1084243020</v>
      </c>
    </row>
    <row r="79" spans="1:26" ht="13.5" hidden="1">
      <c r="A79" s="38" t="s">
        <v>103</v>
      </c>
      <c r="B79" s="18">
        <v>448370691</v>
      </c>
      <c r="C79" s="18"/>
      <c r="D79" s="19">
        <v>869263425</v>
      </c>
      <c r="E79" s="20">
        <v>869263425</v>
      </c>
      <c r="F79" s="20">
        <v>52529987</v>
      </c>
      <c r="G79" s="20">
        <v>65028688</v>
      </c>
      <c r="H79" s="20">
        <v>70575271</v>
      </c>
      <c r="I79" s="20">
        <v>188133946</v>
      </c>
      <c r="J79" s="20">
        <v>84690912</v>
      </c>
      <c r="K79" s="20">
        <v>55278063</v>
      </c>
      <c r="L79" s="20">
        <v>65158940</v>
      </c>
      <c r="M79" s="20">
        <v>205127915</v>
      </c>
      <c r="N79" s="20"/>
      <c r="O79" s="20"/>
      <c r="P79" s="20"/>
      <c r="Q79" s="20"/>
      <c r="R79" s="20"/>
      <c r="S79" s="20"/>
      <c r="T79" s="20"/>
      <c r="U79" s="20"/>
      <c r="V79" s="20">
        <v>393261861</v>
      </c>
      <c r="W79" s="20">
        <v>424162524</v>
      </c>
      <c r="X79" s="20"/>
      <c r="Y79" s="19"/>
      <c r="Z79" s="22">
        <v>869263425</v>
      </c>
    </row>
    <row r="80" spans="1:26" ht="13.5" hidden="1">
      <c r="A80" s="38" t="s">
        <v>104</v>
      </c>
      <c r="B80" s="18">
        <v>145392979</v>
      </c>
      <c r="C80" s="18"/>
      <c r="D80" s="19">
        <v>89936901</v>
      </c>
      <c r="E80" s="20">
        <v>89936901</v>
      </c>
      <c r="F80" s="20">
        <v>4174169</v>
      </c>
      <c r="G80" s="20">
        <v>5629159</v>
      </c>
      <c r="H80" s="20">
        <v>3610758</v>
      </c>
      <c r="I80" s="20">
        <v>13414086</v>
      </c>
      <c r="J80" s="20">
        <v>4331467</v>
      </c>
      <c r="K80" s="20">
        <v>4079962</v>
      </c>
      <c r="L80" s="20">
        <v>5088996</v>
      </c>
      <c r="M80" s="20">
        <v>13500425</v>
      </c>
      <c r="N80" s="20"/>
      <c r="O80" s="20"/>
      <c r="P80" s="20"/>
      <c r="Q80" s="20"/>
      <c r="R80" s="20"/>
      <c r="S80" s="20"/>
      <c r="T80" s="20"/>
      <c r="U80" s="20"/>
      <c r="V80" s="20">
        <v>26914511</v>
      </c>
      <c r="W80" s="20">
        <v>33920344</v>
      </c>
      <c r="X80" s="20"/>
      <c r="Y80" s="19"/>
      <c r="Z80" s="22">
        <v>89936901</v>
      </c>
    </row>
    <row r="81" spans="1:26" ht="13.5" hidden="1">
      <c r="A81" s="38" t="s">
        <v>105</v>
      </c>
      <c r="B81" s="18">
        <v>49835545</v>
      </c>
      <c r="C81" s="18"/>
      <c r="D81" s="19">
        <v>26380621</v>
      </c>
      <c r="E81" s="20">
        <v>26380621</v>
      </c>
      <c r="F81" s="20">
        <v>1249277</v>
      </c>
      <c r="G81" s="20">
        <v>1439470</v>
      </c>
      <c r="H81" s="20">
        <v>1711219</v>
      </c>
      <c r="I81" s="20">
        <v>4399966</v>
      </c>
      <c r="J81" s="20">
        <v>1321575</v>
      </c>
      <c r="K81" s="20">
        <v>1267872</v>
      </c>
      <c r="L81" s="20">
        <v>1511806</v>
      </c>
      <c r="M81" s="20">
        <v>4101253</v>
      </c>
      <c r="N81" s="20"/>
      <c r="O81" s="20"/>
      <c r="P81" s="20"/>
      <c r="Q81" s="20"/>
      <c r="R81" s="20"/>
      <c r="S81" s="20"/>
      <c r="T81" s="20"/>
      <c r="U81" s="20"/>
      <c r="V81" s="20">
        <v>8501219</v>
      </c>
      <c r="W81" s="20">
        <v>11056170</v>
      </c>
      <c r="X81" s="20"/>
      <c r="Y81" s="19"/>
      <c r="Z81" s="22">
        <v>26380621</v>
      </c>
    </row>
    <row r="82" spans="1:26" ht="13.5" hidden="1">
      <c r="A82" s="38" t="s">
        <v>106</v>
      </c>
      <c r="B82" s="18">
        <v>147253894</v>
      </c>
      <c r="C82" s="18"/>
      <c r="D82" s="19">
        <v>98662073</v>
      </c>
      <c r="E82" s="20">
        <v>98662073</v>
      </c>
      <c r="F82" s="20">
        <v>5383497</v>
      </c>
      <c r="G82" s="20">
        <v>6254005</v>
      </c>
      <c r="H82" s="20">
        <v>5551584</v>
      </c>
      <c r="I82" s="20">
        <v>17189086</v>
      </c>
      <c r="J82" s="20">
        <v>7178259</v>
      </c>
      <c r="K82" s="20">
        <v>6095291</v>
      </c>
      <c r="L82" s="20">
        <v>6526350</v>
      </c>
      <c r="M82" s="20">
        <v>19799900</v>
      </c>
      <c r="N82" s="20"/>
      <c r="O82" s="20"/>
      <c r="P82" s="20"/>
      <c r="Q82" s="20"/>
      <c r="R82" s="20"/>
      <c r="S82" s="20"/>
      <c r="T82" s="20"/>
      <c r="U82" s="20"/>
      <c r="V82" s="20">
        <v>36988986</v>
      </c>
      <c r="W82" s="20">
        <v>43569306</v>
      </c>
      <c r="X82" s="20"/>
      <c r="Y82" s="19"/>
      <c r="Z82" s="22">
        <v>98662073</v>
      </c>
    </row>
    <row r="83" spans="1:26" ht="13.5" hidden="1">
      <c r="A83" s="38" t="s">
        <v>107</v>
      </c>
      <c r="B83" s="18"/>
      <c r="C83" s="18"/>
      <c r="D83" s="19"/>
      <c r="E83" s="20"/>
      <c r="F83" s="20">
        <v>339494</v>
      </c>
      <c r="G83" s="20">
        <v>329158</v>
      </c>
      <c r="H83" s="20">
        <v>438423</v>
      </c>
      <c r="I83" s="20">
        <v>1107075</v>
      </c>
      <c r="J83" s="20">
        <v>2053802</v>
      </c>
      <c r="K83" s="20">
        <v>989478</v>
      </c>
      <c r="L83" s="20">
        <v>3130448</v>
      </c>
      <c r="M83" s="20">
        <v>6173728</v>
      </c>
      <c r="N83" s="20"/>
      <c r="O83" s="20"/>
      <c r="P83" s="20"/>
      <c r="Q83" s="20"/>
      <c r="R83" s="20"/>
      <c r="S83" s="20"/>
      <c r="T83" s="20"/>
      <c r="U83" s="20"/>
      <c r="V83" s="20">
        <v>7280803</v>
      </c>
      <c r="W83" s="20"/>
      <c r="X83" s="20"/>
      <c r="Y83" s="19"/>
      <c r="Z83" s="22"/>
    </row>
    <row r="84" spans="1:26" ht="13.5" hidden="1">
      <c r="A84" s="39" t="s">
        <v>108</v>
      </c>
      <c r="B84" s="27">
        <v>42909473</v>
      </c>
      <c r="C84" s="27"/>
      <c r="D84" s="28">
        <v>26550226</v>
      </c>
      <c r="E84" s="29">
        <v>26550226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11884260</v>
      </c>
      <c r="X84" s="29"/>
      <c r="Y84" s="28"/>
      <c r="Z84" s="30">
        <v>26550226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9288323</v>
      </c>
      <c r="C7" s="18">
        <v>0</v>
      </c>
      <c r="D7" s="58">
        <v>8500000</v>
      </c>
      <c r="E7" s="59">
        <v>8500000</v>
      </c>
      <c r="F7" s="59">
        <v>381652</v>
      </c>
      <c r="G7" s="59">
        <v>547271</v>
      </c>
      <c r="H7" s="59">
        <v>385706</v>
      </c>
      <c r="I7" s="59">
        <v>1314629</v>
      </c>
      <c r="J7" s="59">
        <v>259162</v>
      </c>
      <c r="K7" s="59">
        <v>116459</v>
      </c>
      <c r="L7" s="59">
        <v>158488</v>
      </c>
      <c r="M7" s="59">
        <v>534109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1848738</v>
      </c>
      <c r="W7" s="59">
        <v>4249998</v>
      </c>
      <c r="X7" s="59">
        <v>-2401260</v>
      </c>
      <c r="Y7" s="60">
        <v>-56.5</v>
      </c>
      <c r="Z7" s="61">
        <v>8500000</v>
      </c>
    </row>
    <row r="8" spans="1:26" ht="13.5">
      <c r="A8" s="57" t="s">
        <v>34</v>
      </c>
      <c r="B8" s="18">
        <v>237653110</v>
      </c>
      <c r="C8" s="18">
        <v>0</v>
      </c>
      <c r="D8" s="58">
        <v>243449000</v>
      </c>
      <c r="E8" s="59">
        <v>243449000</v>
      </c>
      <c r="F8" s="59">
        <v>99638000</v>
      </c>
      <c r="G8" s="59">
        <v>2017000</v>
      </c>
      <c r="H8" s="59">
        <v>0</v>
      </c>
      <c r="I8" s="59">
        <v>101655000</v>
      </c>
      <c r="J8" s="59">
        <v>0</v>
      </c>
      <c r="K8" s="59">
        <v>1380000</v>
      </c>
      <c r="L8" s="59">
        <v>79711000</v>
      </c>
      <c r="M8" s="59">
        <v>81091000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182746000</v>
      </c>
      <c r="W8" s="59">
        <v>120190998</v>
      </c>
      <c r="X8" s="59">
        <v>62555002</v>
      </c>
      <c r="Y8" s="60">
        <v>52.05</v>
      </c>
      <c r="Z8" s="61">
        <v>243449000</v>
      </c>
    </row>
    <row r="9" spans="1:26" ht="13.5">
      <c r="A9" s="57" t="s">
        <v>35</v>
      </c>
      <c r="B9" s="18">
        <v>1531969</v>
      </c>
      <c r="C9" s="18">
        <v>0</v>
      </c>
      <c r="D9" s="58">
        <v>1090000</v>
      </c>
      <c r="E9" s="59">
        <v>1090000</v>
      </c>
      <c r="F9" s="59">
        <v>34777</v>
      </c>
      <c r="G9" s="59">
        <v>109804</v>
      </c>
      <c r="H9" s="59">
        <v>117310</v>
      </c>
      <c r="I9" s="59">
        <v>261891</v>
      </c>
      <c r="J9" s="59">
        <v>260322</v>
      </c>
      <c r="K9" s="59">
        <v>208396</v>
      </c>
      <c r="L9" s="59">
        <v>141380</v>
      </c>
      <c r="M9" s="59">
        <v>610098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871989</v>
      </c>
      <c r="W9" s="59">
        <v>544998</v>
      </c>
      <c r="X9" s="59">
        <v>326991</v>
      </c>
      <c r="Y9" s="60">
        <v>60</v>
      </c>
      <c r="Z9" s="61">
        <v>1090000</v>
      </c>
    </row>
    <row r="10" spans="1:26" ht="25.5">
      <c r="A10" s="62" t="s">
        <v>95</v>
      </c>
      <c r="B10" s="63">
        <f>SUM(B5:B9)</f>
        <v>248473402</v>
      </c>
      <c r="C10" s="63">
        <f>SUM(C5:C9)</f>
        <v>0</v>
      </c>
      <c r="D10" s="64">
        <f aca="true" t="shared" si="0" ref="D10:Z10">SUM(D5:D9)</f>
        <v>253039000</v>
      </c>
      <c r="E10" s="65">
        <f t="shared" si="0"/>
        <v>253039000</v>
      </c>
      <c r="F10" s="65">
        <f t="shared" si="0"/>
        <v>100054429</v>
      </c>
      <c r="G10" s="65">
        <f t="shared" si="0"/>
        <v>2674075</v>
      </c>
      <c r="H10" s="65">
        <f t="shared" si="0"/>
        <v>503016</v>
      </c>
      <c r="I10" s="65">
        <f t="shared" si="0"/>
        <v>103231520</v>
      </c>
      <c r="J10" s="65">
        <f t="shared" si="0"/>
        <v>519484</v>
      </c>
      <c r="K10" s="65">
        <f t="shared" si="0"/>
        <v>1704855</v>
      </c>
      <c r="L10" s="65">
        <f t="shared" si="0"/>
        <v>80010868</v>
      </c>
      <c r="M10" s="65">
        <f t="shared" si="0"/>
        <v>82235207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185466727</v>
      </c>
      <c r="W10" s="65">
        <f t="shared" si="0"/>
        <v>124985994</v>
      </c>
      <c r="X10" s="65">
        <f t="shared" si="0"/>
        <v>60480733</v>
      </c>
      <c r="Y10" s="66">
        <f>+IF(W10&lt;&gt;0,(X10/W10)*100,0)</f>
        <v>48.39000840366161</v>
      </c>
      <c r="Z10" s="67">
        <f t="shared" si="0"/>
        <v>253039000</v>
      </c>
    </row>
    <row r="11" spans="1:26" ht="13.5">
      <c r="A11" s="57" t="s">
        <v>36</v>
      </c>
      <c r="B11" s="18">
        <v>117307971</v>
      </c>
      <c r="C11" s="18">
        <v>0</v>
      </c>
      <c r="D11" s="58">
        <v>132344999</v>
      </c>
      <c r="E11" s="59">
        <v>132344999</v>
      </c>
      <c r="F11" s="59">
        <v>9586589</v>
      </c>
      <c r="G11" s="59">
        <v>10743075</v>
      </c>
      <c r="H11" s="59">
        <v>9863596</v>
      </c>
      <c r="I11" s="59">
        <v>30193260</v>
      </c>
      <c r="J11" s="59">
        <v>10425895</v>
      </c>
      <c r="K11" s="59">
        <v>9831087</v>
      </c>
      <c r="L11" s="59">
        <v>10471410</v>
      </c>
      <c r="M11" s="59">
        <v>30728392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60921652</v>
      </c>
      <c r="W11" s="59">
        <v>66172410</v>
      </c>
      <c r="X11" s="59">
        <v>-5250758</v>
      </c>
      <c r="Y11" s="60">
        <v>-7.93</v>
      </c>
      <c r="Z11" s="61">
        <v>132344999</v>
      </c>
    </row>
    <row r="12" spans="1:26" ht="13.5">
      <c r="A12" s="57" t="s">
        <v>37</v>
      </c>
      <c r="B12" s="18">
        <v>15543876</v>
      </c>
      <c r="C12" s="18">
        <v>0</v>
      </c>
      <c r="D12" s="58">
        <v>15975321</v>
      </c>
      <c r="E12" s="59">
        <v>15975321</v>
      </c>
      <c r="F12" s="59">
        <v>1268257</v>
      </c>
      <c r="G12" s="59">
        <v>1262137</v>
      </c>
      <c r="H12" s="59">
        <v>1295797</v>
      </c>
      <c r="I12" s="59">
        <v>3826191</v>
      </c>
      <c r="J12" s="59">
        <v>1284421</v>
      </c>
      <c r="K12" s="59">
        <v>1300897</v>
      </c>
      <c r="L12" s="59">
        <v>1299092</v>
      </c>
      <c r="M12" s="59">
        <v>3884410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7710601</v>
      </c>
      <c r="W12" s="59">
        <v>7987662</v>
      </c>
      <c r="X12" s="59">
        <v>-277061</v>
      </c>
      <c r="Y12" s="60">
        <v>-3.47</v>
      </c>
      <c r="Z12" s="61">
        <v>15975321</v>
      </c>
    </row>
    <row r="13" spans="1:26" ht="13.5">
      <c r="A13" s="57" t="s">
        <v>96</v>
      </c>
      <c r="B13" s="18">
        <v>9204375</v>
      </c>
      <c r="C13" s="18">
        <v>0</v>
      </c>
      <c r="D13" s="58">
        <v>12141000</v>
      </c>
      <c r="E13" s="59">
        <v>12141000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6070698</v>
      </c>
      <c r="X13" s="59">
        <v>-6070698</v>
      </c>
      <c r="Y13" s="60">
        <v>-100</v>
      </c>
      <c r="Z13" s="61">
        <v>12141000</v>
      </c>
    </row>
    <row r="14" spans="1:26" ht="13.5">
      <c r="A14" s="57" t="s">
        <v>38</v>
      </c>
      <c r="B14" s="18">
        <v>18859950</v>
      </c>
      <c r="C14" s="18">
        <v>0</v>
      </c>
      <c r="D14" s="58">
        <v>21395905</v>
      </c>
      <c r="E14" s="59">
        <v>21395905</v>
      </c>
      <c r="F14" s="59">
        <v>0</v>
      </c>
      <c r="G14" s="59">
        <v>0</v>
      </c>
      <c r="H14" s="59">
        <v>0</v>
      </c>
      <c r="I14" s="59">
        <v>0</v>
      </c>
      <c r="J14" s="59">
        <v>8077</v>
      </c>
      <c r="K14" s="59">
        <v>16</v>
      </c>
      <c r="L14" s="59">
        <v>10682734</v>
      </c>
      <c r="M14" s="59">
        <v>10690827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10690827</v>
      </c>
      <c r="W14" s="59">
        <v>10697952</v>
      </c>
      <c r="X14" s="59">
        <v>-7125</v>
      </c>
      <c r="Y14" s="60">
        <v>-0.07</v>
      </c>
      <c r="Z14" s="61">
        <v>21395905</v>
      </c>
    </row>
    <row r="15" spans="1:26" ht="13.5">
      <c r="A15" s="57" t="s">
        <v>39</v>
      </c>
      <c r="B15" s="18">
        <v>502184</v>
      </c>
      <c r="C15" s="18">
        <v>0</v>
      </c>
      <c r="D15" s="58">
        <v>4972000</v>
      </c>
      <c r="E15" s="59">
        <v>4972000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14221</v>
      </c>
      <c r="M15" s="59">
        <v>14221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14221</v>
      </c>
      <c r="W15" s="59">
        <v>2471202</v>
      </c>
      <c r="X15" s="59">
        <v>-2456981</v>
      </c>
      <c r="Y15" s="60">
        <v>-99.42</v>
      </c>
      <c r="Z15" s="61">
        <v>4972000</v>
      </c>
    </row>
    <row r="16" spans="1:26" ht="13.5">
      <c r="A16" s="68" t="s">
        <v>40</v>
      </c>
      <c r="B16" s="18">
        <v>24163416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49944611</v>
      </c>
      <c r="C17" s="18">
        <v>0</v>
      </c>
      <c r="D17" s="58">
        <v>63651000</v>
      </c>
      <c r="E17" s="59">
        <v>63651000</v>
      </c>
      <c r="F17" s="59">
        <v>2936632</v>
      </c>
      <c r="G17" s="59">
        <v>4914246</v>
      </c>
      <c r="H17" s="59">
        <v>3716212</v>
      </c>
      <c r="I17" s="59">
        <v>11567090</v>
      </c>
      <c r="J17" s="59">
        <v>7124690</v>
      </c>
      <c r="K17" s="59">
        <v>3318993</v>
      </c>
      <c r="L17" s="59">
        <v>7507543</v>
      </c>
      <c r="M17" s="59">
        <v>17951226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29518316</v>
      </c>
      <c r="W17" s="59">
        <v>27830532</v>
      </c>
      <c r="X17" s="59">
        <v>1687784</v>
      </c>
      <c r="Y17" s="60">
        <v>6.06</v>
      </c>
      <c r="Z17" s="61">
        <v>63651000</v>
      </c>
    </row>
    <row r="18" spans="1:26" ht="13.5">
      <c r="A18" s="69" t="s">
        <v>42</v>
      </c>
      <c r="B18" s="70">
        <f>SUM(B11:B17)</f>
        <v>235526383</v>
      </c>
      <c r="C18" s="70">
        <f>SUM(C11:C17)</f>
        <v>0</v>
      </c>
      <c r="D18" s="71">
        <f aca="true" t="shared" si="1" ref="D18:Z18">SUM(D11:D17)</f>
        <v>250480225</v>
      </c>
      <c r="E18" s="72">
        <f t="shared" si="1"/>
        <v>250480225</v>
      </c>
      <c r="F18" s="72">
        <f t="shared" si="1"/>
        <v>13791478</v>
      </c>
      <c r="G18" s="72">
        <f t="shared" si="1"/>
        <v>16919458</v>
      </c>
      <c r="H18" s="72">
        <f t="shared" si="1"/>
        <v>14875605</v>
      </c>
      <c r="I18" s="72">
        <f t="shared" si="1"/>
        <v>45586541</v>
      </c>
      <c r="J18" s="72">
        <f t="shared" si="1"/>
        <v>18843083</v>
      </c>
      <c r="K18" s="72">
        <f t="shared" si="1"/>
        <v>14450993</v>
      </c>
      <c r="L18" s="72">
        <f t="shared" si="1"/>
        <v>29975000</v>
      </c>
      <c r="M18" s="72">
        <f t="shared" si="1"/>
        <v>63269076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108855617</v>
      </c>
      <c r="W18" s="72">
        <f t="shared" si="1"/>
        <v>121230456</v>
      </c>
      <c r="X18" s="72">
        <f t="shared" si="1"/>
        <v>-12374839</v>
      </c>
      <c r="Y18" s="66">
        <f>+IF(W18&lt;&gt;0,(X18/W18)*100,0)</f>
        <v>-10.207698138164226</v>
      </c>
      <c r="Z18" s="73">
        <f t="shared" si="1"/>
        <v>250480225</v>
      </c>
    </row>
    <row r="19" spans="1:26" ht="13.5">
      <c r="A19" s="69" t="s">
        <v>43</v>
      </c>
      <c r="B19" s="74">
        <f>+B10-B18</f>
        <v>12947019</v>
      </c>
      <c r="C19" s="74">
        <f>+C10-C18</f>
        <v>0</v>
      </c>
      <c r="D19" s="75">
        <f aca="true" t="shared" si="2" ref="D19:Z19">+D10-D18</f>
        <v>2558775</v>
      </c>
      <c r="E19" s="76">
        <f t="shared" si="2"/>
        <v>2558775</v>
      </c>
      <c r="F19" s="76">
        <f t="shared" si="2"/>
        <v>86262951</v>
      </c>
      <c r="G19" s="76">
        <f t="shared" si="2"/>
        <v>-14245383</v>
      </c>
      <c r="H19" s="76">
        <f t="shared" si="2"/>
        <v>-14372589</v>
      </c>
      <c r="I19" s="76">
        <f t="shared" si="2"/>
        <v>57644979</v>
      </c>
      <c r="J19" s="76">
        <f t="shared" si="2"/>
        <v>-18323599</v>
      </c>
      <c r="K19" s="76">
        <f t="shared" si="2"/>
        <v>-12746138</v>
      </c>
      <c r="L19" s="76">
        <f t="shared" si="2"/>
        <v>50035868</v>
      </c>
      <c r="M19" s="76">
        <f t="shared" si="2"/>
        <v>18966131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76611110</v>
      </c>
      <c r="W19" s="76">
        <f>IF(E10=E18,0,W10-W18)</f>
        <v>3755538</v>
      </c>
      <c r="X19" s="76">
        <f t="shared" si="2"/>
        <v>72855572</v>
      </c>
      <c r="Y19" s="77">
        <f>+IF(W19&lt;&gt;0,(X19/W19)*100,0)</f>
        <v>1939.9503346790793</v>
      </c>
      <c r="Z19" s="78">
        <f t="shared" si="2"/>
        <v>2558775</v>
      </c>
    </row>
    <row r="20" spans="1:26" ht="13.5">
      <c r="A20" s="57" t="s">
        <v>44</v>
      </c>
      <c r="B20" s="18">
        <v>0</v>
      </c>
      <c r="C20" s="18">
        <v>0</v>
      </c>
      <c r="D20" s="58">
        <v>2352000</v>
      </c>
      <c r="E20" s="59">
        <v>2352000</v>
      </c>
      <c r="F20" s="59">
        <v>0</v>
      </c>
      <c r="G20" s="59">
        <v>1646000</v>
      </c>
      <c r="H20" s="59">
        <v>0</v>
      </c>
      <c r="I20" s="59">
        <v>1646000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1646000</v>
      </c>
      <c r="W20" s="59">
        <v>1176000</v>
      </c>
      <c r="X20" s="59">
        <v>470000</v>
      </c>
      <c r="Y20" s="60">
        <v>39.97</v>
      </c>
      <c r="Z20" s="61">
        <v>2352000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12947019</v>
      </c>
      <c r="C22" s="85">
        <f>SUM(C19:C21)</f>
        <v>0</v>
      </c>
      <c r="D22" s="86">
        <f aca="true" t="shared" si="3" ref="D22:Z22">SUM(D19:D21)</f>
        <v>4910775</v>
      </c>
      <c r="E22" s="87">
        <f t="shared" si="3"/>
        <v>4910775</v>
      </c>
      <c r="F22" s="87">
        <f t="shared" si="3"/>
        <v>86262951</v>
      </c>
      <c r="G22" s="87">
        <f t="shared" si="3"/>
        <v>-12599383</v>
      </c>
      <c r="H22" s="87">
        <f t="shared" si="3"/>
        <v>-14372589</v>
      </c>
      <c r="I22" s="87">
        <f t="shared" si="3"/>
        <v>59290979</v>
      </c>
      <c r="J22" s="87">
        <f t="shared" si="3"/>
        <v>-18323599</v>
      </c>
      <c r="K22" s="87">
        <f t="shared" si="3"/>
        <v>-12746138</v>
      </c>
      <c r="L22" s="87">
        <f t="shared" si="3"/>
        <v>50035868</v>
      </c>
      <c r="M22" s="87">
        <f t="shared" si="3"/>
        <v>18966131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78257110</v>
      </c>
      <c r="W22" s="87">
        <f t="shared" si="3"/>
        <v>4931538</v>
      </c>
      <c r="X22" s="87">
        <f t="shared" si="3"/>
        <v>73325572</v>
      </c>
      <c r="Y22" s="88">
        <f>+IF(W22&lt;&gt;0,(X22/W22)*100,0)</f>
        <v>1486.8702623806205</v>
      </c>
      <c r="Z22" s="89">
        <f t="shared" si="3"/>
        <v>4910775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12947019</v>
      </c>
      <c r="C24" s="74">
        <f>SUM(C22:C23)</f>
        <v>0</v>
      </c>
      <c r="D24" s="75">
        <f aca="true" t="shared" si="4" ref="D24:Z24">SUM(D22:D23)</f>
        <v>4910775</v>
      </c>
      <c r="E24" s="76">
        <f t="shared" si="4"/>
        <v>4910775</v>
      </c>
      <c r="F24" s="76">
        <f t="shared" si="4"/>
        <v>86262951</v>
      </c>
      <c r="G24" s="76">
        <f t="shared" si="4"/>
        <v>-12599383</v>
      </c>
      <c r="H24" s="76">
        <f t="shared" si="4"/>
        <v>-14372589</v>
      </c>
      <c r="I24" s="76">
        <f t="shared" si="4"/>
        <v>59290979</v>
      </c>
      <c r="J24" s="76">
        <f t="shared" si="4"/>
        <v>-18323599</v>
      </c>
      <c r="K24" s="76">
        <f t="shared" si="4"/>
        <v>-12746138</v>
      </c>
      <c r="L24" s="76">
        <f t="shared" si="4"/>
        <v>50035868</v>
      </c>
      <c r="M24" s="76">
        <f t="shared" si="4"/>
        <v>18966131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78257110</v>
      </c>
      <c r="W24" s="76">
        <f t="shared" si="4"/>
        <v>4931538</v>
      </c>
      <c r="X24" s="76">
        <f t="shared" si="4"/>
        <v>73325572</v>
      </c>
      <c r="Y24" s="77">
        <f>+IF(W24&lt;&gt;0,(X24/W24)*100,0)</f>
        <v>1486.8702623806205</v>
      </c>
      <c r="Z24" s="78">
        <f t="shared" si="4"/>
        <v>4910775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23535096</v>
      </c>
      <c r="C27" s="21">
        <v>0</v>
      </c>
      <c r="D27" s="98">
        <v>29052000</v>
      </c>
      <c r="E27" s="99">
        <v>29052000</v>
      </c>
      <c r="F27" s="99">
        <v>0</v>
      </c>
      <c r="G27" s="99">
        <v>3481792</v>
      </c>
      <c r="H27" s="99">
        <v>2986696</v>
      </c>
      <c r="I27" s="99">
        <v>6468488</v>
      </c>
      <c r="J27" s="99">
        <v>195994</v>
      </c>
      <c r="K27" s="99">
        <v>1007534</v>
      </c>
      <c r="L27" s="99">
        <v>592173</v>
      </c>
      <c r="M27" s="99">
        <v>1795701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8264189</v>
      </c>
      <c r="W27" s="99">
        <v>14526000</v>
      </c>
      <c r="X27" s="99">
        <v>-6261811</v>
      </c>
      <c r="Y27" s="100">
        <v>-43.11</v>
      </c>
      <c r="Z27" s="101">
        <v>29052000</v>
      </c>
    </row>
    <row r="28" spans="1:26" ht="13.5">
      <c r="A28" s="102" t="s">
        <v>44</v>
      </c>
      <c r="B28" s="18">
        <v>1595614</v>
      </c>
      <c r="C28" s="18">
        <v>0</v>
      </c>
      <c r="D28" s="58">
        <v>2352000</v>
      </c>
      <c r="E28" s="59">
        <v>2352000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1176000</v>
      </c>
      <c r="X28" s="59">
        <v>-1176000</v>
      </c>
      <c r="Y28" s="60">
        <v>-100</v>
      </c>
      <c r="Z28" s="61">
        <v>2352000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21939482</v>
      </c>
      <c r="C31" s="18">
        <v>0</v>
      </c>
      <c r="D31" s="58">
        <v>26700000</v>
      </c>
      <c r="E31" s="59">
        <v>26700000</v>
      </c>
      <c r="F31" s="59">
        <v>0</v>
      </c>
      <c r="G31" s="59">
        <v>3481792</v>
      </c>
      <c r="H31" s="59">
        <v>2986696</v>
      </c>
      <c r="I31" s="59">
        <v>6468488</v>
      </c>
      <c r="J31" s="59">
        <v>195994</v>
      </c>
      <c r="K31" s="59">
        <v>1007534</v>
      </c>
      <c r="L31" s="59">
        <v>592173</v>
      </c>
      <c r="M31" s="59">
        <v>1795701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8264189</v>
      </c>
      <c r="W31" s="59">
        <v>13350000</v>
      </c>
      <c r="X31" s="59">
        <v>-5085811</v>
      </c>
      <c r="Y31" s="60">
        <v>-38.1</v>
      </c>
      <c r="Z31" s="61">
        <v>26700000</v>
      </c>
    </row>
    <row r="32" spans="1:26" ht="13.5">
      <c r="A32" s="69" t="s">
        <v>50</v>
      </c>
      <c r="B32" s="21">
        <f>SUM(B28:B31)</f>
        <v>23535096</v>
      </c>
      <c r="C32" s="21">
        <f>SUM(C28:C31)</f>
        <v>0</v>
      </c>
      <c r="D32" s="98">
        <f aca="true" t="shared" si="5" ref="D32:Z32">SUM(D28:D31)</f>
        <v>29052000</v>
      </c>
      <c r="E32" s="99">
        <f t="shared" si="5"/>
        <v>29052000</v>
      </c>
      <c r="F32" s="99">
        <f t="shared" si="5"/>
        <v>0</v>
      </c>
      <c r="G32" s="99">
        <f t="shared" si="5"/>
        <v>3481792</v>
      </c>
      <c r="H32" s="99">
        <f t="shared" si="5"/>
        <v>2986696</v>
      </c>
      <c r="I32" s="99">
        <f t="shared" si="5"/>
        <v>6468488</v>
      </c>
      <c r="J32" s="99">
        <f t="shared" si="5"/>
        <v>195994</v>
      </c>
      <c r="K32" s="99">
        <f t="shared" si="5"/>
        <v>1007534</v>
      </c>
      <c r="L32" s="99">
        <f t="shared" si="5"/>
        <v>592173</v>
      </c>
      <c r="M32" s="99">
        <f t="shared" si="5"/>
        <v>1795701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8264189</v>
      </c>
      <c r="W32" s="99">
        <f t="shared" si="5"/>
        <v>14526000</v>
      </c>
      <c r="X32" s="99">
        <f t="shared" si="5"/>
        <v>-6261811</v>
      </c>
      <c r="Y32" s="100">
        <f>+IF(W32&lt;&gt;0,(X32/W32)*100,0)</f>
        <v>-43.10760704942861</v>
      </c>
      <c r="Z32" s="101">
        <f t="shared" si="5"/>
        <v>29052000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99424786</v>
      </c>
      <c r="C35" s="18">
        <v>0</v>
      </c>
      <c r="D35" s="58">
        <v>56312000</v>
      </c>
      <c r="E35" s="59">
        <v>56312000</v>
      </c>
      <c r="F35" s="59">
        <v>171028000</v>
      </c>
      <c r="G35" s="59">
        <v>-6135000</v>
      </c>
      <c r="H35" s="59">
        <v>-19423000</v>
      </c>
      <c r="I35" s="59">
        <v>-19423000</v>
      </c>
      <c r="J35" s="59">
        <v>-20605000</v>
      </c>
      <c r="K35" s="59">
        <v>-14291000</v>
      </c>
      <c r="L35" s="59">
        <v>-14634000</v>
      </c>
      <c r="M35" s="59">
        <v>-14634000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-14634000</v>
      </c>
      <c r="W35" s="59">
        <v>28156000</v>
      </c>
      <c r="X35" s="59">
        <v>-42790000</v>
      </c>
      <c r="Y35" s="60">
        <v>-151.97</v>
      </c>
      <c r="Z35" s="61">
        <v>56312000</v>
      </c>
    </row>
    <row r="36" spans="1:26" ht="13.5">
      <c r="A36" s="57" t="s">
        <v>53</v>
      </c>
      <c r="B36" s="18">
        <v>218427168</v>
      </c>
      <c r="C36" s="18">
        <v>0</v>
      </c>
      <c r="D36" s="58">
        <v>243159000</v>
      </c>
      <c r="E36" s="59">
        <v>243159000</v>
      </c>
      <c r="F36" s="59">
        <v>252309000</v>
      </c>
      <c r="G36" s="59">
        <v>-30174000</v>
      </c>
      <c r="H36" s="59">
        <v>2987000</v>
      </c>
      <c r="I36" s="59">
        <v>2987000</v>
      </c>
      <c r="J36" s="59">
        <v>1178000</v>
      </c>
      <c r="K36" s="59">
        <v>1008000</v>
      </c>
      <c r="L36" s="59">
        <v>592000</v>
      </c>
      <c r="M36" s="59">
        <v>592000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592000</v>
      </c>
      <c r="W36" s="59">
        <v>121579500</v>
      </c>
      <c r="X36" s="59">
        <v>-120987500</v>
      </c>
      <c r="Y36" s="60">
        <v>-99.51</v>
      </c>
      <c r="Z36" s="61">
        <v>243159000</v>
      </c>
    </row>
    <row r="37" spans="1:26" ht="13.5">
      <c r="A37" s="57" t="s">
        <v>54</v>
      </c>
      <c r="B37" s="18">
        <v>40295572</v>
      </c>
      <c r="C37" s="18">
        <v>0</v>
      </c>
      <c r="D37" s="58">
        <v>69124000</v>
      </c>
      <c r="E37" s="59">
        <v>69124000</v>
      </c>
      <c r="F37" s="59">
        <v>54011000</v>
      </c>
      <c r="G37" s="59">
        <v>5862000</v>
      </c>
      <c r="H37" s="59">
        <v>-2363000</v>
      </c>
      <c r="I37" s="59">
        <v>-2363000</v>
      </c>
      <c r="J37" s="59">
        <v>-1103000</v>
      </c>
      <c r="K37" s="59">
        <v>-538000</v>
      </c>
      <c r="L37" s="59">
        <v>-3082000</v>
      </c>
      <c r="M37" s="59">
        <v>-3082000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-3082000</v>
      </c>
      <c r="W37" s="59">
        <v>34562000</v>
      </c>
      <c r="X37" s="59">
        <v>-37644000</v>
      </c>
      <c r="Y37" s="60">
        <v>-108.92</v>
      </c>
      <c r="Z37" s="61">
        <v>69124000</v>
      </c>
    </row>
    <row r="38" spans="1:26" ht="13.5">
      <c r="A38" s="57" t="s">
        <v>55</v>
      </c>
      <c r="B38" s="18">
        <v>158153083</v>
      </c>
      <c r="C38" s="18">
        <v>0</v>
      </c>
      <c r="D38" s="58">
        <v>130700000</v>
      </c>
      <c r="E38" s="59">
        <v>130700000</v>
      </c>
      <c r="F38" s="59">
        <v>136681000</v>
      </c>
      <c r="G38" s="59">
        <v>-6326000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65350000</v>
      </c>
      <c r="X38" s="59">
        <v>-65350000</v>
      </c>
      <c r="Y38" s="60">
        <v>-100</v>
      </c>
      <c r="Z38" s="61">
        <v>130700000</v>
      </c>
    </row>
    <row r="39" spans="1:26" ht="13.5">
      <c r="A39" s="57" t="s">
        <v>56</v>
      </c>
      <c r="B39" s="18">
        <v>119403299</v>
      </c>
      <c r="C39" s="18">
        <v>0</v>
      </c>
      <c r="D39" s="58">
        <v>99647000</v>
      </c>
      <c r="E39" s="59">
        <v>99647000</v>
      </c>
      <c r="F39" s="59">
        <v>232645000</v>
      </c>
      <c r="G39" s="59">
        <v>-35845000</v>
      </c>
      <c r="H39" s="59">
        <v>-14073000</v>
      </c>
      <c r="I39" s="59">
        <v>-14073000</v>
      </c>
      <c r="J39" s="59">
        <v>-18324000</v>
      </c>
      <c r="K39" s="59">
        <v>-12745000</v>
      </c>
      <c r="L39" s="59">
        <v>-10960000</v>
      </c>
      <c r="M39" s="59">
        <v>-10960000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-10960000</v>
      </c>
      <c r="W39" s="59">
        <v>49823500</v>
      </c>
      <c r="X39" s="59">
        <v>-60783500</v>
      </c>
      <c r="Y39" s="60">
        <v>-122</v>
      </c>
      <c r="Z39" s="61">
        <v>99647000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-56282377</v>
      </c>
      <c r="C42" s="18">
        <v>0</v>
      </c>
      <c r="D42" s="58">
        <v>23597992</v>
      </c>
      <c r="E42" s="59">
        <v>23597992</v>
      </c>
      <c r="F42" s="59">
        <v>86263000</v>
      </c>
      <c r="G42" s="59">
        <v>-12599474</v>
      </c>
      <c r="H42" s="59">
        <v>-14372415</v>
      </c>
      <c r="I42" s="59">
        <v>59291111</v>
      </c>
      <c r="J42" s="59">
        <v>-18324128</v>
      </c>
      <c r="K42" s="59">
        <v>-12746143</v>
      </c>
      <c r="L42" s="59">
        <v>50035476</v>
      </c>
      <c r="M42" s="59">
        <v>18965205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78256316</v>
      </c>
      <c r="W42" s="59">
        <v>64029286</v>
      </c>
      <c r="X42" s="59">
        <v>14227030</v>
      </c>
      <c r="Y42" s="60">
        <v>22.22</v>
      </c>
      <c r="Z42" s="61">
        <v>23597992</v>
      </c>
    </row>
    <row r="43" spans="1:26" ht="13.5">
      <c r="A43" s="57" t="s">
        <v>59</v>
      </c>
      <c r="B43" s="18">
        <v>68233059</v>
      </c>
      <c r="C43" s="18">
        <v>0</v>
      </c>
      <c r="D43" s="58">
        <v>-29052000</v>
      </c>
      <c r="E43" s="59">
        <v>-29052000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-14526000</v>
      </c>
      <c r="X43" s="59">
        <v>14526000</v>
      </c>
      <c r="Y43" s="60">
        <v>-100</v>
      </c>
      <c r="Z43" s="61">
        <v>-29052000</v>
      </c>
    </row>
    <row r="44" spans="1:26" ht="13.5">
      <c r="A44" s="57" t="s">
        <v>60</v>
      </c>
      <c r="B44" s="18">
        <v>-5677704</v>
      </c>
      <c r="C44" s="18">
        <v>0</v>
      </c>
      <c r="D44" s="58">
        <v>-6545000</v>
      </c>
      <c r="E44" s="59">
        <v>-6545000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-6545000</v>
      </c>
      <c r="X44" s="59">
        <v>6545000</v>
      </c>
      <c r="Y44" s="60">
        <v>-100</v>
      </c>
      <c r="Z44" s="61">
        <v>-6545000</v>
      </c>
    </row>
    <row r="45" spans="1:26" ht="13.5">
      <c r="A45" s="69" t="s">
        <v>61</v>
      </c>
      <c r="B45" s="21">
        <v>14490460</v>
      </c>
      <c r="C45" s="21">
        <v>0</v>
      </c>
      <c r="D45" s="98">
        <v>52882992</v>
      </c>
      <c r="E45" s="99">
        <v>52882992</v>
      </c>
      <c r="F45" s="99">
        <v>151145000</v>
      </c>
      <c r="G45" s="99">
        <v>138545526</v>
      </c>
      <c r="H45" s="99">
        <v>124173111</v>
      </c>
      <c r="I45" s="99">
        <v>124173111</v>
      </c>
      <c r="J45" s="99">
        <v>105848983</v>
      </c>
      <c r="K45" s="99">
        <v>93102840</v>
      </c>
      <c r="L45" s="99">
        <v>143138316</v>
      </c>
      <c r="M45" s="99">
        <v>143138316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143138316</v>
      </c>
      <c r="W45" s="99">
        <v>107840286</v>
      </c>
      <c r="X45" s="99">
        <v>35298030</v>
      </c>
      <c r="Y45" s="100">
        <v>32.73</v>
      </c>
      <c r="Z45" s="101">
        <v>52882992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698503</v>
      </c>
      <c r="C51" s="51">
        <v>0</v>
      </c>
      <c r="D51" s="128">
        <v>783805</v>
      </c>
      <c r="E51" s="53">
        <v>730328</v>
      </c>
      <c r="F51" s="53">
        <v>0</v>
      </c>
      <c r="G51" s="53">
        <v>0</v>
      </c>
      <c r="H51" s="53">
        <v>0</v>
      </c>
      <c r="I51" s="53">
        <v>1558970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3771606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100</v>
      </c>
      <c r="L58" s="7">
        <f t="shared" si="6"/>
        <v>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55.070474098480695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100</v>
      </c>
      <c r="L66" s="16">
        <f t="shared" si="7"/>
        <v>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55.070474098480695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109</v>
      </c>
      <c r="B67" s="23"/>
      <c r="C67" s="23"/>
      <c r="D67" s="24"/>
      <c r="E67" s="25"/>
      <c r="F67" s="25"/>
      <c r="G67" s="25">
        <v>4909</v>
      </c>
      <c r="H67" s="25"/>
      <c r="I67" s="25">
        <v>4909</v>
      </c>
      <c r="J67" s="25"/>
      <c r="K67" s="25">
        <v>6017</v>
      </c>
      <c r="L67" s="25"/>
      <c r="M67" s="25">
        <v>6017</v>
      </c>
      <c r="N67" s="25"/>
      <c r="O67" s="25"/>
      <c r="P67" s="25"/>
      <c r="Q67" s="25"/>
      <c r="R67" s="25"/>
      <c r="S67" s="25"/>
      <c r="T67" s="25"/>
      <c r="U67" s="25"/>
      <c r="V67" s="25">
        <v>10926</v>
      </c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/>
      <c r="E75" s="29"/>
      <c r="F75" s="29"/>
      <c r="G75" s="29">
        <v>4909</v>
      </c>
      <c r="H75" s="29"/>
      <c r="I75" s="29">
        <v>4909</v>
      </c>
      <c r="J75" s="29"/>
      <c r="K75" s="29">
        <v>6017</v>
      </c>
      <c r="L75" s="29"/>
      <c r="M75" s="29">
        <v>6017</v>
      </c>
      <c r="N75" s="29"/>
      <c r="O75" s="29"/>
      <c r="P75" s="29"/>
      <c r="Q75" s="29"/>
      <c r="R75" s="29"/>
      <c r="S75" s="29"/>
      <c r="T75" s="29"/>
      <c r="U75" s="29"/>
      <c r="V75" s="29">
        <v>10926</v>
      </c>
      <c r="W75" s="29"/>
      <c r="X75" s="29"/>
      <c r="Y75" s="28"/>
      <c r="Z75" s="30"/>
    </row>
    <row r="76" spans="1:26" ht="13.5" hidden="1">
      <c r="A76" s="41" t="s">
        <v>110</v>
      </c>
      <c r="B76" s="31"/>
      <c r="C76" s="31"/>
      <c r="D76" s="32"/>
      <c r="E76" s="33"/>
      <c r="F76" s="33"/>
      <c r="G76" s="33"/>
      <c r="H76" s="33"/>
      <c r="I76" s="33"/>
      <c r="J76" s="33"/>
      <c r="K76" s="33">
        <v>6017</v>
      </c>
      <c r="L76" s="33"/>
      <c r="M76" s="33">
        <v>6017</v>
      </c>
      <c r="N76" s="33"/>
      <c r="O76" s="33"/>
      <c r="P76" s="33"/>
      <c r="Q76" s="33"/>
      <c r="R76" s="33"/>
      <c r="S76" s="33"/>
      <c r="T76" s="33"/>
      <c r="U76" s="33"/>
      <c r="V76" s="33">
        <v>6017</v>
      </c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/>
      <c r="E84" s="29"/>
      <c r="F84" s="29"/>
      <c r="G84" s="29"/>
      <c r="H84" s="29"/>
      <c r="I84" s="29"/>
      <c r="J84" s="29"/>
      <c r="K84" s="29">
        <v>6017</v>
      </c>
      <c r="L84" s="29"/>
      <c r="M84" s="29">
        <v>6017</v>
      </c>
      <c r="N84" s="29"/>
      <c r="O84" s="29"/>
      <c r="P84" s="29"/>
      <c r="Q84" s="29"/>
      <c r="R84" s="29"/>
      <c r="S84" s="29"/>
      <c r="T84" s="29"/>
      <c r="U84" s="29"/>
      <c r="V84" s="29">
        <v>6017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103235134</v>
      </c>
      <c r="C5" s="18">
        <v>0</v>
      </c>
      <c r="D5" s="58">
        <v>109013286</v>
      </c>
      <c r="E5" s="59">
        <v>109013286</v>
      </c>
      <c r="F5" s="59">
        <v>9158091</v>
      </c>
      <c r="G5" s="59">
        <v>9090819</v>
      </c>
      <c r="H5" s="59">
        <v>9157544</v>
      </c>
      <c r="I5" s="59">
        <v>27406454</v>
      </c>
      <c r="J5" s="59">
        <v>9158833</v>
      </c>
      <c r="K5" s="59">
        <v>9176310</v>
      </c>
      <c r="L5" s="59">
        <v>9167436</v>
      </c>
      <c r="M5" s="59">
        <v>27502579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54909033</v>
      </c>
      <c r="W5" s="59">
        <v>54506646</v>
      </c>
      <c r="X5" s="59">
        <v>402387</v>
      </c>
      <c r="Y5" s="60">
        <v>0.74</v>
      </c>
      <c r="Z5" s="61">
        <v>109013286</v>
      </c>
    </row>
    <row r="6" spans="1:26" ht="13.5">
      <c r="A6" s="57" t="s">
        <v>32</v>
      </c>
      <c r="B6" s="18">
        <v>315014338</v>
      </c>
      <c r="C6" s="18">
        <v>0</v>
      </c>
      <c r="D6" s="58">
        <v>336975922</v>
      </c>
      <c r="E6" s="59">
        <v>336975922</v>
      </c>
      <c r="F6" s="59">
        <v>31451863</v>
      </c>
      <c r="G6" s="59">
        <v>31047002</v>
      </c>
      <c r="H6" s="59">
        <v>25022849</v>
      </c>
      <c r="I6" s="59">
        <v>87521714</v>
      </c>
      <c r="J6" s="59">
        <v>24952194</v>
      </c>
      <c r="K6" s="59">
        <v>27143426</v>
      </c>
      <c r="L6" s="59">
        <v>26074862</v>
      </c>
      <c r="M6" s="59">
        <v>78170482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165692196</v>
      </c>
      <c r="W6" s="59">
        <v>168487968</v>
      </c>
      <c r="X6" s="59">
        <v>-2795772</v>
      </c>
      <c r="Y6" s="60">
        <v>-1.66</v>
      </c>
      <c r="Z6" s="61">
        <v>336975922</v>
      </c>
    </row>
    <row r="7" spans="1:26" ht="13.5">
      <c r="A7" s="57" t="s">
        <v>33</v>
      </c>
      <c r="B7" s="18">
        <v>1204641</v>
      </c>
      <c r="C7" s="18">
        <v>0</v>
      </c>
      <c r="D7" s="58">
        <v>1324651</v>
      </c>
      <c r="E7" s="59">
        <v>1324651</v>
      </c>
      <c r="F7" s="59">
        <v>125</v>
      </c>
      <c r="G7" s="59">
        <v>125</v>
      </c>
      <c r="H7" s="59">
        <v>498639</v>
      </c>
      <c r="I7" s="59">
        <v>498889</v>
      </c>
      <c r="J7" s="59">
        <v>166546</v>
      </c>
      <c r="K7" s="59">
        <v>128510</v>
      </c>
      <c r="L7" s="59">
        <v>81605</v>
      </c>
      <c r="M7" s="59">
        <v>376661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875550</v>
      </c>
      <c r="W7" s="59">
        <v>662328</v>
      </c>
      <c r="X7" s="59">
        <v>213222</v>
      </c>
      <c r="Y7" s="60">
        <v>32.19</v>
      </c>
      <c r="Z7" s="61">
        <v>1324651</v>
      </c>
    </row>
    <row r="8" spans="1:26" ht="13.5">
      <c r="A8" s="57" t="s">
        <v>34</v>
      </c>
      <c r="B8" s="18">
        <v>134287893</v>
      </c>
      <c r="C8" s="18">
        <v>0</v>
      </c>
      <c r="D8" s="58">
        <v>161319429</v>
      </c>
      <c r="E8" s="59">
        <v>161319429</v>
      </c>
      <c r="F8" s="59">
        <v>64308000</v>
      </c>
      <c r="G8" s="59">
        <v>0</v>
      </c>
      <c r="H8" s="59">
        <v>-59575</v>
      </c>
      <c r="I8" s="59">
        <v>64248425</v>
      </c>
      <c r="J8" s="59">
        <v>-51471</v>
      </c>
      <c r="K8" s="59">
        <v>178365</v>
      </c>
      <c r="L8" s="59">
        <v>50494170</v>
      </c>
      <c r="M8" s="59">
        <v>50621064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114869489</v>
      </c>
      <c r="W8" s="59">
        <v>80659716</v>
      </c>
      <c r="X8" s="59">
        <v>34209773</v>
      </c>
      <c r="Y8" s="60">
        <v>42.41</v>
      </c>
      <c r="Z8" s="61">
        <v>161319429</v>
      </c>
    </row>
    <row r="9" spans="1:26" ht="13.5">
      <c r="A9" s="57" t="s">
        <v>35</v>
      </c>
      <c r="B9" s="18">
        <v>51005596</v>
      </c>
      <c r="C9" s="18">
        <v>0</v>
      </c>
      <c r="D9" s="58">
        <v>68745031</v>
      </c>
      <c r="E9" s="59">
        <v>68745031</v>
      </c>
      <c r="F9" s="59">
        <v>3562412</v>
      </c>
      <c r="G9" s="59">
        <v>3535241</v>
      </c>
      <c r="H9" s="59">
        <v>5944598</v>
      </c>
      <c r="I9" s="59">
        <v>13042251</v>
      </c>
      <c r="J9" s="59">
        <v>5155985</v>
      </c>
      <c r="K9" s="59">
        <v>4401693</v>
      </c>
      <c r="L9" s="59">
        <v>3049532</v>
      </c>
      <c r="M9" s="59">
        <v>12607210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25649461</v>
      </c>
      <c r="W9" s="59">
        <v>34372512</v>
      </c>
      <c r="X9" s="59">
        <v>-8723051</v>
      </c>
      <c r="Y9" s="60">
        <v>-25.38</v>
      </c>
      <c r="Z9" s="61">
        <v>68745031</v>
      </c>
    </row>
    <row r="10" spans="1:26" ht="25.5">
      <c r="A10" s="62" t="s">
        <v>95</v>
      </c>
      <c r="B10" s="63">
        <f>SUM(B5:B9)</f>
        <v>604747602</v>
      </c>
      <c r="C10" s="63">
        <f>SUM(C5:C9)</f>
        <v>0</v>
      </c>
      <c r="D10" s="64">
        <f aca="true" t="shared" si="0" ref="D10:Z10">SUM(D5:D9)</f>
        <v>677378319</v>
      </c>
      <c r="E10" s="65">
        <f t="shared" si="0"/>
        <v>677378319</v>
      </c>
      <c r="F10" s="65">
        <f t="shared" si="0"/>
        <v>108480491</v>
      </c>
      <c r="G10" s="65">
        <f t="shared" si="0"/>
        <v>43673187</v>
      </c>
      <c r="H10" s="65">
        <f t="shared" si="0"/>
        <v>40564055</v>
      </c>
      <c r="I10" s="65">
        <f t="shared" si="0"/>
        <v>192717733</v>
      </c>
      <c r="J10" s="65">
        <f t="shared" si="0"/>
        <v>39382087</v>
      </c>
      <c r="K10" s="65">
        <f t="shared" si="0"/>
        <v>41028304</v>
      </c>
      <c r="L10" s="65">
        <f t="shared" si="0"/>
        <v>88867605</v>
      </c>
      <c r="M10" s="65">
        <f t="shared" si="0"/>
        <v>169277996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361995729</v>
      </c>
      <c r="W10" s="65">
        <f t="shared" si="0"/>
        <v>338689170</v>
      </c>
      <c r="X10" s="65">
        <f t="shared" si="0"/>
        <v>23306559</v>
      </c>
      <c r="Y10" s="66">
        <f>+IF(W10&lt;&gt;0,(X10/W10)*100,0)</f>
        <v>6.88140072503647</v>
      </c>
      <c r="Z10" s="67">
        <f t="shared" si="0"/>
        <v>677378319</v>
      </c>
    </row>
    <row r="11" spans="1:26" ht="13.5">
      <c r="A11" s="57" t="s">
        <v>36</v>
      </c>
      <c r="B11" s="18">
        <v>187226339</v>
      </c>
      <c r="C11" s="18">
        <v>0</v>
      </c>
      <c r="D11" s="58">
        <v>203103386</v>
      </c>
      <c r="E11" s="59">
        <v>203103386</v>
      </c>
      <c r="F11" s="59">
        <v>15600135</v>
      </c>
      <c r="G11" s="59">
        <v>17016113</v>
      </c>
      <c r="H11" s="59">
        <v>16888762</v>
      </c>
      <c r="I11" s="59">
        <v>49505010</v>
      </c>
      <c r="J11" s="59">
        <v>17162455</v>
      </c>
      <c r="K11" s="59">
        <v>17625424</v>
      </c>
      <c r="L11" s="59">
        <v>16768546</v>
      </c>
      <c r="M11" s="59">
        <v>51556425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101061435</v>
      </c>
      <c r="W11" s="59">
        <v>101551692</v>
      </c>
      <c r="X11" s="59">
        <v>-490257</v>
      </c>
      <c r="Y11" s="60">
        <v>-0.48</v>
      </c>
      <c r="Z11" s="61">
        <v>203103386</v>
      </c>
    </row>
    <row r="12" spans="1:26" ht="13.5">
      <c r="A12" s="57" t="s">
        <v>37</v>
      </c>
      <c r="B12" s="18">
        <v>14180756</v>
      </c>
      <c r="C12" s="18">
        <v>0</v>
      </c>
      <c r="D12" s="58">
        <v>15408356</v>
      </c>
      <c r="E12" s="59">
        <v>15408356</v>
      </c>
      <c r="F12" s="59">
        <v>1185784</v>
      </c>
      <c r="G12" s="59">
        <v>1185784</v>
      </c>
      <c r="H12" s="59">
        <v>1174040</v>
      </c>
      <c r="I12" s="59">
        <v>3545608</v>
      </c>
      <c r="J12" s="59">
        <v>1167865</v>
      </c>
      <c r="K12" s="59">
        <v>1193513</v>
      </c>
      <c r="L12" s="59">
        <v>1191959</v>
      </c>
      <c r="M12" s="59">
        <v>3553337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7098945</v>
      </c>
      <c r="W12" s="59">
        <v>7704180</v>
      </c>
      <c r="X12" s="59">
        <v>-605235</v>
      </c>
      <c r="Y12" s="60">
        <v>-7.86</v>
      </c>
      <c r="Z12" s="61">
        <v>15408356</v>
      </c>
    </row>
    <row r="13" spans="1:26" ht="13.5">
      <c r="A13" s="57" t="s">
        <v>96</v>
      </c>
      <c r="B13" s="18">
        <v>6422861</v>
      </c>
      <c r="C13" s="18">
        <v>0</v>
      </c>
      <c r="D13" s="58">
        <v>94303338</v>
      </c>
      <c r="E13" s="59">
        <v>94303338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39680116</v>
      </c>
      <c r="M13" s="59">
        <v>39680116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39680116</v>
      </c>
      <c r="W13" s="59">
        <v>47151666</v>
      </c>
      <c r="X13" s="59">
        <v>-7471550</v>
      </c>
      <c r="Y13" s="60">
        <v>-15.85</v>
      </c>
      <c r="Z13" s="61">
        <v>94303338</v>
      </c>
    </row>
    <row r="14" spans="1:26" ht="13.5">
      <c r="A14" s="57" t="s">
        <v>38</v>
      </c>
      <c r="B14" s="18">
        <v>31425667</v>
      </c>
      <c r="C14" s="18">
        <v>0</v>
      </c>
      <c r="D14" s="58">
        <v>22869</v>
      </c>
      <c r="E14" s="59">
        <v>22869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11436</v>
      </c>
      <c r="X14" s="59">
        <v>-11436</v>
      </c>
      <c r="Y14" s="60">
        <v>-100</v>
      </c>
      <c r="Z14" s="61">
        <v>22869</v>
      </c>
    </row>
    <row r="15" spans="1:26" ht="13.5">
      <c r="A15" s="57" t="s">
        <v>39</v>
      </c>
      <c r="B15" s="18">
        <v>302673350</v>
      </c>
      <c r="C15" s="18">
        <v>0</v>
      </c>
      <c r="D15" s="58">
        <v>309718216</v>
      </c>
      <c r="E15" s="59">
        <v>309718216</v>
      </c>
      <c r="F15" s="59">
        <v>398913</v>
      </c>
      <c r="G15" s="59">
        <v>22020290</v>
      </c>
      <c r="H15" s="59">
        <v>38640021</v>
      </c>
      <c r="I15" s="59">
        <v>61059224</v>
      </c>
      <c r="J15" s="59">
        <v>47665485</v>
      </c>
      <c r="K15" s="59">
        <v>101742938</v>
      </c>
      <c r="L15" s="59">
        <v>5687711</v>
      </c>
      <c r="M15" s="59">
        <v>155096134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216155358</v>
      </c>
      <c r="W15" s="59">
        <v>154859106</v>
      </c>
      <c r="X15" s="59">
        <v>61296252</v>
      </c>
      <c r="Y15" s="60">
        <v>39.58</v>
      </c>
      <c r="Z15" s="61">
        <v>309718216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191979736</v>
      </c>
      <c r="C17" s="18">
        <v>0</v>
      </c>
      <c r="D17" s="58">
        <v>226590855</v>
      </c>
      <c r="E17" s="59">
        <v>226590855</v>
      </c>
      <c r="F17" s="59">
        <v>5250330</v>
      </c>
      <c r="G17" s="59">
        <v>3201749</v>
      </c>
      <c r="H17" s="59">
        <v>13569347</v>
      </c>
      <c r="I17" s="59">
        <v>22021426</v>
      </c>
      <c r="J17" s="59">
        <v>12451674</v>
      </c>
      <c r="K17" s="59">
        <v>7644581</v>
      </c>
      <c r="L17" s="59">
        <v>49487845</v>
      </c>
      <c r="M17" s="59">
        <v>69584100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91605526</v>
      </c>
      <c r="W17" s="59">
        <v>113295426</v>
      </c>
      <c r="X17" s="59">
        <v>-21689900</v>
      </c>
      <c r="Y17" s="60">
        <v>-19.14</v>
      </c>
      <c r="Z17" s="61">
        <v>226590855</v>
      </c>
    </row>
    <row r="18" spans="1:26" ht="13.5">
      <c r="A18" s="69" t="s">
        <v>42</v>
      </c>
      <c r="B18" s="70">
        <f>SUM(B11:B17)</f>
        <v>733908709</v>
      </c>
      <c r="C18" s="70">
        <f>SUM(C11:C17)</f>
        <v>0</v>
      </c>
      <c r="D18" s="71">
        <f aca="true" t="shared" si="1" ref="D18:Z18">SUM(D11:D17)</f>
        <v>849147020</v>
      </c>
      <c r="E18" s="72">
        <f t="shared" si="1"/>
        <v>849147020</v>
      </c>
      <c r="F18" s="72">
        <f t="shared" si="1"/>
        <v>22435162</v>
      </c>
      <c r="G18" s="72">
        <f t="shared" si="1"/>
        <v>43423936</v>
      </c>
      <c r="H18" s="72">
        <f t="shared" si="1"/>
        <v>70272170</v>
      </c>
      <c r="I18" s="72">
        <f t="shared" si="1"/>
        <v>136131268</v>
      </c>
      <c r="J18" s="72">
        <f t="shared" si="1"/>
        <v>78447479</v>
      </c>
      <c r="K18" s="72">
        <f t="shared" si="1"/>
        <v>128206456</v>
      </c>
      <c r="L18" s="72">
        <f t="shared" si="1"/>
        <v>112816177</v>
      </c>
      <c r="M18" s="72">
        <f t="shared" si="1"/>
        <v>319470112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455601380</v>
      </c>
      <c r="W18" s="72">
        <f t="shared" si="1"/>
        <v>424573506</v>
      </c>
      <c r="X18" s="72">
        <f t="shared" si="1"/>
        <v>31027874</v>
      </c>
      <c r="Y18" s="66">
        <f>+IF(W18&lt;&gt;0,(X18/W18)*100,0)</f>
        <v>7.308009935033486</v>
      </c>
      <c r="Z18" s="73">
        <f t="shared" si="1"/>
        <v>849147020</v>
      </c>
    </row>
    <row r="19" spans="1:26" ht="13.5">
      <c r="A19" s="69" t="s">
        <v>43</v>
      </c>
      <c r="B19" s="74">
        <f>+B10-B18</f>
        <v>-129161107</v>
      </c>
      <c r="C19" s="74">
        <f>+C10-C18</f>
        <v>0</v>
      </c>
      <c r="D19" s="75">
        <f aca="true" t="shared" si="2" ref="D19:Z19">+D10-D18</f>
        <v>-171768701</v>
      </c>
      <c r="E19" s="76">
        <f t="shared" si="2"/>
        <v>-171768701</v>
      </c>
      <c r="F19" s="76">
        <f t="shared" si="2"/>
        <v>86045329</v>
      </c>
      <c r="G19" s="76">
        <f t="shared" si="2"/>
        <v>249251</v>
      </c>
      <c r="H19" s="76">
        <f t="shared" si="2"/>
        <v>-29708115</v>
      </c>
      <c r="I19" s="76">
        <f t="shared" si="2"/>
        <v>56586465</v>
      </c>
      <c r="J19" s="76">
        <f t="shared" si="2"/>
        <v>-39065392</v>
      </c>
      <c r="K19" s="76">
        <f t="shared" si="2"/>
        <v>-87178152</v>
      </c>
      <c r="L19" s="76">
        <f t="shared" si="2"/>
        <v>-23948572</v>
      </c>
      <c r="M19" s="76">
        <f t="shared" si="2"/>
        <v>-150192116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-93605651</v>
      </c>
      <c r="W19" s="76">
        <f>IF(E10=E18,0,W10-W18)</f>
        <v>-85884336</v>
      </c>
      <c r="X19" s="76">
        <f t="shared" si="2"/>
        <v>-7721315</v>
      </c>
      <c r="Y19" s="77">
        <f>+IF(W19&lt;&gt;0,(X19/W19)*100,0)</f>
        <v>8.990364669059094</v>
      </c>
      <c r="Z19" s="78">
        <f t="shared" si="2"/>
        <v>-171768701</v>
      </c>
    </row>
    <row r="20" spans="1:26" ht="13.5">
      <c r="A20" s="57" t="s">
        <v>44</v>
      </c>
      <c r="B20" s="18">
        <v>10000000</v>
      </c>
      <c r="C20" s="18">
        <v>0</v>
      </c>
      <c r="D20" s="58">
        <v>89283571</v>
      </c>
      <c r="E20" s="59">
        <v>89283571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44641788</v>
      </c>
      <c r="X20" s="59">
        <v>-44641788</v>
      </c>
      <c r="Y20" s="60">
        <v>-100</v>
      </c>
      <c r="Z20" s="61">
        <v>89283571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-119161107</v>
      </c>
      <c r="C22" s="85">
        <f>SUM(C19:C21)</f>
        <v>0</v>
      </c>
      <c r="D22" s="86">
        <f aca="true" t="shared" si="3" ref="D22:Z22">SUM(D19:D21)</f>
        <v>-82485130</v>
      </c>
      <c r="E22" s="87">
        <f t="shared" si="3"/>
        <v>-82485130</v>
      </c>
      <c r="F22" s="87">
        <f t="shared" si="3"/>
        <v>86045329</v>
      </c>
      <c r="G22" s="87">
        <f t="shared" si="3"/>
        <v>249251</v>
      </c>
      <c r="H22" s="87">
        <f t="shared" si="3"/>
        <v>-29708115</v>
      </c>
      <c r="I22" s="87">
        <f t="shared" si="3"/>
        <v>56586465</v>
      </c>
      <c r="J22" s="87">
        <f t="shared" si="3"/>
        <v>-39065392</v>
      </c>
      <c r="K22" s="87">
        <f t="shared" si="3"/>
        <v>-87178152</v>
      </c>
      <c r="L22" s="87">
        <f t="shared" si="3"/>
        <v>-23948572</v>
      </c>
      <c r="M22" s="87">
        <f t="shared" si="3"/>
        <v>-150192116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-93605651</v>
      </c>
      <c r="W22" s="87">
        <f t="shared" si="3"/>
        <v>-41242548</v>
      </c>
      <c r="X22" s="87">
        <f t="shared" si="3"/>
        <v>-52363103</v>
      </c>
      <c r="Y22" s="88">
        <f>+IF(W22&lt;&gt;0,(X22/W22)*100,0)</f>
        <v>126.96379234377079</v>
      </c>
      <c r="Z22" s="89">
        <f t="shared" si="3"/>
        <v>-82485130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-119161107</v>
      </c>
      <c r="C24" s="74">
        <f>SUM(C22:C23)</f>
        <v>0</v>
      </c>
      <c r="D24" s="75">
        <f aca="true" t="shared" si="4" ref="D24:Z24">SUM(D22:D23)</f>
        <v>-82485130</v>
      </c>
      <c r="E24" s="76">
        <f t="shared" si="4"/>
        <v>-82485130</v>
      </c>
      <c r="F24" s="76">
        <f t="shared" si="4"/>
        <v>86045329</v>
      </c>
      <c r="G24" s="76">
        <f t="shared" si="4"/>
        <v>249251</v>
      </c>
      <c r="H24" s="76">
        <f t="shared" si="4"/>
        <v>-29708115</v>
      </c>
      <c r="I24" s="76">
        <f t="shared" si="4"/>
        <v>56586465</v>
      </c>
      <c r="J24" s="76">
        <f t="shared" si="4"/>
        <v>-39065392</v>
      </c>
      <c r="K24" s="76">
        <f t="shared" si="4"/>
        <v>-87178152</v>
      </c>
      <c r="L24" s="76">
        <f t="shared" si="4"/>
        <v>-23948572</v>
      </c>
      <c r="M24" s="76">
        <f t="shared" si="4"/>
        <v>-150192116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-93605651</v>
      </c>
      <c r="W24" s="76">
        <f t="shared" si="4"/>
        <v>-41242548</v>
      </c>
      <c r="X24" s="76">
        <f t="shared" si="4"/>
        <v>-52363103</v>
      </c>
      <c r="Y24" s="77">
        <f>+IF(W24&lt;&gt;0,(X24/W24)*100,0)</f>
        <v>126.96379234377079</v>
      </c>
      <c r="Z24" s="78">
        <f t="shared" si="4"/>
        <v>-82485130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1808735</v>
      </c>
      <c r="C27" s="21">
        <v>0</v>
      </c>
      <c r="D27" s="98">
        <v>94283571</v>
      </c>
      <c r="E27" s="99">
        <v>94283571</v>
      </c>
      <c r="F27" s="99">
        <v>0</v>
      </c>
      <c r="G27" s="99">
        <v>7240829</v>
      </c>
      <c r="H27" s="99">
        <v>2920273</v>
      </c>
      <c r="I27" s="99">
        <v>10161102</v>
      </c>
      <c r="J27" s="99">
        <v>5376490</v>
      </c>
      <c r="K27" s="99">
        <v>2856345</v>
      </c>
      <c r="L27" s="99">
        <v>5726620</v>
      </c>
      <c r="M27" s="99">
        <v>13959455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24120557</v>
      </c>
      <c r="W27" s="99">
        <v>47141786</v>
      </c>
      <c r="X27" s="99">
        <v>-23021229</v>
      </c>
      <c r="Y27" s="100">
        <v>-48.83</v>
      </c>
      <c r="Z27" s="101">
        <v>94283571</v>
      </c>
    </row>
    <row r="28" spans="1:26" ht="13.5">
      <c r="A28" s="102" t="s">
        <v>44</v>
      </c>
      <c r="B28" s="18">
        <v>2612516</v>
      </c>
      <c r="C28" s="18">
        <v>0</v>
      </c>
      <c r="D28" s="58">
        <v>89283571</v>
      </c>
      <c r="E28" s="59">
        <v>89283571</v>
      </c>
      <c r="F28" s="59">
        <v>0</v>
      </c>
      <c r="G28" s="59">
        <v>7240829</v>
      </c>
      <c r="H28" s="59">
        <v>2920273</v>
      </c>
      <c r="I28" s="59">
        <v>10161102</v>
      </c>
      <c r="J28" s="59">
        <v>5276429</v>
      </c>
      <c r="K28" s="59">
        <v>2855948</v>
      </c>
      <c r="L28" s="59">
        <v>5592789</v>
      </c>
      <c r="M28" s="59">
        <v>13725166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23886268</v>
      </c>
      <c r="W28" s="59">
        <v>44641786</v>
      </c>
      <c r="X28" s="59">
        <v>-20755518</v>
      </c>
      <c r="Y28" s="60">
        <v>-46.49</v>
      </c>
      <c r="Z28" s="61">
        <v>89283571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13200</v>
      </c>
      <c r="K29" s="59">
        <v>-13200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-803780</v>
      </c>
      <c r="C31" s="18">
        <v>0</v>
      </c>
      <c r="D31" s="58">
        <v>5000000</v>
      </c>
      <c r="E31" s="59">
        <v>5000000</v>
      </c>
      <c r="F31" s="59">
        <v>0</v>
      </c>
      <c r="G31" s="59">
        <v>0</v>
      </c>
      <c r="H31" s="59">
        <v>0</v>
      </c>
      <c r="I31" s="59">
        <v>0</v>
      </c>
      <c r="J31" s="59">
        <v>86861</v>
      </c>
      <c r="K31" s="59">
        <v>13597</v>
      </c>
      <c r="L31" s="59">
        <v>133832</v>
      </c>
      <c r="M31" s="59">
        <v>234290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234290</v>
      </c>
      <c r="W31" s="59">
        <v>2500000</v>
      </c>
      <c r="X31" s="59">
        <v>-2265710</v>
      </c>
      <c r="Y31" s="60">
        <v>-90.63</v>
      </c>
      <c r="Z31" s="61">
        <v>5000000</v>
      </c>
    </row>
    <row r="32" spans="1:26" ht="13.5">
      <c r="A32" s="69" t="s">
        <v>50</v>
      </c>
      <c r="B32" s="21">
        <f>SUM(B28:B31)</f>
        <v>1808736</v>
      </c>
      <c r="C32" s="21">
        <f>SUM(C28:C31)</f>
        <v>0</v>
      </c>
      <c r="D32" s="98">
        <f aca="true" t="shared" si="5" ref="D32:Z32">SUM(D28:D31)</f>
        <v>94283571</v>
      </c>
      <c r="E32" s="99">
        <f t="shared" si="5"/>
        <v>94283571</v>
      </c>
      <c r="F32" s="99">
        <f t="shared" si="5"/>
        <v>0</v>
      </c>
      <c r="G32" s="99">
        <f t="shared" si="5"/>
        <v>7240829</v>
      </c>
      <c r="H32" s="99">
        <f t="shared" si="5"/>
        <v>2920273</v>
      </c>
      <c r="I32" s="99">
        <f t="shared" si="5"/>
        <v>10161102</v>
      </c>
      <c r="J32" s="99">
        <f t="shared" si="5"/>
        <v>5376490</v>
      </c>
      <c r="K32" s="99">
        <f t="shared" si="5"/>
        <v>2856345</v>
      </c>
      <c r="L32" s="99">
        <f t="shared" si="5"/>
        <v>5726621</v>
      </c>
      <c r="M32" s="99">
        <f t="shared" si="5"/>
        <v>13959456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24120558</v>
      </c>
      <c r="W32" s="99">
        <f t="shared" si="5"/>
        <v>47141786</v>
      </c>
      <c r="X32" s="99">
        <f t="shared" si="5"/>
        <v>-23021228</v>
      </c>
      <c r="Y32" s="100">
        <f>+IF(W32&lt;&gt;0,(X32/W32)*100,0)</f>
        <v>-48.83401744685702</v>
      </c>
      <c r="Z32" s="101">
        <f t="shared" si="5"/>
        <v>94283571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172070918</v>
      </c>
      <c r="C35" s="18">
        <v>0</v>
      </c>
      <c r="D35" s="58">
        <v>120823358</v>
      </c>
      <c r="E35" s="59">
        <v>120823358</v>
      </c>
      <c r="F35" s="59">
        <v>160482408</v>
      </c>
      <c r="G35" s="59">
        <v>315660439</v>
      </c>
      <c r="H35" s="59">
        <v>297596868</v>
      </c>
      <c r="I35" s="59">
        <v>297596868</v>
      </c>
      <c r="J35" s="59">
        <v>312078707</v>
      </c>
      <c r="K35" s="59">
        <v>335697188</v>
      </c>
      <c r="L35" s="59">
        <v>341454091</v>
      </c>
      <c r="M35" s="59">
        <v>341454091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341454091</v>
      </c>
      <c r="W35" s="59">
        <v>60411679</v>
      </c>
      <c r="X35" s="59">
        <v>281042412</v>
      </c>
      <c r="Y35" s="60">
        <v>465.21</v>
      </c>
      <c r="Z35" s="61">
        <v>120823358</v>
      </c>
    </row>
    <row r="36" spans="1:26" ht="13.5">
      <c r="A36" s="57" t="s">
        <v>53</v>
      </c>
      <c r="B36" s="18">
        <v>1775256981</v>
      </c>
      <c r="C36" s="18">
        <v>0</v>
      </c>
      <c r="D36" s="58">
        <v>1938990650</v>
      </c>
      <c r="E36" s="59">
        <v>1938990650</v>
      </c>
      <c r="F36" s="59">
        <v>2033274245</v>
      </c>
      <c r="G36" s="59">
        <v>1795383009</v>
      </c>
      <c r="H36" s="59">
        <v>1803667512</v>
      </c>
      <c r="I36" s="59">
        <v>1803667512</v>
      </c>
      <c r="J36" s="59">
        <v>1810491195</v>
      </c>
      <c r="K36" s="59">
        <v>1815349205</v>
      </c>
      <c r="L36" s="59">
        <v>1781805884</v>
      </c>
      <c r="M36" s="59">
        <v>1781805884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1781805884</v>
      </c>
      <c r="W36" s="59">
        <v>969495325</v>
      </c>
      <c r="X36" s="59">
        <v>812310559</v>
      </c>
      <c r="Y36" s="60">
        <v>83.79</v>
      </c>
      <c r="Z36" s="61">
        <v>1938990650</v>
      </c>
    </row>
    <row r="37" spans="1:26" ht="13.5">
      <c r="A37" s="57" t="s">
        <v>54</v>
      </c>
      <c r="B37" s="18">
        <v>911293840</v>
      </c>
      <c r="C37" s="18">
        <v>0</v>
      </c>
      <c r="D37" s="58">
        <v>656380031</v>
      </c>
      <c r="E37" s="59">
        <v>656380031</v>
      </c>
      <c r="F37" s="59">
        <v>657463597</v>
      </c>
      <c r="G37" s="59">
        <v>1116380613</v>
      </c>
      <c r="H37" s="59">
        <v>1086367690</v>
      </c>
      <c r="I37" s="59">
        <v>1086367690</v>
      </c>
      <c r="J37" s="59">
        <v>1146777884</v>
      </c>
      <c r="K37" s="59">
        <v>1262432526</v>
      </c>
      <c r="L37" s="59">
        <v>1258594679</v>
      </c>
      <c r="M37" s="59">
        <v>1258594679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1258594679</v>
      </c>
      <c r="W37" s="59">
        <v>328190016</v>
      </c>
      <c r="X37" s="59">
        <v>930404663</v>
      </c>
      <c r="Y37" s="60">
        <v>283.5</v>
      </c>
      <c r="Z37" s="61">
        <v>656380031</v>
      </c>
    </row>
    <row r="38" spans="1:26" ht="13.5">
      <c r="A38" s="57" t="s">
        <v>55</v>
      </c>
      <c r="B38" s="18">
        <v>140020918</v>
      </c>
      <c r="C38" s="18">
        <v>0</v>
      </c>
      <c r="D38" s="58">
        <v>57405590</v>
      </c>
      <c r="E38" s="59">
        <v>57405590</v>
      </c>
      <c r="F38" s="59">
        <v>54516230</v>
      </c>
      <c r="G38" s="59">
        <v>77849320</v>
      </c>
      <c r="H38" s="59">
        <v>77849320</v>
      </c>
      <c r="I38" s="59">
        <v>77849320</v>
      </c>
      <c r="J38" s="59">
        <v>77849320</v>
      </c>
      <c r="K38" s="59">
        <v>77849319</v>
      </c>
      <c r="L38" s="59">
        <v>77849319</v>
      </c>
      <c r="M38" s="59">
        <v>77849319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77849319</v>
      </c>
      <c r="W38" s="59">
        <v>28702795</v>
      </c>
      <c r="X38" s="59">
        <v>49146524</v>
      </c>
      <c r="Y38" s="60">
        <v>171.23</v>
      </c>
      <c r="Z38" s="61">
        <v>57405590</v>
      </c>
    </row>
    <row r="39" spans="1:26" ht="13.5">
      <c r="A39" s="57" t="s">
        <v>56</v>
      </c>
      <c r="B39" s="18">
        <v>896013141</v>
      </c>
      <c r="C39" s="18">
        <v>0</v>
      </c>
      <c r="D39" s="58">
        <v>1346028387</v>
      </c>
      <c r="E39" s="59">
        <v>1346028387</v>
      </c>
      <c r="F39" s="59">
        <v>1481776826</v>
      </c>
      <c r="G39" s="59">
        <v>916813514</v>
      </c>
      <c r="H39" s="59">
        <v>937047370</v>
      </c>
      <c r="I39" s="59">
        <v>937047370</v>
      </c>
      <c r="J39" s="59">
        <v>897942698</v>
      </c>
      <c r="K39" s="59">
        <v>810764548</v>
      </c>
      <c r="L39" s="59">
        <v>786815977</v>
      </c>
      <c r="M39" s="59">
        <v>786815977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786815977</v>
      </c>
      <c r="W39" s="59">
        <v>673014194</v>
      </c>
      <c r="X39" s="59">
        <v>113801783</v>
      </c>
      <c r="Y39" s="60">
        <v>16.91</v>
      </c>
      <c r="Z39" s="61">
        <v>1346028387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67721613</v>
      </c>
      <c r="C42" s="18">
        <v>0</v>
      </c>
      <c r="D42" s="58">
        <v>-30215622</v>
      </c>
      <c r="E42" s="59">
        <v>-30215622</v>
      </c>
      <c r="F42" s="59">
        <v>78790922</v>
      </c>
      <c r="G42" s="59">
        <v>42486250</v>
      </c>
      <c r="H42" s="59">
        <v>-22627237</v>
      </c>
      <c r="I42" s="59">
        <v>98649935</v>
      </c>
      <c r="J42" s="59">
        <v>-22673979</v>
      </c>
      <c r="K42" s="59">
        <v>-90806086</v>
      </c>
      <c r="L42" s="59">
        <v>83767708</v>
      </c>
      <c r="M42" s="59">
        <v>-29712357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68937578</v>
      </c>
      <c r="W42" s="59">
        <v>-15096369</v>
      </c>
      <c r="X42" s="59">
        <v>84033947</v>
      </c>
      <c r="Y42" s="60">
        <v>-556.65</v>
      </c>
      <c r="Z42" s="61">
        <v>-30215622</v>
      </c>
    </row>
    <row r="43" spans="1:26" ht="13.5">
      <c r="A43" s="57" t="s">
        <v>59</v>
      </c>
      <c r="B43" s="18">
        <v>-67749337</v>
      </c>
      <c r="C43" s="18">
        <v>0</v>
      </c>
      <c r="D43" s="58">
        <v>-74283571</v>
      </c>
      <c r="E43" s="59">
        <v>-74283571</v>
      </c>
      <c r="F43" s="59">
        <v>2</v>
      </c>
      <c r="G43" s="59">
        <v>-8539987</v>
      </c>
      <c r="H43" s="59">
        <v>-8284501</v>
      </c>
      <c r="I43" s="59">
        <v>-16824486</v>
      </c>
      <c r="J43" s="59">
        <v>-7524637</v>
      </c>
      <c r="K43" s="59">
        <v>-4916272</v>
      </c>
      <c r="L43" s="59">
        <v>-6050287</v>
      </c>
      <c r="M43" s="59">
        <v>-18491196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-35315682</v>
      </c>
      <c r="W43" s="59">
        <v>-37141784</v>
      </c>
      <c r="X43" s="59">
        <v>1826102</v>
      </c>
      <c r="Y43" s="60">
        <v>-4.92</v>
      </c>
      <c r="Z43" s="61">
        <v>-74283571</v>
      </c>
    </row>
    <row r="44" spans="1:26" ht="13.5">
      <c r="A44" s="57" t="s">
        <v>60</v>
      </c>
      <c r="B44" s="18">
        <v>-246105</v>
      </c>
      <c r="C44" s="18">
        <v>0</v>
      </c>
      <c r="D44" s="58">
        <v>-324000</v>
      </c>
      <c r="E44" s="59">
        <v>-324000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-162000</v>
      </c>
      <c r="X44" s="59">
        <v>162000</v>
      </c>
      <c r="Y44" s="60">
        <v>-100</v>
      </c>
      <c r="Z44" s="61">
        <v>-324000</v>
      </c>
    </row>
    <row r="45" spans="1:26" ht="13.5">
      <c r="A45" s="69" t="s">
        <v>61</v>
      </c>
      <c r="B45" s="21">
        <v>2442488</v>
      </c>
      <c r="C45" s="21">
        <v>0</v>
      </c>
      <c r="D45" s="98">
        <v>-104823193</v>
      </c>
      <c r="E45" s="99">
        <v>-104823193</v>
      </c>
      <c r="F45" s="99">
        <v>81233412</v>
      </c>
      <c r="G45" s="99">
        <v>115179675</v>
      </c>
      <c r="H45" s="99">
        <v>84267937</v>
      </c>
      <c r="I45" s="99">
        <v>84267937</v>
      </c>
      <c r="J45" s="99">
        <v>54069321</v>
      </c>
      <c r="K45" s="99">
        <v>-41653037</v>
      </c>
      <c r="L45" s="99">
        <v>36064384</v>
      </c>
      <c r="M45" s="99">
        <v>36064384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36064384</v>
      </c>
      <c r="W45" s="99">
        <v>-52400153</v>
      </c>
      <c r="X45" s="99">
        <v>88464537</v>
      </c>
      <c r="Y45" s="100">
        <v>-168.82</v>
      </c>
      <c r="Z45" s="101">
        <v>-104823193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49536916</v>
      </c>
      <c r="C49" s="51">
        <v>0</v>
      </c>
      <c r="D49" s="128">
        <v>13372504</v>
      </c>
      <c r="E49" s="53">
        <v>12412093</v>
      </c>
      <c r="F49" s="53">
        <v>0</v>
      </c>
      <c r="G49" s="53">
        <v>0</v>
      </c>
      <c r="H49" s="53">
        <v>0</v>
      </c>
      <c r="I49" s="53">
        <v>11653706</v>
      </c>
      <c r="J49" s="53">
        <v>0</v>
      </c>
      <c r="K49" s="53">
        <v>0</v>
      </c>
      <c r="L49" s="53">
        <v>0</v>
      </c>
      <c r="M49" s="53">
        <v>14585515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9258927</v>
      </c>
      <c r="W49" s="53">
        <v>51308089</v>
      </c>
      <c r="X49" s="53">
        <v>428757623</v>
      </c>
      <c r="Y49" s="53">
        <v>590885373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45724181</v>
      </c>
      <c r="C51" s="51">
        <v>0</v>
      </c>
      <c r="D51" s="128">
        <v>16105474</v>
      </c>
      <c r="E51" s="53">
        <v>30183208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728032976</v>
      </c>
      <c r="Y51" s="53">
        <v>820045839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85.75812998727113</v>
      </c>
      <c r="C58" s="5">
        <f>IF(C67=0,0,+(C76/C67)*100)</f>
        <v>0</v>
      </c>
      <c r="D58" s="6">
        <f aca="true" t="shared" si="6" ref="D58:Z58">IF(D67=0,0,+(D76/D67)*100)</f>
        <v>78.28634482986965</v>
      </c>
      <c r="E58" s="7">
        <f t="shared" si="6"/>
        <v>78.28634482986965</v>
      </c>
      <c r="F58" s="7">
        <f t="shared" si="6"/>
        <v>68.34521743310333</v>
      </c>
      <c r="G58" s="7">
        <f t="shared" si="6"/>
        <v>80.54029204965487</v>
      </c>
      <c r="H58" s="7">
        <f t="shared" si="6"/>
        <v>116.42758600957444</v>
      </c>
      <c r="I58" s="7">
        <f t="shared" si="6"/>
        <v>87.10105876876746</v>
      </c>
      <c r="J58" s="7">
        <f t="shared" si="6"/>
        <v>101.63531559257106</v>
      </c>
      <c r="K58" s="7">
        <f t="shared" si="6"/>
        <v>81.79813079382396</v>
      </c>
      <c r="L58" s="7">
        <f t="shared" si="6"/>
        <v>106.39169823668647</v>
      </c>
      <c r="M58" s="7">
        <f t="shared" si="6"/>
        <v>96.41848957006664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91.59172121439504</v>
      </c>
      <c r="W58" s="7">
        <f t="shared" si="6"/>
        <v>78.28634205697016</v>
      </c>
      <c r="X58" s="7">
        <f t="shared" si="6"/>
        <v>0</v>
      </c>
      <c r="Y58" s="7">
        <f t="shared" si="6"/>
        <v>0</v>
      </c>
      <c r="Z58" s="8">
        <f t="shared" si="6"/>
        <v>78.28634482986965</v>
      </c>
    </row>
    <row r="59" spans="1:26" ht="13.5">
      <c r="A59" s="36" t="s">
        <v>31</v>
      </c>
      <c r="B59" s="9">
        <f aca="true" t="shared" si="7" ref="B59:Z66">IF(B68=0,0,+(B77/B68)*100)</f>
        <v>100.00000096866246</v>
      </c>
      <c r="C59" s="9">
        <f t="shared" si="7"/>
        <v>0</v>
      </c>
      <c r="D59" s="2">
        <f t="shared" si="7"/>
        <v>80.67355661584223</v>
      </c>
      <c r="E59" s="10">
        <f t="shared" si="7"/>
        <v>80.67355661584223</v>
      </c>
      <c r="F59" s="10">
        <f t="shared" si="7"/>
        <v>58.18986729876347</v>
      </c>
      <c r="G59" s="10">
        <f t="shared" si="7"/>
        <v>74.67719905104259</v>
      </c>
      <c r="H59" s="10">
        <f t="shared" si="7"/>
        <v>101.62979287896405</v>
      </c>
      <c r="I59" s="10">
        <f t="shared" si="7"/>
        <v>78.17371411857951</v>
      </c>
      <c r="J59" s="10">
        <f t="shared" si="7"/>
        <v>91.53358293572991</v>
      </c>
      <c r="K59" s="10">
        <f t="shared" si="7"/>
        <v>71.98127569796574</v>
      </c>
      <c r="L59" s="10">
        <f t="shared" si="7"/>
        <v>129.55452320583422</v>
      </c>
      <c r="M59" s="10">
        <f t="shared" si="7"/>
        <v>97.68342452538724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87.94564639300788</v>
      </c>
      <c r="W59" s="10">
        <f t="shared" si="7"/>
        <v>80.67354942367946</v>
      </c>
      <c r="X59" s="10">
        <f t="shared" si="7"/>
        <v>0</v>
      </c>
      <c r="Y59" s="10">
        <f t="shared" si="7"/>
        <v>0</v>
      </c>
      <c r="Z59" s="11">
        <f t="shared" si="7"/>
        <v>80.67355661584223</v>
      </c>
    </row>
    <row r="60" spans="1:26" ht="13.5">
      <c r="A60" s="37" t="s">
        <v>32</v>
      </c>
      <c r="B60" s="12">
        <f t="shared" si="7"/>
        <v>81.31729832564002</v>
      </c>
      <c r="C60" s="12">
        <f t="shared" si="7"/>
        <v>0</v>
      </c>
      <c r="D60" s="3">
        <f t="shared" si="7"/>
        <v>83.52303937015418</v>
      </c>
      <c r="E60" s="13">
        <f t="shared" si="7"/>
        <v>83.52303937015418</v>
      </c>
      <c r="F60" s="13">
        <f t="shared" si="7"/>
        <v>75.1866876693441</v>
      </c>
      <c r="G60" s="13">
        <f t="shared" si="7"/>
        <v>88.40985355043298</v>
      </c>
      <c r="H60" s="13">
        <f t="shared" si="7"/>
        <v>133.23313824097326</v>
      </c>
      <c r="I60" s="13">
        <f t="shared" si="7"/>
        <v>96.47314493863774</v>
      </c>
      <c r="J60" s="13">
        <f t="shared" si="7"/>
        <v>114.89110737115942</v>
      </c>
      <c r="K60" s="13">
        <f t="shared" si="7"/>
        <v>92.60758019271407</v>
      </c>
      <c r="L60" s="13">
        <f t="shared" si="7"/>
        <v>108.77285563390518</v>
      </c>
      <c r="M60" s="13">
        <f t="shared" si="7"/>
        <v>105.1126869091072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100.54911940451316</v>
      </c>
      <c r="W60" s="13">
        <f t="shared" si="7"/>
        <v>83.52303708713491</v>
      </c>
      <c r="X60" s="13">
        <f t="shared" si="7"/>
        <v>0</v>
      </c>
      <c r="Y60" s="13">
        <f t="shared" si="7"/>
        <v>0</v>
      </c>
      <c r="Z60" s="14">
        <f t="shared" si="7"/>
        <v>83.52303937015418</v>
      </c>
    </row>
    <row r="61" spans="1:26" ht="13.5">
      <c r="A61" s="38" t="s">
        <v>103</v>
      </c>
      <c r="B61" s="12">
        <f t="shared" si="7"/>
        <v>81.06432288985188</v>
      </c>
      <c r="C61" s="12">
        <f t="shared" si="7"/>
        <v>0</v>
      </c>
      <c r="D61" s="3">
        <f t="shared" si="7"/>
        <v>86.70000048165039</v>
      </c>
      <c r="E61" s="13">
        <f t="shared" si="7"/>
        <v>86.70000048165039</v>
      </c>
      <c r="F61" s="13">
        <f t="shared" si="7"/>
        <v>94.1547994231463</v>
      </c>
      <c r="G61" s="13">
        <f t="shared" si="7"/>
        <v>87.43142047247557</v>
      </c>
      <c r="H61" s="13">
        <f t="shared" si="7"/>
        <v>85.99857918128585</v>
      </c>
      <c r="I61" s="13">
        <f t="shared" si="7"/>
        <v>88.92100549418646</v>
      </c>
      <c r="J61" s="13">
        <f t="shared" si="7"/>
        <v>108.97253607470753</v>
      </c>
      <c r="K61" s="13">
        <f t="shared" si="7"/>
        <v>98.77016456114221</v>
      </c>
      <c r="L61" s="13">
        <f t="shared" si="7"/>
        <v>115.78144653432871</v>
      </c>
      <c r="M61" s="13">
        <f t="shared" si="7"/>
        <v>107.73018009799802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97.78646633431492</v>
      </c>
      <c r="W61" s="13">
        <f t="shared" si="7"/>
        <v>86.69999851002207</v>
      </c>
      <c r="X61" s="13">
        <f t="shared" si="7"/>
        <v>0</v>
      </c>
      <c r="Y61" s="13">
        <f t="shared" si="7"/>
        <v>0</v>
      </c>
      <c r="Z61" s="14">
        <f t="shared" si="7"/>
        <v>86.70000048165039</v>
      </c>
    </row>
    <row r="62" spans="1:26" ht="13.5">
      <c r="A62" s="38" t="s">
        <v>104</v>
      </c>
      <c r="B62" s="12">
        <f t="shared" si="7"/>
        <v>84.3425609430685</v>
      </c>
      <c r="C62" s="12">
        <f t="shared" si="7"/>
        <v>0</v>
      </c>
      <c r="D62" s="3">
        <f t="shared" si="7"/>
        <v>74.20758178369292</v>
      </c>
      <c r="E62" s="13">
        <f t="shared" si="7"/>
        <v>74.20758178369292</v>
      </c>
      <c r="F62" s="13">
        <f t="shared" si="7"/>
        <v>27.25381168580789</v>
      </c>
      <c r="G62" s="13">
        <f t="shared" si="7"/>
        <v>63.81465404260261</v>
      </c>
      <c r="H62" s="13">
        <f t="shared" si="7"/>
        <v>418.09485449602255</v>
      </c>
      <c r="I62" s="13">
        <f t="shared" si="7"/>
        <v>59.447516827677504</v>
      </c>
      <c r="J62" s="13">
        <f t="shared" si="7"/>
        <v>103.19849879865548</v>
      </c>
      <c r="K62" s="13">
        <f t="shared" si="7"/>
        <v>69.94595755593892</v>
      </c>
      <c r="L62" s="13">
        <f t="shared" si="7"/>
        <v>89.73632491977953</v>
      </c>
      <c r="M62" s="13">
        <f t="shared" si="7"/>
        <v>86.3780632562739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71.23620358068882</v>
      </c>
      <c r="W62" s="13">
        <f t="shared" si="7"/>
        <v>74.20757928251788</v>
      </c>
      <c r="X62" s="13">
        <f t="shared" si="7"/>
        <v>0</v>
      </c>
      <c r="Y62" s="13">
        <f t="shared" si="7"/>
        <v>0</v>
      </c>
      <c r="Z62" s="14">
        <f t="shared" si="7"/>
        <v>74.20758178369292</v>
      </c>
    </row>
    <row r="63" spans="1:26" ht="13.5">
      <c r="A63" s="38" t="s">
        <v>105</v>
      </c>
      <c r="B63" s="12">
        <f t="shared" si="7"/>
        <v>78.75565309215098</v>
      </c>
      <c r="C63" s="12">
        <f t="shared" si="7"/>
        <v>0</v>
      </c>
      <c r="D63" s="3">
        <f t="shared" si="7"/>
        <v>81.00001164429023</v>
      </c>
      <c r="E63" s="13">
        <f t="shared" si="7"/>
        <v>81.00001164429023</v>
      </c>
      <c r="F63" s="13">
        <f t="shared" si="7"/>
        <v>57.70919244133336</v>
      </c>
      <c r="G63" s="13">
        <f t="shared" si="7"/>
        <v>63.02121054156701</v>
      </c>
      <c r="H63" s="13">
        <f t="shared" si="7"/>
        <v>71.24751461258897</v>
      </c>
      <c r="I63" s="13">
        <f t="shared" si="7"/>
        <v>63.9573985789192</v>
      </c>
      <c r="J63" s="13">
        <f t="shared" si="7"/>
        <v>65.03748768919192</v>
      </c>
      <c r="K63" s="13">
        <f t="shared" si="7"/>
        <v>69.40496125522293</v>
      </c>
      <c r="L63" s="13">
        <f t="shared" si="7"/>
        <v>70.95986535549116</v>
      </c>
      <c r="M63" s="13">
        <f t="shared" si="7"/>
        <v>68.47270820369104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66.27535817610347</v>
      </c>
      <c r="W63" s="13">
        <f t="shared" si="7"/>
        <v>80.99999618220065</v>
      </c>
      <c r="X63" s="13">
        <f t="shared" si="7"/>
        <v>0</v>
      </c>
      <c r="Y63" s="13">
        <f t="shared" si="7"/>
        <v>0</v>
      </c>
      <c r="Z63" s="14">
        <f t="shared" si="7"/>
        <v>81.00001164429023</v>
      </c>
    </row>
    <row r="64" spans="1:26" ht="13.5">
      <c r="A64" s="38" t="s">
        <v>106</v>
      </c>
      <c r="B64" s="12">
        <f t="shared" si="7"/>
        <v>79.04652404968535</v>
      </c>
      <c r="C64" s="12">
        <f t="shared" si="7"/>
        <v>0</v>
      </c>
      <c r="D64" s="3">
        <f t="shared" si="7"/>
        <v>80.99997376315787</v>
      </c>
      <c r="E64" s="13">
        <f t="shared" si="7"/>
        <v>80.99997376315787</v>
      </c>
      <c r="F64" s="13">
        <f t="shared" si="7"/>
        <v>60.82277135949441</v>
      </c>
      <c r="G64" s="13">
        <f t="shared" si="7"/>
        <v>67.73819037878175</v>
      </c>
      <c r="H64" s="13">
        <f t="shared" si="7"/>
        <v>62.5434971629362</v>
      </c>
      <c r="I64" s="13">
        <f t="shared" si="7"/>
        <v>63.70678436370536</v>
      </c>
      <c r="J64" s="13">
        <f t="shared" si="7"/>
        <v>75.69637461553401</v>
      </c>
      <c r="K64" s="13">
        <f t="shared" si="7"/>
        <v>73.71207745842877</v>
      </c>
      <c r="L64" s="13">
        <f t="shared" si="7"/>
        <v>67.13187396436874</v>
      </c>
      <c r="M64" s="13">
        <f t="shared" si="7"/>
        <v>72.15557156760552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67.9370781547871</v>
      </c>
      <c r="W64" s="13">
        <f t="shared" si="7"/>
        <v>80.99998587539088</v>
      </c>
      <c r="X64" s="13">
        <f t="shared" si="7"/>
        <v>0</v>
      </c>
      <c r="Y64" s="13">
        <f t="shared" si="7"/>
        <v>0</v>
      </c>
      <c r="Z64" s="14">
        <f t="shared" si="7"/>
        <v>80.99997376315787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82.97008372719958</v>
      </c>
      <c r="C66" s="15">
        <f t="shared" si="7"/>
        <v>0</v>
      </c>
      <c r="D66" s="4">
        <f t="shared" si="7"/>
        <v>0.809981057894369</v>
      </c>
      <c r="E66" s="16">
        <f t="shared" si="7"/>
        <v>0.809981057894369</v>
      </c>
      <c r="F66" s="16">
        <f t="shared" si="7"/>
        <v>0</v>
      </c>
      <c r="G66" s="16">
        <f t="shared" si="7"/>
        <v>0.4391962298060517</v>
      </c>
      <c r="H66" s="16">
        <f t="shared" si="7"/>
        <v>0</v>
      </c>
      <c r="I66" s="16">
        <f t="shared" si="7"/>
        <v>0.15820858459053824</v>
      </c>
      <c r="J66" s="16">
        <f t="shared" si="7"/>
        <v>0</v>
      </c>
      <c r="K66" s="16">
        <f t="shared" si="7"/>
        <v>0.07913748580730082</v>
      </c>
      <c r="L66" s="16">
        <f t="shared" si="7"/>
        <v>0</v>
      </c>
      <c r="M66" s="16">
        <f t="shared" si="7"/>
        <v>0.026566456212840355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0.0886760353638005</v>
      </c>
      <c r="W66" s="16">
        <f t="shared" si="7"/>
        <v>0.8099811198777568</v>
      </c>
      <c r="X66" s="16">
        <f t="shared" si="7"/>
        <v>0</v>
      </c>
      <c r="Y66" s="16">
        <f t="shared" si="7"/>
        <v>0</v>
      </c>
      <c r="Z66" s="17">
        <f t="shared" si="7"/>
        <v>0.809981057894369</v>
      </c>
    </row>
    <row r="67" spans="1:26" ht="13.5" hidden="1">
      <c r="A67" s="40" t="s">
        <v>109</v>
      </c>
      <c r="B67" s="23">
        <v>443835781</v>
      </c>
      <c r="C67" s="23"/>
      <c r="D67" s="24">
        <v>472124634</v>
      </c>
      <c r="E67" s="25">
        <v>472124634</v>
      </c>
      <c r="F67" s="25">
        <v>42397546</v>
      </c>
      <c r="G67" s="25">
        <v>42522632</v>
      </c>
      <c r="H67" s="25">
        <v>36628364</v>
      </c>
      <c r="I67" s="25">
        <v>121548542</v>
      </c>
      <c r="J67" s="25">
        <v>36455104</v>
      </c>
      <c r="K67" s="25">
        <v>38807811</v>
      </c>
      <c r="L67" s="25">
        <v>37821748</v>
      </c>
      <c r="M67" s="25">
        <v>113084663</v>
      </c>
      <c r="N67" s="25"/>
      <c r="O67" s="25"/>
      <c r="P67" s="25"/>
      <c r="Q67" s="25"/>
      <c r="R67" s="25"/>
      <c r="S67" s="25"/>
      <c r="T67" s="25"/>
      <c r="U67" s="25"/>
      <c r="V67" s="25">
        <v>234633205</v>
      </c>
      <c r="W67" s="25">
        <v>236062326</v>
      </c>
      <c r="X67" s="25"/>
      <c r="Y67" s="24"/>
      <c r="Z67" s="26">
        <v>472124634</v>
      </c>
    </row>
    <row r="68" spans="1:26" ht="13.5" hidden="1">
      <c r="A68" s="36" t="s">
        <v>31</v>
      </c>
      <c r="B68" s="18">
        <v>103235134</v>
      </c>
      <c r="C68" s="18"/>
      <c r="D68" s="19">
        <v>109013286</v>
      </c>
      <c r="E68" s="20">
        <v>109013286</v>
      </c>
      <c r="F68" s="20">
        <v>9158091</v>
      </c>
      <c r="G68" s="20">
        <v>9090819</v>
      </c>
      <c r="H68" s="20">
        <v>9157544</v>
      </c>
      <c r="I68" s="20">
        <v>27406454</v>
      </c>
      <c r="J68" s="20">
        <v>9158833</v>
      </c>
      <c r="K68" s="20">
        <v>9176310</v>
      </c>
      <c r="L68" s="20">
        <v>9167436</v>
      </c>
      <c r="M68" s="20">
        <v>27502579</v>
      </c>
      <c r="N68" s="20"/>
      <c r="O68" s="20"/>
      <c r="P68" s="20"/>
      <c r="Q68" s="20"/>
      <c r="R68" s="20"/>
      <c r="S68" s="20"/>
      <c r="T68" s="20"/>
      <c r="U68" s="20"/>
      <c r="V68" s="20">
        <v>54909033</v>
      </c>
      <c r="W68" s="20">
        <v>54506646</v>
      </c>
      <c r="X68" s="20"/>
      <c r="Y68" s="19"/>
      <c r="Z68" s="22">
        <v>109013286</v>
      </c>
    </row>
    <row r="69" spans="1:26" ht="13.5" hidden="1">
      <c r="A69" s="37" t="s">
        <v>32</v>
      </c>
      <c r="B69" s="18">
        <v>315014338</v>
      </c>
      <c r="C69" s="18"/>
      <c r="D69" s="19">
        <v>336975922</v>
      </c>
      <c r="E69" s="20">
        <v>336975922</v>
      </c>
      <c r="F69" s="20">
        <v>31451863</v>
      </c>
      <c r="G69" s="20">
        <v>31047002</v>
      </c>
      <c r="H69" s="20">
        <v>25022849</v>
      </c>
      <c r="I69" s="20">
        <v>87521714</v>
      </c>
      <c r="J69" s="20">
        <v>24952194</v>
      </c>
      <c r="K69" s="20">
        <v>27143426</v>
      </c>
      <c r="L69" s="20">
        <v>26074862</v>
      </c>
      <c r="M69" s="20">
        <v>78170482</v>
      </c>
      <c r="N69" s="20"/>
      <c r="O69" s="20"/>
      <c r="P69" s="20"/>
      <c r="Q69" s="20"/>
      <c r="R69" s="20"/>
      <c r="S69" s="20"/>
      <c r="T69" s="20"/>
      <c r="U69" s="20"/>
      <c r="V69" s="20">
        <v>165692196</v>
      </c>
      <c r="W69" s="20">
        <v>168487968</v>
      </c>
      <c r="X69" s="20"/>
      <c r="Y69" s="19"/>
      <c r="Z69" s="22">
        <v>336975922</v>
      </c>
    </row>
    <row r="70" spans="1:26" ht="13.5" hidden="1">
      <c r="A70" s="38" t="s">
        <v>103</v>
      </c>
      <c r="B70" s="18">
        <v>204615387</v>
      </c>
      <c r="C70" s="18"/>
      <c r="D70" s="19">
        <v>219869023</v>
      </c>
      <c r="E70" s="20">
        <v>219869023</v>
      </c>
      <c r="F70" s="20">
        <v>16623279</v>
      </c>
      <c r="G70" s="20">
        <v>20382176</v>
      </c>
      <c r="H70" s="20">
        <v>19381783</v>
      </c>
      <c r="I70" s="20">
        <v>56387238</v>
      </c>
      <c r="J70" s="20">
        <v>16140810</v>
      </c>
      <c r="K70" s="20">
        <v>17333132</v>
      </c>
      <c r="L70" s="20">
        <v>16798910</v>
      </c>
      <c r="M70" s="20">
        <v>50272852</v>
      </c>
      <c r="N70" s="20"/>
      <c r="O70" s="20"/>
      <c r="P70" s="20"/>
      <c r="Q70" s="20"/>
      <c r="R70" s="20"/>
      <c r="S70" s="20"/>
      <c r="T70" s="20"/>
      <c r="U70" s="20"/>
      <c r="V70" s="20">
        <v>106660090</v>
      </c>
      <c r="W70" s="20">
        <v>109934514</v>
      </c>
      <c r="X70" s="20"/>
      <c r="Y70" s="19"/>
      <c r="Z70" s="22">
        <v>219869023</v>
      </c>
    </row>
    <row r="71" spans="1:26" ht="13.5" hidden="1">
      <c r="A71" s="38" t="s">
        <v>104</v>
      </c>
      <c r="B71" s="18">
        <v>58642272</v>
      </c>
      <c r="C71" s="18"/>
      <c r="D71" s="19">
        <v>59338174</v>
      </c>
      <c r="E71" s="20">
        <v>59338174</v>
      </c>
      <c r="F71" s="20">
        <v>9974458</v>
      </c>
      <c r="G71" s="20">
        <v>5837106</v>
      </c>
      <c r="H71" s="20">
        <v>824273</v>
      </c>
      <c r="I71" s="20">
        <v>16635837</v>
      </c>
      <c r="J71" s="20">
        <v>3859842</v>
      </c>
      <c r="K71" s="20">
        <v>4823431</v>
      </c>
      <c r="L71" s="20">
        <v>4268549</v>
      </c>
      <c r="M71" s="20">
        <v>12951822</v>
      </c>
      <c r="N71" s="20"/>
      <c r="O71" s="20"/>
      <c r="P71" s="20"/>
      <c r="Q71" s="20"/>
      <c r="R71" s="20"/>
      <c r="S71" s="20"/>
      <c r="T71" s="20"/>
      <c r="U71" s="20"/>
      <c r="V71" s="20">
        <v>29587659</v>
      </c>
      <c r="W71" s="20">
        <v>29669088</v>
      </c>
      <c r="X71" s="20"/>
      <c r="Y71" s="19"/>
      <c r="Z71" s="22">
        <v>59338174</v>
      </c>
    </row>
    <row r="72" spans="1:26" ht="13.5" hidden="1">
      <c r="A72" s="38" t="s">
        <v>105</v>
      </c>
      <c r="B72" s="18">
        <v>27908841</v>
      </c>
      <c r="C72" s="18"/>
      <c r="D72" s="19">
        <v>31431714</v>
      </c>
      <c r="E72" s="20">
        <v>31431714</v>
      </c>
      <c r="F72" s="20">
        <v>2628453</v>
      </c>
      <c r="G72" s="20">
        <v>2591683</v>
      </c>
      <c r="H72" s="20">
        <v>2585613</v>
      </c>
      <c r="I72" s="20">
        <v>7805749</v>
      </c>
      <c r="J72" s="20">
        <v>2737432</v>
      </c>
      <c r="K72" s="20">
        <v>2744628</v>
      </c>
      <c r="L72" s="20">
        <v>2752136</v>
      </c>
      <c r="M72" s="20">
        <v>8234196</v>
      </c>
      <c r="N72" s="20"/>
      <c r="O72" s="20"/>
      <c r="P72" s="20"/>
      <c r="Q72" s="20"/>
      <c r="R72" s="20"/>
      <c r="S72" s="20"/>
      <c r="T72" s="20"/>
      <c r="U72" s="20"/>
      <c r="V72" s="20">
        <v>16039945</v>
      </c>
      <c r="W72" s="20">
        <v>15715860</v>
      </c>
      <c r="X72" s="20"/>
      <c r="Y72" s="19"/>
      <c r="Z72" s="22">
        <v>31431714</v>
      </c>
    </row>
    <row r="73" spans="1:26" ht="13.5" hidden="1">
      <c r="A73" s="38" t="s">
        <v>106</v>
      </c>
      <c r="B73" s="18">
        <v>23847838</v>
      </c>
      <c r="C73" s="18"/>
      <c r="D73" s="19">
        <v>26337011</v>
      </c>
      <c r="E73" s="20">
        <v>26337011</v>
      </c>
      <c r="F73" s="20">
        <v>2225673</v>
      </c>
      <c r="G73" s="20">
        <v>2236037</v>
      </c>
      <c r="H73" s="20">
        <v>2231180</v>
      </c>
      <c r="I73" s="20">
        <v>6692890</v>
      </c>
      <c r="J73" s="20">
        <v>2214110</v>
      </c>
      <c r="K73" s="20">
        <v>2242235</v>
      </c>
      <c r="L73" s="20">
        <v>2255267</v>
      </c>
      <c r="M73" s="20">
        <v>6711612</v>
      </c>
      <c r="N73" s="20"/>
      <c r="O73" s="20"/>
      <c r="P73" s="20"/>
      <c r="Q73" s="20"/>
      <c r="R73" s="20"/>
      <c r="S73" s="20"/>
      <c r="T73" s="20"/>
      <c r="U73" s="20"/>
      <c r="V73" s="20">
        <v>13404502</v>
      </c>
      <c r="W73" s="20">
        <v>13168506</v>
      </c>
      <c r="X73" s="20"/>
      <c r="Y73" s="19"/>
      <c r="Z73" s="22">
        <v>26337011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>
        <v>25586309</v>
      </c>
      <c r="C75" s="27"/>
      <c r="D75" s="28">
        <v>26135426</v>
      </c>
      <c r="E75" s="29">
        <v>26135426</v>
      </c>
      <c r="F75" s="29">
        <v>1787592</v>
      </c>
      <c r="G75" s="29">
        <v>2384811</v>
      </c>
      <c r="H75" s="29">
        <v>2447971</v>
      </c>
      <c r="I75" s="29">
        <v>6620374</v>
      </c>
      <c r="J75" s="29">
        <v>2344077</v>
      </c>
      <c r="K75" s="29">
        <v>2488075</v>
      </c>
      <c r="L75" s="29">
        <v>2579450</v>
      </c>
      <c r="M75" s="29">
        <v>7411602</v>
      </c>
      <c r="N75" s="29"/>
      <c r="O75" s="29"/>
      <c r="P75" s="29"/>
      <c r="Q75" s="29"/>
      <c r="R75" s="29"/>
      <c r="S75" s="29"/>
      <c r="T75" s="29"/>
      <c r="U75" s="29"/>
      <c r="V75" s="29">
        <v>14031976</v>
      </c>
      <c r="W75" s="29">
        <v>13067712</v>
      </c>
      <c r="X75" s="29"/>
      <c r="Y75" s="28"/>
      <c r="Z75" s="30">
        <v>26135426</v>
      </c>
    </row>
    <row r="76" spans="1:26" ht="13.5" hidden="1">
      <c r="A76" s="41" t="s">
        <v>110</v>
      </c>
      <c r="B76" s="31">
        <v>380625266</v>
      </c>
      <c r="C76" s="31"/>
      <c r="D76" s="32">
        <v>369609119</v>
      </c>
      <c r="E76" s="33">
        <v>369609119</v>
      </c>
      <c r="F76" s="33">
        <v>28976695</v>
      </c>
      <c r="G76" s="33">
        <v>34247852</v>
      </c>
      <c r="H76" s="33">
        <v>42645520</v>
      </c>
      <c r="I76" s="33">
        <v>105870067</v>
      </c>
      <c r="J76" s="33">
        <v>37051260</v>
      </c>
      <c r="K76" s="33">
        <v>31744064</v>
      </c>
      <c r="L76" s="33">
        <v>40239200</v>
      </c>
      <c r="M76" s="33">
        <v>109034524</v>
      </c>
      <c r="N76" s="33"/>
      <c r="O76" s="33"/>
      <c r="P76" s="33"/>
      <c r="Q76" s="33"/>
      <c r="R76" s="33"/>
      <c r="S76" s="33"/>
      <c r="T76" s="33"/>
      <c r="U76" s="33"/>
      <c r="V76" s="33">
        <v>214904591</v>
      </c>
      <c r="W76" s="33">
        <v>184804560</v>
      </c>
      <c r="X76" s="33"/>
      <c r="Y76" s="32"/>
      <c r="Z76" s="34">
        <v>369609119</v>
      </c>
    </row>
    <row r="77" spans="1:26" ht="13.5" hidden="1">
      <c r="A77" s="36" t="s">
        <v>31</v>
      </c>
      <c r="B77" s="18">
        <v>103235135</v>
      </c>
      <c r="C77" s="18"/>
      <c r="D77" s="19">
        <v>87944895</v>
      </c>
      <c r="E77" s="20">
        <v>87944895</v>
      </c>
      <c r="F77" s="20">
        <v>5329081</v>
      </c>
      <c r="G77" s="20">
        <v>6788769</v>
      </c>
      <c r="H77" s="20">
        <v>9306793</v>
      </c>
      <c r="I77" s="20">
        <v>21424643</v>
      </c>
      <c r="J77" s="20">
        <v>8383408</v>
      </c>
      <c r="K77" s="20">
        <v>6605225</v>
      </c>
      <c r="L77" s="20">
        <v>11876828</v>
      </c>
      <c r="M77" s="20">
        <v>26865461</v>
      </c>
      <c r="N77" s="20"/>
      <c r="O77" s="20"/>
      <c r="P77" s="20"/>
      <c r="Q77" s="20"/>
      <c r="R77" s="20"/>
      <c r="S77" s="20"/>
      <c r="T77" s="20"/>
      <c r="U77" s="20"/>
      <c r="V77" s="20">
        <v>48290104</v>
      </c>
      <c r="W77" s="20">
        <v>43972446</v>
      </c>
      <c r="X77" s="20"/>
      <c r="Y77" s="19"/>
      <c r="Z77" s="22">
        <v>87944895</v>
      </c>
    </row>
    <row r="78" spans="1:26" ht="13.5" hidden="1">
      <c r="A78" s="37" t="s">
        <v>32</v>
      </c>
      <c r="B78" s="18">
        <v>256161149</v>
      </c>
      <c r="C78" s="18"/>
      <c r="D78" s="19">
        <v>281452532</v>
      </c>
      <c r="E78" s="20">
        <v>281452532</v>
      </c>
      <c r="F78" s="20">
        <v>23647614</v>
      </c>
      <c r="G78" s="20">
        <v>27448609</v>
      </c>
      <c r="H78" s="20">
        <v>33338727</v>
      </c>
      <c r="I78" s="20">
        <v>84434950</v>
      </c>
      <c r="J78" s="20">
        <v>28667852</v>
      </c>
      <c r="K78" s="20">
        <v>25136870</v>
      </c>
      <c r="L78" s="20">
        <v>28362372</v>
      </c>
      <c r="M78" s="20">
        <v>82167094</v>
      </c>
      <c r="N78" s="20"/>
      <c r="O78" s="20"/>
      <c r="P78" s="20"/>
      <c r="Q78" s="20"/>
      <c r="R78" s="20"/>
      <c r="S78" s="20"/>
      <c r="T78" s="20"/>
      <c r="U78" s="20"/>
      <c r="V78" s="20">
        <v>166602044</v>
      </c>
      <c r="W78" s="20">
        <v>140726268</v>
      </c>
      <c r="X78" s="20"/>
      <c r="Y78" s="19"/>
      <c r="Z78" s="22">
        <v>281452532</v>
      </c>
    </row>
    <row r="79" spans="1:26" ht="13.5" hidden="1">
      <c r="A79" s="38" t="s">
        <v>103</v>
      </c>
      <c r="B79" s="18">
        <v>165870078</v>
      </c>
      <c r="C79" s="18"/>
      <c r="D79" s="19">
        <v>190626444</v>
      </c>
      <c r="E79" s="20">
        <v>190626444</v>
      </c>
      <c r="F79" s="20">
        <v>15651615</v>
      </c>
      <c r="G79" s="20">
        <v>17820426</v>
      </c>
      <c r="H79" s="20">
        <v>16668058</v>
      </c>
      <c r="I79" s="20">
        <v>50140099</v>
      </c>
      <c r="J79" s="20">
        <v>17589050</v>
      </c>
      <c r="K79" s="20">
        <v>17119963</v>
      </c>
      <c r="L79" s="20">
        <v>19450021</v>
      </c>
      <c r="M79" s="20">
        <v>54159034</v>
      </c>
      <c r="N79" s="20"/>
      <c r="O79" s="20"/>
      <c r="P79" s="20"/>
      <c r="Q79" s="20"/>
      <c r="R79" s="20"/>
      <c r="S79" s="20"/>
      <c r="T79" s="20"/>
      <c r="U79" s="20"/>
      <c r="V79" s="20">
        <v>104299133</v>
      </c>
      <c r="W79" s="20">
        <v>95313222</v>
      </c>
      <c r="X79" s="20"/>
      <c r="Y79" s="19"/>
      <c r="Z79" s="22">
        <v>190626444</v>
      </c>
    </row>
    <row r="80" spans="1:26" ht="13.5" hidden="1">
      <c r="A80" s="38" t="s">
        <v>104</v>
      </c>
      <c r="B80" s="18">
        <v>49460394</v>
      </c>
      <c r="C80" s="18"/>
      <c r="D80" s="19">
        <v>44033424</v>
      </c>
      <c r="E80" s="20">
        <v>44033424</v>
      </c>
      <c r="F80" s="20">
        <v>2718420</v>
      </c>
      <c r="G80" s="20">
        <v>3724929</v>
      </c>
      <c r="H80" s="20">
        <v>3446243</v>
      </c>
      <c r="I80" s="20">
        <v>9889592</v>
      </c>
      <c r="J80" s="20">
        <v>3983299</v>
      </c>
      <c r="K80" s="20">
        <v>3373795</v>
      </c>
      <c r="L80" s="20">
        <v>3830439</v>
      </c>
      <c r="M80" s="20">
        <v>11187533</v>
      </c>
      <c r="N80" s="20"/>
      <c r="O80" s="20"/>
      <c r="P80" s="20"/>
      <c r="Q80" s="20"/>
      <c r="R80" s="20"/>
      <c r="S80" s="20"/>
      <c r="T80" s="20"/>
      <c r="U80" s="20"/>
      <c r="V80" s="20">
        <v>21077125</v>
      </c>
      <c r="W80" s="20">
        <v>22016712</v>
      </c>
      <c r="X80" s="20"/>
      <c r="Y80" s="19"/>
      <c r="Z80" s="22">
        <v>44033424</v>
      </c>
    </row>
    <row r="81" spans="1:26" ht="13.5" hidden="1">
      <c r="A81" s="38" t="s">
        <v>105</v>
      </c>
      <c r="B81" s="18">
        <v>21979790</v>
      </c>
      <c r="C81" s="18"/>
      <c r="D81" s="19">
        <v>25459692</v>
      </c>
      <c r="E81" s="20">
        <v>25459692</v>
      </c>
      <c r="F81" s="20">
        <v>1516859</v>
      </c>
      <c r="G81" s="20">
        <v>1633310</v>
      </c>
      <c r="H81" s="20">
        <v>1842185</v>
      </c>
      <c r="I81" s="20">
        <v>4992354</v>
      </c>
      <c r="J81" s="20">
        <v>1780357</v>
      </c>
      <c r="K81" s="20">
        <v>1904908</v>
      </c>
      <c r="L81" s="20">
        <v>1952912</v>
      </c>
      <c r="M81" s="20">
        <v>5638177</v>
      </c>
      <c r="N81" s="20"/>
      <c r="O81" s="20"/>
      <c r="P81" s="20"/>
      <c r="Q81" s="20"/>
      <c r="R81" s="20"/>
      <c r="S81" s="20"/>
      <c r="T81" s="20"/>
      <c r="U81" s="20"/>
      <c r="V81" s="20">
        <v>10630531</v>
      </c>
      <c r="W81" s="20">
        <v>12729846</v>
      </c>
      <c r="X81" s="20"/>
      <c r="Y81" s="19"/>
      <c r="Z81" s="22">
        <v>25459692</v>
      </c>
    </row>
    <row r="82" spans="1:26" ht="13.5" hidden="1">
      <c r="A82" s="38" t="s">
        <v>106</v>
      </c>
      <c r="B82" s="18">
        <v>18850887</v>
      </c>
      <c r="C82" s="18"/>
      <c r="D82" s="19">
        <v>21332972</v>
      </c>
      <c r="E82" s="20">
        <v>21332972</v>
      </c>
      <c r="F82" s="20">
        <v>1353716</v>
      </c>
      <c r="G82" s="20">
        <v>1514651</v>
      </c>
      <c r="H82" s="20">
        <v>1395458</v>
      </c>
      <c r="I82" s="20">
        <v>4263825</v>
      </c>
      <c r="J82" s="20">
        <v>1676001</v>
      </c>
      <c r="K82" s="20">
        <v>1652798</v>
      </c>
      <c r="L82" s="20">
        <v>1514003</v>
      </c>
      <c r="M82" s="20">
        <v>4842802</v>
      </c>
      <c r="N82" s="20"/>
      <c r="O82" s="20"/>
      <c r="P82" s="20"/>
      <c r="Q82" s="20"/>
      <c r="R82" s="20"/>
      <c r="S82" s="20"/>
      <c r="T82" s="20"/>
      <c r="U82" s="20"/>
      <c r="V82" s="20">
        <v>9106627</v>
      </c>
      <c r="W82" s="20">
        <v>10666488</v>
      </c>
      <c r="X82" s="20"/>
      <c r="Y82" s="19"/>
      <c r="Z82" s="22">
        <v>21332972</v>
      </c>
    </row>
    <row r="83" spans="1:26" ht="13.5" hidden="1">
      <c r="A83" s="38" t="s">
        <v>107</v>
      </c>
      <c r="B83" s="18"/>
      <c r="C83" s="18"/>
      <c r="D83" s="19"/>
      <c r="E83" s="20"/>
      <c r="F83" s="20">
        <v>2407004</v>
      </c>
      <c r="G83" s="20">
        <v>2755293</v>
      </c>
      <c r="H83" s="20">
        <v>9986783</v>
      </c>
      <c r="I83" s="20">
        <v>15149080</v>
      </c>
      <c r="J83" s="20">
        <v>3639145</v>
      </c>
      <c r="K83" s="20">
        <v>1085406</v>
      </c>
      <c r="L83" s="20">
        <v>1614997</v>
      </c>
      <c r="M83" s="20">
        <v>6339548</v>
      </c>
      <c r="N83" s="20"/>
      <c r="O83" s="20"/>
      <c r="P83" s="20"/>
      <c r="Q83" s="20"/>
      <c r="R83" s="20"/>
      <c r="S83" s="20"/>
      <c r="T83" s="20"/>
      <c r="U83" s="20"/>
      <c r="V83" s="20">
        <v>21488628</v>
      </c>
      <c r="W83" s="20"/>
      <c r="X83" s="20"/>
      <c r="Y83" s="19"/>
      <c r="Z83" s="22"/>
    </row>
    <row r="84" spans="1:26" ht="13.5" hidden="1">
      <c r="A84" s="39" t="s">
        <v>108</v>
      </c>
      <c r="B84" s="27">
        <v>21228982</v>
      </c>
      <c r="C84" s="27"/>
      <c r="D84" s="28">
        <v>211692</v>
      </c>
      <c r="E84" s="29">
        <v>211692</v>
      </c>
      <c r="F84" s="29"/>
      <c r="G84" s="29">
        <v>10474</v>
      </c>
      <c r="H84" s="29"/>
      <c r="I84" s="29">
        <v>10474</v>
      </c>
      <c r="J84" s="29"/>
      <c r="K84" s="29">
        <v>1969</v>
      </c>
      <c r="L84" s="29"/>
      <c r="M84" s="29">
        <v>1969</v>
      </c>
      <c r="N84" s="29"/>
      <c r="O84" s="29"/>
      <c r="P84" s="29"/>
      <c r="Q84" s="29"/>
      <c r="R84" s="29"/>
      <c r="S84" s="29"/>
      <c r="T84" s="29"/>
      <c r="U84" s="29"/>
      <c r="V84" s="29">
        <v>12443</v>
      </c>
      <c r="W84" s="29">
        <v>105846</v>
      </c>
      <c r="X84" s="29"/>
      <c r="Y84" s="28"/>
      <c r="Z84" s="30">
        <v>211692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39806661</v>
      </c>
      <c r="C5" s="18">
        <v>0</v>
      </c>
      <c r="D5" s="58">
        <v>46852200</v>
      </c>
      <c r="E5" s="59">
        <v>46852200</v>
      </c>
      <c r="F5" s="59">
        <v>5110845</v>
      </c>
      <c r="G5" s="59">
        <v>5046133</v>
      </c>
      <c r="H5" s="59">
        <v>4987743</v>
      </c>
      <c r="I5" s="59">
        <v>15144721</v>
      </c>
      <c r="J5" s="59">
        <v>5062225</v>
      </c>
      <c r="K5" s="59">
        <v>5062360</v>
      </c>
      <c r="L5" s="59">
        <v>5063130</v>
      </c>
      <c r="M5" s="59">
        <v>15187715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30332436</v>
      </c>
      <c r="W5" s="59">
        <v>22926102</v>
      </c>
      <c r="X5" s="59">
        <v>7406334</v>
      </c>
      <c r="Y5" s="60">
        <v>32.31</v>
      </c>
      <c r="Z5" s="61">
        <v>46852200</v>
      </c>
    </row>
    <row r="6" spans="1:26" ht="13.5">
      <c r="A6" s="57" t="s">
        <v>32</v>
      </c>
      <c r="B6" s="18">
        <v>148060908</v>
      </c>
      <c r="C6" s="18">
        <v>0</v>
      </c>
      <c r="D6" s="58">
        <v>170561700</v>
      </c>
      <c r="E6" s="59">
        <v>170561700</v>
      </c>
      <c r="F6" s="59">
        <v>20696960</v>
      </c>
      <c r="G6" s="59">
        <v>8980509</v>
      </c>
      <c r="H6" s="59">
        <v>14457166</v>
      </c>
      <c r="I6" s="59">
        <v>44134635</v>
      </c>
      <c r="J6" s="59">
        <v>14920162</v>
      </c>
      <c r="K6" s="59">
        <v>15844863</v>
      </c>
      <c r="L6" s="59">
        <v>15433233</v>
      </c>
      <c r="M6" s="59">
        <v>46198258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90332893</v>
      </c>
      <c r="W6" s="59">
        <v>82780848</v>
      </c>
      <c r="X6" s="59">
        <v>7552045</v>
      </c>
      <c r="Y6" s="60">
        <v>9.12</v>
      </c>
      <c r="Z6" s="61">
        <v>170561700</v>
      </c>
    </row>
    <row r="7" spans="1:26" ht="13.5">
      <c r="A7" s="57" t="s">
        <v>33</v>
      </c>
      <c r="B7" s="18">
        <v>1142759</v>
      </c>
      <c r="C7" s="18">
        <v>0</v>
      </c>
      <c r="D7" s="58">
        <v>1745400</v>
      </c>
      <c r="E7" s="59">
        <v>1745400</v>
      </c>
      <c r="F7" s="59">
        <v>134833</v>
      </c>
      <c r="G7" s="59">
        <v>115172</v>
      </c>
      <c r="H7" s="59">
        <v>7089</v>
      </c>
      <c r="I7" s="59">
        <v>257094</v>
      </c>
      <c r="J7" s="59">
        <v>32494</v>
      </c>
      <c r="K7" s="59">
        <v>34489</v>
      </c>
      <c r="L7" s="59">
        <v>42716</v>
      </c>
      <c r="M7" s="59">
        <v>109699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366793</v>
      </c>
      <c r="W7" s="59">
        <v>872700</v>
      </c>
      <c r="X7" s="59">
        <v>-505907</v>
      </c>
      <c r="Y7" s="60">
        <v>-57.97</v>
      </c>
      <c r="Z7" s="61">
        <v>1745400</v>
      </c>
    </row>
    <row r="8" spans="1:26" ht="13.5">
      <c r="A8" s="57" t="s">
        <v>34</v>
      </c>
      <c r="B8" s="18">
        <v>192107387</v>
      </c>
      <c r="C8" s="18">
        <v>0</v>
      </c>
      <c r="D8" s="58">
        <v>219070700</v>
      </c>
      <c r="E8" s="59">
        <v>219070700</v>
      </c>
      <c r="F8" s="59">
        <v>90339750</v>
      </c>
      <c r="G8" s="59">
        <v>2786000</v>
      </c>
      <c r="H8" s="59">
        <v>0</v>
      </c>
      <c r="I8" s="59">
        <v>93125750</v>
      </c>
      <c r="J8" s="59">
        <v>176862</v>
      </c>
      <c r="K8" s="59">
        <v>1050633</v>
      </c>
      <c r="L8" s="59">
        <v>70430050</v>
      </c>
      <c r="M8" s="59">
        <v>71657545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164783295</v>
      </c>
      <c r="W8" s="59">
        <v>144242626</v>
      </c>
      <c r="X8" s="59">
        <v>20540669</v>
      </c>
      <c r="Y8" s="60">
        <v>14.24</v>
      </c>
      <c r="Z8" s="61">
        <v>219070700</v>
      </c>
    </row>
    <row r="9" spans="1:26" ht="13.5">
      <c r="A9" s="57" t="s">
        <v>35</v>
      </c>
      <c r="B9" s="18">
        <v>53847813</v>
      </c>
      <c r="C9" s="18">
        <v>0</v>
      </c>
      <c r="D9" s="58">
        <v>48866600</v>
      </c>
      <c r="E9" s="59">
        <v>48866600</v>
      </c>
      <c r="F9" s="59">
        <v>8652944</v>
      </c>
      <c r="G9" s="59">
        <v>2519794</v>
      </c>
      <c r="H9" s="59">
        <v>2485219</v>
      </c>
      <c r="I9" s="59">
        <v>13657957</v>
      </c>
      <c r="J9" s="59">
        <v>2874969</v>
      </c>
      <c r="K9" s="59">
        <v>2447215</v>
      </c>
      <c r="L9" s="59">
        <v>2335277</v>
      </c>
      <c r="M9" s="59">
        <v>7657461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21315418</v>
      </c>
      <c r="W9" s="59">
        <v>16183302</v>
      </c>
      <c r="X9" s="59">
        <v>5132116</v>
      </c>
      <c r="Y9" s="60">
        <v>31.71</v>
      </c>
      <c r="Z9" s="61">
        <v>48866600</v>
      </c>
    </row>
    <row r="10" spans="1:26" ht="25.5">
      <c r="A10" s="62" t="s">
        <v>95</v>
      </c>
      <c r="B10" s="63">
        <f>SUM(B5:B9)</f>
        <v>434965528</v>
      </c>
      <c r="C10" s="63">
        <f>SUM(C5:C9)</f>
        <v>0</v>
      </c>
      <c r="D10" s="64">
        <f aca="true" t="shared" si="0" ref="D10:Z10">SUM(D5:D9)</f>
        <v>487096600</v>
      </c>
      <c r="E10" s="65">
        <f t="shared" si="0"/>
        <v>487096600</v>
      </c>
      <c r="F10" s="65">
        <f t="shared" si="0"/>
        <v>124935332</v>
      </c>
      <c r="G10" s="65">
        <f t="shared" si="0"/>
        <v>19447608</v>
      </c>
      <c r="H10" s="65">
        <f t="shared" si="0"/>
        <v>21937217</v>
      </c>
      <c r="I10" s="65">
        <f t="shared" si="0"/>
        <v>166320157</v>
      </c>
      <c r="J10" s="65">
        <f t="shared" si="0"/>
        <v>23066712</v>
      </c>
      <c r="K10" s="65">
        <f t="shared" si="0"/>
        <v>24439560</v>
      </c>
      <c r="L10" s="65">
        <f t="shared" si="0"/>
        <v>93304406</v>
      </c>
      <c r="M10" s="65">
        <f t="shared" si="0"/>
        <v>140810678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307130835</v>
      </c>
      <c r="W10" s="65">
        <f t="shared" si="0"/>
        <v>267005578</v>
      </c>
      <c r="X10" s="65">
        <f t="shared" si="0"/>
        <v>40125257</v>
      </c>
      <c r="Y10" s="66">
        <f>+IF(W10&lt;&gt;0,(X10/W10)*100,0)</f>
        <v>15.027872189246924</v>
      </c>
      <c r="Z10" s="67">
        <f t="shared" si="0"/>
        <v>487096600</v>
      </c>
    </row>
    <row r="11" spans="1:26" ht="13.5">
      <c r="A11" s="57" t="s">
        <v>36</v>
      </c>
      <c r="B11" s="18">
        <v>162047885</v>
      </c>
      <c r="C11" s="18">
        <v>0</v>
      </c>
      <c r="D11" s="58">
        <v>166126100</v>
      </c>
      <c r="E11" s="59">
        <v>166126100</v>
      </c>
      <c r="F11" s="59">
        <v>12814036</v>
      </c>
      <c r="G11" s="59">
        <v>14786166</v>
      </c>
      <c r="H11" s="59">
        <v>13654403</v>
      </c>
      <c r="I11" s="59">
        <v>41254605</v>
      </c>
      <c r="J11" s="59">
        <v>13485667</v>
      </c>
      <c r="K11" s="59">
        <v>12981609</v>
      </c>
      <c r="L11" s="59">
        <v>13783311</v>
      </c>
      <c r="M11" s="59">
        <v>40250587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81505192</v>
      </c>
      <c r="W11" s="59">
        <v>83400000</v>
      </c>
      <c r="X11" s="59">
        <v>-1894808</v>
      </c>
      <c r="Y11" s="60">
        <v>-2.27</v>
      </c>
      <c r="Z11" s="61">
        <v>166126100</v>
      </c>
    </row>
    <row r="12" spans="1:26" ht="13.5">
      <c r="A12" s="57" t="s">
        <v>37</v>
      </c>
      <c r="B12" s="18">
        <v>13952594</v>
      </c>
      <c r="C12" s="18">
        <v>0</v>
      </c>
      <c r="D12" s="58">
        <v>15724100</v>
      </c>
      <c r="E12" s="59">
        <v>15724100</v>
      </c>
      <c r="F12" s="59">
        <v>1359360</v>
      </c>
      <c r="G12" s="59">
        <v>1389536</v>
      </c>
      <c r="H12" s="59">
        <v>1358954</v>
      </c>
      <c r="I12" s="59">
        <v>4107850</v>
      </c>
      <c r="J12" s="59">
        <v>1345696</v>
      </c>
      <c r="K12" s="59">
        <v>1373895</v>
      </c>
      <c r="L12" s="59">
        <v>1364369</v>
      </c>
      <c r="M12" s="59">
        <v>4083960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8191810</v>
      </c>
      <c r="W12" s="59">
        <v>7800000</v>
      </c>
      <c r="X12" s="59">
        <v>391810</v>
      </c>
      <c r="Y12" s="60">
        <v>5.02</v>
      </c>
      <c r="Z12" s="61">
        <v>15724100</v>
      </c>
    </row>
    <row r="13" spans="1:26" ht="13.5">
      <c r="A13" s="57" t="s">
        <v>96</v>
      </c>
      <c r="B13" s="18">
        <v>202623910</v>
      </c>
      <c r="C13" s="18">
        <v>0</v>
      </c>
      <c r="D13" s="58">
        <v>72847200</v>
      </c>
      <c r="E13" s="59">
        <v>72847200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36423600</v>
      </c>
      <c r="X13" s="59">
        <v>-36423600</v>
      </c>
      <c r="Y13" s="60">
        <v>-100</v>
      </c>
      <c r="Z13" s="61">
        <v>72847200</v>
      </c>
    </row>
    <row r="14" spans="1:26" ht="13.5">
      <c r="A14" s="57" t="s">
        <v>38</v>
      </c>
      <c r="B14" s="18">
        <v>14656478</v>
      </c>
      <c r="C14" s="18">
        <v>0</v>
      </c>
      <c r="D14" s="58">
        <v>0</v>
      </c>
      <c r="E14" s="59">
        <v>0</v>
      </c>
      <c r="F14" s="59">
        <v>835206</v>
      </c>
      <c r="G14" s="59">
        <v>20588</v>
      </c>
      <c r="H14" s="59">
        <v>0</v>
      </c>
      <c r="I14" s="59">
        <v>855794</v>
      </c>
      <c r="J14" s="59">
        <v>0</v>
      </c>
      <c r="K14" s="59">
        <v>1097703</v>
      </c>
      <c r="L14" s="59">
        <v>24156</v>
      </c>
      <c r="M14" s="59">
        <v>1121859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1977653</v>
      </c>
      <c r="W14" s="59"/>
      <c r="X14" s="59">
        <v>1977653</v>
      </c>
      <c r="Y14" s="60">
        <v>0</v>
      </c>
      <c r="Z14" s="61">
        <v>0</v>
      </c>
    </row>
    <row r="15" spans="1:26" ht="13.5">
      <c r="A15" s="57" t="s">
        <v>39</v>
      </c>
      <c r="B15" s="18">
        <v>151721305</v>
      </c>
      <c r="C15" s="18">
        <v>0</v>
      </c>
      <c r="D15" s="58">
        <v>141087400</v>
      </c>
      <c r="E15" s="59">
        <v>141087400</v>
      </c>
      <c r="F15" s="59">
        <v>16863665</v>
      </c>
      <c r="G15" s="59">
        <v>8959016</v>
      </c>
      <c r="H15" s="59">
        <v>2594058</v>
      </c>
      <c r="I15" s="59">
        <v>28416739</v>
      </c>
      <c r="J15" s="59">
        <v>36252533</v>
      </c>
      <c r="K15" s="59">
        <v>10604501</v>
      </c>
      <c r="L15" s="59">
        <v>1793544</v>
      </c>
      <c r="M15" s="59">
        <v>48650578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77067317</v>
      </c>
      <c r="W15" s="59">
        <v>68962019</v>
      </c>
      <c r="X15" s="59">
        <v>8105298</v>
      </c>
      <c r="Y15" s="60">
        <v>11.75</v>
      </c>
      <c r="Z15" s="61">
        <v>141087400</v>
      </c>
    </row>
    <row r="16" spans="1:26" ht="13.5">
      <c r="A16" s="68" t="s">
        <v>40</v>
      </c>
      <c r="B16" s="18">
        <v>5473471</v>
      </c>
      <c r="C16" s="18">
        <v>0</v>
      </c>
      <c r="D16" s="58">
        <v>12767200</v>
      </c>
      <c r="E16" s="59">
        <v>12767200</v>
      </c>
      <c r="F16" s="59">
        <v>625266</v>
      </c>
      <c r="G16" s="59">
        <v>626409</v>
      </c>
      <c r="H16" s="59">
        <v>1125096</v>
      </c>
      <c r="I16" s="59">
        <v>2376771</v>
      </c>
      <c r="J16" s="59">
        <v>1136933</v>
      </c>
      <c r="K16" s="59">
        <v>1488913</v>
      </c>
      <c r="L16" s="59">
        <v>1098248</v>
      </c>
      <c r="M16" s="59">
        <v>3724094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6100865</v>
      </c>
      <c r="W16" s="59">
        <v>6383598</v>
      </c>
      <c r="X16" s="59">
        <v>-282733</v>
      </c>
      <c r="Y16" s="60">
        <v>-4.43</v>
      </c>
      <c r="Z16" s="61">
        <v>12767200</v>
      </c>
    </row>
    <row r="17" spans="1:26" ht="13.5">
      <c r="A17" s="57" t="s">
        <v>41</v>
      </c>
      <c r="B17" s="18">
        <v>203463883</v>
      </c>
      <c r="C17" s="18">
        <v>0</v>
      </c>
      <c r="D17" s="58">
        <v>151736752</v>
      </c>
      <c r="E17" s="59">
        <v>151736752</v>
      </c>
      <c r="F17" s="59">
        <v>3925906</v>
      </c>
      <c r="G17" s="59">
        <v>8334192</v>
      </c>
      <c r="H17" s="59">
        <v>6022784</v>
      </c>
      <c r="I17" s="59">
        <v>18282882</v>
      </c>
      <c r="J17" s="59">
        <v>16157259</v>
      </c>
      <c r="K17" s="59">
        <v>9788555</v>
      </c>
      <c r="L17" s="59">
        <v>10299214</v>
      </c>
      <c r="M17" s="59">
        <v>36245028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54527910</v>
      </c>
      <c r="W17" s="59">
        <v>51618858</v>
      </c>
      <c r="X17" s="59">
        <v>2909052</v>
      </c>
      <c r="Y17" s="60">
        <v>5.64</v>
      </c>
      <c r="Z17" s="61">
        <v>151736752</v>
      </c>
    </row>
    <row r="18" spans="1:26" ht="13.5">
      <c r="A18" s="69" t="s">
        <v>42</v>
      </c>
      <c r="B18" s="70">
        <f>SUM(B11:B17)</f>
        <v>753939526</v>
      </c>
      <c r="C18" s="70">
        <f>SUM(C11:C17)</f>
        <v>0</v>
      </c>
      <c r="D18" s="71">
        <f aca="true" t="shared" si="1" ref="D18:Z18">SUM(D11:D17)</f>
        <v>560288752</v>
      </c>
      <c r="E18" s="72">
        <f t="shared" si="1"/>
        <v>560288752</v>
      </c>
      <c r="F18" s="72">
        <f t="shared" si="1"/>
        <v>36423439</v>
      </c>
      <c r="G18" s="72">
        <f t="shared" si="1"/>
        <v>34115907</v>
      </c>
      <c r="H18" s="72">
        <f t="shared" si="1"/>
        <v>24755295</v>
      </c>
      <c r="I18" s="72">
        <f t="shared" si="1"/>
        <v>95294641</v>
      </c>
      <c r="J18" s="72">
        <f t="shared" si="1"/>
        <v>68378088</v>
      </c>
      <c r="K18" s="72">
        <f t="shared" si="1"/>
        <v>37335176</v>
      </c>
      <c r="L18" s="72">
        <f t="shared" si="1"/>
        <v>28362842</v>
      </c>
      <c r="M18" s="72">
        <f t="shared" si="1"/>
        <v>134076106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229370747</v>
      </c>
      <c r="W18" s="72">
        <f t="shared" si="1"/>
        <v>254588075</v>
      </c>
      <c r="X18" s="72">
        <f t="shared" si="1"/>
        <v>-25217328</v>
      </c>
      <c r="Y18" s="66">
        <f>+IF(W18&lt;&gt;0,(X18/W18)*100,0)</f>
        <v>-9.905148935196593</v>
      </c>
      <c r="Z18" s="73">
        <f t="shared" si="1"/>
        <v>560288752</v>
      </c>
    </row>
    <row r="19" spans="1:26" ht="13.5">
      <c r="A19" s="69" t="s">
        <v>43</v>
      </c>
      <c r="B19" s="74">
        <f>+B10-B18</f>
        <v>-318973998</v>
      </c>
      <c r="C19" s="74">
        <f>+C10-C18</f>
        <v>0</v>
      </c>
      <c r="D19" s="75">
        <f aca="true" t="shared" si="2" ref="D19:Z19">+D10-D18</f>
        <v>-73192152</v>
      </c>
      <c r="E19" s="76">
        <f t="shared" si="2"/>
        <v>-73192152</v>
      </c>
      <c r="F19" s="76">
        <f t="shared" si="2"/>
        <v>88511893</v>
      </c>
      <c r="G19" s="76">
        <f t="shared" si="2"/>
        <v>-14668299</v>
      </c>
      <c r="H19" s="76">
        <f t="shared" si="2"/>
        <v>-2818078</v>
      </c>
      <c r="I19" s="76">
        <f t="shared" si="2"/>
        <v>71025516</v>
      </c>
      <c r="J19" s="76">
        <f t="shared" si="2"/>
        <v>-45311376</v>
      </c>
      <c r="K19" s="76">
        <f t="shared" si="2"/>
        <v>-12895616</v>
      </c>
      <c r="L19" s="76">
        <f t="shared" si="2"/>
        <v>64941564</v>
      </c>
      <c r="M19" s="76">
        <f t="shared" si="2"/>
        <v>6734572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77760088</v>
      </c>
      <c r="W19" s="76">
        <f>IF(E10=E18,0,W10-W18)</f>
        <v>12417503</v>
      </c>
      <c r="X19" s="76">
        <f t="shared" si="2"/>
        <v>65342585</v>
      </c>
      <c r="Y19" s="77">
        <f>+IF(W19&lt;&gt;0,(X19/W19)*100,0)</f>
        <v>526.2135632260366</v>
      </c>
      <c r="Z19" s="78">
        <f t="shared" si="2"/>
        <v>-73192152</v>
      </c>
    </row>
    <row r="20" spans="1:26" ht="13.5">
      <c r="A20" s="57" t="s">
        <v>44</v>
      </c>
      <c r="B20" s="18">
        <v>136996240</v>
      </c>
      <c r="C20" s="18">
        <v>0</v>
      </c>
      <c r="D20" s="58">
        <v>115103665</v>
      </c>
      <c r="E20" s="59">
        <v>115103665</v>
      </c>
      <c r="F20" s="59">
        <v>0</v>
      </c>
      <c r="G20" s="59">
        <v>0</v>
      </c>
      <c r="H20" s="59">
        <v>0</v>
      </c>
      <c r="I20" s="59">
        <v>0</v>
      </c>
      <c r="J20" s="59">
        <v>19000000</v>
      </c>
      <c r="K20" s="59">
        <v>0</v>
      </c>
      <c r="L20" s="59">
        <v>0</v>
      </c>
      <c r="M20" s="59">
        <v>19000000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19000000</v>
      </c>
      <c r="W20" s="59">
        <v>89267281</v>
      </c>
      <c r="X20" s="59">
        <v>-70267281</v>
      </c>
      <c r="Y20" s="60">
        <v>-78.72</v>
      </c>
      <c r="Z20" s="61">
        <v>115103665</v>
      </c>
    </row>
    <row r="21" spans="1:26" ht="13.5">
      <c r="A21" s="57" t="s">
        <v>97</v>
      </c>
      <c r="B21" s="79">
        <v>29141392</v>
      </c>
      <c r="C21" s="79">
        <v>0</v>
      </c>
      <c r="D21" s="80">
        <v>600000</v>
      </c>
      <c r="E21" s="81">
        <v>600000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300000</v>
      </c>
      <c r="X21" s="81">
        <v>-300000</v>
      </c>
      <c r="Y21" s="82">
        <v>-100</v>
      </c>
      <c r="Z21" s="83">
        <v>600000</v>
      </c>
    </row>
    <row r="22" spans="1:26" ht="25.5">
      <c r="A22" s="84" t="s">
        <v>98</v>
      </c>
      <c r="B22" s="85">
        <f>SUM(B19:B21)</f>
        <v>-152836366</v>
      </c>
      <c r="C22" s="85">
        <f>SUM(C19:C21)</f>
        <v>0</v>
      </c>
      <c r="D22" s="86">
        <f aca="true" t="shared" si="3" ref="D22:Z22">SUM(D19:D21)</f>
        <v>42511513</v>
      </c>
      <c r="E22" s="87">
        <f t="shared" si="3"/>
        <v>42511513</v>
      </c>
      <c r="F22" s="87">
        <f t="shared" si="3"/>
        <v>88511893</v>
      </c>
      <c r="G22" s="87">
        <f t="shared" si="3"/>
        <v>-14668299</v>
      </c>
      <c r="H22" s="87">
        <f t="shared" si="3"/>
        <v>-2818078</v>
      </c>
      <c r="I22" s="87">
        <f t="shared" si="3"/>
        <v>71025516</v>
      </c>
      <c r="J22" s="87">
        <f t="shared" si="3"/>
        <v>-26311376</v>
      </c>
      <c r="K22" s="87">
        <f t="shared" si="3"/>
        <v>-12895616</v>
      </c>
      <c r="L22" s="87">
        <f t="shared" si="3"/>
        <v>64941564</v>
      </c>
      <c r="M22" s="87">
        <f t="shared" si="3"/>
        <v>25734572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96760088</v>
      </c>
      <c r="W22" s="87">
        <f t="shared" si="3"/>
        <v>101984784</v>
      </c>
      <c r="X22" s="87">
        <f t="shared" si="3"/>
        <v>-5224696</v>
      </c>
      <c r="Y22" s="88">
        <f>+IF(W22&lt;&gt;0,(X22/W22)*100,0)</f>
        <v>-5.123015213720509</v>
      </c>
      <c r="Z22" s="89">
        <f t="shared" si="3"/>
        <v>42511513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-152836366</v>
      </c>
      <c r="C24" s="74">
        <f>SUM(C22:C23)</f>
        <v>0</v>
      </c>
      <c r="D24" s="75">
        <f aca="true" t="shared" si="4" ref="D24:Z24">SUM(D22:D23)</f>
        <v>42511513</v>
      </c>
      <c r="E24" s="76">
        <f t="shared" si="4"/>
        <v>42511513</v>
      </c>
      <c r="F24" s="76">
        <f t="shared" si="4"/>
        <v>88511893</v>
      </c>
      <c r="G24" s="76">
        <f t="shared" si="4"/>
        <v>-14668299</v>
      </c>
      <c r="H24" s="76">
        <f t="shared" si="4"/>
        <v>-2818078</v>
      </c>
      <c r="I24" s="76">
        <f t="shared" si="4"/>
        <v>71025516</v>
      </c>
      <c r="J24" s="76">
        <f t="shared" si="4"/>
        <v>-26311376</v>
      </c>
      <c r="K24" s="76">
        <f t="shared" si="4"/>
        <v>-12895616</v>
      </c>
      <c r="L24" s="76">
        <f t="shared" si="4"/>
        <v>64941564</v>
      </c>
      <c r="M24" s="76">
        <f t="shared" si="4"/>
        <v>25734572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96760088</v>
      </c>
      <c r="W24" s="76">
        <f t="shared" si="4"/>
        <v>101984784</v>
      </c>
      <c r="X24" s="76">
        <f t="shared" si="4"/>
        <v>-5224696</v>
      </c>
      <c r="Y24" s="77">
        <f>+IF(W24&lt;&gt;0,(X24/W24)*100,0)</f>
        <v>-5.123015213720509</v>
      </c>
      <c r="Z24" s="78">
        <f t="shared" si="4"/>
        <v>42511513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151251236</v>
      </c>
      <c r="C27" s="21">
        <v>0</v>
      </c>
      <c r="D27" s="98">
        <v>115703665</v>
      </c>
      <c r="E27" s="99">
        <v>115703665</v>
      </c>
      <c r="F27" s="99">
        <v>13063198</v>
      </c>
      <c r="G27" s="99">
        <v>13713405</v>
      </c>
      <c r="H27" s="99">
        <v>8992676</v>
      </c>
      <c r="I27" s="99">
        <v>35769279</v>
      </c>
      <c r="J27" s="99">
        <v>15833547</v>
      </c>
      <c r="K27" s="99">
        <v>886118</v>
      </c>
      <c r="L27" s="99">
        <v>20859042</v>
      </c>
      <c r="M27" s="99">
        <v>37578707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73347986</v>
      </c>
      <c r="W27" s="99">
        <v>57851833</v>
      </c>
      <c r="X27" s="99">
        <v>15496153</v>
      </c>
      <c r="Y27" s="100">
        <v>26.79</v>
      </c>
      <c r="Z27" s="101">
        <v>115703665</v>
      </c>
    </row>
    <row r="28" spans="1:26" ht="13.5">
      <c r="A28" s="102" t="s">
        <v>44</v>
      </c>
      <c r="B28" s="18">
        <v>146996240</v>
      </c>
      <c r="C28" s="18">
        <v>0</v>
      </c>
      <c r="D28" s="58">
        <v>115103665</v>
      </c>
      <c r="E28" s="59">
        <v>115103665</v>
      </c>
      <c r="F28" s="59">
        <v>13033602</v>
      </c>
      <c r="G28" s="59">
        <v>13622511</v>
      </c>
      <c r="H28" s="59">
        <v>8945653</v>
      </c>
      <c r="I28" s="59">
        <v>35601766</v>
      </c>
      <c r="J28" s="59">
        <v>15572350</v>
      </c>
      <c r="K28" s="59">
        <v>716234</v>
      </c>
      <c r="L28" s="59">
        <v>20732542</v>
      </c>
      <c r="M28" s="59">
        <v>37021126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72622892</v>
      </c>
      <c r="W28" s="59">
        <v>57551833</v>
      </c>
      <c r="X28" s="59">
        <v>15071059</v>
      </c>
      <c r="Y28" s="60">
        <v>26.19</v>
      </c>
      <c r="Z28" s="61">
        <v>115103665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4254996</v>
      </c>
      <c r="C31" s="18">
        <v>0</v>
      </c>
      <c r="D31" s="58">
        <v>600000</v>
      </c>
      <c r="E31" s="59">
        <v>600000</v>
      </c>
      <c r="F31" s="59">
        <v>29596</v>
      </c>
      <c r="G31" s="59">
        <v>90894</v>
      </c>
      <c r="H31" s="59">
        <v>47023</v>
      </c>
      <c r="I31" s="59">
        <v>167513</v>
      </c>
      <c r="J31" s="59">
        <v>261197</v>
      </c>
      <c r="K31" s="59">
        <v>169884</v>
      </c>
      <c r="L31" s="59">
        <v>126500</v>
      </c>
      <c r="M31" s="59">
        <v>557581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725094</v>
      </c>
      <c r="W31" s="59">
        <v>300000</v>
      </c>
      <c r="X31" s="59">
        <v>425094</v>
      </c>
      <c r="Y31" s="60">
        <v>141.7</v>
      </c>
      <c r="Z31" s="61">
        <v>600000</v>
      </c>
    </row>
    <row r="32" spans="1:26" ht="13.5">
      <c r="A32" s="69" t="s">
        <v>50</v>
      </c>
      <c r="B32" s="21">
        <f>SUM(B28:B31)</f>
        <v>151251236</v>
      </c>
      <c r="C32" s="21">
        <f>SUM(C28:C31)</f>
        <v>0</v>
      </c>
      <c r="D32" s="98">
        <f aca="true" t="shared" si="5" ref="D32:Z32">SUM(D28:D31)</f>
        <v>115703665</v>
      </c>
      <c r="E32" s="99">
        <f t="shared" si="5"/>
        <v>115703665</v>
      </c>
      <c r="F32" s="99">
        <f t="shared" si="5"/>
        <v>13063198</v>
      </c>
      <c r="G32" s="99">
        <f t="shared" si="5"/>
        <v>13713405</v>
      </c>
      <c r="H32" s="99">
        <f t="shared" si="5"/>
        <v>8992676</v>
      </c>
      <c r="I32" s="99">
        <f t="shared" si="5"/>
        <v>35769279</v>
      </c>
      <c r="J32" s="99">
        <f t="shared" si="5"/>
        <v>15833547</v>
      </c>
      <c r="K32" s="99">
        <f t="shared" si="5"/>
        <v>886118</v>
      </c>
      <c r="L32" s="99">
        <f t="shared" si="5"/>
        <v>20859042</v>
      </c>
      <c r="M32" s="99">
        <f t="shared" si="5"/>
        <v>37578707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73347986</v>
      </c>
      <c r="W32" s="99">
        <f t="shared" si="5"/>
        <v>57851833</v>
      </c>
      <c r="X32" s="99">
        <f t="shared" si="5"/>
        <v>15496153</v>
      </c>
      <c r="Y32" s="100">
        <f>+IF(W32&lt;&gt;0,(X32/W32)*100,0)</f>
        <v>26.785932608220037</v>
      </c>
      <c r="Z32" s="101">
        <f t="shared" si="5"/>
        <v>115703665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63464535</v>
      </c>
      <c r="C35" s="18">
        <v>0</v>
      </c>
      <c r="D35" s="58">
        <v>179638980</v>
      </c>
      <c r="E35" s="59">
        <v>179638980</v>
      </c>
      <c r="F35" s="59">
        <v>423613361</v>
      </c>
      <c r="G35" s="59">
        <v>398078061</v>
      </c>
      <c r="H35" s="59">
        <v>393658112</v>
      </c>
      <c r="I35" s="59">
        <v>393658112</v>
      </c>
      <c r="J35" s="59">
        <v>398001368</v>
      </c>
      <c r="K35" s="59">
        <v>407102713</v>
      </c>
      <c r="L35" s="59">
        <v>419452725</v>
      </c>
      <c r="M35" s="59">
        <v>419452725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419452725</v>
      </c>
      <c r="W35" s="59">
        <v>89819490</v>
      </c>
      <c r="X35" s="59">
        <v>329633235</v>
      </c>
      <c r="Y35" s="60">
        <v>367</v>
      </c>
      <c r="Z35" s="61">
        <v>179638980</v>
      </c>
    </row>
    <row r="36" spans="1:26" ht="13.5">
      <c r="A36" s="57" t="s">
        <v>53</v>
      </c>
      <c r="B36" s="18">
        <v>1654188825</v>
      </c>
      <c r="C36" s="18">
        <v>0</v>
      </c>
      <c r="D36" s="58">
        <v>1515088805</v>
      </c>
      <c r="E36" s="59">
        <v>1515088805</v>
      </c>
      <c r="F36" s="59">
        <v>1313485452</v>
      </c>
      <c r="G36" s="59">
        <v>1348036833</v>
      </c>
      <c r="H36" s="59">
        <v>1569969507</v>
      </c>
      <c r="I36" s="59">
        <v>1569969507</v>
      </c>
      <c r="J36" s="59">
        <v>1594558687</v>
      </c>
      <c r="K36" s="59">
        <v>1579112777</v>
      </c>
      <c r="L36" s="59">
        <v>1311068478</v>
      </c>
      <c r="M36" s="59">
        <v>1311068478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1311068478</v>
      </c>
      <c r="W36" s="59">
        <v>757544403</v>
      </c>
      <c r="X36" s="59">
        <v>553524075</v>
      </c>
      <c r="Y36" s="60">
        <v>73.07</v>
      </c>
      <c r="Z36" s="61">
        <v>1515088805</v>
      </c>
    </row>
    <row r="37" spans="1:26" ht="13.5">
      <c r="A37" s="57" t="s">
        <v>54</v>
      </c>
      <c r="B37" s="18">
        <v>297209116</v>
      </c>
      <c r="C37" s="18">
        <v>0</v>
      </c>
      <c r="D37" s="58">
        <v>130562818</v>
      </c>
      <c r="E37" s="59">
        <v>130562818</v>
      </c>
      <c r="F37" s="59">
        <v>199348491</v>
      </c>
      <c r="G37" s="59">
        <v>201856394</v>
      </c>
      <c r="H37" s="59">
        <v>197237396</v>
      </c>
      <c r="I37" s="59">
        <v>197237396</v>
      </c>
      <c r="J37" s="59">
        <v>215479409</v>
      </c>
      <c r="K37" s="59">
        <v>236624340</v>
      </c>
      <c r="L37" s="59">
        <v>230667747</v>
      </c>
      <c r="M37" s="59">
        <v>230667747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230667747</v>
      </c>
      <c r="W37" s="59">
        <v>65281409</v>
      </c>
      <c r="X37" s="59">
        <v>165386338</v>
      </c>
      <c r="Y37" s="60">
        <v>253.34</v>
      </c>
      <c r="Z37" s="61">
        <v>130562818</v>
      </c>
    </row>
    <row r="38" spans="1:26" ht="13.5">
      <c r="A38" s="57" t="s">
        <v>55</v>
      </c>
      <c r="B38" s="18">
        <v>43119697</v>
      </c>
      <c r="C38" s="18">
        <v>0</v>
      </c>
      <c r="D38" s="58">
        <v>35108000</v>
      </c>
      <c r="E38" s="59">
        <v>35108000</v>
      </c>
      <c r="F38" s="59">
        <v>43119697</v>
      </c>
      <c r="G38" s="59">
        <v>43119697</v>
      </c>
      <c r="H38" s="59">
        <v>43119697</v>
      </c>
      <c r="I38" s="59">
        <v>43119697</v>
      </c>
      <c r="J38" s="59">
        <v>43119697</v>
      </c>
      <c r="K38" s="59">
        <v>43119697</v>
      </c>
      <c r="L38" s="59">
        <v>43119697</v>
      </c>
      <c r="M38" s="59">
        <v>43119697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43119697</v>
      </c>
      <c r="W38" s="59">
        <v>17554000</v>
      </c>
      <c r="X38" s="59">
        <v>25565697</v>
      </c>
      <c r="Y38" s="60">
        <v>145.64</v>
      </c>
      <c r="Z38" s="61">
        <v>35108000</v>
      </c>
    </row>
    <row r="39" spans="1:26" ht="13.5">
      <c r="A39" s="57" t="s">
        <v>56</v>
      </c>
      <c r="B39" s="18">
        <v>1377324547</v>
      </c>
      <c r="C39" s="18">
        <v>0</v>
      </c>
      <c r="D39" s="58">
        <v>1529056967</v>
      </c>
      <c r="E39" s="59">
        <v>1529056967</v>
      </c>
      <c r="F39" s="59">
        <v>1494630625</v>
      </c>
      <c r="G39" s="59">
        <v>1501138803</v>
      </c>
      <c r="H39" s="59">
        <v>1723270526</v>
      </c>
      <c r="I39" s="59">
        <v>1723270526</v>
      </c>
      <c r="J39" s="59">
        <v>1733960949</v>
      </c>
      <c r="K39" s="59">
        <v>1706471453</v>
      </c>
      <c r="L39" s="59">
        <v>1456733759</v>
      </c>
      <c r="M39" s="59">
        <v>1456733759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1456733759</v>
      </c>
      <c r="W39" s="59">
        <v>764528484</v>
      </c>
      <c r="X39" s="59">
        <v>692205275</v>
      </c>
      <c r="Y39" s="60">
        <v>90.54</v>
      </c>
      <c r="Z39" s="61">
        <v>1529056967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159665953</v>
      </c>
      <c r="C42" s="18">
        <v>0</v>
      </c>
      <c r="D42" s="58">
        <v>105905783</v>
      </c>
      <c r="E42" s="59">
        <v>105905783</v>
      </c>
      <c r="F42" s="59">
        <v>143451818</v>
      </c>
      <c r="G42" s="59">
        <v>-7354599</v>
      </c>
      <c r="H42" s="59">
        <v>-3019378</v>
      </c>
      <c r="I42" s="59">
        <v>133077841</v>
      </c>
      <c r="J42" s="59">
        <v>-45594943</v>
      </c>
      <c r="K42" s="59">
        <v>6021984</v>
      </c>
      <c r="L42" s="59">
        <v>90142564</v>
      </c>
      <c r="M42" s="59">
        <v>50569605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183647446</v>
      </c>
      <c r="W42" s="59">
        <v>106774556</v>
      </c>
      <c r="X42" s="59">
        <v>76872890</v>
      </c>
      <c r="Y42" s="60">
        <v>72</v>
      </c>
      <c r="Z42" s="61">
        <v>105905783</v>
      </c>
    </row>
    <row r="43" spans="1:26" ht="13.5">
      <c r="A43" s="57" t="s">
        <v>59</v>
      </c>
      <c r="B43" s="18">
        <v>-175586971</v>
      </c>
      <c r="C43" s="18">
        <v>0</v>
      </c>
      <c r="D43" s="58">
        <v>-109703665</v>
      </c>
      <c r="E43" s="59">
        <v>-109703665</v>
      </c>
      <c r="F43" s="59">
        <v>-8428123</v>
      </c>
      <c r="G43" s="59">
        <v>-13527105</v>
      </c>
      <c r="H43" s="59">
        <v>-8395723</v>
      </c>
      <c r="I43" s="59">
        <v>-30350951</v>
      </c>
      <c r="J43" s="59">
        <v>-15549980</v>
      </c>
      <c r="K43" s="59">
        <v>-803718</v>
      </c>
      <c r="L43" s="59">
        <v>-24590594</v>
      </c>
      <c r="M43" s="59">
        <v>-40944292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-71295243</v>
      </c>
      <c r="W43" s="59">
        <v>-77097037</v>
      </c>
      <c r="X43" s="59">
        <v>5801794</v>
      </c>
      <c r="Y43" s="60">
        <v>-7.53</v>
      </c>
      <c r="Z43" s="61">
        <v>-109703665</v>
      </c>
    </row>
    <row r="44" spans="1:26" ht="13.5">
      <c r="A44" s="57" t="s">
        <v>60</v>
      </c>
      <c r="B44" s="18">
        <v>17420596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3443910</v>
      </c>
      <c r="C45" s="21">
        <v>0</v>
      </c>
      <c r="D45" s="98">
        <v>302117</v>
      </c>
      <c r="E45" s="99">
        <v>302117</v>
      </c>
      <c r="F45" s="99">
        <v>138467611</v>
      </c>
      <c r="G45" s="99">
        <v>117585907</v>
      </c>
      <c r="H45" s="99">
        <v>106170806</v>
      </c>
      <c r="I45" s="99">
        <v>106170806</v>
      </c>
      <c r="J45" s="99">
        <v>45025883</v>
      </c>
      <c r="K45" s="99">
        <v>50244149</v>
      </c>
      <c r="L45" s="99">
        <v>115796119</v>
      </c>
      <c r="M45" s="99">
        <v>115796119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115796119</v>
      </c>
      <c r="W45" s="99">
        <v>33777518</v>
      </c>
      <c r="X45" s="99">
        <v>82018601</v>
      </c>
      <c r="Y45" s="100">
        <v>242.82</v>
      </c>
      <c r="Z45" s="101">
        <v>302117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19136554</v>
      </c>
      <c r="C49" s="51">
        <v>0</v>
      </c>
      <c r="D49" s="128">
        <v>13378417</v>
      </c>
      <c r="E49" s="53">
        <v>8654153</v>
      </c>
      <c r="F49" s="53">
        <v>0</v>
      </c>
      <c r="G49" s="53">
        <v>0</v>
      </c>
      <c r="H49" s="53">
        <v>0</v>
      </c>
      <c r="I49" s="53">
        <v>13088383</v>
      </c>
      <c r="J49" s="53">
        <v>0</v>
      </c>
      <c r="K49" s="53">
        <v>0</v>
      </c>
      <c r="L49" s="53">
        <v>0</v>
      </c>
      <c r="M49" s="53">
        <v>323565889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377823396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110834069</v>
      </c>
      <c r="C51" s="51">
        <v>0</v>
      </c>
      <c r="D51" s="128">
        <v>16219139</v>
      </c>
      <c r="E51" s="53">
        <v>11818397</v>
      </c>
      <c r="F51" s="53">
        <v>0</v>
      </c>
      <c r="G51" s="53">
        <v>0</v>
      </c>
      <c r="H51" s="53">
        <v>0</v>
      </c>
      <c r="I51" s="53">
        <v>49080807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187952412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93.23112202945183</v>
      </c>
      <c r="C58" s="5">
        <f>IF(C67=0,0,+(C76/C67)*100)</f>
        <v>0</v>
      </c>
      <c r="D58" s="6">
        <f aca="true" t="shared" si="6" ref="D58:Z58">IF(D67=0,0,+(D76/D67)*100)</f>
        <v>73.12319270211918</v>
      </c>
      <c r="E58" s="7">
        <f t="shared" si="6"/>
        <v>73.12319270211918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70.1862270570554</v>
      </c>
      <c r="X58" s="7">
        <f t="shared" si="6"/>
        <v>0</v>
      </c>
      <c r="Y58" s="7">
        <f t="shared" si="6"/>
        <v>0</v>
      </c>
      <c r="Z58" s="8">
        <f t="shared" si="6"/>
        <v>73.12319270211918</v>
      </c>
    </row>
    <row r="59" spans="1:26" ht="13.5">
      <c r="A59" s="36" t="s">
        <v>31</v>
      </c>
      <c r="B59" s="9">
        <f aca="true" t="shared" si="7" ref="B59:Z66">IF(B68=0,0,+(B77/B68)*100)</f>
        <v>64.64599228757217</v>
      </c>
      <c r="C59" s="9">
        <f t="shared" si="7"/>
        <v>0</v>
      </c>
      <c r="D59" s="2">
        <f t="shared" si="7"/>
        <v>78.00001280622895</v>
      </c>
      <c r="E59" s="10">
        <f t="shared" si="7"/>
        <v>78.00001280622895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75.00000654276073</v>
      </c>
      <c r="X59" s="10">
        <f t="shared" si="7"/>
        <v>0</v>
      </c>
      <c r="Y59" s="10">
        <f t="shared" si="7"/>
        <v>0</v>
      </c>
      <c r="Z59" s="11">
        <f t="shared" si="7"/>
        <v>78.00001280622895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78</v>
      </c>
      <c r="E60" s="13">
        <f t="shared" si="7"/>
        <v>78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75.00000724805331</v>
      </c>
      <c r="X60" s="13">
        <f t="shared" si="7"/>
        <v>0</v>
      </c>
      <c r="Y60" s="13">
        <f t="shared" si="7"/>
        <v>0</v>
      </c>
      <c r="Z60" s="14">
        <f t="shared" si="7"/>
        <v>78</v>
      </c>
    </row>
    <row r="61" spans="1:26" ht="13.5">
      <c r="A61" s="38" t="s">
        <v>103</v>
      </c>
      <c r="B61" s="12">
        <f t="shared" si="7"/>
        <v>100</v>
      </c>
      <c r="C61" s="12">
        <f t="shared" si="7"/>
        <v>0</v>
      </c>
      <c r="D61" s="3">
        <f t="shared" si="7"/>
        <v>77.99999752836204</v>
      </c>
      <c r="E61" s="13">
        <f t="shared" si="7"/>
        <v>77.99999752836204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75.00000494327591</v>
      </c>
      <c r="X61" s="13">
        <f t="shared" si="7"/>
        <v>0</v>
      </c>
      <c r="Y61" s="13">
        <f t="shared" si="7"/>
        <v>0</v>
      </c>
      <c r="Z61" s="14">
        <f t="shared" si="7"/>
        <v>77.99999752836204</v>
      </c>
    </row>
    <row r="62" spans="1:26" ht="13.5">
      <c r="A62" s="38" t="s">
        <v>104</v>
      </c>
      <c r="B62" s="12">
        <f t="shared" si="7"/>
        <v>100</v>
      </c>
      <c r="C62" s="12">
        <f t="shared" si="7"/>
        <v>0</v>
      </c>
      <c r="D62" s="3">
        <f t="shared" si="7"/>
        <v>78.00001207054024</v>
      </c>
      <c r="E62" s="13">
        <f t="shared" si="7"/>
        <v>78.00001207054024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75.00002745505881</v>
      </c>
      <c r="X62" s="13">
        <f t="shared" si="7"/>
        <v>0</v>
      </c>
      <c r="Y62" s="13">
        <f t="shared" si="7"/>
        <v>0</v>
      </c>
      <c r="Z62" s="14">
        <f t="shared" si="7"/>
        <v>78.00001207054024</v>
      </c>
    </row>
    <row r="63" spans="1:26" ht="13.5">
      <c r="A63" s="38" t="s">
        <v>105</v>
      </c>
      <c r="B63" s="12">
        <f t="shared" si="7"/>
        <v>100</v>
      </c>
      <c r="C63" s="12">
        <f t="shared" si="7"/>
        <v>0</v>
      </c>
      <c r="D63" s="3">
        <f t="shared" si="7"/>
        <v>78.000023956495</v>
      </c>
      <c r="E63" s="13">
        <f t="shared" si="7"/>
        <v>78.000023956495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75</v>
      </c>
      <c r="X63" s="13">
        <f t="shared" si="7"/>
        <v>0</v>
      </c>
      <c r="Y63" s="13">
        <f t="shared" si="7"/>
        <v>0</v>
      </c>
      <c r="Z63" s="14">
        <f t="shared" si="7"/>
        <v>78.000023956495</v>
      </c>
    </row>
    <row r="64" spans="1:26" ht="13.5">
      <c r="A64" s="38" t="s">
        <v>106</v>
      </c>
      <c r="B64" s="12">
        <f t="shared" si="7"/>
        <v>100</v>
      </c>
      <c r="C64" s="12">
        <f t="shared" si="7"/>
        <v>0</v>
      </c>
      <c r="D64" s="3">
        <f t="shared" si="7"/>
        <v>77.9999745937111</v>
      </c>
      <c r="E64" s="13">
        <f t="shared" si="7"/>
        <v>77.9999745937111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75</v>
      </c>
      <c r="X64" s="13">
        <f t="shared" si="7"/>
        <v>0</v>
      </c>
      <c r="Y64" s="13">
        <f t="shared" si="7"/>
        <v>0</v>
      </c>
      <c r="Z64" s="14">
        <f t="shared" si="7"/>
        <v>77.9999745937111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109</v>
      </c>
      <c r="B67" s="23">
        <v>207911120</v>
      </c>
      <c r="C67" s="23"/>
      <c r="D67" s="24">
        <v>231913900</v>
      </c>
      <c r="E67" s="25">
        <v>231913900</v>
      </c>
      <c r="F67" s="25">
        <v>27846547</v>
      </c>
      <c r="G67" s="25">
        <v>16088189</v>
      </c>
      <c r="H67" s="25">
        <v>21510950</v>
      </c>
      <c r="I67" s="25">
        <v>65445686</v>
      </c>
      <c r="J67" s="25">
        <v>22033437</v>
      </c>
      <c r="K67" s="25">
        <v>22991933</v>
      </c>
      <c r="L67" s="25">
        <v>22632204</v>
      </c>
      <c r="M67" s="25">
        <v>67657574</v>
      </c>
      <c r="N67" s="25"/>
      <c r="O67" s="25"/>
      <c r="P67" s="25"/>
      <c r="Q67" s="25"/>
      <c r="R67" s="25"/>
      <c r="S67" s="25"/>
      <c r="T67" s="25"/>
      <c r="U67" s="25"/>
      <c r="V67" s="25">
        <v>133103260</v>
      </c>
      <c r="W67" s="25">
        <v>112956948</v>
      </c>
      <c r="X67" s="25"/>
      <c r="Y67" s="24"/>
      <c r="Z67" s="26">
        <v>231913900</v>
      </c>
    </row>
    <row r="68" spans="1:26" ht="13.5" hidden="1">
      <c r="A68" s="36" t="s">
        <v>31</v>
      </c>
      <c r="B68" s="18">
        <v>39806661</v>
      </c>
      <c r="C68" s="18"/>
      <c r="D68" s="19">
        <v>46852200</v>
      </c>
      <c r="E68" s="20">
        <v>46852200</v>
      </c>
      <c r="F68" s="20">
        <v>5110845</v>
      </c>
      <c r="G68" s="20">
        <v>5046133</v>
      </c>
      <c r="H68" s="20">
        <v>4987743</v>
      </c>
      <c r="I68" s="20">
        <v>15144721</v>
      </c>
      <c r="J68" s="20">
        <v>5062225</v>
      </c>
      <c r="K68" s="20">
        <v>5062360</v>
      </c>
      <c r="L68" s="20">
        <v>5063130</v>
      </c>
      <c r="M68" s="20">
        <v>15187715</v>
      </c>
      <c r="N68" s="20"/>
      <c r="O68" s="20"/>
      <c r="P68" s="20"/>
      <c r="Q68" s="20"/>
      <c r="R68" s="20"/>
      <c r="S68" s="20"/>
      <c r="T68" s="20"/>
      <c r="U68" s="20"/>
      <c r="V68" s="20">
        <v>30332436</v>
      </c>
      <c r="W68" s="20">
        <v>22926102</v>
      </c>
      <c r="X68" s="20"/>
      <c r="Y68" s="19"/>
      <c r="Z68" s="22">
        <v>46852200</v>
      </c>
    </row>
    <row r="69" spans="1:26" ht="13.5" hidden="1">
      <c r="A69" s="37" t="s">
        <v>32</v>
      </c>
      <c r="B69" s="18">
        <v>148060908</v>
      </c>
      <c r="C69" s="18"/>
      <c r="D69" s="19">
        <v>170561700</v>
      </c>
      <c r="E69" s="20">
        <v>170561700</v>
      </c>
      <c r="F69" s="20">
        <v>20696960</v>
      </c>
      <c r="G69" s="20">
        <v>8980509</v>
      </c>
      <c r="H69" s="20">
        <v>14457166</v>
      </c>
      <c r="I69" s="20">
        <v>44134635</v>
      </c>
      <c r="J69" s="20">
        <v>14920162</v>
      </c>
      <c r="K69" s="20">
        <v>15844863</v>
      </c>
      <c r="L69" s="20">
        <v>15433233</v>
      </c>
      <c r="M69" s="20">
        <v>46198258</v>
      </c>
      <c r="N69" s="20"/>
      <c r="O69" s="20"/>
      <c r="P69" s="20"/>
      <c r="Q69" s="20"/>
      <c r="R69" s="20"/>
      <c r="S69" s="20"/>
      <c r="T69" s="20"/>
      <c r="U69" s="20"/>
      <c r="V69" s="20">
        <v>90332893</v>
      </c>
      <c r="W69" s="20">
        <v>82780848</v>
      </c>
      <c r="X69" s="20"/>
      <c r="Y69" s="19"/>
      <c r="Z69" s="22">
        <v>170561700</v>
      </c>
    </row>
    <row r="70" spans="1:26" ht="13.5" hidden="1">
      <c r="A70" s="38" t="s">
        <v>103</v>
      </c>
      <c r="B70" s="18">
        <v>107886762</v>
      </c>
      <c r="C70" s="18"/>
      <c r="D70" s="19">
        <v>121377000</v>
      </c>
      <c r="E70" s="20">
        <v>121377000</v>
      </c>
      <c r="F70" s="20">
        <v>16361726</v>
      </c>
      <c r="G70" s="20">
        <v>4728213</v>
      </c>
      <c r="H70" s="20">
        <v>11301895</v>
      </c>
      <c r="I70" s="20">
        <v>32391834</v>
      </c>
      <c r="J70" s="20">
        <v>11559379</v>
      </c>
      <c r="K70" s="20">
        <v>12124019</v>
      </c>
      <c r="L70" s="20">
        <v>12030933</v>
      </c>
      <c r="M70" s="20">
        <v>35714331</v>
      </c>
      <c r="N70" s="20"/>
      <c r="O70" s="20"/>
      <c r="P70" s="20"/>
      <c r="Q70" s="20"/>
      <c r="R70" s="20"/>
      <c r="S70" s="20"/>
      <c r="T70" s="20"/>
      <c r="U70" s="20"/>
      <c r="V70" s="20">
        <v>68106165</v>
      </c>
      <c r="W70" s="20">
        <v>60688500</v>
      </c>
      <c r="X70" s="20"/>
      <c r="Y70" s="19"/>
      <c r="Z70" s="22">
        <v>121377000</v>
      </c>
    </row>
    <row r="71" spans="1:26" ht="13.5" hidden="1">
      <c r="A71" s="38" t="s">
        <v>104</v>
      </c>
      <c r="B71" s="18">
        <v>19988998</v>
      </c>
      <c r="C71" s="18"/>
      <c r="D71" s="19">
        <v>24853900</v>
      </c>
      <c r="E71" s="20">
        <v>24853900</v>
      </c>
      <c r="F71" s="20">
        <v>2489271</v>
      </c>
      <c r="G71" s="20">
        <v>2410712</v>
      </c>
      <c r="H71" s="20">
        <v>1507209</v>
      </c>
      <c r="I71" s="20">
        <v>6407192</v>
      </c>
      <c r="J71" s="20">
        <v>1585678</v>
      </c>
      <c r="K71" s="20">
        <v>1972861</v>
      </c>
      <c r="L71" s="20">
        <v>1644878</v>
      </c>
      <c r="M71" s="20">
        <v>5203417</v>
      </c>
      <c r="N71" s="20"/>
      <c r="O71" s="20"/>
      <c r="P71" s="20"/>
      <c r="Q71" s="20"/>
      <c r="R71" s="20"/>
      <c r="S71" s="20"/>
      <c r="T71" s="20"/>
      <c r="U71" s="20"/>
      <c r="V71" s="20">
        <v>11610609</v>
      </c>
      <c r="W71" s="20">
        <v>10926948</v>
      </c>
      <c r="X71" s="20"/>
      <c r="Y71" s="19"/>
      <c r="Z71" s="22">
        <v>24853900</v>
      </c>
    </row>
    <row r="72" spans="1:26" ht="13.5" hidden="1">
      <c r="A72" s="38" t="s">
        <v>105</v>
      </c>
      <c r="B72" s="18">
        <v>9440145</v>
      </c>
      <c r="C72" s="18"/>
      <c r="D72" s="19">
        <v>12522700</v>
      </c>
      <c r="E72" s="20">
        <v>12522700</v>
      </c>
      <c r="F72" s="20">
        <v>845543</v>
      </c>
      <c r="G72" s="20">
        <v>828173</v>
      </c>
      <c r="H72" s="20">
        <v>814245</v>
      </c>
      <c r="I72" s="20">
        <v>2487961</v>
      </c>
      <c r="J72" s="20">
        <v>825428</v>
      </c>
      <c r="K72" s="20">
        <v>806647</v>
      </c>
      <c r="L72" s="20">
        <v>806921</v>
      </c>
      <c r="M72" s="20">
        <v>2438996</v>
      </c>
      <c r="N72" s="20"/>
      <c r="O72" s="20"/>
      <c r="P72" s="20"/>
      <c r="Q72" s="20"/>
      <c r="R72" s="20"/>
      <c r="S72" s="20"/>
      <c r="T72" s="20"/>
      <c r="U72" s="20"/>
      <c r="V72" s="20">
        <v>4926957</v>
      </c>
      <c r="W72" s="20">
        <v>5261352</v>
      </c>
      <c r="X72" s="20"/>
      <c r="Y72" s="19"/>
      <c r="Z72" s="22">
        <v>12522700</v>
      </c>
    </row>
    <row r="73" spans="1:26" ht="13.5" hidden="1">
      <c r="A73" s="38" t="s">
        <v>106</v>
      </c>
      <c r="B73" s="18">
        <v>10745003</v>
      </c>
      <c r="C73" s="18"/>
      <c r="D73" s="19">
        <v>11808100</v>
      </c>
      <c r="E73" s="20">
        <v>11808100</v>
      </c>
      <c r="F73" s="20">
        <v>1000420</v>
      </c>
      <c r="G73" s="20">
        <v>1013411</v>
      </c>
      <c r="H73" s="20">
        <v>833817</v>
      </c>
      <c r="I73" s="20">
        <v>2847648</v>
      </c>
      <c r="J73" s="20">
        <v>949677</v>
      </c>
      <c r="K73" s="20">
        <v>941336</v>
      </c>
      <c r="L73" s="20">
        <v>950501</v>
      </c>
      <c r="M73" s="20">
        <v>2841514</v>
      </c>
      <c r="N73" s="20"/>
      <c r="O73" s="20"/>
      <c r="P73" s="20"/>
      <c r="Q73" s="20"/>
      <c r="R73" s="20"/>
      <c r="S73" s="20"/>
      <c r="T73" s="20"/>
      <c r="U73" s="20"/>
      <c r="V73" s="20">
        <v>5689162</v>
      </c>
      <c r="W73" s="20">
        <v>5904048</v>
      </c>
      <c r="X73" s="20"/>
      <c r="Y73" s="19"/>
      <c r="Z73" s="22">
        <v>11808100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>
        <v>20043551</v>
      </c>
      <c r="C75" s="27"/>
      <c r="D75" s="28">
        <v>14500000</v>
      </c>
      <c r="E75" s="29">
        <v>14500000</v>
      </c>
      <c r="F75" s="29">
        <v>2038742</v>
      </c>
      <c r="G75" s="29">
        <v>2061547</v>
      </c>
      <c r="H75" s="29">
        <v>2066041</v>
      </c>
      <c r="I75" s="29">
        <v>6166330</v>
      </c>
      <c r="J75" s="29">
        <v>2051050</v>
      </c>
      <c r="K75" s="29">
        <v>2084710</v>
      </c>
      <c r="L75" s="29">
        <v>2135841</v>
      </c>
      <c r="M75" s="29">
        <v>6271601</v>
      </c>
      <c r="N75" s="29"/>
      <c r="O75" s="29"/>
      <c r="P75" s="29"/>
      <c r="Q75" s="29"/>
      <c r="R75" s="29"/>
      <c r="S75" s="29"/>
      <c r="T75" s="29"/>
      <c r="U75" s="29"/>
      <c r="V75" s="29">
        <v>12437931</v>
      </c>
      <c r="W75" s="29">
        <v>7249998</v>
      </c>
      <c r="X75" s="29"/>
      <c r="Y75" s="28"/>
      <c r="Z75" s="30">
        <v>14500000</v>
      </c>
    </row>
    <row r="76" spans="1:26" ht="13.5" hidden="1">
      <c r="A76" s="41" t="s">
        <v>110</v>
      </c>
      <c r="B76" s="31">
        <v>193837870</v>
      </c>
      <c r="C76" s="31"/>
      <c r="D76" s="32">
        <v>169582848</v>
      </c>
      <c r="E76" s="33">
        <v>169582848</v>
      </c>
      <c r="F76" s="33">
        <v>27846547</v>
      </c>
      <c r="G76" s="33">
        <v>16088189</v>
      </c>
      <c r="H76" s="33">
        <v>21510950</v>
      </c>
      <c r="I76" s="33">
        <v>65445686</v>
      </c>
      <c r="J76" s="33">
        <v>22033437</v>
      </c>
      <c r="K76" s="33">
        <v>22991933</v>
      </c>
      <c r="L76" s="33">
        <v>22632204</v>
      </c>
      <c r="M76" s="33">
        <v>67657574</v>
      </c>
      <c r="N76" s="33"/>
      <c r="O76" s="33"/>
      <c r="P76" s="33"/>
      <c r="Q76" s="33"/>
      <c r="R76" s="33"/>
      <c r="S76" s="33"/>
      <c r="T76" s="33"/>
      <c r="U76" s="33"/>
      <c r="V76" s="33">
        <v>133103260</v>
      </c>
      <c r="W76" s="33">
        <v>79280220</v>
      </c>
      <c r="X76" s="33"/>
      <c r="Y76" s="32"/>
      <c r="Z76" s="34">
        <v>169582848</v>
      </c>
    </row>
    <row r="77" spans="1:26" ht="13.5" hidden="1">
      <c r="A77" s="36" t="s">
        <v>31</v>
      </c>
      <c r="B77" s="18">
        <v>25733411</v>
      </c>
      <c r="C77" s="18"/>
      <c r="D77" s="19">
        <v>36544722</v>
      </c>
      <c r="E77" s="20">
        <v>36544722</v>
      </c>
      <c r="F77" s="20">
        <v>5110845</v>
      </c>
      <c r="G77" s="20">
        <v>5046133</v>
      </c>
      <c r="H77" s="20">
        <v>4987743</v>
      </c>
      <c r="I77" s="20">
        <v>15144721</v>
      </c>
      <c r="J77" s="20">
        <v>5062225</v>
      </c>
      <c r="K77" s="20">
        <v>5062360</v>
      </c>
      <c r="L77" s="20">
        <v>5063130</v>
      </c>
      <c r="M77" s="20">
        <v>15187715</v>
      </c>
      <c r="N77" s="20"/>
      <c r="O77" s="20"/>
      <c r="P77" s="20"/>
      <c r="Q77" s="20"/>
      <c r="R77" s="20"/>
      <c r="S77" s="20"/>
      <c r="T77" s="20"/>
      <c r="U77" s="20"/>
      <c r="V77" s="20">
        <v>30332436</v>
      </c>
      <c r="W77" s="20">
        <v>17194578</v>
      </c>
      <c r="X77" s="20"/>
      <c r="Y77" s="19"/>
      <c r="Z77" s="22">
        <v>36544722</v>
      </c>
    </row>
    <row r="78" spans="1:26" ht="13.5" hidden="1">
      <c r="A78" s="37" t="s">
        <v>32</v>
      </c>
      <c r="B78" s="18">
        <v>148060908</v>
      </c>
      <c r="C78" s="18"/>
      <c r="D78" s="19">
        <v>133038126</v>
      </c>
      <c r="E78" s="20">
        <v>133038126</v>
      </c>
      <c r="F78" s="20">
        <v>20696960</v>
      </c>
      <c r="G78" s="20">
        <v>8980509</v>
      </c>
      <c r="H78" s="20">
        <v>14457166</v>
      </c>
      <c r="I78" s="20">
        <v>44134635</v>
      </c>
      <c r="J78" s="20">
        <v>14920162</v>
      </c>
      <c r="K78" s="20">
        <v>15844863</v>
      </c>
      <c r="L78" s="20">
        <v>15433233</v>
      </c>
      <c r="M78" s="20">
        <v>46198258</v>
      </c>
      <c r="N78" s="20"/>
      <c r="O78" s="20"/>
      <c r="P78" s="20"/>
      <c r="Q78" s="20"/>
      <c r="R78" s="20"/>
      <c r="S78" s="20"/>
      <c r="T78" s="20"/>
      <c r="U78" s="20"/>
      <c r="V78" s="20">
        <v>90332893</v>
      </c>
      <c r="W78" s="20">
        <v>62085642</v>
      </c>
      <c r="X78" s="20"/>
      <c r="Y78" s="19"/>
      <c r="Z78" s="22">
        <v>133038126</v>
      </c>
    </row>
    <row r="79" spans="1:26" ht="13.5" hidden="1">
      <c r="A79" s="38" t="s">
        <v>103</v>
      </c>
      <c r="B79" s="18">
        <v>107886762</v>
      </c>
      <c r="C79" s="18"/>
      <c r="D79" s="19">
        <v>94674057</v>
      </c>
      <c r="E79" s="20">
        <v>94674057</v>
      </c>
      <c r="F79" s="20">
        <v>16361726</v>
      </c>
      <c r="G79" s="20">
        <v>4728213</v>
      </c>
      <c r="H79" s="20">
        <v>11301895</v>
      </c>
      <c r="I79" s="20">
        <v>32391834</v>
      </c>
      <c r="J79" s="20">
        <v>11559379</v>
      </c>
      <c r="K79" s="20">
        <v>12124019</v>
      </c>
      <c r="L79" s="20">
        <v>12030933</v>
      </c>
      <c r="M79" s="20">
        <v>35714331</v>
      </c>
      <c r="N79" s="20"/>
      <c r="O79" s="20"/>
      <c r="P79" s="20"/>
      <c r="Q79" s="20"/>
      <c r="R79" s="20"/>
      <c r="S79" s="20"/>
      <c r="T79" s="20"/>
      <c r="U79" s="20"/>
      <c r="V79" s="20">
        <v>68106165</v>
      </c>
      <c r="W79" s="20">
        <v>45516378</v>
      </c>
      <c r="X79" s="20"/>
      <c r="Y79" s="19"/>
      <c r="Z79" s="22">
        <v>94674057</v>
      </c>
    </row>
    <row r="80" spans="1:26" ht="13.5" hidden="1">
      <c r="A80" s="38" t="s">
        <v>104</v>
      </c>
      <c r="B80" s="18">
        <v>19988998</v>
      </c>
      <c r="C80" s="18"/>
      <c r="D80" s="19">
        <v>19386045</v>
      </c>
      <c r="E80" s="20">
        <v>19386045</v>
      </c>
      <c r="F80" s="20">
        <v>2489271</v>
      </c>
      <c r="G80" s="20">
        <v>2410712</v>
      </c>
      <c r="H80" s="20">
        <v>1507209</v>
      </c>
      <c r="I80" s="20">
        <v>6407192</v>
      </c>
      <c r="J80" s="20">
        <v>1585678</v>
      </c>
      <c r="K80" s="20">
        <v>1972861</v>
      </c>
      <c r="L80" s="20">
        <v>1644878</v>
      </c>
      <c r="M80" s="20">
        <v>5203417</v>
      </c>
      <c r="N80" s="20"/>
      <c r="O80" s="20"/>
      <c r="P80" s="20"/>
      <c r="Q80" s="20"/>
      <c r="R80" s="20"/>
      <c r="S80" s="20"/>
      <c r="T80" s="20"/>
      <c r="U80" s="20"/>
      <c r="V80" s="20">
        <v>11610609</v>
      </c>
      <c r="W80" s="20">
        <v>8195214</v>
      </c>
      <c r="X80" s="20"/>
      <c r="Y80" s="19"/>
      <c r="Z80" s="22">
        <v>19386045</v>
      </c>
    </row>
    <row r="81" spans="1:26" ht="13.5" hidden="1">
      <c r="A81" s="38" t="s">
        <v>105</v>
      </c>
      <c r="B81" s="18">
        <v>9440145</v>
      </c>
      <c r="C81" s="18"/>
      <c r="D81" s="19">
        <v>9767709</v>
      </c>
      <c r="E81" s="20">
        <v>9767709</v>
      </c>
      <c r="F81" s="20">
        <v>845543</v>
      </c>
      <c r="G81" s="20">
        <v>828173</v>
      </c>
      <c r="H81" s="20">
        <v>814245</v>
      </c>
      <c r="I81" s="20">
        <v>2487961</v>
      </c>
      <c r="J81" s="20">
        <v>825428</v>
      </c>
      <c r="K81" s="20">
        <v>806647</v>
      </c>
      <c r="L81" s="20">
        <v>806921</v>
      </c>
      <c r="M81" s="20">
        <v>2438996</v>
      </c>
      <c r="N81" s="20"/>
      <c r="O81" s="20"/>
      <c r="P81" s="20"/>
      <c r="Q81" s="20"/>
      <c r="R81" s="20"/>
      <c r="S81" s="20"/>
      <c r="T81" s="20"/>
      <c r="U81" s="20"/>
      <c r="V81" s="20">
        <v>4926957</v>
      </c>
      <c r="W81" s="20">
        <v>3946014</v>
      </c>
      <c r="X81" s="20"/>
      <c r="Y81" s="19"/>
      <c r="Z81" s="22">
        <v>9767709</v>
      </c>
    </row>
    <row r="82" spans="1:26" ht="13.5" hidden="1">
      <c r="A82" s="38" t="s">
        <v>106</v>
      </c>
      <c r="B82" s="18">
        <v>10745003</v>
      </c>
      <c r="C82" s="18"/>
      <c r="D82" s="19">
        <v>9210315</v>
      </c>
      <c r="E82" s="20">
        <v>9210315</v>
      </c>
      <c r="F82" s="20">
        <v>1000420</v>
      </c>
      <c r="G82" s="20">
        <v>1013411</v>
      </c>
      <c r="H82" s="20">
        <v>833817</v>
      </c>
      <c r="I82" s="20">
        <v>2847648</v>
      </c>
      <c r="J82" s="20">
        <v>949677</v>
      </c>
      <c r="K82" s="20">
        <v>941336</v>
      </c>
      <c r="L82" s="20">
        <v>950501</v>
      </c>
      <c r="M82" s="20">
        <v>2841514</v>
      </c>
      <c r="N82" s="20"/>
      <c r="O82" s="20"/>
      <c r="P82" s="20"/>
      <c r="Q82" s="20"/>
      <c r="R82" s="20"/>
      <c r="S82" s="20"/>
      <c r="T82" s="20"/>
      <c r="U82" s="20"/>
      <c r="V82" s="20">
        <v>5689162</v>
      </c>
      <c r="W82" s="20">
        <v>4428036</v>
      </c>
      <c r="X82" s="20"/>
      <c r="Y82" s="19"/>
      <c r="Z82" s="22">
        <v>9210315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>
        <v>20043551</v>
      </c>
      <c r="C84" s="27"/>
      <c r="D84" s="28"/>
      <c r="E84" s="29"/>
      <c r="F84" s="29">
        <v>2038742</v>
      </c>
      <c r="G84" s="29">
        <v>2061547</v>
      </c>
      <c r="H84" s="29">
        <v>2066041</v>
      </c>
      <c r="I84" s="29">
        <v>6166330</v>
      </c>
      <c r="J84" s="29">
        <v>2051050</v>
      </c>
      <c r="K84" s="29">
        <v>2084710</v>
      </c>
      <c r="L84" s="29">
        <v>2135841</v>
      </c>
      <c r="M84" s="29">
        <v>6271601</v>
      </c>
      <c r="N84" s="29"/>
      <c r="O84" s="29"/>
      <c r="P84" s="29"/>
      <c r="Q84" s="29"/>
      <c r="R84" s="29"/>
      <c r="S84" s="29"/>
      <c r="T84" s="29"/>
      <c r="U84" s="29"/>
      <c r="V84" s="29">
        <v>12437931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36513942</v>
      </c>
      <c r="C5" s="18">
        <v>0</v>
      </c>
      <c r="D5" s="58">
        <v>47920615</v>
      </c>
      <c r="E5" s="59">
        <v>47920615</v>
      </c>
      <c r="F5" s="59">
        <v>12792988</v>
      </c>
      <c r="G5" s="59">
        <v>2728621</v>
      </c>
      <c r="H5" s="59">
        <v>2747511</v>
      </c>
      <c r="I5" s="59">
        <v>18269120</v>
      </c>
      <c r="J5" s="59">
        <v>2749831</v>
      </c>
      <c r="K5" s="59">
        <v>2710118</v>
      </c>
      <c r="L5" s="59">
        <v>2750139</v>
      </c>
      <c r="M5" s="59">
        <v>8210088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26479208</v>
      </c>
      <c r="W5" s="59">
        <v>23960310</v>
      </c>
      <c r="X5" s="59">
        <v>2518898</v>
      </c>
      <c r="Y5" s="60">
        <v>10.51</v>
      </c>
      <c r="Z5" s="61">
        <v>47920615</v>
      </c>
    </row>
    <row r="6" spans="1:26" ht="13.5">
      <c r="A6" s="57" t="s">
        <v>32</v>
      </c>
      <c r="B6" s="18">
        <v>94171845</v>
      </c>
      <c r="C6" s="18">
        <v>0</v>
      </c>
      <c r="D6" s="58">
        <v>114728211</v>
      </c>
      <c r="E6" s="59">
        <v>114728211</v>
      </c>
      <c r="F6" s="59">
        <v>7021107</v>
      </c>
      <c r="G6" s="59">
        <v>7139522</v>
      </c>
      <c r="H6" s="59">
        <v>12487363</v>
      </c>
      <c r="I6" s="59">
        <v>26647992</v>
      </c>
      <c r="J6" s="59">
        <v>9056056</v>
      </c>
      <c r="K6" s="59">
        <v>7632077</v>
      </c>
      <c r="L6" s="59">
        <v>8492041</v>
      </c>
      <c r="M6" s="59">
        <v>25180174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51828166</v>
      </c>
      <c r="W6" s="59">
        <v>54801409</v>
      </c>
      <c r="X6" s="59">
        <v>-2973243</v>
      </c>
      <c r="Y6" s="60">
        <v>-5.43</v>
      </c>
      <c r="Z6" s="61">
        <v>114728211</v>
      </c>
    </row>
    <row r="7" spans="1:26" ht="13.5">
      <c r="A7" s="57" t="s">
        <v>33</v>
      </c>
      <c r="B7" s="18">
        <v>0</v>
      </c>
      <c r="C7" s="18">
        <v>0</v>
      </c>
      <c r="D7" s="58">
        <v>4473888</v>
      </c>
      <c r="E7" s="59">
        <v>4473888</v>
      </c>
      <c r="F7" s="59">
        <v>238996</v>
      </c>
      <c r="G7" s="59">
        <v>0</v>
      </c>
      <c r="H7" s="59">
        <v>0</v>
      </c>
      <c r="I7" s="59">
        <v>238996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238996</v>
      </c>
      <c r="W7" s="59">
        <v>2236944</v>
      </c>
      <c r="X7" s="59">
        <v>-1997948</v>
      </c>
      <c r="Y7" s="60">
        <v>-89.32</v>
      </c>
      <c r="Z7" s="61">
        <v>4473888</v>
      </c>
    </row>
    <row r="8" spans="1:26" ht="13.5">
      <c r="A8" s="57" t="s">
        <v>34</v>
      </c>
      <c r="B8" s="18">
        <v>99770829</v>
      </c>
      <c r="C8" s="18">
        <v>0</v>
      </c>
      <c r="D8" s="58">
        <v>110597000</v>
      </c>
      <c r="E8" s="59">
        <v>110597000</v>
      </c>
      <c r="F8" s="59">
        <v>44298000</v>
      </c>
      <c r="G8" s="59">
        <v>2086000</v>
      </c>
      <c r="H8" s="59">
        <v>0</v>
      </c>
      <c r="I8" s="59">
        <v>46384000</v>
      </c>
      <c r="J8" s="59">
        <v>0</v>
      </c>
      <c r="K8" s="59">
        <v>444964</v>
      </c>
      <c r="L8" s="59">
        <v>35677000</v>
      </c>
      <c r="M8" s="59">
        <v>36121964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82505964</v>
      </c>
      <c r="W8" s="59">
        <v>55297998</v>
      </c>
      <c r="X8" s="59">
        <v>27207966</v>
      </c>
      <c r="Y8" s="60">
        <v>49.2</v>
      </c>
      <c r="Z8" s="61">
        <v>110597000</v>
      </c>
    </row>
    <row r="9" spans="1:26" ht="13.5">
      <c r="A9" s="57" t="s">
        <v>35</v>
      </c>
      <c r="B9" s="18">
        <v>55203381</v>
      </c>
      <c r="C9" s="18">
        <v>0</v>
      </c>
      <c r="D9" s="58">
        <v>42503519</v>
      </c>
      <c r="E9" s="59">
        <v>42503519</v>
      </c>
      <c r="F9" s="59">
        <v>4531434</v>
      </c>
      <c r="G9" s="59">
        <v>5246220</v>
      </c>
      <c r="H9" s="59">
        <v>4316480</v>
      </c>
      <c r="I9" s="59">
        <v>14094134</v>
      </c>
      <c r="J9" s="59">
        <v>4495488</v>
      </c>
      <c r="K9" s="59">
        <v>3690172</v>
      </c>
      <c r="L9" s="59">
        <v>2903391</v>
      </c>
      <c r="M9" s="59">
        <v>11089051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25183185</v>
      </c>
      <c r="W9" s="59">
        <v>21251760</v>
      </c>
      <c r="X9" s="59">
        <v>3931425</v>
      </c>
      <c r="Y9" s="60">
        <v>18.5</v>
      </c>
      <c r="Z9" s="61">
        <v>42503519</v>
      </c>
    </row>
    <row r="10" spans="1:26" ht="25.5">
      <c r="A10" s="62" t="s">
        <v>95</v>
      </c>
      <c r="B10" s="63">
        <f>SUM(B5:B9)</f>
        <v>285659997</v>
      </c>
      <c r="C10" s="63">
        <f>SUM(C5:C9)</f>
        <v>0</v>
      </c>
      <c r="D10" s="64">
        <f aca="true" t="shared" si="0" ref="D10:Z10">SUM(D5:D9)</f>
        <v>320223233</v>
      </c>
      <c r="E10" s="65">
        <f t="shared" si="0"/>
        <v>320223233</v>
      </c>
      <c r="F10" s="65">
        <f t="shared" si="0"/>
        <v>68882525</v>
      </c>
      <c r="G10" s="65">
        <f t="shared" si="0"/>
        <v>17200363</v>
      </c>
      <c r="H10" s="65">
        <f t="shared" si="0"/>
        <v>19551354</v>
      </c>
      <c r="I10" s="65">
        <f t="shared" si="0"/>
        <v>105634242</v>
      </c>
      <c r="J10" s="65">
        <f t="shared" si="0"/>
        <v>16301375</v>
      </c>
      <c r="K10" s="65">
        <f t="shared" si="0"/>
        <v>14477331</v>
      </c>
      <c r="L10" s="65">
        <f t="shared" si="0"/>
        <v>49822571</v>
      </c>
      <c r="M10" s="65">
        <f t="shared" si="0"/>
        <v>80601277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186235519</v>
      </c>
      <c r="W10" s="65">
        <f t="shared" si="0"/>
        <v>157548421</v>
      </c>
      <c r="X10" s="65">
        <f t="shared" si="0"/>
        <v>28687098</v>
      </c>
      <c r="Y10" s="66">
        <f>+IF(W10&lt;&gt;0,(X10/W10)*100,0)</f>
        <v>18.208432568168995</v>
      </c>
      <c r="Z10" s="67">
        <f t="shared" si="0"/>
        <v>320223233</v>
      </c>
    </row>
    <row r="11" spans="1:26" ht="13.5">
      <c r="A11" s="57" t="s">
        <v>36</v>
      </c>
      <c r="B11" s="18">
        <v>73191440</v>
      </c>
      <c r="C11" s="18">
        <v>0</v>
      </c>
      <c r="D11" s="58">
        <v>94656190</v>
      </c>
      <c r="E11" s="59">
        <v>94656190</v>
      </c>
      <c r="F11" s="59">
        <v>6027638</v>
      </c>
      <c r="G11" s="59">
        <v>6925206</v>
      </c>
      <c r="H11" s="59">
        <v>6586682</v>
      </c>
      <c r="I11" s="59">
        <v>19539526</v>
      </c>
      <c r="J11" s="59">
        <v>6783757</v>
      </c>
      <c r="K11" s="59">
        <v>6783755</v>
      </c>
      <c r="L11" s="59">
        <v>6783755</v>
      </c>
      <c r="M11" s="59">
        <v>20351267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39890793</v>
      </c>
      <c r="W11" s="59">
        <v>49721391</v>
      </c>
      <c r="X11" s="59">
        <v>-9830598</v>
      </c>
      <c r="Y11" s="60">
        <v>-19.77</v>
      </c>
      <c r="Z11" s="61">
        <v>94656190</v>
      </c>
    </row>
    <row r="12" spans="1:26" ht="13.5">
      <c r="A12" s="57" t="s">
        <v>37</v>
      </c>
      <c r="B12" s="18">
        <v>8358196</v>
      </c>
      <c r="C12" s="18">
        <v>0</v>
      </c>
      <c r="D12" s="58">
        <v>9055515</v>
      </c>
      <c r="E12" s="59">
        <v>9055515</v>
      </c>
      <c r="F12" s="59">
        <v>705137</v>
      </c>
      <c r="G12" s="59">
        <v>705137</v>
      </c>
      <c r="H12" s="59">
        <v>705137</v>
      </c>
      <c r="I12" s="59">
        <v>2115411</v>
      </c>
      <c r="J12" s="59">
        <v>705137</v>
      </c>
      <c r="K12" s="59">
        <v>705137</v>
      </c>
      <c r="L12" s="59">
        <v>705137</v>
      </c>
      <c r="M12" s="59">
        <v>2115411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4230822</v>
      </c>
      <c r="W12" s="59">
        <v>4527756</v>
      </c>
      <c r="X12" s="59">
        <v>-296934</v>
      </c>
      <c r="Y12" s="60">
        <v>-6.56</v>
      </c>
      <c r="Z12" s="61">
        <v>9055515</v>
      </c>
    </row>
    <row r="13" spans="1:26" ht="13.5">
      <c r="A13" s="57" t="s">
        <v>96</v>
      </c>
      <c r="B13" s="18">
        <v>31211752</v>
      </c>
      <c r="C13" s="18">
        <v>0</v>
      </c>
      <c r="D13" s="58">
        <v>41000000</v>
      </c>
      <c r="E13" s="59">
        <v>41000000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20500002</v>
      </c>
      <c r="X13" s="59">
        <v>-20500002</v>
      </c>
      <c r="Y13" s="60">
        <v>-100</v>
      </c>
      <c r="Z13" s="61">
        <v>41000000</v>
      </c>
    </row>
    <row r="14" spans="1:26" ht="13.5">
      <c r="A14" s="57" t="s">
        <v>38</v>
      </c>
      <c r="B14" s="18">
        <v>3563869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65693129</v>
      </c>
      <c r="C15" s="18">
        <v>0</v>
      </c>
      <c r="D15" s="58">
        <v>84057362</v>
      </c>
      <c r="E15" s="59">
        <v>84057362</v>
      </c>
      <c r="F15" s="59">
        <v>599600</v>
      </c>
      <c r="G15" s="59">
        <v>16667298</v>
      </c>
      <c r="H15" s="59">
        <v>10963242</v>
      </c>
      <c r="I15" s="59">
        <v>28230140</v>
      </c>
      <c r="J15" s="59">
        <v>12833357</v>
      </c>
      <c r="K15" s="59">
        <v>6155766</v>
      </c>
      <c r="L15" s="59">
        <v>5221978</v>
      </c>
      <c r="M15" s="59">
        <v>24211101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52441241</v>
      </c>
      <c r="W15" s="59">
        <v>42124795</v>
      </c>
      <c r="X15" s="59">
        <v>10316446</v>
      </c>
      <c r="Y15" s="60">
        <v>24.49</v>
      </c>
      <c r="Z15" s="61">
        <v>84057362</v>
      </c>
    </row>
    <row r="16" spans="1:26" ht="13.5">
      <c r="A16" s="68" t="s">
        <v>40</v>
      </c>
      <c r="B16" s="18">
        <v>0</v>
      </c>
      <c r="C16" s="18">
        <v>0</v>
      </c>
      <c r="D16" s="58">
        <v>6733199</v>
      </c>
      <c r="E16" s="59">
        <v>6733199</v>
      </c>
      <c r="F16" s="59">
        <v>585397</v>
      </c>
      <c r="G16" s="59">
        <v>0</v>
      </c>
      <c r="H16" s="59">
        <v>0</v>
      </c>
      <c r="I16" s="59">
        <v>585397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585397</v>
      </c>
      <c r="W16" s="59">
        <v>3366600</v>
      </c>
      <c r="X16" s="59">
        <v>-2781203</v>
      </c>
      <c r="Y16" s="60">
        <v>-82.61</v>
      </c>
      <c r="Z16" s="61">
        <v>6733199</v>
      </c>
    </row>
    <row r="17" spans="1:26" ht="13.5">
      <c r="A17" s="57" t="s">
        <v>41</v>
      </c>
      <c r="B17" s="18">
        <v>148243241</v>
      </c>
      <c r="C17" s="18">
        <v>0</v>
      </c>
      <c r="D17" s="58">
        <v>124492946</v>
      </c>
      <c r="E17" s="59">
        <v>124492946</v>
      </c>
      <c r="F17" s="59">
        <v>2662930</v>
      </c>
      <c r="G17" s="59">
        <v>4191758</v>
      </c>
      <c r="H17" s="59">
        <v>3042772</v>
      </c>
      <c r="I17" s="59">
        <v>9897460</v>
      </c>
      <c r="J17" s="59">
        <v>2389692</v>
      </c>
      <c r="K17" s="59">
        <v>3294401</v>
      </c>
      <c r="L17" s="59">
        <v>5866718</v>
      </c>
      <c r="M17" s="59">
        <v>11550811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21448271</v>
      </c>
      <c r="W17" s="59">
        <v>58159008</v>
      </c>
      <c r="X17" s="59">
        <v>-36710737</v>
      </c>
      <c r="Y17" s="60">
        <v>-63.12</v>
      </c>
      <c r="Z17" s="61">
        <v>124492946</v>
      </c>
    </row>
    <row r="18" spans="1:26" ht="13.5">
      <c r="A18" s="69" t="s">
        <v>42</v>
      </c>
      <c r="B18" s="70">
        <f>SUM(B11:B17)</f>
        <v>330261627</v>
      </c>
      <c r="C18" s="70">
        <f>SUM(C11:C17)</f>
        <v>0</v>
      </c>
      <c r="D18" s="71">
        <f aca="true" t="shared" si="1" ref="D18:Z18">SUM(D11:D17)</f>
        <v>359995212</v>
      </c>
      <c r="E18" s="72">
        <f t="shared" si="1"/>
        <v>359995212</v>
      </c>
      <c r="F18" s="72">
        <f t="shared" si="1"/>
        <v>10580702</v>
      </c>
      <c r="G18" s="72">
        <f t="shared" si="1"/>
        <v>28489399</v>
      </c>
      <c r="H18" s="72">
        <f t="shared" si="1"/>
        <v>21297833</v>
      </c>
      <c r="I18" s="72">
        <f t="shared" si="1"/>
        <v>60367934</v>
      </c>
      <c r="J18" s="72">
        <f t="shared" si="1"/>
        <v>22711943</v>
      </c>
      <c r="K18" s="72">
        <f t="shared" si="1"/>
        <v>16939059</v>
      </c>
      <c r="L18" s="72">
        <f t="shared" si="1"/>
        <v>18577588</v>
      </c>
      <c r="M18" s="72">
        <f t="shared" si="1"/>
        <v>58228590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118596524</v>
      </c>
      <c r="W18" s="72">
        <f t="shared" si="1"/>
        <v>178399552</v>
      </c>
      <c r="X18" s="72">
        <f t="shared" si="1"/>
        <v>-59803028</v>
      </c>
      <c r="Y18" s="66">
        <f>+IF(W18&lt;&gt;0,(X18/W18)*100,0)</f>
        <v>-33.52196086232324</v>
      </c>
      <c r="Z18" s="73">
        <f t="shared" si="1"/>
        <v>359995212</v>
      </c>
    </row>
    <row r="19" spans="1:26" ht="13.5">
      <c r="A19" s="69" t="s">
        <v>43</v>
      </c>
      <c r="B19" s="74">
        <f>+B10-B18</f>
        <v>-44601630</v>
      </c>
      <c r="C19" s="74">
        <f>+C10-C18</f>
        <v>0</v>
      </c>
      <c r="D19" s="75">
        <f aca="true" t="shared" si="2" ref="D19:Z19">+D10-D18</f>
        <v>-39771979</v>
      </c>
      <c r="E19" s="76">
        <f t="shared" si="2"/>
        <v>-39771979</v>
      </c>
      <c r="F19" s="76">
        <f t="shared" si="2"/>
        <v>58301823</v>
      </c>
      <c r="G19" s="76">
        <f t="shared" si="2"/>
        <v>-11289036</v>
      </c>
      <c r="H19" s="76">
        <f t="shared" si="2"/>
        <v>-1746479</v>
      </c>
      <c r="I19" s="76">
        <f t="shared" si="2"/>
        <v>45266308</v>
      </c>
      <c r="J19" s="76">
        <f t="shared" si="2"/>
        <v>-6410568</v>
      </c>
      <c r="K19" s="76">
        <f t="shared" si="2"/>
        <v>-2461728</v>
      </c>
      <c r="L19" s="76">
        <f t="shared" si="2"/>
        <v>31244983</v>
      </c>
      <c r="M19" s="76">
        <f t="shared" si="2"/>
        <v>22372687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67638995</v>
      </c>
      <c r="W19" s="76">
        <f>IF(E10=E18,0,W10-W18)</f>
        <v>-20851131</v>
      </c>
      <c r="X19" s="76">
        <f t="shared" si="2"/>
        <v>88490126</v>
      </c>
      <c r="Y19" s="77">
        <f>+IF(W19&lt;&gt;0,(X19/W19)*100,0)</f>
        <v>-424.39005347000125</v>
      </c>
      <c r="Z19" s="78">
        <f t="shared" si="2"/>
        <v>-39771979</v>
      </c>
    </row>
    <row r="20" spans="1:26" ht="13.5">
      <c r="A20" s="57" t="s">
        <v>44</v>
      </c>
      <c r="B20" s="18">
        <v>46327000</v>
      </c>
      <c r="C20" s="18">
        <v>0</v>
      </c>
      <c r="D20" s="58">
        <v>68331000</v>
      </c>
      <c r="E20" s="59">
        <v>68331000</v>
      </c>
      <c r="F20" s="59">
        <v>0</v>
      </c>
      <c r="G20" s="59">
        <v>0</v>
      </c>
      <c r="H20" s="59">
        <v>0</v>
      </c>
      <c r="I20" s="59">
        <v>0</v>
      </c>
      <c r="J20" s="59">
        <v>2500000</v>
      </c>
      <c r="K20" s="59">
        <v>0</v>
      </c>
      <c r="L20" s="59">
        <v>26016200</v>
      </c>
      <c r="M20" s="59">
        <v>28516200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28516200</v>
      </c>
      <c r="W20" s="59">
        <v>34165500</v>
      </c>
      <c r="X20" s="59">
        <v>-5649300</v>
      </c>
      <c r="Y20" s="60">
        <v>-16.54</v>
      </c>
      <c r="Z20" s="61">
        <v>68331000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1725370</v>
      </c>
      <c r="C22" s="85">
        <f>SUM(C19:C21)</f>
        <v>0</v>
      </c>
      <c r="D22" s="86">
        <f aca="true" t="shared" si="3" ref="D22:Z22">SUM(D19:D21)</f>
        <v>28559021</v>
      </c>
      <c r="E22" s="87">
        <f t="shared" si="3"/>
        <v>28559021</v>
      </c>
      <c r="F22" s="87">
        <f t="shared" si="3"/>
        <v>58301823</v>
      </c>
      <c r="G22" s="87">
        <f t="shared" si="3"/>
        <v>-11289036</v>
      </c>
      <c r="H22" s="87">
        <f t="shared" si="3"/>
        <v>-1746479</v>
      </c>
      <c r="I22" s="87">
        <f t="shared" si="3"/>
        <v>45266308</v>
      </c>
      <c r="J22" s="87">
        <f t="shared" si="3"/>
        <v>-3910568</v>
      </c>
      <c r="K22" s="87">
        <f t="shared" si="3"/>
        <v>-2461728</v>
      </c>
      <c r="L22" s="87">
        <f t="shared" si="3"/>
        <v>57261183</v>
      </c>
      <c r="M22" s="87">
        <f t="shared" si="3"/>
        <v>50888887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96155195</v>
      </c>
      <c r="W22" s="87">
        <f t="shared" si="3"/>
        <v>13314369</v>
      </c>
      <c r="X22" s="87">
        <f t="shared" si="3"/>
        <v>82840826</v>
      </c>
      <c r="Y22" s="88">
        <f>+IF(W22&lt;&gt;0,(X22/W22)*100,0)</f>
        <v>622.1911530317359</v>
      </c>
      <c r="Z22" s="89">
        <f t="shared" si="3"/>
        <v>28559021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1725370</v>
      </c>
      <c r="C24" s="74">
        <f>SUM(C22:C23)</f>
        <v>0</v>
      </c>
      <c r="D24" s="75">
        <f aca="true" t="shared" si="4" ref="D24:Z24">SUM(D22:D23)</f>
        <v>28559021</v>
      </c>
      <c r="E24" s="76">
        <f t="shared" si="4"/>
        <v>28559021</v>
      </c>
      <c r="F24" s="76">
        <f t="shared" si="4"/>
        <v>58301823</v>
      </c>
      <c r="G24" s="76">
        <f t="shared" si="4"/>
        <v>-11289036</v>
      </c>
      <c r="H24" s="76">
        <f t="shared" si="4"/>
        <v>-1746479</v>
      </c>
      <c r="I24" s="76">
        <f t="shared" si="4"/>
        <v>45266308</v>
      </c>
      <c r="J24" s="76">
        <f t="shared" si="4"/>
        <v>-3910568</v>
      </c>
      <c r="K24" s="76">
        <f t="shared" si="4"/>
        <v>-2461728</v>
      </c>
      <c r="L24" s="76">
        <f t="shared" si="4"/>
        <v>57261183</v>
      </c>
      <c r="M24" s="76">
        <f t="shared" si="4"/>
        <v>50888887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96155195</v>
      </c>
      <c r="W24" s="76">
        <f t="shared" si="4"/>
        <v>13314369</v>
      </c>
      <c r="X24" s="76">
        <f t="shared" si="4"/>
        <v>82840826</v>
      </c>
      <c r="Y24" s="77">
        <f>+IF(W24&lt;&gt;0,(X24/W24)*100,0)</f>
        <v>622.1911530317359</v>
      </c>
      <c r="Z24" s="78">
        <f t="shared" si="4"/>
        <v>28559021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36719877</v>
      </c>
      <c r="C27" s="21">
        <v>0</v>
      </c>
      <c r="D27" s="98">
        <v>84431000</v>
      </c>
      <c r="E27" s="99">
        <v>84431000</v>
      </c>
      <c r="F27" s="99">
        <v>0</v>
      </c>
      <c r="G27" s="99">
        <v>5065445</v>
      </c>
      <c r="H27" s="99">
        <v>7296984</v>
      </c>
      <c r="I27" s="99">
        <v>12362429</v>
      </c>
      <c r="J27" s="99">
        <v>0</v>
      </c>
      <c r="K27" s="99">
        <v>13432877</v>
      </c>
      <c r="L27" s="99">
        <v>8041210</v>
      </c>
      <c r="M27" s="99">
        <v>21474087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33836516</v>
      </c>
      <c r="W27" s="99">
        <v>42215500</v>
      </c>
      <c r="X27" s="99">
        <v>-8378984</v>
      </c>
      <c r="Y27" s="100">
        <v>-19.85</v>
      </c>
      <c r="Z27" s="101">
        <v>84431000</v>
      </c>
    </row>
    <row r="28" spans="1:26" ht="13.5">
      <c r="A28" s="102" t="s">
        <v>44</v>
      </c>
      <c r="B28" s="18">
        <v>36719877</v>
      </c>
      <c r="C28" s="18">
        <v>0</v>
      </c>
      <c r="D28" s="58">
        <v>68331000</v>
      </c>
      <c r="E28" s="59">
        <v>68331000</v>
      </c>
      <c r="F28" s="59">
        <v>0</v>
      </c>
      <c r="G28" s="59">
        <v>0</v>
      </c>
      <c r="H28" s="59">
        <v>7296984</v>
      </c>
      <c r="I28" s="59">
        <v>7296984</v>
      </c>
      <c r="J28" s="59">
        <v>0</v>
      </c>
      <c r="K28" s="59">
        <v>13432877</v>
      </c>
      <c r="L28" s="59">
        <v>8041210</v>
      </c>
      <c r="M28" s="59">
        <v>21474087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28771071</v>
      </c>
      <c r="W28" s="59">
        <v>34165500</v>
      </c>
      <c r="X28" s="59">
        <v>-5394429</v>
      </c>
      <c r="Y28" s="60">
        <v>-15.79</v>
      </c>
      <c r="Z28" s="61">
        <v>68331000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5065445</v>
      </c>
      <c r="H29" s="59">
        <v>0</v>
      </c>
      <c r="I29" s="59">
        <v>5065445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5065445</v>
      </c>
      <c r="W29" s="59"/>
      <c r="X29" s="59">
        <v>5065445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16100000</v>
      </c>
      <c r="E31" s="59">
        <v>16100000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8050000</v>
      </c>
      <c r="X31" s="59">
        <v>-8050000</v>
      </c>
      <c r="Y31" s="60">
        <v>-100</v>
      </c>
      <c r="Z31" s="61">
        <v>16100000</v>
      </c>
    </row>
    <row r="32" spans="1:26" ht="13.5">
      <c r="A32" s="69" t="s">
        <v>50</v>
      </c>
      <c r="B32" s="21">
        <f>SUM(B28:B31)</f>
        <v>36719877</v>
      </c>
      <c r="C32" s="21">
        <f>SUM(C28:C31)</f>
        <v>0</v>
      </c>
      <c r="D32" s="98">
        <f aca="true" t="shared" si="5" ref="D32:Z32">SUM(D28:D31)</f>
        <v>84431000</v>
      </c>
      <c r="E32" s="99">
        <f t="shared" si="5"/>
        <v>84431000</v>
      </c>
      <c r="F32" s="99">
        <f t="shared" si="5"/>
        <v>0</v>
      </c>
      <c r="G32" s="99">
        <f t="shared" si="5"/>
        <v>5065445</v>
      </c>
      <c r="H32" s="99">
        <f t="shared" si="5"/>
        <v>7296984</v>
      </c>
      <c r="I32" s="99">
        <f t="shared" si="5"/>
        <v>12362429</v>
      </c>
      <c r="J32" s="99">
        <f t="shared" si="5"/>
        <v>0</v>
      </c>
      <c r="K32" s="99">
        <f t="shared" si="5"/>
        <v>13432877</v>
      </c>
      <c r="L32" s="99">
        <f t="shared" si="5"/>
        <v>8041210</v>
      </c>
      <c r="M32" s="99">
        <f t="shared" si="5"/>
        <v>21474087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33836516</v>
      </c>
      <c r="W32" s="99">
        <f t="shared" si="5"/>
        <v>42215500</v>
      </c>
      <c r="X32" s="99">
        <f t="shared" si="5"/>
        <v>-8378984</v>
      </c>
      <c r="Y32" s="100">
        <f>+IF(W32&lt;&gt;0,(X32/W32)*100,0)</f>
        <v>-19.84812213523469</v>
      </c>
      <c r="Z32" s="101">
        <f t="shared" si="5"/>
        <v>84431000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175308793</v>
      </c>
      <c r="C35" s="18">
        <v>0</v>
      </c>
      <c r="D35" s="58">
        <v>121531417</v>
      </c>
      <c r="E35" s="59">
        <v>121531417</v>
      </c>
      <c r="F35" s="59">
        <v>75030339</v>
      </c>
      <c r="G35" s="59">
        <v>1238525</v>
      </c>
      <c r="H35" s="59">
        <v>3366924</v>
      </c>
      <c r="I35" s="59">
        <v>3366924</v>
      </c>
      <c r="J35" s="59">
        <v>492791683</v>
      </c>
      <c r="K35" s="59">
        <v>502457099</v>
      </c>
      <c r="L35" s="59">
        <v>502457099</v>
      </c>
      <c r="M35" s="59">
        <v>502457099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502457099</v>
      </c>
      <c r="W35" s="59">
        <v>60765709</v>
      </c>
      <c r="X35" s="59">
        <v>441691390</v>
      </c>
      <c r="Y35" s="60">
        <v>726.88</v>
      </c>
      <c r="Z35" s="61">
        <v>121531417</v>
      </c>
    </row>
    <row r="36" spans="1:26" ht="13.5">
      <c r="A36" s="57" t="s">
        <v>53</v>
      </c>
      <c r="B36" s="18">
        <v>719987627</v>
      </c>
      <c r="C36" s="18">
        <v>0</v>
      </c>
      <c r="D36" s="58">
        <v>891287266</v>
      </c>
      <c r="E36" s="59">
        <v>891287266</v>
      </c>
      <c r="F36" s="59">
        <v>713420326</v>
      </c>
      <c r="G36" s="59">
        <v>724326399</v>
      </c>
      <c r="H36" s="59">
        <v>724331399</v>
      </c>
      <c r="I36" s="59">
        <v>724331399</v>
      </c>
      <c r="J36" s="59">
        <v>724331399</v>
      </c>
      <c r="K36" s="59">
        <v>724331399</v>
      </c>
      <c r="L36" s="59">
        <v>724331399</v>
      </c>
      <c r="M36" s="59">
        <v>724331399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724331399</v>
      </c>
      <c r="W36" s="59">
        <v>445643633</v>
      </c>
      <c r="X36" s="59">
        <v>278687766</v>
      </c>
      <c r="Y36" s="60">
        <v>62.54</v>
      </c>
      <c r="Z36" s="61">
        <v>891287266</v>
      </c>
    </row>
    <row r="37" spans="1:26" ht="13.5">
      <c r="A37" s="57" t="s">
        <v>54</v>
      </c>
      <c r="B37" s="18">
        <v>49433729</v>
      </c>
      <c r="C37" s="18">
        <v>0</v>
      </c>
      <c r="D37" s="58">
        <v>40500753</v>
      </c>
      <c r="E37" s="59">
        <v>40500753</v>
      </c>
      <c r="F37" s="59">
        <v>26009800</v>
      </c>
      <c r="G37" s="59">
        <v>6300424</v>
      </c>
      <c r="H37" s="59">
        <v>2057950</v>
      </c>
      <c r="I37" s="59">
        <v>2057950</v>
      </c>
      <c r="J37" s="59">
        <v>11876883</v>
      </c>
      <c r="K37" s="59">
        <v>5027828</v>
      </c>
      <c r="L37" s="59">
        <v>5027828</v>
      </c>
      <c r="M37" s="59">
        <v>5027828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5027828</v>
      </c>
      <c r="W37" s="59">
        <v>20250377</v>
      </c>
      <c r="X37" s="59">
        <v>-15222549</v>
      </c>
      <c r="Y37" s="60">
        <v>-75.17</v>
      </c>
      <c r="Z37" s="61">
        <v>40500753</v>
      </c>
    </row>
    <row r="38" spans="1:26" ht="13.5">
      <c r="A38" s="57" t="s">
        <v>55</v>
      </c>
      <c r="B38" s="18">
        <v>130831800</v>
      </c>
      <c r="C38" s="18">
        <v>0</v>
      </c>
      <c r="D38" s="58">
        <v>128863238</v>
      </c>
      <c r="E38" s="59">
        <v>128863238</v>
      </c>
      <c r="F38" s="59">
        <v>124679757</v>
      </c>
      <c r="G38" s="59">
        <v>107375440</v>
      </c>
      <c r="H38" s="59">
        <v>130831800</v>
      </c>
      <c r="I38" s="59">
        <v>130831800</v>
      </c>
      <c r="J38" s="59">
        <v>130831800</v>
      </c>
      <c r="K38" s="59">
        <v>130831800</v>
      </c>
      <c r="L38" s="59">
        <v>130831800</v>
      </c>
      <c r="M38" s="59">
        <v>130831800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130831800</v>
      </c>
      <c r="W38" s="59">
        <v>64431619</v>
      </c>
      <c r="X38" s="59">
        <v>66400181</v>
      </c>
      <c r="Y38" s="60">
        <v>103.06</v>
      </c>
      <c r="Z38" s="61">
        <v>128863238</v>
      </c>
    </row>
    <row r="39" spans="1:26" ht="13.5">
      <c r="A39" s="57" t="s">
        <v>56</v>
      </c>
      <c r="B39" s="18">
        <v>715030891</v>
      </c>
      <c r="C39" s="18">
        <v>0</v>
      </c>
      <c r="D39" s="58">
        <v>843454692</v>
      </c>
      <c r="E39" s="59">
        <v>843454692</v>
      </c>
      <c r="F39" s="59">
        <v>637761108</v>
      </c>
      <c r="G39" s="59">
        <v>611889060</v>
      </c>
      <c r="H39" s="59">
        <v>594808573</v>
      </c>
      <c r="I39" s="59">
        <v>594808573</v>
      </c>
      <c r="J39" s="59">
        <v>1074414399</v>
      </c>
      <c r="K39" s="59">
        <v>1090928870</v>
      </c>
      <c r="L39" s="59">
        <v>1090928870</v>
      </c>
      <c r="M39" s="59">
        <v>1090928870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1090928870</v>
      </c>
      <c r="W39" s="59">
        <v>421727346</v>
      </c>
      <c r="X39" s="59">
        <v>669201524</v>
      </c>
      <c r="Y39" s="60">
        <v>158.68</v>
      </c>
      <c r="Z39" s="61">
        <v>843454692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66189407</v>
      </c>
      <c r="C42" s="18">
        <v>0</v>
      </c>
      <c r="D42" s="58">
        <v>58388184</v>
      </c>
      <c r="E42" s="59">
        <v>58388184</v>
      </c>
      <c r="F42" s="59">
        <v>134689812</v>
      </c>
      <c r="G42" s="59">
        <v>-12555566</v>
      </c>
      <c r="H42" s="59">
        <v>4777472</v>
      </c>
      <c r="I42" s="59">
        <v>126911718</v>
      </c>
      <c r="J42" s="59">
        <v>-8972584</v>
      </c>
      <c r="K42" s="59">
        <v>-5470653</v>
      </c>
      <c r="L42" s="59">
        <v>89054594</v>
      </c>
      <c r="M42" s="59">
        <v>74611357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201523075</v>
      </c>
      <c r="W42" s="59">
        <v>29194092</v>
      </c>
      <c r="X42" s="59">
        <v>172328983</v>
      </c>
      <c r="Y42" s="60">
        <v>590.29</v>
      </c>
      <c r="Z42" s="61">
        <v>58388184</v>
      </c>
    </row>
    <row r="43" spans="1:26" ht="13.5">
      <c r="A43" s="57" t="s">
        <v>59</v>
      </c>
      <c r="B43" s="18">
        <v>-57950909</v>
      </c>
      <c r="C43" s="18">
        <v>0</v>
      </c>
      <c r="D43" s="58">
        <v>-82830996</v>
      </c>
      <c r="E43" s="59">
        <v>-82830996</v>
      </c>
      <c r="F43" s="59">
        <v>0</v>
      </c>
      <c r="G43" s="59">
        <v>-5065445</v>
      </c>
      <c r="H43" s="59">
        <v>-7296984</v>
      </c>
      <c r="I43" s="59">
        <v>-12362429</v>
      </c>
      <c r="J43" s="59">
        <v>0</v>
      </c>
      <c r="K43" s="59">
        <v>-13432877</v>
      </c>
      <c r="L43" s="59">
        <v>-8041209</v>
      </c>
      <c r="M43" s="59">
        <v>-21474086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-33836515</v>
      </c>
      <c r="W43" s="59">
        <v>-41415498</v>
      </c>
      <c r="X43" s="59">
        <v>7578983</v>
      </c>
      <c r="Y43" s="60">
        <v>-18.3</v>
      </c>
      <c r="Z43" s="61">
        <v>-82830996</v>
      </c>
    </row>
    <row r="44" spans="1:26" ht="13.5">
      <c r="A44" s="57" t="s">
        <v>60</v>
      </c>
      <c r="B44" s="18">
        <v>58813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94669084</v>
      </c>
      <c r="C45" s="21">
        <v>0</v>
      </c>
      <c r="D45" s="98">
        <v>67370383</v>
      </c>
      <c r="E45" s="99">
        <v>67370383</v>
      </c>
      <c r="F45" s="99">
        <v>134689812</v>
      </c>
      <c r="G45" s="99">
        <v>117068801</v>
      </c>
      <c r="H45" s="99">
        <v>114549289</v>
      </c>
      <c r="I45" s="99">
        <v>114549289</v>
      </c>
      <c r="J45" s="99">
        <v>105576705</v>
      </c>
      <c r="K45" s="99">
        <v>86673175</v>
      </c>
      <c r="L45" s="99">
        <v>167686560</v>
      </c>
      <c r="M45" s="99">
        <v>167686560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167686560</v>
      </c>
      <c r="W45" s="99">
        <v>79591789</v>
      </c>
      <c r="X45" s="99">
        <v>88094771</v>
      </c>
      <c r="Y45" s="100">
        <v>110.68</v>
      </c>
      <c r="Z45" s="101">
        <v>67370383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13492273</v>
      </c>
      <c r="C49" s="51">
        <v>0</v>
      </c>
      <c r="D49" s="128">
        <v>10117211</v>
      </c>
      <c r="E49" s="53">
        <v>10286167</v>
      </c>
      <c r="F49" s="53">
        <v>0</v>
      </c>
      <c r="G49" s="53">
        <v>0</v>
      </c>
      <c r="H49" s="53">
        <v>0</v>
      </c>
      <c r="I49" s="53">
        <v>10693181</v>
      </c>
      <c r="J49" s="53">
        <v>0</v>
      </c>
      <c r="K49" s="53">
        <v>0</v>
      </c>
      <c r="L49" s="53">
        <v>0</v>
      </c>
      <c r="M49" s="53">
        <v>9577498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454948880</v>
      </c>
      <c r="W49" s="53">
        <v>0</v>
      </c>
      <c r="X49" s="53">
        <v>0</v>
      </c>
      <c r="Y49" s="53">
        <v>509115210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58329</v>
      </c>
      <c r="C51" s="51">
        <v>0</v>
      </c>
      <c r="D51" s="128">
        <v>52033</v>
      </c>
      <c r="E51" s="53">
        <v>351</v>
      </c>
      <c r="F51" s="53">
        <v>0</v>
      </c>
      <c r="G51" s="53">
        <v>0</v>
      </c>
      <c r="H51" s="53">
        <v>0</v>
      </c>
      <c r="I51" s="53">
        <v>66</v>
      </c>
      <c r="J51" s="53">
        <v>0</v>
      </c>
      <c r="K51" s="53">
        <v>0</v>
      </c>
      <c r="L51" s="53">
        <v>0</v>
      </c>
      <c r="M51" s="53">
        <v>2301409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2412188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76.69341782454205</v>
      </c>
      <c r="C58" s="5">
        <f>IF(C67=0,0,+(C76/C67)*100)</f>
        <v>0</v>
      </c>
      <c r="D58" s="6">
        <f aca="true" t="shared" si="6" ref="D58:Z58">IF(D67=0,0,+(D76/D67)*100)</f>
        <v>84.59614396156466</v>
      </c>
      <c r="E58" s="7">
        <f t="shared" si="6"/>
        <v>84.59614396156466</v>
      </c>
      <c r="F58" s="7">
        <f t="shared" si="6"/>
        <v>342.7013856587064</v>
      </c>
      <c r="G58" s="7">
        <f t="shared" si="6"/>
        <v>101.66004870604344</v>
      </c>
      <c r="H58" s="7">
        <f t="shared" si="6"/>
        <v>139.96200571093243</v>
      </c>
      <c r="I58" s="7">
        <f t="shared" si="6"/>
        <v>217.77733147462092</v>
      </c>
      <c r="J58" s="7">
        <f t="shared" si="6"/>
        <v>69.96771639891811</v>
      </c>
      <c r="K58" s="7">
        <f t="shared" si="6"/>
        <v>80.67728168438151</v>
      </c>
      <c r="L58" s="7">
        <f t="shared" si="6"/>
        <v>335.4762571856088</v>
      </c>
      <c r="M58" s="7">
        <f t="shared" si="6"/>
        <v>162.82534389631013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193.47148532972912</v>
      </c>
      <c r="W58" s="7">
        <f t="shared" si="6"/>
        <v>86.94562441618316</v>
      </c>
      <c r="X58" s="7">
        <f t="shared" si="6"/>
        <v>0</v>
      </c>
      <c r="Y58" s="7">
        <f t="shared" si="6"/>
        <v>0</v>
      </c>
      <c r="Z58" s="8">
        <f t="shared" si="6"/>
        <v>84.59614396156466</v>
      </c>
    </row>
    <row r="59" spans="1:26" ht="13.5">
      <c r="A59" s="36" t="s">
        <v>31</v>
      </c>
      <c r="B59" s="9">
        <f aca="true" t="shared" si="7" ref="B59:Z66">IF(B68=0,0,+(B77/B68)*100)</f>
        <v>100.89380653559674</v>
      </c>
      <c r="C59" s="9">
        <f t="shared" si="7"/>
        <v>0</v>
      </c>
      <c r="D59" s="2">
        <f t="shared" si="7"/>
        <v>55.00001199901128</v>
      </c>
      <c r="E59" s="10">
        <f t="shared" si="7"/>
        <v>55.00001199901128</v>
      </c>
      <c r="F59" s="10">
        <f t="shared" si="7"/>
        <v>172.8293577700534</v>
      </c>
      <c r="G59" s="10">
        <f t="shared" si="7"/>
        <v>100</v>
      </c>
      <c r="H59" s="10">
        <f t="shared" si="7"/>
        <v>160.4101312060261</v>
      </c>
      <c r="I59" s="10">
        <f t="shared" si="7"/>
        <v>160.08404345693717</v>
      </c>
      <c r="J59" s="10">
        <f t="shared" si="7"/>
        <v>84.25183220350632</v>
      </c>
      <c r="K59" s="10">
        <f t="shared" si="7"/>
        <v>183.33629753390812</v>
      </c>
      <c r="L59" s="10">
        <f t="shared" si="7"/>
        <v>472.83202776296037</v>
      </c>
      <c r="M59" s="10">
        <f t="shared" si="7"/>
        <v>247.12221111393688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187.07091616939599</v>
      </c>
      <c r="W59" s="10">
        <f t="shared" si="7"/>
        <v>55.00000626035306</v>
      </c>
      <c r="X59" s="10">
        <f t="shared" si="7"/>
        <v>0</v>
      </c>
      <c r="Y59" s="10">
        <f t="shared" si="7"/>
        <v>0</v>
      </c>
      <c r="Z59" s="11">
        <f t="shared" si="7"/>
        <v>55.00001199901128</v>
      </c>
    </row>
    <row r="60" spans="1:26" ht="13.5">
      <c r="A60" s="37" t="s">
        <v>32</v>
      </c>
      <c r="B60" s="12">
        <f t="shared" si="7"/>
        <v>102.93176373469161</v>
      </c>
      <c r="C60" s="12">
        <f t="shared" si="7"/>
        <v>0</v>
      </c>
      <c r="D60" s="3">
        <f t="shared" si="7"/>
        <v>99.9999973851244</v>
      </c>
      <c r="E60" s="13">
        <f t="shared" si="7"/>
        <v>99.9999973851244</v>
      </c>
      <c r="F60" s="13">
        <f t="shared" si="7"/>
        <v>743.8179620393195</v>
      </c>
      <c r="G60" s="13">
        <f t="shared" si="7"/>
        <v>100</v>
      </c>
      <c r="H60" s="13">
        <f t="shared" si="7"/>
        <v>143.9853153944512</v>
      </c>
      <c r="I60" s="13">
        <f t="shared" si="7"/>
        <v>290.2423041856212</v>
      </c>
      <c r="J60" s="13">
        <f t="shared" si="7"/>
        <v>56.56064847655535</v>
      </c>
      <c r="K60" s="13">
        <f t="shared" si="7"/>
        <v>64.58654701727983</v>
      </c>
      <c r="L60" s="13">
        <f t="shared" si="7"/>
        <v>368.7012109338615</v>
      </c>
      <c r="M60" s="13">
        <f t="shared" si="7"/>
        <v>164.2630309067761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229.03658794332023</v>
      </c>
      <c r="W60" s="13">
        <f t="shared" si="7"/>
        <v>104.67633049361925</v>
      </c>
      <c r="X60" s="13">
        <f t="shared" si="7"/>
        <v>0</v>
      </c>
      <c r="Y60" s="13">
        <f t="shared" si="7"/>
        <v>0</v>
      </c>
      <c r="Z60" s="14">
        <f t="shared" si="7"/>
        <v>99.9999973851244</v>
      </c>
    </row>
    <row r="61" spans="1:26" ht="13.5">
      <c r="A61" s="38" t="s">
        <v>103</v>
      </c>
      <c r="B61" s="12">
        <f t="shared" si="7"/>
        <v>213.81408025511524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885.3517541603633</v>
      </c>
      <c r="G61" s="13">
        <f t="shared" si="7"/>
        <v>100</v>
      </c>
      <c r="H61" s="13">
        <f t="shared" si="7"/>
        <v>82.16537974006367</v>
      </c>
      <c r="I61" s="13">
        <f t="shared" si="7"/>
        <v>259.12806288373173</v>
      </c>
      <c r="J61" s="13">
        <f t="shared" si="7"/>
        <v>49.33924830680175</v>
      </c>
      <c r="K61" s="13">
        <f t="shared" si="7"/>
        <v>50.04024031130672</v>
      </c>
      <c r="L61" s="13">
        <f t="shared" si="7"/>
        <v>276.0023421419181</v>
      </c>
      <c r="M61" s="13">
        <f t="shared" si="7"/>
        <v>124.36811867328568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191.78760053635787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104</v>
      </c>
      <c r="B62" s="12">
        <f t="shared" si="7"/>
        <v>100</v>
      </c>
      <c r="C62" s="12">
        <f t="shared" si="7"/>
        <v>0</v>
      </c>
      <c r="D62" s="3">
        <f t="shared" si="7"/>
        <v>347.346288011216</v>
      </c>
      <c r="E62" s="13">
        <f t="shared" si="7"/>
        <v>347.346288011216</v>
      </c>
      <c r="F62" s="13">
        <f t="shared" si="7"/>
        <v>337.1555183637457</v>
      </c>
      <c r="G62" s="13">
        <f t="shared" si="7"/>
        <v>100</v>
      </c>
      <c r="H62" s="13">
        <f t="shared" si="7"/>
        <v>200.95617478456865</v>
      </c>
      <c r="I62" s="13">
        <f t="shared" si="7"/>
        <v>211.16506433429834</v>
      </c>
      <c r="J62" s="13">
        <f t="shared" si="7"/>
        <v>26.259715602071832</v>
      </c>
      <c r="K62" s="13">
        <f t="shared" si="7"/>
        <v>50.59910067973563</v>
      </c>
      <c r="L62" s="13">
        <f t="shared" si="7"/>
        <v>381.4898482460154</v>
      </c>
      <c r="M62" s="13">
        <f t="shared" si="7"/>
        <v>158.23052753262849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187.56807229796354</v>
      </c>
      <c r="W62" s="13">
        <f t="shared" si="7"/>
        <v>347.34635110788656</v>
      </c>
      <c r="X62" s="13">
        <f t="shared" si="7"/>
        <v>0</v>
      </c>
      <c r="Y62" s="13">
        <f t="shared" si="7"/>
        <v>0</v>
      </c>
      <c r="Z62" s="14">
        <f t="shared" si="7"/>
        <v>347.346288011216</v>
      </c>
    </row>
    <row r="63" spans="1:26" ht="13.5">
      <c r="A63" s="38" t="s">
        <v>105</v>
      </c>
      <c r="B63" s="12">
        <f t="shared" si="7"/>
        <v>100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372.4781419173693</v>
      </c>
      <c r="G63" s="13">
        <f t="shared" si="7"/>
        <v>100</v>
      </c>
      <c r="H63" s="13">
        <f t="shared" si="7"/>
        <v>83.41680343056805</v>
      </c>
      <c r="I63" s="13">
        <f t="shared" si="7"/>
        <v>185.440608478871</v>
      </c>
      <c r="J63" s="13">
        <f t="shared" si="7"/>
        <v>36.57324951651421</v>
      </c>
      <c r="K63" s="13">
        <f t="shared" si="7"/>
        <v>33.88199166416755</v>
      </c>
      <c r="L63" s="13">
        <f t="shared" si="7"/>
        <v>178.13367568850114</v>
      </c>
      <c r="M63" s="13">
        <f t="shared" si="7"/>
        <v>83.09076346686001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134.31658171913642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106</v>
      </c>
      <c r="B64" s="12">
        <f t="shared" si="7"/>
        <v>100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426.6893260015231</v>
      </c>
      <c r="G64" s="13">
        <f t="shared" si="7"/>
        <v>100</v>
      </c>
      <c r="H64" s="13">
        <f t="shared" si="7"/>
        <v>95.2147490889452</v>
      </c>
      <c r="I64" s="13">
        <f t="shared" si="7"/>
        <v>207.4843553272253</v>
      </c>
      <c r="J64" s="13">
        <f t="shared" si="7"/>
        <v>41.42200900923829</v>
      </c>
      <c r="K64" s="13">
        <f t="shared" si="7"/>
        <v>38.691142840771164</v>
      </c>
      <c r="L64" s="13">
        <f t="shared" si="7"/>
        <v>204.23621971036047</v>
      </c>
      <c r="M64" s="13">
        <f t="shared" si="7"/>
        <v>95.18595221523154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151.48802525482614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107</v>
      </c>
      <c r="B65" s="12">
        <f t="shared" si="7"/>
        <v>9.898298271698383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1531074.609375</v>
      </c>
      <c r="I65" s="13">
        <f t="shared" si="7"/>
        <v>6224006.640625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10273428.515625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71.68147084824369</v>
      </c>
      <c r="E66" s="16">
        <f t="shared" si="7"/>
        <v>71.68147084824369</v>
      </c>
      <c r="F66" s="16">
        <f t="shared" si="7"/>
        <v>100</v>
      </c>
      <c r="G66" s="16">
        <f t="shared" si="7"/>
        <v>108.76612320765888</v>
      </c>
      <c r="H66" s="16">
        <f t="shared" si="7"/>
        <v>100</v>
      </c>
      <c r="I66" s="16">
        <f t="shared" si="7"/>
        <v>102.65266769753406</v>
      </c>
      <c r="J66" s="16">
        <f t="shared" si="7"/>
        <v>100</v>
      </c>
      <c r="K66" s="16">
        <f t="shared" si="7"/>
        <v>23.93326790398243</v>
      </c>
      <c r="L66" s="16">
        <f t="shared" si="7"/>
        <v>100</v>
      </c>
      <c r="M66" s="16">
        <f t="shared" si="7"/>
        <v>74.82718109594208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88.16398603552248</v>
      </c>
      <c r="W66" s="16">
        <f t="shared" si="7"/>
        <v>71.68146819562264</v>
      </c>
      <c r="X66" s="16">
        <f t="shared" si="7"/>
        <v>0</v>
      </c>
      <c r="Y66" s="16">
        <f t="shared" si="7"/>
        <v>0</v>
      </c>
      <c r="Z66" s="17">
        <f t="shared" si="7"/>
        <v>71.68147084824369</v>
      </c>
    </row>
    <row r="67" spans="1:26" ht="13.5" hidden="1">
      <c r="A67" s="40" t="s">
        <v>109</v>
      </c>
      <c r="B67" s="23">
        <v>174425721</v>
      </c>
      <c r="C67" s="23"/>
      <c r="D67" s="24">
        <v>189671709</v>
      </c>
      <c r="E67" s="25">
        <v>189671709</v>
      </c>
      <c r="F67" s="25">
        <v>22463901</v>
      </c>
      <c r="G67" s="25">
        <v>12173438</v>
      </c>
      <c r="H67" s="25">
        <v>17897953</v>
      </c>
      <c r="I67" s="25">
        <v>52535292</v>
      </c>
      <c r="J67" s="25">
        <v>14540819</v>
      </c>
      <c r="K67" s="25">
        <v>13081027</v>
      </c>
      <c r="L67" s="25">
        <v>14044565</v>
      </c>
      <c r="M67" s="25">
        <v>41666411</v>
      </c>
      <c r="N67" s="25"/>
      <c r="O67" s="25"/>
      <c r="P67" s="25"/>
      <c r="Q67" s="25"/>
      <c r="R67" s="25"/>
      <c r="S67" s="25"/>
      <c r="T67" s="25"/>
      <c r="U67" s="25"/>
      <c r="V67" s="25">
        <v>94201703</v>
      </c>
      <c r="W67" s="25">
        <v>92273161</v>
      </c>
      <c r="X67" s="25"/>
      <c r="Y67" s="24"/>
      <c r="Z67" s="26">
        <v>189671709</v>
      </c>
    </row>
    <row r="68" spans="1:26" ht="13.5" hidden="1">
      <c r="A68" s="36" t="s">
        <v>31</v>
      </c>
      <c r="B68" s="18">
        <v>36513942</v>
      </c>
      <c r="C68" s="18"/>
      <c r="D68" s="19">
        <v>47920615</v>
      </c>
      <c r="E68" s="20">
        <v>47920615</v>
      </c>
      <c r="F68" s="20">
        <v>12792988</v>
      </c>
      <c r="G68" s="20">
        <v>2728621</v>
      </c>
      <c r="H68" s="20">
        <v>2747511</v>
      </c>
      <c r="I68" s="20">
        <v>18269120</v>
      </c>
      <c r="J68" s="20">
        <v>2749831</v>
      </c>
      <c r="K68" s="20">
        <v>2710118</v>
      </c>
      <c r="L68" s="20">
        <v>2750139</v>
      </c>
      <c r="M68" s="20">
        <v>8210088</v>
      </c>
      <c r="N68" s="20"/>
      <c r="O68" s="20"/>
      <c r="P68" s="20"/>
      <c r="Q68" s="20"/>
      <c r="R68" s="20"/>
      <c r="S68" s="20"/>
      <c r="T68" s="20"/>
      <c r="U68" s="20"/>
      <c r="V68" s="20">
        <v>26479208</v>
      </c>
      <c r="W68" s="20">
        <v>23960310</v>
      </c>
      <c r="X68" s="20"/>
      <c r="Y68" s="19"/>
      <c r="Z68" s="22">
        <v>47920615</v>
      </c>
    </row>
    <row r="69" spans="1:26" ht="13.5" hidden="1">
      <c r="A69" s="37" t="s">
        <v>32</v>
      </c>
      <c r="B69" s="18">
        <v>94171845</v>
      </c>
      <c r="C69" s="18"/>
      <c r="D69" s="19">
        <v>114728211</v>
      </c>
      <c r="E69" s="20">
        <v>114728211</v>
      </c>
      <c r="F69" s="20">
        <v>7021107</v>
      </c>
      <c r="G69" s="20">
        <v>7139522</v>
      </c>
      <c r="H69" s="20">
        <v>12487363</v>
      </c>
      <c r="I69" s="20">
        <v>26647992</v>
      </c>
      <c r="J69" s="20">
        <v>9056056</v>
      </c>
      <c r="K69" s="20">
        <v>7632077</v>
      </c>
      <c r="L69" s="20">
        <v>8492041</v>
      </c>
      <c r="M69" s="20">
        <v>25180174</v>
      </c>
      <c r="N69" s="20"/>
      <c r="O69" s="20"/>
      <c r="P69" s="20"/>
      <c r="Q69" s="20"/>
      <c r="R69" s="20"/>
      <c r="S69" s="20"/>
      <c r="T69" s="20"/>
      <c r="U69" s="20"/>
      <c r="V69" s="20">
        <v>51828166</v>
      </c>
      <c r="W69" s="20">
        <v>54801409</v>
      </c>
      <c r="X69" s="20"/>
      <c r="Y69" s="19"/>
      <c r="Z69" s="22">
        <v>114728211</v>
      </c>
    </row>
    <row r="70" spans="1:26" ht="13.5" hidden="1">
      <c r="A70" s="38" t="s">
        <v>103</v>
      </c>
      <c r="B70" s="18">
        <v>24507198</v>
      </c>
      <c r="C70" s="18"/>
      <c r="D70" s="19">
        <v>57376650</v>
      </c>
      <c r="E70" s="20">
        <v>57376650</v>
      </c>
      <c r="F70" s="20">
        <v>2803421</v>
      </c>
      <c r="G70" s="20">
        <v>2935634</v>
      </c>
      <c r="H70" s="20">
        <v>7280783</v>
      </c>
      <c r="I70" s="20">
        <v>13019838</v>
      </c>
      <c r="J70" s="20">
        <v>4537862</v>
      </c>
      <c r="K70" s="20">
        <v>4174918</v>
      </c>
      <c r="L70" s="20">
        <v>4291798</v>
      </c>
      <c r="M70" s="20">
        <v>13004578</v>
      </c>
      <c r="N70" s="20"/>
      <c r="O70" s="20"/>
      <c r="P70" s="20"/>
      <c r="Q70" s="20"/>
      <c r="R70" s="20"/>
      <c r="S70" s="20"/>
      <c r="T70" s="20"/>
      <c r="U70" s="20"/>
      <c r="V70" s="20">
        <v>26024416</v>
      </c>
      <c r="W70" s="20">
        <v>26125627</v>
      </c>
      <c r="X70" s="20"/>
      <c r="Y70" s="19"/>
      <c r="Z70" s="22">
        <v>57376650</v>
      </c>
    </row>
    <row r="71" spans="1:26" ht="13.5" hidden="1">
      <c r="A71" s="38" t="s">
        <v>104</v>
      </c>
      <c r="B71" s="18">
        <v>19137492</v>
      </c>
      <c r="C71" s="18"/>
      <c r="D71" s="19">
        <v>33029922</v>
      </c>
      <c r="E71" s="20">
        <v>33029922</v>
      </c>
      <c r="F71" s="20">
        <v>2110381</v>
      </c>
      <c r="G71" s="20">
        <v>2107230</v>
      </c>
      <c r="H71" s="20">
        <v>3099015</v>
      </c>
      <c r="I71" s="20">
        <v>7316626</v>
      </c>
      <c r="J71" s="20">
        <v>2411199</v>
      </c>
      <c r="K71" s="20">
        <v>1382155</v>
      </c>
      <c r="L71" s="20">
        <v>2091609</v>
      </c>
      <c r="M71" s="20">
        <v>5884963</v>
      </c>
      <c r="N71" s="20"/>
      <c r="O71" s="20"/>
      <c r="P71" s="20"/>
      <c r="Q71" s="20"/>
      <c r="R71" s="20"/>
      <c r="S71" s="20"/>
      <c r="T71" s="20"/>
      <c r="U71" s="20"/>
      <c r="V71" s="20">
        <v>13201589</v>
      </c>
      <c r="W71" s="20">
        <v>16514958</v>
      </c>
      <c r="X71" s="20"/>
      <c r="Y71" s="19"/>
      <c r="Z71" s="22">
        <v>33029922</v>
      </c>
    </row>
    <row r="72" spans="1:26" ht="13.5" hidden="1">
      <c r="A72" s="38" t="s">
        <v>105</v>
      </c>
      <c r="B72" s="18">
        <v>14149200</v>
      </c>
      <c r="C72" s="18"/>
      <c r="D72" s="19">
        <v>15328303</v>
      </c>
      <c r="E72" s="20">
        <v>15328303</v>
      </c>
      <c r="F72" s="20">
        <v>1322051</v>
      </c>
      <c r="G72" s="20">
        <v>1315232</v>
      </c>
      <c r="H72" s="20">
        <v>1322230</v>
      </c>
      <c r="I72" s="20">
        <v>3959513</v>
      </c>
      <c r="J72" s="20">
        <v>1321135</v>
      </c>
      <c r="K72" s="20">
        <v>1307128</v>
      </c>
      <c r="L72" s="20">
        <v>1323382</v>
      </c>
      <c r="M72" s="20">
        <v>3951645</v>
      </c>
      <c r="N72" s="20"/>
      <c r="O72" s="20"/>
      <c r="P72" s="20"/>
      <c r="Q72" s="20"/>
      <c r="R72" s="20"/>
      <c r="S72" s="20"/>
      <c r="T72" s="20"/>
      <c r="U72" s="20"/>
      <c r="V72" s="20">
        <v>7911158</v>
      </c>
      <c r="W72" s="20">
        <v>7664154</v>
      </c>
      <c r="X72" s="20"/>
      <c r="Y72" s="19"/>
      <c r="Z72" s="22">
        <v>15328303</v>
      </c>
    </row>
    <row r="73" spans="1:26" ht="13.5" hidden="1">
      <c r="A73" s="38" t="s">
        <v>106</v>
      </c>
      <c r="B73" s="18">
        <v>8485312</v>
      </c>
      <c r="C73" s="18"/>
      <c r="D73" s="19">
        <v>8993336</v>
      </c>
      <c r="E73" s="20">
        <v>8993336</v>
      </c>
      <c r="F73" s="20">
        <v>785254</v>
      </c>
      <c r="G73" s="20">
        <v>781426</v>
      </c>
      <c r="H73" s="20">
        <v>785079</v>
      </c>
      <c r="I73" s="20">
        <v>2351759</v>
      </c>
      <c r="J73" s="20">
        <v>785860</v>
      </c>
      <c r="K73" s="20">
        <v>767876</v>
      </c>
      <c r="L73" s="20">
        <v>785252</v>
      </c>
      <c r="M73" s="20">
        <v>2338988</v>
      </c>
      <c r="N73" s="20"/>
      <c r="O73" s="20"/>
      <c r="P73" s="20"/>
      <c r="Q73" s="20"/>
      <c r="R73" s="20"/>
      <c r="S73" s="20"/>
      <c r="T73" s="20"/>
      <c r="U73" s="20"/>
      <c r="V73" s="20">
        <v>4690747</v>
      </c>
      <c r="W73" s="20">
        <v>4496670</v>
      </c>
      <c r="X73" s="20"/>
      <c r="Y73" s="19"/>
      <c r="Z73" s="22">
        <v>8993336</v>
      </c>
    </row>
    <row r="74" spans="1:26" ht="13.5" hidden="1">
      <c r="A74" s="38" t="s">
        <v>107</v>
      </c>
      <c r="B74" s="18">
        <v>27892643</v>
      </c>
      <c r="C74" s="18"/>
      <c r="D74" s="19"/>
      <c r="E74" s="20"/>
      <c r="F74" s="20"/>
      <c r="G74" s="20"/>
      <c r="H74" s="20">
        <v>256</v>
      </c>
      <c r="I74" s="20">
        <v>256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256</v>
      </c>
      <c r="W74" s="20"/>
      <c r="X74" s="20"/>
      <c r="Y74" s="19"/>
      <c r="Z74" s="22"/>
    </row>
    <row r="75" spans="1:26" ht="13.5" hidden="1">
      <c r="A75" s="39" t="s">
        <v>108</v>
      </c>
      <c r="B75" s="27">
        <v>43739934</v>
      </c>
      <c r="C75" s="27"/>
      <c r="D75" s="28">
        <v>27022883</v>
      </c>
      <c r="E75" s="29">
        <v>27022883</v>
      </c>
      <c r="F75" s="29">
        <v>2649806</v>
      </c>
      <c r="G75" s="29">
        <v>2305295</v>
      </c>
      <c r="H75" s="29">
        <v>2663079</v>
      </c>
      <c r="I75" s="29">
        <v>7618180</v>
      </c>
      <c r="J75" s="29">
        <v>2734932</v>
      </c>
      <c r="K75" s="29">
        <v>2738832</v>
      </c>
      <c r="L75" s="29">
        <v>2802385</v>
      </c>
      <c r="M75" s="29">
        <v>8276149</v>
      </c>
      <c r="N75" s="29"/>
      <c r="O75" s="29"/>
      <c r="P75" s="29"/>
      <c r="Q75" s="29"/>
      <c r="R75" s="29"/>
      <c r="S75" s="29"/>
      <c r="T75" s="29"/>
      <c r="U75" s="29"/>
      <c r="V75" s="29">
        <v>15894329</v>
      </c>
      <c r="W75" s="29">
        <v>13511442</v>
      </c>
      <c r="X75" s="29"/>
      <c r="Y75" s="28"/>
      <c r="Z75" s="30">
        <v>27022883</v>
      </c>
    </row>
    <row r="76" spans="1:26" ht="13.5" hidden="1">
      <c r="A76" s="41" t="s">
        <v>110</v>
      </c>
      <c r="B76" s="31">
        <v>133773047</v>
      </c>
      <c r="C76" s="31"/>
      <c r="D76" s="32">
        <v>160454952</v>
      </c>
      <c r="E76" s="33">
        <v>160454952</v>
      </c>
      <c r="F76" s="33">
        <v>76984100</v>
      </c>
      <c r="G76" s="33">
        <v>12375523</v>
      </c>
      <c r="H76" s="33">
        <v>25050334</v>
      </c>
      <c r="I76" s="33">
        <v>114409957</v>
      </c>
      <c r="J76" s="33">
        <v>10173879</v>
      </c>
      <c r="K76" s="33">
        <v>10553417</v>
      </c>
      <c r="L76" s="33">
        <v>47116181</v>
      </c>
      <c r="M76" s="33">
        <v>67843477</v>
      </c>
      <c r="N76" s="33"/>
      <c r="O76" s="33"/>
      <c r="P76" s="33"/>
      <c r="Q76" s="33"/>
      <c r="R76" s="33"/>
      <c r="S76" s="33"/>
      <c r="T76" s="33"/>
      <c r="U76" s="33"/>
      <c r="V76" s="33">
        <v>182253434</v>
      </c>
      <c r="W76" s="33">
        <v>80227476</v>
      </c>
      <c r="X76" s="33"/>
      <c r="Y76" s="32"/>
      <c r="Z76" s="34">
        <v>160454952</v>
      </c>
    </row>
    <row r="77" spans="1:26" ht="13.5" hidden="1">
      <c r="A77" s="36" t="s">
        <v>31</v>
      </c>
      <c r="B77" s="18">
        <v>36840306</v>
      </c>
      <c r="C77" s="18"/>
      <c r="D77" s="19">
        <v>26356344</v>
      </c>
      <c r="E77" s="20">
        <v>26356344</v>
      </c>
      <c r="F77" s="20">
        <v>22110039</v>
      </c>
      <c r="G77" s="20">
        <v>2728621</v>
      </c>
      <c r="H77" s="20">
        <v>4407286</v>
      </c>
      <c r="I77" s="20">
        <v>29245946</v>
      </c>
      <c r="J77" s="20">
        <v>2316783</v>
      </c>
      <c r="K77" s="20">
        <v>4968630</v>
      </c>
      <c r="L77" s="20">
        <v>13003538</v>
      </c>
      <c r="M77" s="20">
        <v>20288951</v>
      </c>
      <c r="N77" s="20"/>
      <c r="O77" s="20"/>
      <c r="P77" s="20"/>
      <c r="Q77" s="20"/>
      <c r="R77" s="20"/>
      <c r="S77" s="20"/>
      <c r="T77" s="20"/>
      <c r="U77" s="20"/>
      <c r="V77" s="20">
        <v>49534897</v>
      </c>
      <c r="W77" s="20">
        <v>13178172</v>
      </c>
      <c r="X77" s="20"/>
      <c r="Y77" s="19"/>
      <c r="Z77" s="22">
        <v>26356344</v>
      </c>
    </row>
    <row r="78" spans="1:26" ht="13.5" hidden="1">
      <c r="A78" s="37" t="s">
        <v>32</v>
      </c>
      <c r="B78" s="18">
        <v>96932741</v>
      </c>
      <c r="C78" s="18"/>
      <c r="D78" s="19">
        <v>114728208</v>
      </c>
      <c r="E78" s="20">
        <v>114728208</v>
      </c>
      <c r="F78" s="20">
        <v>52224255</v>
      </c>
      <c r="G78" s="20">
        <v>7139522</v>
      </c>
      <c r="H78" s="20">
        <v>17979969</v>
      </c>
      <c r="I78" s="20">
        <v>77343746</v>
      </c>
      <c r="J78" s="20">
        <v>5122164</v>
      </c>
      <c r="K78" s="20">
        <v>4929295</v>
      </c>
      <c r="L78" s="20">
        <v>31310258</v>
      </c>
      <c r="M78" s="20">
        <v>41361717</v>
      </c>
      <c r="N78" s="20"/>
      <c r="O78" s="20"/>
      <c r="P78" s="20"/>
      <c r="Q78" s="20"/>
      <c r="R78" s="20"/>
      <c r="S78" s="20"/>
      <c r="T78" s="20"/>
      <c r="U78" s="20"/>
      <c r="V78" s="20">
        <v>118705463</v>
      </c>
      <c r="W78" s="20">
        <v>57364104</v>
      </c>
      <c r="X78" s="20"/>
      <c r="Y78" s="19"/>
      <c r="Z78" s="22">
        <v>114728208</v>
      </c>
    </row>
    <row r="79" spans="1:26" ht="13.5" hidden="1">
      <c r="A79" s="38" t="s">
        <v>103</v>
      </c>
      <c r="B79" s="18">
        <v>52399840</v>
      </c>
      <c r="C79" s="18"/>
      <c r="D79" s="19"/>
      <c r="E79" s="20"/>
      <c r="F79" s="20">
        <v>24820137</v>
      </c>
      <c r="G79" s="20">
        <v>2935634</v>
      </c>
      <c r="H79" s="20">
        <v>5982283</v>
      </c>
      <c r="I79" s="20">
        <v>33738054</v>
      </c>
      <c r="J79" s="20">
        <v>2238947</v>
      </c>
      <c r="K79" s="20">
        <v>2089139</v>
      </c>
      <c r="L79" s="20">
        <v>11845463</v>
      </c>
      <c r="M79" s="20">
        <v>16173549</v>
      </c>
      <c r="N79" s="20"/>
      <c r="O79" s="20"/>
      <c r="P79" s="20"/>
      <c r="Q79" s="20"/>
      <c r="R79" s="20"/>
      <c r="S79" s="20"/>
      <c r="T79" s="20"/>
      <c r="U79" s="20"/>
      <c r="V79" s="20">
        <v>49911603</v>
      </c>
      <c r="W79" s="20"/>
      <c r="X79" s="20"/>
      <c r="Y79" s="19"/>
      <c r="Z79" s="22"/>
    </row>
    <row r="80" spans="1:26" ht="13.5" hidden="1">
      <c r="A80" s="38" t="s">
        <v>104</v>
      </c>
      <c r="B80" s="18">
        <v>19137492</v>
      </c>
      <c r="C80" s="18"/>
      <c r="D80" s="19">
        <v>114728208</v>
      </c>
      <c r="E80" s="20">
        <v>114728208</v>
      </c>
      <c r="F80" s="20">
        <v>7115266</v>
      </c>
      <c r="G80" s="20">
        <v>2107230</v>
      </c>
      <c r="H80" s="20">
        <v>6227662</v>
      </c>
      <c r="I80" s="20">
        <v>15450158</v>
      </c>
      <c r="J80" s="20">
        <v>633174</v>
      </c>
      <c r="K80" s="20">
        <v>699358</v>
      </c>
      <c r="L80" s="20">
        <v>7979276</v>
      </c>
      <c r="M80" s="20">
        <v>9311808</v>
      </c>
      <c r="N80" s="20"/>
      <c r="O80" s="20"/>
      <c r="P80" s="20"/>
      <c r="Q80" s="20"/>
      <c r="R80" s="20"/>
      <c r="S80" s="20"/>
      <c r="T80" s="20"/>
      <c r="U80" s="20"/>
      <c r="V80" s="20">
        <v>24761966</v>
      </c>
      <c r="W80" s="20">
        <v>57364104</v>
      </c>
      <c r="X80" s="20"/>
      <c r="Y80" s="19"/>
      <c r="Z80" s="22">
        <v>114728208</v>
      </c>
    </row>
    <row r="81" spans="1:26" ht="13.5" hidden="1">
      <c r="A81" s="38" t="s">
        <v>105</v>
      </c>
      <c r="B81" s="18">
        <v>14149200</v>
      </c>
      <c r="C81" s="18"/>
      <c r="D81" s="19"/>
      <c r="E81" s="20"/>
      <c r="F81" s="20">
        <v>4924351</v>
      </c>
      <c r="G81" s="20">
        <v>1315232</v>
      </c>
      <c r="H81" s="20">
        <v>1102962</v>
      </c>
      <c r="I81" s="20">
        <v>7342545</v>
      </c>
      <c r="J81" s="20">
        <v>483182</v>
      </c>
      <c r="K81" s="20">
        <v>442881</v>
      </c>
      <c r="L81" s="20">
        <v>2357389</v>
      </c>
      <c r="M81" s="20">
        <v>3283452</v>
      </c>
      <c r="N81" s="20"/>
      <c r="O81" s="20"/>
      <c r="P81" s="20"/>
      <c r="Q81" s="20"/>
      <c r="R81" s="20"/>
      <c r="S81" s="20"/>
      <c r="T81" s="20"/>
      <c r="U81" s="20"/>
      <c r="V81" s="20">
        <v>10625997</v>
      </c>
      <c r="W81" s="20"/>
      <c r="X81" s="20"/>
      <c r="Y81" s="19"/>
      <c r="Z81" s="22"/>
    </row>
    <row r="82" spans="1:26" ht="13.5" hidden="1">
      <c r="A82" s="38" t="s">
        <v>106</v>
      </c>
      <c r="B82" s="18">
        <v>8485312</v>
      </c>
      <c r="C82" s="18"/>
      <c r="D82" s="19"/>
      <c r="E82" s="20"/>
      <c r="F82" s="20">
        <v>3350595</v>
      </c>
      <c r="G82" s="20">
        <v>781426</v>
      </c>
      <c r="H82" s="20">
        <v>747511</v>
      </c>
      <c r="I82" s="20">
        <v>4879532</v>
      </c>
      <c r="J82" s="20">
        <v>325519</v>
      </c>
      <c r="K82" s="20">
        <v>297100</v>
      </c>
      <c r="L82" s="20">
        <v>1603769</v>
      </c>
      <c r="M82" s="20">
        <v>2226388</v>
      </c>
      <c r="N82" s="20"/>
      <c r="O82" s="20"/>
      <c r="P82" s="20"/>
      <c r="Q82" s="20"/>
      <c r="R82" s="20"/>
      <c r="S82" s="20"/>
      <c r="T82" s="20"/>
      <c r="U82" s="20"/>
      <c r="V82" s="20">
        <v>7105920</v>
      </c>
      <c r="W82" s="20"/>
      <c r="X82" s="20"/>
      <c r="Y82" s="19"/>
      <c r="Z82" s="22"/>
    </row>
    <row r="83" spans="1:26" ht="13.5" hidden="1">
      <c r="A83" s="38" t="s">
        <v>107</v>
      </c>
      <c r="B83" s="18">
        <v>2760897</v>
      </c>
      <c r="C83" s="18"/>
      <c r="D83" s="19"/>
      <c r="E83" s="20"/>
      <c r="F83" s="20">
        <v>12013906</v>
      </c>
      <c r="G83" s="20"/>
      <c r="H83" s="20">
        <v>3919551</v>
      </c>
      <c r="I83" s="20">
        <v>15933457</v>
      </c>
      <c r="J83" s="20">
        <v>1441342</v>
      </c>
      <c r="K83" s="20">
        <v>1400817</v>
      </c>
      <c r="L83" s="20">
        <v>7524361</v>
      </c>
      <c r="M83" s="20">
        <v>10366520</v>
      </c>
      <c r="N83" s="20"/>
      <c r="O83" s="20"/>
      <c r="P83" s="20"/>
      <c r="Q83" s="20"/>
      <c r="R83" s="20"/>
      <c r="S83" s="20"/>
      <c r="T83" s="20"/>
      <c r="U83" s="20"/>
      <c r="V83" s="20">
        <v>26299977</v>
      </c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19370400</v>
      </c>
      <c r="E84" s="29">
        <v>19370400</v>
      </c>
      <c r="F84" s="29">
        <v>2649806</v>
      </c>
      <c r="G84" s="29">
        <v>2507380</v>
      </c>
      <c r="H84" s="29">
        <v>2663079</v>
      </c>
      <c r="I84" s="29">
        <v>7820265</v>
      </c>
      <c r="J84" s="29">
        <v>2734932</v>
      </c>
      <c r="K84" s="29">
        <v>655492</v>
      </c>
      <c r="L84" s="29">
        <v>2802385</v>
      </c>
      <c r="M84" s="29">
        <v>6192809</v>
      </c>
      <c r="N84" s="29"/>
      <c r="O84" s="29"/>
      <c r="P84" s="29"/>
      <c r="Q84" s="29"/>
      <c r="R84" s="29"/>
      <c r="S84" s="29"/>
      <c r="T84" s="29"/>
      <c r="U84" s="29"/>
      <c r="V84" s="29">
        <v>14013074</v>
      </c>
      <c r="W84" s="29">
        <v>9685200</v>
      </c>
      <c r="X84" s="29"/>
      <c r="Y84" s="28"/>
      <c r="Z84" s="30">
        <v>19370400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64082902</v>
      </c>
      <c r="C5" s="18">
        <v>0</v>
      </c>
      <c r="D5" s="58">
        <v>80520000</v>
      </c>
      <c r="E5" s="59">
        <v>80520000</v>
      </c>
      <c r="F5" s="59">
        <v>5729813</v>
      </c>
      <c r="G5" s="59">
        <v>57522455</v>
      </c>
      <c r="H5" s="59">
        <v>5784212</v>
      </c>
      <c r="I5" s="59">
        <v>69036480</v>
      </c>
      <c r="J5" s="59">
        <v>5833144</v>
      </c>
      <c r="K5" s="59">
        <v>5773878</v>
      </c>
      <c r="L5" s="59">
        <v>5849691</v>
      </c>
      <c r="M5" s="59">
        <v>17456713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86493193</v>
      </c>
      <c r="W5" s="59">
        <v>34827942</v>
      </c>
      <c r="X5" s="59">
        <v>51665251</v>
      </c>
      <c r="Y5" s="60">
        <v>148.34</v>
      </c>
      <c r="Z5" s="61">
        <v>80520000</v>
      </c>
    </row>
    <row r="6" spans="1:26" ht="13.5">
      <c r="A6" s="57" t="s">
        <v>32</v>
      </c>
      <c r="B6" s="18">
        <v>339308318</v>
      </c>
      <c r="C6" s="18">
        <v>0</v>
      </c>
      <c r="D6" s="58">
        <v>517979000</v>
      </c>
      <c r="E6" s="59">
        <v>517979000</v>
      </c>
      <c r="F6" s="59">
        <v>33609074</v>
      </c>
      <c r="G6" s="59">
        <v>33065398</v>
      </c>
      <c r="H6" s="59">
        <v>33851392</v>
      </c>
      <c r="I6" s="59">
        <v>100525864</v>
      </c>
      <c r="J6" s="59">
        <v>34032314</v>
      </c>
      <c r="K6" s="59">
        <v>31355421</v>
      </c>
      <c r="L6" s="59">
        <v>34771109</v>
      </c>
      <c r="M6" s="59">
        <v>100158844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200684708</v>
      </c>
      <c r="W6" s="59">
        <v>227467164</v>
      </c>
      <c r="X6" s="59">
        <v>-26782456</v>
      </c>
      <c r="Y6" s="60">
        <v>-11.77</v>
      </c>
      <c r="Z6" s="61">
        <v>517979000</v>
      </c>
    </row>
    <row r="7" spans="1:26" ht="13.5">
      <c r="A7" s="57" t="s">
        <v>33</v>
      </c>
      <c r="B7" s="18">
        <v>4669117</v>
      </c>
      <c r="C7" s="18">
        <v>0</v>
      </c>
      <c r="D7" s="58">
        <v>0</v>
      </c>
      <c r="E7" s="59">
        <v>0</v>
      </c>
      <c r="F7" s="59">
        <v>2481</v>
      </c>
      <c r="G7" s="59">
        <v>2400</v>
      </c>
      <c r="H7" s="59">
        <v>0</v>
      </c>
      <c r="I7" s="59">
        <v>4881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4881</v>
      </c>
      <c r="W7" s="59">
        <v>34998</v>
      </c>
      <c r="X7" s="59">
        <v>-30117</v>
      </c>
      <c r="Y7" s="60">
        <v>-86.05</v>
      </c>
      <c r="Z7" s="61">
        <v>0</v>
      </c>
    </row>
    <row r="8" spans="1:26" ht="13.5">
      <c r="A8" s="57" t="s">
        <v>34</v>
      </c>
      <c r="B8" s="18">
        <v>96661000</v>
      </c>
      <c r="C8" s="18">
        <v>0</v>
      </c>
      <c r="D8" s="58">
        <v>111527700</v>
      </c>
      <c r="E8" s="59">
        <v>111527700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41624</v>
      </c>
      <c r="M8" s="59">
        <v>41624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41624</v>
      </c>
      <c r="W8" s="59">
        <v>48330498</v>
      </c>
      <c r="X8" s="59">
        <v>-48288874</v>
      </c>
      <c r="Y8" s="60">
        <v>-99.91</v>
      </c>
      <c r="Z8" s="61">
        <v>111527700</v>
      </c>
    </row>
    <row r="9" spans="1:26" ht="13.5">
      <c r="A9" s="57" t="s">
        <v>35</v>
      </c>
      <c r="B9" s="18">
        <v>48891556</v>
      </c>
      <c r="C9" s="18">
        <v>0</v>
      </c>
      <c r="D9" s="58">
        <v>107233000</v>
      </c>
      <c r="E9" s="59">
        <v>107233000</v>
      </c>
      <c r="F9" s="59">
        <v>3912903</v>
      </c>
      <c r="G9" s="59">
        <v>4042248</v>
      </c>
      <c r="H9" s="59">
        <v>4171165</v>
      </c>
      <c r="I9" s="59">
        <v>12126316</v>
      </c>
      <c r="J9" s="59">
        <v>4444402</v>
      </c>
      <c r="K9" s="59">
        <v>4364166</v>
      </c>
      <c r="L9" s="59">
        <v>4744793</v>
      </c>
      <c r="M9" s="59">
        <v>13553361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25679677</v>
      </c>
      <c r="W9" s="59">
        <v>29314122</v>
      </c>
      <c r="X9" s="59">
        <v>-3634445</v>
      </c>
      <c r="Y9" s="60">
        <v>-12.4</v>
      </c>
      <c r="Z9" s="61">
        <v>107233000</v>
      </c>
    </row>
    <row r="10" spans="1:26" ht="25.5">
      <c r="A10" s="62" t="s">
        <v>95</v>
      </c>
      <c r="B10" s="63">
        <f>SUM(B5:B9)</f>
        <v>553612893</v>
      </c>
      <c r="C10" s="63">
        <f>SUM(C5:C9)</f>
        <v>0</v>
      </c>
      <c r="D10" s="64">
        <f aca="true" t="shared" si="0" ref="D10:Z10">SUM(D5:D9)</f>
        <v>817259700</v>
      </c>
      <c r="E10" s="65">
        <f t="shared" si="0"/>
        <v>817259700</v>
      </c>
      <c r="F10" s="65">
        <f t="shared" si="0"/>
        <v>43254271</v>
      </c>
      <c r="G10" s="65">
        <f t="shared" si="0"/>
        <v>94632501</v>
      </c>
      <c r="H10" s="65">
        <f t="shared" si="0"/>
        <v>43806769</v>
      </c>
      <c r="I10" s="65">
        <f t="shared" si="0"/>
        <v>181693541</v>
      </c>
      <c r="J10" s="65">
        <f t="shared" si="0"/>
        <v>44309860</v>
      </c>
      <c r="K10" s="65">
        <f t="shared" si="0"/>
        <v>41493465</v>
      </c>
      <c r="L10" s="65">
        <f t="shared" si="0"/>
        <v>45407217</v>
      </c>
      <c r="M10" s="65">
        <f t="shared" si="0"/>
        <v>131210542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312904083</v>
      </c>
      <c r="W10" s="65">
        <f t="shared" si="0"/>
        <v>339974724</v>
      </c>
      <c r="X10" s="65">
        <f t="shared" si="0"/>
        <v>-27070641</v>
      </c>
      <c r="Y10" s="66">
        <f>+IF(W10&lt;&gt;0,(X10/W10)*100,0)</f>
        <v>-7.962545180270519</v>
      </c>
      <c r="Z10" s="67">
        <f t="shared" si="0"/>
        <v>817259700</v>
      </c>
    </row>
    <row r="11" spans="1:26" ht="13.5">
      <c r="A11" s="57" t="s">
        <v>36</v>
      </c>
      <c r="B11" s="18">
        <v>194738090</v>
      </c>
      <c r="C11" s="18">
        <v>0</v>
      </c>
      <c r="D11" s="58">
        <v>182749100</v>
      </c>
      <c r="E11" s="59">
        <v>182749100</v>
      </c>
      <c r="F11" s="59">
        <v>0</v>
      </c>
      <c r="G11" s="59">
        <v>0</v>
      </c>
      <c r="H11" s="59">
        <v>9610905</v>
      </c>
      <c r="I11" s="59">
        <v>9610905</v>
      </c>
      <c r="J11" s="59">
        <v>25418907</v>
      </c>
      <c r="K11" s="59">
        <v>53874706</v>
      </c>
      <c r="L11" s="59">
        <v>295285</v>
      </c>
      <c r="M11" s="59">
        <v>79588898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89199803</v>
      </c>
      <c r="W11" s="59">
        <v>87030420</v>
      </c>
      <c r="X11" s="59">
        <v>2169383</v>
      </c>
      <c r="Y11" s="60">
        <v>2.49</v>
      </c>
      <c r="Z11" s="61">
        <v>182749100</v>
      </c>
    </row>
    <row r="12" spans="1:26" ht="13.5">
      <c r="A12" s="57" t="s">
        <v>37</v>
      </c>
      <c r="B12" s="18">
        <v>13313663</v>
      </c>
      <c r="C12" s="18">
        <v>0</v>
      </c>
      <c r="D12" s="58">
        <v>12627000</v>
      </c>
      <c r="E12" s="59">
        <v>12627000</v>
      </c>
      <c r="F12" s="59">
        <v>0</v>
      </c>
      <c r="G12" s="59">
        <v>0</v>
      </c>
      <c r="H12" s="59">
        <v>0</v>
      </c>
      <c r="I12" s="59">
        <v>0</v>
      </c>
      <c r="J12" s="59">
        <v>2023962</v>
      </c>
      <c r="K12" s="59">
        <v>3068865</v>
      </c>
      <c r="L12" s="59">
        <v>0</v>
      </c>
      <c r="M12" s="59">
        <v>5092827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5092827</v>
      </c>
      <c r="W12" s="59">
        <v>6932772</v>
      </c>
      <c r="X12" s="59">
        <v>-1839945</v>
      </c>
      <c r="Y12" s="60">
        <v>-26.54</v>
      </c>
      <c r="Z12" s="61">
        <v>12627000</v>
      </c>
    </row>
    <row r="13" spans="1:26" ht="13.5">
      <c r="A13" s="57" t="s">
        <v>96</v>
      </c>
      <c r="B13" s="18">
        <v>75719451</v>
      </c>
      <c r="C13" s="18">
        <v>0</v>
      </c>
      <c r="D13" s="58">
        <v>94027000</v>
      </c>
      <c r="E13" s="59">
        <v>94027000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43611588</v>
      </c>
      <c r="X13" s="59">
        <v>-43611588</v>
      </c>
      <c r="Y13" s="60">
        <v>-100</v>
      </c>
      <c r="Z13" s="61">
        <v>94027000</v>
      </c>
    </row>
    <row r="14" spans="1:26" ht="13.5">
      <c r="A14" s="57" t="s">
        <v>38</v>
      </c>
      <c r="B14" s="18">
        <v>82347382</v>
      </c>
      <c r="C14" s="18">
        <v>0</v>
      </c>
      <c r="D14" s="58">
        <v>0</v>
      </c>
      <c r="E14" s="59">
        <v>0</v>
      </c>
      <c r="F14" s="59">
        <v>0</v>
      </c>
      <c r="G14" s="59">
        <v>11101</v>
      </c>
      <c r="H14" s="59">
        <v>15221438</v>
      </c>
      <c r="I14" s="59">
        <v>15232539</v>
      </c>
      <c r="J14" s="59">
        <v>10247135</v>
      </c>
      <c r="K14" s="59">
        <v>9621637</v>
      </c>
      <c r="L14" s="59">
        <v>0</v>
      </c>
      <c r="M14" s="59">
        <v>19868772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35101311</v>
      </c>
      <c r="W14" s="59">
        <v>15000000</v>
      </c>
      <c r="X14" s="59">
        <v>20101311</v>
      </c>
      <c r="Y14" s="60">
        <v>134.01</v>
      </c>
      <c r="Z14" s="61">
        <v>0</v>
      </c>
    </row>
    <row r="15" spans="1:26" ht="13.5">
      <c r="A15" s="57" t="s">
        <v>39</v>
      </c>
      <c r="B15" s="18">
        <v>357381853</v>
      </c>
      <c r="C15" s="18">
        <v>0</v>
      </c>
      <c r="D15" s="58">
        <v>372163425</v>
      </c>
      <c r="E15" s="59">
        <v>372163425</v>
      </c>
      <c r="F15" s="59">
        <v>607930</v>
      </c>
      <c r="G15" s="59">
        <v>1544781</v>
      </c>
      <c r="H15" s="59">
        <v>118012480</v>
      </c>
      <c r="I15" s="59">
        <v>120165191</v>
      </c>
      <c r="J15" s="59">
        <v>37381286</v>
      </c>
      <c r="K15" s="59">
        <v>45194398</v>
      </c>
      <c r="L15" s="59">
        <v>277667</v>
      </c>
      <c r="M15" s="59">
        <v>82853351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203018542</v>
      </c>
      <c r="W15" s="59">
        <v>186407862</v>
      </c>
      <c r="X15" s="59">
        <v>16610680</v>
      </c>
      <c r="Y15" s="60">
        <v>8.91</v>
      </c>
      <c r="Z15" s="61">
        <v>372163425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244480</v>
      </c>
      <c r="M16" s="59">
        <v>244480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244480</v>
      </c>
      <c r="W16" s="59"/>
      <c r="X16" s="59">
        <v>244480</v>
      </c>
      <c r="Y16" s="60">
        <v>0</v>
      </c>
      <c r="Z16" s="61">
        <v>0</v>
      </c>
    </row>
    <row r="17" spans="1:26" ht="13.5">
      <c r="A17" s="57" t="s">
        <v>41</v>
      </c>
      <c r="B17" s="18">
        <v>213165395</v>
      </c>
      <c r="C17" s="18">
        <v>0</v>
      </c>
      <c r="D17" s="58">
        <v>202690264</v>
      </c>
      <c r="E17" s="59">
        <v>202690264</v>
      </c>
      <c r="F17" s="59">
        <v>3660986</v>
      </c>
      <c r="G17" s="59">
        <v>4483267</v>
      </c>
      <c r="H17" s="59">
        <v>6427787</v>
      </c>
      <c r="I17" s="59">
        <v>14572040</v>
      </c>
      <c r="J17" s="59">
        <v>11869966</v>
      </c>
      <c r="K17" s="59">
        <v>7906749</v>
      </c>
      <c r="L17" s="59">
        <v>5683886</v>
      </c>
      <c r="M17" s="59">
        <v>25460601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40032641</v>
      </c>
      <c r="W17" s="59">
        <v>121577034</v>
      </c>
      <c r="X17" s="59">
        <v>-81544393</v>
      </c>
      <c r="Y17" s="60">
        <v>-67.07</v>
      </c>
      <c r="Z17" s="61">
        <v>202690264</v>
      </c>
    </row>
    <row r="18" spans="1:26" ht="13.5">
      <c r="A18" s="69" t="s">
        <v>42</v>
      </c>
      <c r="B18" s="70">
        <f>SUM(B11:B17)</f>
        <v>936665834</v>
      </c>
      <c r="C18" s="70">
        <f>SUM(C11:C17)</f>
        <v>0</v>
      </c>
      <c r="D18" s="71">
        <f aca="true" t="shared" si="1" ref="D18:Z18">SUM(D11:D17)</f>
        <v>864256789</v>
      </c>
      <c r="E18" s="72">
        <f t="shared" si="1"/>
        <v>864256789</v>
      </c>
      <c r="F18" s="72">
        <f t="shared" si="1"/>
        <v>4268916</v>
      </c>
      <c r="G18" s="72">
        <f t="shared" si="1"/>
        <v>6039149</v>
      </c>
      <c r="H18" s="72">
        <f t="shared" si="1"/>
        <v>149272610</v>
      </c>
      <c r="I18" s="72">
        <f t="shared" si="1"/>
        <v>159580675</v>
      </c>
      <c r="J18" s="72">
        <f t="shared" si="1"/>
        <v>86941256</v>
      </c>
      <c r="K18" s="72">
        <f t="shared" si="1"/>
        <v>119666355</v>
      </c>
      <c r="L18" s="72">
        <f t="shared" si="1"/>
        <v>6501318</v>
      </c>
      <c r="M18" s="72">
        <f t="shared" si="1"/>
        <v>213108929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372689604</v>
      </c>
      <c r="W18" s="72">
        <f t="shared" si="1"/>
        <v>460559676</v>
      </c>
      <c r="X18" s="72">
        <f t="shared" si="1"/>
        <v>-87870072</v>
      </c>
      <c r="Y18" s="66">
        <f>+IF(W18&lt;&gt;0,(X18/W18)*100,0)</f>
        <v>-19.07897642345918</v>
      </c>
      <c r="Z18" s="73">
        <f t="shared" si="1"/>
        <v>864256789</v>
      </c>
    </row>
    <row r="19" spans="1:26" ht="13.5">
      <c r="A19" s="69" t="s">
        <v>43</v>
      </c>
      <c r="B19" s="74">
        <f>+B10-B18</f>
        <v>-383052941</v>
      </c>
      <c r="C19" s="74">
        <f>+C10-C18</f>
        <v>0</v>
      </c>
      <c r="D19" s="75">
        <f aca="true" t="shared" si="2" ref="D19:Z19">+D10-D18</f>
        <v>-46997089</v>
      </c>
      <c r="E19" s="76">
        <f t="shared" si="2"/>
        <v>-46997089</v>
      </c>
      <c r="F19" s="76">
        <f t="shared" si="2"/>
        <v>38985355</v>
      </c>
      <c r="G19" s="76">
        <f t="shared" si="2"/>
        <v>88593352</v>
      </c>
      <c r="H19" s="76">
        <f t="shared" si="2"/>
        <v>-105465841</v>
      </c>
      <c r="I19" s="76">
        <f t="shared" si="2"/>
        <v>22112866</v>
      </c>
      <c r="J19" s="76">
        <f t="shared" si="2"/>
        <v>-42631396</v>
      </c>
      <c r="K19" s="76">
        <f t="shared" si="2"/>
        <v>-78172890</v>
      </c>
      <c r="L19" s="76">
        <f t="shared" si="2"/>
        <v>38905899</v>
      </c>
      <c r="M19" s="76">
        <f t="shared" si="2"/>
        <v>-81898387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-59785521</v>
      </c>
      <c r="W19" s="76">
        <f>IF(E10=E18,0,W10-W18)</f>
        <v>-120584952</v>
      </c>
      <c r="X19" s="76">
        <f t="shared" si="2"/>
        <v>60799431</v>
      </c>
      <c r="Y19" s="77">
        <f>+IF(W19&lt;&gt;0,(X19/W19)*100,0)</f>
        <v>-50.42041315403932</v>
      </c>
      <c r="Z19" s="78">
        <f t="shared" si="2"/>
        <v>-46997089</v>
      </c>
    </row>
    <row r="20" spans="1:26" ht="13.5">
      <c r="A20" s="57" t="s">
        <v>44</v>
      </c>
      <c r="B20" s="18">
        <v>34991887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-348061054</v>
      </c>
      <c r="C22" s="85">
        <f>SUM(C19:C21)</f>
        <v>0</v>
      </c>
      <c r="D22" s="86">
        <f aca="true" t="shared" si="3" ref="D22:Z22">SUM(D19:D21)</f>
        <v>-46997089</v>
      </c>
      <c r="E22" s="87">
        <f t="shared" si="3"/>
        <v>-46997089</v>
      </c>
      <c r="F22" s="87">
        <f t="shared" si="3"/>
        <v>38985355</v>
      </c>
      <c r="G22" s="87">
        <f t="shared" si="3"/>
        <v>88593352</v>
      </c>
      <c r="H22" s="87">
        <f t="shared" si="3"/>
        <v>-105465841</v>
      </c>
      <c r="I22" s="87">
        <f t="shared" si="3"/>
        <v>22112866</v>
      </c>
      <c r="J22" s="87">
        <f t="shared" si="3"/>
        <v>-42631396</v>
      </c>
      <c r="K22" s="87">
        <f t="shared" si="3"/>
        <v>-78172890</v>
      </c>
      <c r="L22" s="87">
        <f t="shared" si="3"/>
        <v>38905899</v>
      </c>
      <c r="M22" s="87">
        <f t="shared" si="3"/>
        <v>-81898387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-59785521</v>
      </c>
      <c r="W22" s="87">
        <f t="shared" si="3"/>
        <v>-120584952</v>
      </c>
      <c r="X22" s="87">
        <f t="shared" si="3"/>
        <v>60799431</v>
      </c>
      <c r="Y22" s="88">
        <f>+IF(W22&lt;&gt;0,(X22/W22)*100,0)</f>
        <v>-50.42041315403932</v>
      </c>
      <c r="Z22" s="89">
        <f t="shared" si="3"/>
        <v>-46997089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-348061054</v>
      </c>
      <c r="C24" s="74">
        <f>SUM(C22:C23)</f>
        <v>0</v>
      </c>
      <c r="D24" s="75">
        <f aca="true" t="shared" si="4" ref="D24:Z24">SUM(D22:D23)</f>
        <v>-46997089</v>
      </c>
      <c r="E24" s="76">
        <f t="shared" si="4"/>
        <v>-46997089</v>
      </c>
      <c r="F24" s="76">
        <f t="shared" si="4"/>
        <v>38985355</v>
      </c>
      <c r="G24" s="76">
        <f t="shared" si="4"/>
        <v>88593352</v>
      </c>
      <c r="H24" s="76">
        <f t="shared" si="4"/>
        <v>-105465841</v>
      </c>
      <c r="I24" s="76">
        <f t="shared" si="4"/>
        <v>22112866</v>
      </c>
      <c r="J24" s="76">
        <f t="shared" si="4"/>
        <v>-42631396</v>
      </c>
      <c r="K24" s="76">
        <f t="shared" si="4"/>
        <v>-78172890</v>
      </c>
      <c r="L24" s="76">
        <f t="shared" si="4"/>
        <v>38905899</v>
      </c>
      <c r="M24" s="76">
        <f t="shared" si="4"/>
        <v>-81898387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-59785521</v>
      </c>
      <c r="W24" s="76">
        <f t="shared" si="4"/>
        <v>-120584952</v>
      </c>
      <c r="X24" s="76">
        <f t="shared" si="4"/>
        <v>60799431</v>
      </c>
      <c r="Y24" s="77">
        <f>+IF(W24&lt;&gt;0,(X24/W24)*100,0)</f>
        <v>-50.42041315403932</v>
      </c>
      <c r="Z24" s="78">
        <f t="shared" si="4"/>
        <v>-46997089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38934496</v>
      </c>
      <c r="C27" s="21">
        <v>0</v>
      </c>
      <c r="D27" s="98">
        <v>53491222</v>
      </c>
      <c r="E27" s="99">
        <v>53491222</v>
      </c>
      <c r="F27" s="99">
        <v>3736486</v>
      </c>
      <c r="G27" s="99">
        <v>7978305</v>
      </c>
      <c r="H27" s="99">
        <v>7817082</v>
      </c>
      <c r="I27" s="99">
        <v>19531873</v>
      </c>
      <c r="J27" s="99">
        <v>11114860</v>
      </c>
      <c r="K27" s="99">
        <v>4223959</v>
      </c>
      <c r="L27" s="99">
        <v>2756549</v>
      </c>
      <c r="M27" s="99">
        <v>18095368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37627241</v>
      </c>
      <c r="W27" s="99">
        <v>26745611</v>
      </c>
      <c r="X27" s="99">
        <v>10881630</v>
      </c>
      <c r="Y27" s="100">
        <v>40.69</v>
      </c>
      <c r="Z27" s="101">
        <v>53491222</v>
      </c>
    </row>
    <row r="28" spans="1:26" ht="13.5">
      <c r="A28" s="102" t="s">
        <v>44</v>
      </c>
      <c r="B28" s="18">
        <v>34540737</v>
      </c>
      <c r="C28" s="18">
        <v>0</v>
      </c>
      <c r="D28" s="58">
        <v>53491222</v>
      </c>
      <c r="E28" s="59">
        <v>53491222</v>
      </c>
      <c r="F28" s="59">
        <v>3736486</v>
      </c>
      <c r="G28" s="59">
        <v>7978305</v>
      </c>
      <c r="H28" s="59">
        <v>7817082</v>
      </c>
      <c r="I28" s="59">
        <v>19531873</v>
      </c>
      <c r="J28" s="59">
        <v>8894360</v>
      </c>
      <c r="K28" s="59">
        <v>3522167</v>
      </c>
      <c r="L28" s="59">
        <v>2756549</v>
      </c>
      <c r="M28" s="59">
        <v>15173076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34704949</v>
      </c>
      <c r="W28" s="59">
        <v>26745611</v>
      </c>
      <c r="X28" s="59">
        <v>7959338</v>
      </c>
      <c r="Y28" s="60">
        <v>29.76</v>
      </c>
      <c r="Z28" s="61">
        <v>53491222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4393759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2220500</v>
      </c>
      <c r="K31" s="59">
        <v>701792</v>
      </c>
      <c r="L31" s="59">
        <v>0</v>
      </c>
      <c r="M31" s="59">
        <v>2922292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2922292</v>
      </c>
      <c r="W31" s="59"/>
      <c r="X31" s="59">
        <v>2922292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38934496</v>
      </c>
      <c r="C32" s="21">
        <f>SUM(C28:C31)</f>
        <v>0</v>
      </c>
      <c r="D32" s="98">
        <f aca="true" t="shared" si="5" ref="D32:Z32">SUM(D28:D31)</f>
        <v>53491222</v>
      </c>
      <c r="E32" s="99">
        <f t="shared" si="5"/>
        <v>53491222</v>
      </c>
      <c r="F32" s="99">
        <f t="shared" si="5"/>
        <v>3736486</v>
      </c>
      <c r="G32" s="99">
        <f t="shared" si="5"/>
        <v>7978305</v>
      </c>
      <c r="H32" s="99">
        <f t="shared" si="5"/>
        <v>7817082</v>
      </c>
      <c r="I32" s="99">
        <f t="shared" si="5"/>
        <v>19531873</v>
      </c>
      <c r="J32" s="99">
        <f t="shared" si="5"/>
        <v>11114860</v>
      </c>
      <c r="K32" s="99">
        <f t="shared" si="5"/>
        <v>4223959</v>
      </c>
      <c r="L32" s="99">
        <f t="shared" si="5"/>
        <v>2756549</v>
      </c>
      <c r="M32" s="99">
        <f t="shared" si="5"/>
        <v>18095368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37627241</v>
      </c>
      <c r="W32" s="99">
        <f t="shared" si="5"/>
        <v>26745611</v>
      </c>
      <c r="X32" s="99">
        <f t="shared" si="5"/>
        <v>10881630</v>
      </c>
      <c r="Y32" s="100">
        <f>+IF(W32&lt;&gt;0,(X32/W32)*100,0)</f>
        <v>40.68566614537241</v>
      </c>
      <c r="Z32" s="101">
        <f t="shared" si="5"/>
        <v>53491222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269572874</v>
      </c>
      <c r="C35" s="18">
        <v>0</v>
      </c>
      <c r="D35" s="58">
        <v>899808703</v>
      </c>
      <c r="E35" s="59">
        <v>899808703</v>
      </c>
      <c r="F35" s="59">
        <v>316727948</v>
      </c>
      <c r="G35" s="59">
        <v>316727948</v>
      </c>
      <c r="H35" s="59">
        <v>316727948</v>
      </c>
      <c r="I35" s="59">
        <v>316727948</v>
      </c>
      <c r="J35" s="59">
        <v>316727948</v>
      </c>
      <c r="K35" s="59">
        <v>316727948</v>
      </c>
      <c r="L35" s="59">
        <v>316727948</v>
      </c>
      <c r="M35" s="59">
        <v>316727948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316727948</v>
      </c>
      <c r="W35" s="59">
        <v>449904352</v>
      </c>
      <c r="X35" s="59">
        <v>-133176404</v>
      </c>
      <c r="Y35" s="60">
        <v>-29.6</v>
      </c>
      <c r="Z35" s="61">
        <v>899808703</v>
      </c>
    </row>
    <row r="36" spans="1:26" ht="13.5">
      <c r="A36" s="57" t="s">
        <v>53</v>
      </c>
      <c r="B36" s="18">
        <v>1171085953</v>
      </c>
      <c r="C36" s="18">
        <v>0</v>
      </c>
      <c r="D36" s="58">
        <v>1149627703</v>
      </c>
      <c r="E36" s="59">
        <v>1149627703</v>
      </c>
      <c r="F36" s="59">
        <v>1166144044</v>
      </c>
      <c r="G36" s="59">
        <v>1166144044</v>
      </c>
      <c r="H36" s="59">
        <v>1166144044</v>
      </c>
      <c r="I36" s="59">
        <v>1166144044</v>
      </c>
      <c r="J36" s="59">
        <v>1166144044</v>
      </c>
      <c r="K36" s="59">
        <v>1166144044</v>
      </c>
      <c r="L36" s="59">
        <v>1166144044</v>
      </c>
      <c r="M36" s="59">
        <v>1166144044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1166144044</v>
      </c>
      <c r="W36" s="59">
        <v>574813852</v>
      </c>
      <c r="X36" s="59">
        <v>591330192</v>
      </c>
      <c r="Y36" s="60">
        <v>102.87</v>
      </c>
      <c r="Z36" s="61">
        <v>1149627703</v>
      </c>
    </row>
    <row r="37" spans="1:26" ht="13.5">
      <c r="A37" s="57" t="s">
        <v>54</v>
      </c>
      <c r="B37" s="18">
        <v>957314449</v>
      </c>
      <c r="C37" s="18">
        <v>0</v>
      </c>
      <c r="D37" s="58">
        <v>1729607472</v>
      </c>
      <c r="E37" s="59">
        <v>1729607472</v>
      </c>
      <c r="F37" s="59">
        <v>998124964</v>
      </c>
      <c r="G37" s="59">
        <v>998124964</v>
      </c>
      <c r="H37" s="59">
        <v>998124964</v>
      </c>
      <c r="I37" s="59">
        <v>998124964</v>
      </c>
      <c r="J37" s="59">
        <v>998124964</v>
      </c>
      <c r="K37" s="59">
        <v>998124964</v>
      </c>
      <c r="L37" s="59">
        <v>998124964</v>
      </c>
      <c r="M37" s="59">
        <v>998124964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998124964</v>
      </c>
      <c r="W37" s="59">
        <v>864803736</v>
      </c>
      <c r="X37" s="59">
        <v>133321228</v>
      </c>
      <c r="Y37" s="60">
        <v>15.42</v>
      </c>
      <c r="Z37" s="61">
        <v>1729607472</v>
      </c>
    </row>
    <row r="38" spans="1:26" ht="13.5">
      <c r="A38" s="57" t="s">
        <v>55</v>
      </c>
      <c r="B38" s="18">
        <v>589411307</v>
      </c>
      <c r="C38" s="18">
        <v>0</v>
      </c>
      <c r="D38" s="58">
        <v>506530247</v>
      </c>
      <c r="E38" s="59">
        <v>506530247</v>
      </c>
      <c r="F38" s="59">
        <v>506530247</v>
      </c>
      <c r="G38" s="59">
        <v>506530247</v>
      </c>
      <c r="H38" s="59">
        <v>506530247</v>
      </c>
      <c r="I38" s="59">
        <v>506530247</v>
      </c>
      <c r="J38" s="59">
        <v>506530247</v>
      </c>
      <c r="K38" s="59">
        <v>506530247</v>
      </c>
      <c r="L38" s="59">
        <v>506530247</v>
      </c>
      <c r="M38" s="59">
        <v>506530247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506530247</v>
      </c>
      <c r="W38" s="59">
        <v>253265124</v>
      </c>
      <c r="X38" s="59">
        <v>253265123</v>
      </c>
      <c r="Y38" s="60">
        <v>100</v>
      </c>
      <c r="Z38" s="61">
        <v>506530247</v>
      </c>
    </row>
    <row r="39" spans="1:26" ht="13.5">
      <c r="A39" s="57" t="s">
        <v>56</v>
      </c>
      <c r="B39" s="18">
        <v>-106066929</v>
      </c>
      <c r="C39" s="18">
        <v>0</v>
      </c>
      <c r="D39" s="58">
        <v>-186701313</v>
      </c>
      <c r="E39" s="59">
        <v>-186701313</v>
      </c>
      <c r="F39" s="59">
        <v>-21783219</v>
      </c>
      <c r="G39" s="59">
        <v>-21783219</v>
      </c>
      <c r="H39" s="59">
        <v>-21783219</v>
      </c>
      <c r="I39" s="59">
        <v>-21783219</v>
      </c>
      <c r="J39" s="59">
        <v>-21783219</v>
      </c>
      <c r="K39" s="59">
        <v>-21783219</v>
      </c>
      <c r="L39" s="59">
        <v>-21783219</v>
      </c>
      <c r="M39" s="59">
        <v>-21783219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-21783219</v>
      </c>
      <c r="W39" s="59">
        <v>-93350657</v>
      </c>
      <c r="X39" s="59">
        <v>71567438</v>
      </c>
      <c r="Y39" s="60">
        <v>-76.67</v>
      </c>
      <c r="Z39" s="61">
        <v>-186701313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61874887</v>
      </c>
      <c r="C42" s="18">
        <v>0</v>
      </c>
      <c r="D42" s="58">
        <v>45279353</v>
      </c>
      <c r="E42" s="59">
        <v>45279353</v>
      </c>
      <c r="F42" s="59">
        <v>3488810</v>
      </c>
      <c r="G42" s="59">
        <v>7288125</v>
      </c>
      <c r="H42" s="59">
        <v>7938504</v>
      </c>
      <c r="I42" s="59">
        <v>18715439</v>
      </c>
      <c r="J42" s="59">
        <v>11392164</v>
      </c>
      <c r="K42" s="59">
        <v>4247543</v>
      </c>
      <c r="L42" s="59">
        <v>3017976</v>
      </c>
      <c r="M42" s="59">
        <v>18657683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37373122</v>
      </c>
      <c r="W42" s="59">
        <v>-29772350</v>
      </c>
      <c r="X42" s="59">
        <v>67145472</v>
      </c>
      <c r="Y42" s="60">
        <v>-225.53</v>
      </c>
      <c r="Z42" s="61">
        <v>45279353</v>
      </c>
    </row>
    <row r="43" spans="1:26" ht="13.5">
      <c r="A43" s="57" t="s">
        <v>59</v>
      </c>
      <c r="B43" s="18">
        <v>-35966153</v>
      </c>
      <c r="C43" s="18">
        <v>0</v>
      </c>
      <c r="D43" s="58">
        <v>-53491222</v>
      </c>
      <c r="E43" s="59">
        <v>-53491222</v>
      </c>
      <c r="F43" s="59">
        <v>-3736487</v>
      </c>
      <c r="G43" s="59">
        <v>-7978305</v>
      </c>
      <c r="H43" s="59">
        <v>-7817083</v>
      </c>
      <c r="I43" s="59">
        <v>-19531875</v>
      </c>
      <c r="J43" s="59">
        <v>-11446225</v>
      </c>
      <c r="K43" s="59">
        <v>-4223959</v>
      </c>
      <c r="L43" s="59">
        <v>-2756549</v>
      </c>
      <c r="M43" s="59">
        <v>-18426733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-37958608</v>
      </c>
      <c r="W43" s="59">
        <v>-28017000</v>
      </c>
      <c r="X43" s="59">
        <v>-9941608</v>
      </c>
      <c r="Y43" s="60">
        <v>35.48</v>
      </c>
      <c r="Z43" s="61">
        <v>-53491222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27138078</v>
      </c>
      <c r="C45" s="21">
        <v>0</v>
      </c>
      <c r="D45" s="98">
        <v>-7052355</v>
      </c>
      <c r="E45" s="99">
        <v>-7052355</v>
      </c>
      <c r="F45" s="99">
        <v>911838</v>
      </c>
      <c r="G45" s="99">
        <v>221658</v>
      </c>
      <c r="H45" s="99">
        <v>343079</v>
      </c>
      <c r="I45" s="99">
        <v>343079</v>
      </c>
      <c r="J45" s="99">
        <v>289018</v>
      </c>
      <c r="K45" s="99">
        <v>312602</v>
      </c>
      <c r="L45" s="99">
        <v>574029</v>
      </c>
      <c r="M45" s="99">
        <v>574029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574029</v>
      </c>
      <c r="W45" s="99">
        <v>-56629836</v>
      </c>
      <c r="X45" s="99">
        <v>57203865</v>
      </c>
      <c r="Y45" s="100">
        <v>-101.01</v>
      </c>
      <c r="Z45" s="101">
        <v>-7052355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45149501</v>
      </c>
      <c r="C49" s="51">
        <v>0</v>
      </c>
      <c r="D49" s="128">
        <v>19124242</v>
      </c>
      <c r="E49" s="53">
        <v>20476081</v>
      </c>
      <c r="F49" s="53">
        <v>0</v>
      </c>
      <c r="G49" s="53">
        <v>0</v>
      </c>
      <c r="H49" s="53">
        <v>0</v>
      </c>
      <c r="I49" s="53">
        <v>18545113</v>
      </c>
      <c r="J49" s="53">
        <v>0</v>
      </c>
      <c r="K49" s="53">
        <v>0</v>
      </c>
      <c r="L49" s="53">
        <v>0</v>
      </c>
      <c r="M49" s="53">
        <v>16375193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15123969</v>
      </c>
      <c r="W49" s="53">
        <v>66768798</v>
      </c>
      <c r="X49" s="53">
        <v>663545833</v>
      </c>
      <c r="Y49" s="53">
        <v>865108730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53128570</v>
      </c>
      <c r="C51" s="51">
        <v>0</v>
      </c>
      <c r="D51" s="128">
        <v>56101773</v>
      </c>
      <c r="E51" s="53">
        <v>58883083</v>
      </c>
      <c r="F51" s="53">
        <v>0</v>
      </c>
      <c r="G51" s="53">
        <v>0</v>
      </c>
      <c r="H51" s="53">
        <v>0</v>
      </c>
      <c r="I51" s="53">
        <v>65640766</v>
      </c>
      <c r="J51" s="53">
        <v>0</v>
      </c>
      <c r="K51" s="53">
        <v>0</v>
      </c>
      <c r="L51" s="53">
        <v>0</v>
      </c>
      <c r="M51" s="53">
        <v>63063007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66297991</v>
      </c>
      <c r="W51" s="53">
        <v>70693938</v>
      </c>
      <c r="X51" s="53">
        <v>862505176</v>
      </c>
      <c r="Y51" s="53">
        <v>1296314304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86.15565343026925</v>
      </c>
      <c r="C58" s="5">
        <f>IF(C67=0,0,+(C76/C67)*100)</f>
        <v>0</v>
      </c>
      <c r="D58" s="6">
        <f aca="true" t="shared" si="6" ref="D58:Z58">IF(D67=0,0,+(D76/D67)*100)</f>
        <v>74.06153288955473</v>
      </c>
      <c r="E58" s="7">
        <f t="shared" si="6"/>
        <v>74.06153288955473</v>
      </c>
      <c r="F58" s="7">
        <f t="shared" si="6"/>
        <v>48.87720558502713</v>
      </c>
      <c r="G58" s="7">
        <f t="shared" si="6"/>
        <v>35.11170023890067</v>
      </c>
      <c r="H58" s="7">
        <f t="shared" si="6"/>
        <v>70.52293839678971</v>
      </c>
      <c r="I58" s="7">
        <f t="shared" si="6"/>
        <v>46.90055576807082</v>
      </c>
      <c r="J58" s="7">
        <f t="shared" si="6"/>
        <v>70.92344340611093</v>
      </c>
      <c r="K58" s="7">
        <f t="shared" si="6"/>
        <v>70.09575107781005</v>
      </c>
      <c r="L58" s="7">
        <f t="shared" si="6"/>
        <v>133.87988250187658</v>
      </c>
      <c r="M58" s="7">
        <f t="shared" si="6"/>
        <v>92.43589078132602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65.93648583546005</v>
      </c>
      <c r="W58" s="7">
        <f t="shared" si="6"/>
        <v>67.76668894102217</v>
      </c>
      <c r="X58" s="7">
        <f t="shared" si="6"/>
        <v>0</v>
      </c>
      <c r="Y58" s="7">
        <f t="shared" si="6"/>
        <v>0</v>
      </c>
      <c r="Z58" s="8">
        <f t="shared" si="6"/>
        <v>74.06153288955473</v>
      </c>
    </row>
    <row r="59" spans="1:26" ht="13.5">
      <c r="A59" s="36" t="s">
        <v>31</v>
      </c>
      <c r="B59" s="9">
        <f aca="true" t="shared" si="7" ref="B59:Z66">IF(B68=0,0,+(B77/B68)*100)</f>
        <v>104.29379587085492</v>
      </c>
      <c r="C59" s="9">
        <f t="shared" si="7"/>
        <v>0</v>
      </c>
      <c r="D59" s="2">
        <f t="shared" si="7"/>
        <v>60</v>
      </c>
      <c r="E59" s="10">
        <f t="shared" si="7"/>
        <v>60</v>
      </c>
      <c r="F59" s="10">
        <f t="shared" si="7"/>
        <v>38.53336923910082</v>
      </c>
      <c r="G59" s="10">
        <f t="shared" si="7"/>
        <v>5.9337262291743285</v>
      </c>
      <c r="H59" s="10">
        <f t="shared" si="7"/>
        <v>58.49353377780759</v>
      </c>
      <c r="I59" s="10">
        <f t="shared" si="7"/>
        <v>13.04311141008348</v>
      </c>
      <c r="J59" s="10">
        <f t="shared" si="7"/>
        <v>68.38608818846235</v>
      </c>
      <c r="K59" s="10">
        <f t="shared" si="7"/>
        <v>86.55785591590262</v>
      </c>
      <c r="L59" s="10">
        <f t="shared" si="7"/>
        <v>42.47716674265359</v>
      </c>
      <c r="M59" s="10">
        <f t="shared" si="7"/>
        <v>65.71447328027905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23.673645624344104</v>
      </c>
      <c r="W59" s="10">
        <f t="shared" si="7"/>
        <v>69.35810332979192</v>
      </c>
      <c r="X59" s="10">
        <f t="shared" si="7"/>
        <v>0</v>
      </c>
      <c r="Y59" s="10">
        <f t="shared" si="7"/>
        <v>0</v>
      </c>
      <c r="Z59" s="11">
        <f t="shared" si="7"/>
        <v>60</v>
      </c>
    </row>
    <row r="60" spans="1:26" ht="13.5">
      <c r="A60" s="37" t="s">
        <v>32</v>
      </c>
      <c r="B60" s="12">
        <f t="shared" si="7"/>
        <v>81.38667558394486</v>
      </c>
      <c r="C60" s="12">
        <f t="shared" si="7"/>
        <v>0</v>
      </c>
      <c r="D60" s="3">
        <f t="shared" si="7"/>
        <v>80.88580019653307</v>
      </c>
      <c r="E60" s="13">
        <f t="shared" si="7"/>
        <v>80.88580019653307</v>
      </c>
      <c r="F60" s="13">
        <f t="shared" si="7"/>
        <v>55.134562767186026</v>
      </c>
      <c r="G60" s="13">
        <f t="shared" si="7"/>
        <v>88.73325522953029</v>
      </c>
      <c r="H60" s="13">
        <f t="shared" si="7"/>
        <v>79.45056439628834</v>
      </c>
      <c r="I60" s="13">
        <f t="shared" si="7"/>
        <v>74.37423467457091</v>
      </c>
      <c r="J60" s="13">
        <f t="shared" si="7"/>
        <v>78.69201018772922</v>
      </c>
      <c r="K60" s="13">
        <f t="shared" si="7"/>
        <v>74.02259724084075</v>
      </c>
      <c r="L60" s="13">
        <f t="shared" si="7"/>
        <v>161.8216318610948</v>
      </c>
      <c r="M60" s="13">
        <f t="shared" si="7"/>
        <v>106.08946824506083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90.20285043342714</v>
      </c>
      <c r="W60" s="13">
        <f t="shared" si="7"/>
        <v>69.84680303131576</v>
      </c>
      <c r="X60" s="13">
        <f t="shared" si="7"/>
        <v>0</v>
      </c>
      <c r="Y60" s="13">
        <f t="shared" si="7"/>
        <v>0</v>
      </c>
      <c r="Z60" s="14">
        <f t="shared" si="7"/>
        <v>80.88580019653307</v>
      </c>
    </row>
    <row r="61" spans="1:26" ht="13.5">
      <c r="A61" s="38" t="s">
        <v>103</v>
      </c>
      <c r="B61" s="12">
        <f t="shared" si="7"/>
        <v>90.67346125467242</v>
      </c>
      <c r="C61" s="12">
        <f t="shared" si="7"/>
        <v>0</v>
      </c>
      <c r="D61" s="3">
        <f t="shared" si="7"/>
        <v>87.60151275936389</v>
      </c>
      <c r="E61" s="13">
        <f t="shared" si="7"/>
        <v>87.60151275936389</v>
      </c>
      <c r="F61" s="13">
        <f t="shared" si="7"/>
        <v>62.986931258176156</v>
      </c>
      <c r="G61" s="13">
        <f t="shared" si="7"/>
        <v>108.64648339726372</v>
      </c>
      <c r="H61" s="13">
        <f t="shared" si="7"/>
        <v>107.98666255150589</v>
      </c>
      <c r="I61" s="13">
        <f t="shared" si="7"/>
        <v>92.11687539538683</v>
      </c>
      <c r="J61" s="13">
        <f t="shared" si="7"/>
        <v>98.04128794401971</v>
      </c>
      <c r="K61" s="13">
        <f t="shared" si="7"/>
        <v>81.98100531781587</v>
      </c>
      <c r="L61" s="13">
        <f t="shared" si="7"/>
        <v>203.25678164974042</v>
      </c>
      <c r="M61" s="13">
        <f t="shared" si="7"/>
        <v>130.59392111191676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111.61065090611773</v>
      </c>
      <c r="W61" s="13">
        <f t="shared" si="7"/>
        <v>75.34075604965687</v>
      </c>
      <c r="X61" s="13">
        <f t="shared" si="7"/>
        <v>0</v>
      </c>
      <c r="Y61" s="13">
        <f t="shared" si="7"/>
        <v>0</v>
      </c>
      <c r="Z61" s="14">
        <f t="shared" si="7"/>
        <v>87.60151275936389</v>
      </c>
    </row>
    <row r="62" spans="1:26" ht="13.5">
      <c r="A62" s="38" t="s">
        <v>104</v>
      </c>
      <c r="B62" s="12">
        <f t="shared" si="7"/>
        <v>57.782859401975394</v>
      </c>
      <c r="C62" s="12">
        <f t="shared" si="7"/>
        <v>0</v>
      </c>
      <c r="D62" s="3">
        <f t="shared" si="7"/>
        <v>59.75478326803994</v>
      </c>
      <c r="E62" s="13">
        <f t="shared" si="7"/>
        <v>59.75478326803994</v>
      </c>
      <c r="F62" s="13">
        <f t="shared" si="7"/>
        <v>40.376033601325126</v>
      </c>
      <c r="G62" s="13">
        <f t="shared" si="7"/>
        <v>48.8228159608586</v>
      </c>
      <c r="H62" s="13">
        <f t="shared" si="7"/>
        <v>40.3429543953453</v>
      </c>
      <c r="I62" s="13">
        <f t="shared" si="7"/>
        <v>43.17293122298665</v>
      </c>
      <c r="J62" s="13">
        <f t="shared" si="7"/>
        <v>46.36469992844502</v>
      </c>
      <c r="K62" s="13">
        <f t="shared" si="7"/>
        <v>53.6839177282359</v>
      </c>
      <c r="L62" s="13">
        <f t="shared" si="7"/>
        <v>70.75048682325374</v>
      </c>
      <c r="M62" s="13">
        <f t="shared" si="7"/>
        <v>56.29256628852395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49.63278217217176</v>
      </c>
      <c r="W62" s="13">
        <f t="shared" si="7"/>
        <v>59.951160632325276</v>
      </c>
      <c r="X62" s="13">
        <f t="shared" si="7"/>
        <v>0</v>
      </c>
      <c r="Y62" s="13">
        <f t="shared" si="7"/>
        <v>0</v>
      </c>
      <c r="Z62" s="14">
        <f t="shared" si="7"/>
        <v>59.75478326803994</v>
      </c>
    </row>
    <row r="63" spans="1:26" ht="13.5">
      <c r="A63" s="38" t="s">
        <v>105</v>
      </c>
      <c r="B63" s="12">
        <f t="shared" si="7"/>
        <v>67.98337432786265</v>
      </c>
      <c r="C63" s="12">
        <f t="shared" si="7"/>
        <v>0</v>
      </c>
      <c r="D63" s="3">
        <f t="shared" si="7"/>
        <v>65.26842405941402</v>
      </c>
      <c r="E63" s="13">
        <f t="shared" si="7"/>
        <v>65.26842405941402</v>
      </c>
      <c r="F63" s="13">
        <f t="shared" si="7"/>
        <v>33.86966857703868</v>
      </c>
      <c r="G63" s="13">
        <f t="shared" si="7"/>
        <v>50.90916290773734</v>
      </c>
      <c r="H63" s="13">
        <f t="shared" si="7"/>
        <v>29.079933373985256</v>
      </c>
      <c r="I63" s="13">
        <f t="shared" si="7"/>
        <v>36.310510029694235</v>
      </c>
      <c r="J63" s="13">
        <f t="shared" si="7"/>
        <v>40.398768681056005</v>
      </c>
      <c r="K63" s="13">
        <f t="shared" si="7"/>
        <v>0</v>
      </c>
      <c r="L63" s="13">
        <f t="shared" si="7"/>
        <v>82.99155158407798</v>
      </c>
      <c r="M63" s="13">
        <f t="shared" si="7"/>
        <v>81.84151508931608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53.914801463287866</v>
      </c>
      <c r="W63" s="13">
        <f t="shared" si="7"/>
        <v>61.04895617364434</v>
      </c>
      <c r="X63" s="13">
        <f t="shared" si="7"/>
        <v>0</v>
      </c>
      <c r="Y63" s="13">
        <f t="shared" si="7"/>
        <v>0</v>
      </c>
      <c r="Z63" s="14">
        <f t="shared" si="7"/>
        <v>65.26842405941402</v>
      </c>
    </row>
    <row r="64" spans="1:26" ht="13.5">
      <c r="A64" s="38" t="s">
        <v>106</v>
      </c>
      <c r="B64" s="12">
        <f t="shared" si="7"/>
        <v>48.25730622989368</v>
      </c>
      <c r="C64" s="12">
        <f t="shared" si="7"/>
        <v>0</v>
      </c>
      <c r="D64" s="3">
        <f t="shared" si="7"/>
        <v>50.000022299029986</v>
      </c>
      <c r="E64" s="13">
        <f t="shared" si="7"/>
        <v>50.000022299029986</v>
      </c>
      <c r="F64" s="13">
        <f t="shared" si="7"/>
        <v>29.58312050064008</v>
      </c>
      <c r="G64" s="13">
        <f t="shared" si="7"/>
        <v>46.342083338399334</v>
      </c>
      <c r="H64" s="13">
        <f t="shared" si="7"/>
        <v>45.01567924931664</v>
      </c>
      <c r="I64" s="13">
        <f t="shared" si="7"/>
        <v>40.31455502267155</v>
      </c>
      <c r="J64" s="13">
        <f t="shared" si="7"/>
        <v>55.50938208309576</v>
      </c>
      <c r="K64" s="13">
        <f t="shared" si="7"/>
        <v>42.45487735266333</v>
      </c>
      <c r="L64" s="13">
        <f t="shared" si="7"/>
        <v>31.60909145716525</v>
      </c>
      <c r="M64" s="13">
        <f t="shared" si="7"/>
        <v>42.93690015851689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41.63629530967558</v>
      </c>
      <c r="W64" s="13">
        <f t="shared" si="7"/>
        <v>38.78577444462722</v>
      </c>
      <c r="X64" s="13">
        <f t="shared" si="7"/>
        <v>0</v>
      </c>
      <c r="Y64" s="13">
        <f t="shared" si="7"/>
        <v>0</v>
      </c>
      <c r="Z64" s="14">
        <f t="shared" si="7"/>
        <v>50.000022299029986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96.67733926389457</v>
      </c>
      <c r="C66" s="15">
        <f t="shared" si="7"/>
        <v>0</v>
      </c>
      <c r="D66" s="4">
        <f t="shared" si="7"/>
        <v>24.999995915950258</v>
      </c>
      <c r="E66" s="16">
        <f t="shared" si="7"/>
        <v>24.999995915950258</v>
      </c>
      <c r="F66" s="16">
        <f t="shared" si="7"/>
        <v>8.318657835051159</v>
      </c>
      <c r="G66" s="16">
        <f t="shared" si="7"/>
        <v>10.081821779077494</v>
      </c>
      <c r="H66" s="16">
        <f t="shared" si="7"/>
        <v>10.19398567137735</v>
      </c>
      <c r="I66" s="16">
        <f t="shared" si="7"/>
        <v>9.541945290252071</v>
      </c>
      <c r="J66" s="16">
        <f t="shared" si="7"/>
        <v>8.372806305249629</v>
      </c>
      <c r="K66" s="16">
        <f t="shared" si="7"/>
        <v>15.964665873226764</v>
      </c>
      <c r="L66" s="16">
        <f t="shared" si="7"/>
        <v>32.990962006620194</v>
      </c>
      <c r="M66" s="16">
        <f t="shared" si="7"/>
        <v>19.48165530443707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14.719384173588837</v>
      </c>
      <c r="W66" s="16">
        <f t="shared" si="7"/>
        <v>36.365188504050955</v>
      </c>
      <c r="X66" s="16">
        <f t="shared" si="7"/>
        <v>0</v>
      </c>
      <c r="Y66" s="16">
        <f t="shared" si="7"/>
        <v>0</v>
      </c>
      <c r="Z66" s="17">
        <f t="shared" si="7"/>
        <v>24.999995915950258</v>
      </c>
    </row>
    <row r="67" spans="1:26" ht="13.5" hidden="1">
      <c r="A67" s="40" t="s">
        <v>109</v>
      </c>
      <c r="B67" s="23">
        <v>446712134</v>
      </c>
      <c r="C67" s="23"/>
      <c r="D67" s="24">
        <v>647470000</v>
      </c>
      <c r="E67" s="25">
        <v>647470000</v>
      </c>
      <c r="F67" s="25">
        <v>43062781</v>
      </c>
      <c r="G67" s="25">
        <v>94368509</v>
      </c>
      <c r="H67" s="25">
        <v>43491662</v>
      </c>
      <c r="I67" s="25">
        <v>180922952</v>
      </c>
      <c r="J67" s="25">
        <v>43855530</v>
      </c>
      <c r="K67" s="25">
        <v>41159850</v>
      </c>
      <c r="L67" s="25">
        <v>44951186</v>
      </c>
      <c r="M67" s="25">
        <v>129966566</v>
      </c>
      <c r="N67" s="25"/>
      <c r="O67" s="25"/>
      <c r="P67" s="25"/>
      <c r="Q67" s="25"/>
      <c r="R67" s="25"/>
      <c r="S67" s="25"/>
      <c r="T67" s="25"/>
      <c r="U67" s="25"/>
      <c r="V67" s="25">
        <v>310889518</v>
      </c>
      <c r="W67" s="25">
        <v>279128166</v>
      </c>
      <c r="X67" s="25"/>
      <c r="Y67" s="24"/>
      <c r="Z67" s="26">
        <v>647470000</v>
      </c>
    </row>
    <row r="68" spans="1:26" ht="13.5" hidden="1">
      <c r="A68" s="36" t="s">
        <v>31</v>
      </c>
      <c r="B68" s="18">
        <v>64082902</v>
      </c>
      <c r="C68" s="18"/>
      <c r="D68" s="19">
        <v>80520000</v>
      </c>
      <c r="E68" s="20">
        <v>80520000</v>
      </c>
      <c r="F68" s="20">
        <v>5729813</v>
      </c>
      <c r="G68" s="20">
        <v>57522455</v>
      </c>
      <c r="H68" s="20">
        <v>5784212</v>
      </c>
      <c r="I68" s="20">
        <v>69036480</v>
      </c>
      <c r="J68" s="20">
        <v>5833144</v>
      </c>
      <c r="K68" s="20">
        <v>5773878</v>
      </c>
      <c r="L68" s="20">
        <v>5849691</v>
      </c>
      <c r="M68" s="20">
        <v>17456713</v>
      </c>
      <c r="N68" s="20"/>
      <c r="O68" s="20"/>
      <c r="P68" s="20"/>
      <c r="Q68" s="20"/>
      <c r="R68" s="20"/>
      <c r="S68" s="20"/>
      <c r="T68" s="20"/>
      <c r="U68" s="20"/>
      <c r="V68" s="20">
        <v>86493193</v>
      </c>
      <c r="W68" s="20">
        <v>34827942</v>
      </c>
      <c r="X68" s="20"/>
      <c r="Y68" s="19"/>
      <c r="Z68" s="22">
        <v>80520000</v>
      </c>
    </row>
    <row r="69" spans="1:26" ht="13.5" hidden="1">
      <c r="A69" s="37" t="s">
        <v>32</v>
      </c>
      <c r="B69" s="18">
        <v>339308318</v>
      </c>
      <c r="C69" s="18"/>
      <c r="D69" s="19">
        <v>517979000</v>
      </c>
      <c r="E69" s="20">
        <v>517979000</v>
      </c>
      <c r="F69" s="20">
        <v>33609074</v>
      </c>
      <c r="G69" s="20">
        <v>33065398</v>
      </c>
      <c r="H69" s="20">
        <v>33851392</v>
      </c>
      <c r="I69" s="20">
        <v>100525864</v>
      </c>
      <c r="J69" s="20">
        <v>34032314</v>
      </c>
      <c r="K69" s="20">
        <v>31355421</v>
      </c>
      <c r="L69" s="20">
        <v>34771109</v>
      </c>
      <c r="M69" s="20">
        <v>100158844</v>
      </c>
      <c r="N69" s="20"/>
      <c r="O69" s="20"/>
      <c r="P69" s="20"/>
      <c r="Q69" s="20"/>
      <c r="R69" s="20"/>
      <c r="S69" s="20"/>
      <c r="T69" s="20"/>
      <c r="U69" s="20"/>
      <c r="V69" s="20">
        <v>200684708</v>
      </c>
      <c r="W69" s="20">
        <v>227467164</v>
      </c>
      <c r="X69" s="20"/>
      <c r="Y69" s="19"/>
      <c r="Z69" s="22">
        <v>517979000</v>
      </c>
    </row>
    <row r="70" spans="1:26" ht="13.5" hidden="1">
      <c r="A70" s="38" t="s">
        <v>103</v>
      </c>
      <c r="B70" s="18">
        <v>241593260</v>
      </c>
      <c r="C70" s="18"/>
      <c r="D70" s="19">
        <v>392065000</v>
      </c>
      <c r="E70" s="20">
        <v>392065000</v>
      </c>
      <c r="F70" s="20">
        <v>23485964</v>
      </c>
      <c r="G70" s="20">
        <v>22043505</v>
      </c>
      <c r="H70" s="20">
        <v>20149881</v>
      </c>
      <c r="I70" s="20">
        <v>65679350</v>
      </c>
      <c r="J70" s="20">
        <v>21374811</v>
      </c>
      <c r="K70" s="20">
        <v>21866120</v>
      </c>
      <c r="L70" s="20">
        <v>24204693</v>
      </c>
      <c r="M70" s="20">
        <v>67445624</v>
      </c>
      <c r="N70" s="20"/>
      <c r="O70" s="20"/>
      <c r="P70" s="20"/>
      <c r="Q70" s="20"/>
      <c r="R70" s="20"/>
      <c r="S70" s="20"/>
      <c r="T70" s="20"/>
      <c r="U70" s="20"/>
      <c r="V70" s="20">
        <v>133124974</v>
      </c>
      <c r="W70" s="20">
        <v>160763250</v>
      </c>
      <c r="X70" s="20"/>
      <c r="Y70" s="19"/>
      <c r="Z70" s="22">
        <v>392065000</v>
      </c>
    </row>
    <row r="71" spans="1:26" ht="13.5" hidden="1">
      <c r="A71" s="38" t="s">
        <v>104</v>
      </c>
      <c r="B71" s="18">
        <v>58844703</v>
      </c>
      <c r="C71" s="18"/>
      <c r="D71" s="19">
        <v>71217000</v>
      </c>
      <c r="E71" s="20">
        <v>71217000</v>
      </c>
      <c r="F71" s="20">
        <v>5885006</v>
      </c>
      <c r="G71" s="20">
        <v>6794647</v>
      </c>
      <c r="H71" s="20">
        <v>7748902</v>
      </c>
      <c r="I71" s="20">
        <v>20428555</v>
      </c>
      <c r="J71" s="20">
        <v>7619316</v>
      </c>
      <c r="K71" s="20">
        <v>5899521</v>
      </c>
      <c r="L71" s="20">
        <v>6296433</v>
      </c>
      <c r="M71" s="20">
        <v>19815270</v>
      </c>
      <c r="N71" s="20"/>
      <c r="O71" s="20"/>
      <c r="P71" s="20"/>
      <c r="Q71" s="20"/>
      <c r="R71" s="20"/>
      <c r="S71" s="20"/>
      <c r="T71" s="20"/>
      <c r="U71" s="20"/>
      <c r="V71" s="20">
        <v>40243825</v>
      </c>
      <c r="W71" s="20">
        <v>35491860</v>
      </c>
      <c r="X71" s="20"/>
      <c r="Y71" s="19"/>
      <c r="Z71" s="22">
        <v>71217000</v>
      </c>
    </row>
    <row r="72" spans="1:26" ht="13.5" hidden="1">
      <c r="A72" s="38" t="s">
        <v>105</v>
      </c>
      <c r="B72" s="18">
        <v>21954962</v>
      </c>
      <c r="C72" s="18"/>
      <c r="D72" s="19">
        <v>36759000</v>
      </c>
      <c r="E72" s="20">
        <v>36759000</v>
      </c>
      <c r="F72" s="20">
        <v>2501607</v>
      </c>
      <c r="G72" s="20">
        <v>2500047</v>
      </c>
      <c r="H72" s="20">
        <v>4203163</v>
      </c>
      <c r="I72" s="20">
        <v>9204817</v>
      </c>
      <c r="J72" s="20">
        <v>3340483</v>
      </c>
      <c r="K72" s="20"/>
      <c r="L72" s="20">
        <v>2462000</v>
      </c>
      <c r="M72" s="20">
        <v>5802483</v>
      </c>
      <c r="N72" s="20"/>
      <c r="O72" s="20"/>
      <c r="P72" s="20"/>
      <c r="Q72" s="20"/>
      <c r="R72" s="20"/>
      <c r="S72" s="20"/>
      <c r="T72" s="20"/>
      <c r="U72" s="20"/>
      <c r="V72" s="20">
        <v>15007300</v>
      </c>
      <c r="W72" s="20">
        <v>19649820</v>
      </c>
      <c r="X72" s="20"/>
      <c r="Y72" s="19"/>
      <c r="Z72" s="22">
        <v>36759000</v>
      </c>
    </row>
    <row r="73" spans="1:26" ht="13.5" hidden="1">
      <c r="A73" s="38" t="s">
        <v>106</v>
      </c>
      <c r="B73" s="18">
        <v>16915393</v>
      </c>
      <c r="C73" s="18"/>
      <c r="D73" s="19">
        <v>17938000</v>
      </c>
      <c r="E73" s="20">
        <v>17938000</v>
      </c>
      <c r="F73" s="20">
        <v>1736497</v>
      </c>
      <c r="G73" s="20">
        <v>1727199</v>
      </c>
      <c r="H73" s="20">
        <v>1749446</v>
      </c>
      <c r="I73" s="20">
        <v>5213142</v>
      </c>
      <c r="J73" s="20">
        <v>1697704</v>
      </c>
      <c r="K73" s="20">
        <v>1792171</v>
      </c>
      <c r="L73" s="20">
        <v>1807983</v>
      </c>
      <c r="M73" s="20">
        <v>5297858</v>
      </c>
      <c r="N73" s="20"/>
      <c r="O73" s="20"/>
      <c r="P73" s="20"/>
      <c r="Q73" s="20"/>
      <c r="R73" s="20"/>
      <c r="S73" s="20"/>
      <c r="T73" s="20"/>
      <c r="U73" s="20"/>
      <c r="V73" s="20">
        <v>10511000</v>
      </c>
      <c r="W73" s="20">
        <v>11562234</v>
      </c>
      <c r="X73" s="20"/>
      <c r="Y73" s="19"/>
      <c r="Z73" s="22">
        <v>17938000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>
        <v>1797609</v>
      </c>
      <c r="L74" s="20"/>
      <c r="M74" s="20">
        <v>1797609</v>
      </c>
      <c r="N74" s="20"/>
      <c r="O74" s="20"/>
      <c r="P74" s="20"/>
      <c r="Q74" s="20"/>
      <c r="R74" s="20"/>
      <c r="S74" s="20"/>
      <c r="T74" s="20"/>
      <c r="U74" s="20"/>
      <c r="V74" s="20">
        <v>1797609</v>
      </c>
      <c r="W74" s="20"/>
      <c r="X74" s="20"/>
      <c r="Y74" s="19"/>
      <c r="Z74" s="22"/>
    </row>
    <row r="75" spans="1:26" ht="13.5" hidden="1">
      <c r="A75" s="39" t="s">
        <v>108</v>
      </c>
      <c r="B75" s="27">
        <v>43320914</v>
      </c>
      <c r="C75" s="27"/>
      <c r="D75" s="28">
        <v>48971000</v>
      </c>
      <c r="E75" s="29">
        <v>48971000</v>
      </c>
      <c r="F75" s="29">
        <v>3723894</v>
      </c>
      <c r="G75" s="29">
        <v>3780656</v>
      </c>
      <c r="H75" s="29">
        <v>3856058</v>
      </c>
      <c r="I75" s="29">
        <v>11360608</v>
      </c>
      <c r="J75" s="29">
        <v>3990072</v>
      </c>
      <c r="K75" s="29">
        <v>4030551</v>
      </c>
      <c r="L75" s="29">
        <v>4330386</v>
      </c>
      <c r="M75" s="29">
        <v>12351009</v>
      </c>
      <c r="N75" s="29"/>
      <c r="O75" s="29"/>
      <c r="P75" s="29"/>
      <c r="Q75" s="29"/>
      <c r="R75" s="29"/>
      <c r="S75" s="29"/>
      <c r="T75" s="29"/>
      <c r="U75" s="29"/>
      <c r="V75" s="29">
        <v>23711617</v>
      </c>
      <c r="W75" s="29">
        <v>16833060</v>
      </c>
      <c r="X75" s="29"/>
      <c r="Y75" s="28"/>
      <c r="Z75" s="30">
        <v>48971000</v>
      </c>
    </row>
    <row r="76" spans="1:26" ht="13.5" hidden="1">
      <c r="A76" s="41" t="s">
        <v>110</v>
      </c>
      <c r="B76" s="31">
        <v>384867758</v>
      </c>
      <c r="C76" s="31"/>
      <c r="D76" s="32">
        <v>479526207</v>
      </c>
      <c r="E76" s="33">
        <v>479526207</v>
      </c>
      <c r="F76" s="33">
        <v>21047884</v>
      </c>
      <c r="G76" s="33">
        <v>33134388</v>
      </c>
      <c r="H76" s="33">
        <v>30671598</v>
      </c>
      <c r="I76" s="33">
        <v>84853870</v>
      </c>
      <c r="J76" s="33">
        <v>31103852</v>
      </c>
      <c r="K76" s="33">
        <v>28851306</v>
      </c>
      <c r="L76" s="33">
        <v>60180595</v>
      </c>
      <c r="M76" s="33">
        <v>120135753</v>
      </c>
      <c r="N76" s="33"/>
      <c r="O76" s="33"/>
      <c r="P76" s="33"/>
      <c r="Q76" s="33"/>
      <c r="R76" s="33"/>
      <c r="S76" s="33"/>
      <c r="T76" s="33"/>
      <c r="U76" s="33"/>
      <c r="V76" s="33">
        <v>204989623</v>
      </c>
      <c r="W76" s="33">
        <v>189155916</v>
      </c>
      <c r="X76" s="33"/>
      <c r="Y76" s="32"/>
      <c r="Z76" s="34">
        <v>479526207</v>
      </c>
    </row>
    <row r="77" spans="1:26" ht="13.5" hidden="1">
      <c r="A77" s="36" t="s">
        <v>31</v>
      </c>
      <c r="B77" s="18">
        <v>66834491</v>
      </c>
      <c r="C77" s="18"/>
      <c r="D77" s="19">
        <v>48312000</v>
      </c>
      <c r="E77" s="20">
        <v>48312000</v>
      </c>
      <c r="F77" s="20">
        <v>2207890</v>
      </c>
      <c r="G77" s="20">
        <v>3413225</v>
      </c>
      <c r="H77" s="20">
        <v>3383390</v>
      </c>
      <c r="I77" s="20">
        <v>9004505</v>
      </c>
      <c r="J77" s="20">
        <v>3989059</v>
      </c>
      <c r="K77" s="20">
        <v>4997745</v>
      </c>
      <c r="L77" s="20">
        <v>2484783</v>
      </c>
      <c r="M77" s="20">
        <v>11471587</v>
      </c>
      <c r="N77" s="20"/>
      <c r="O77" s="20"/>
      <c r="P77" s="20"/>
      <c r="Q77" s="20"/>
      <c r="R77" s="20"/>
      <c r="S77" s="20"/>
      <c r="T77" s="20"/>
      <c r="U77" s="20"/>
      <c r="V77" s="20">
        <v>20476092</v>
      </c>
      <c r="W77" s="20">
        <v>24156000</v>
      </c>
      <c r="X77" s="20"/>
      <c r="Y77" s="19"/>
      <c r="Z77" s="22">
        <v>48312000</v>
      </c>
    </row>
    <row r="78" spans="1:26" ht="13.5" hidden="1">
      <c r="A78" s="37" t="s">
        <v>32</v>
      </c>
      <c r="B78" s="18">
        <v>276151760</v>
      </c>
      <c r="C78" s="18"/>
      <c r="D78" s="19">
        <v>418971459</v>
      </c>
      <c r="E78" s="20">
        <v>418971459</v>
      </c>
      <c r="F78" s="20">
        <v>18530216</v>
      </c>
      <c r="G78" s="20">
        <v>29340004</v>
      </c>
      <c r="H78" s="20">
        <v>26895122</v>
      </c>
      <c r="I78" s="20">
        <v>74765342</v>
      </c>
      <c r="J78" s="20">
        <v>26780712</v>
      </c>
      <c r="K78" s="20">
        <v>23210097</v>
      </c>
      <c r="L78" s="20">
        <v>56267176</v>
      </c>
      <c r="M78" s="20">
        <v>106257985</v>
      </c>
      <c r="N78" s="20"/>
      <c r="O78" s="20"/>
      <c r="P78" s="20"/>
      <c r="Q78" s="20"/>
      <c r="R78" s="20"/>
      <c r="S78" s="20"/>
      <c r="T78" s="20"/>
      <c r="U78" s="20"/>
      <c r="V78" s="20">
        <v>181023327</v>
      </c>
      <c r="W78" s="20">
        <v>158878542</v>
      </c>
      <c r="X78" s="20"/>
      <c r="Y78" s="19"/>
      <c r="Z78" s="22">
        <v>418971459</v>
      </c>
    </row>
    <row r="79" spans="1:26" ht="13.5" hidden="1">
      <c r="A79" s="38" t="s">
        <v>103</v>
      </c>
      <c r="B79" s="18">
        <v>219060971</v>
      </c>
      <c r="C79" s="18"/>
      <c r="D79" s="19">
        <v>343454871</v>
      </c>
      <c r="E79" s="20">
        <v>343454871</v>
      </c>
      <c r="F79" s="20">
        <v>14793088</v>
      </c>
      <c r="G79" s="20">
        <v>23949493</v>
      </c>
      <c r="H79" s="20">
        <v>21759184</v>
      </c>
      <c r="I79" s="20">
        <v>60501765</v>
      </c>
      <c r="J79" s="20">
        <v>20956140</v>
      </c>
      <c r="K79" s="20">
        <v>17926065</v>
      </c>
      <c r="L79" s="20">
        <v>49197680</v>
      </c>
      <c r="M79" s="20">
        <v>88079885</v>
      </c>
      <c r="N79" s="20"/>
      <c r="O79" s="20"/>
      <c r="P79" s="20"/>
      <c r="Q79" s="20"/>
      <c r="R79" s="20"/>
      <c r="S79" s="20"/>
      <c r="T79" s="20"/>
      <c r="U79" s="20"/>
      <c r="V79" s="20">
        <v>148581650</v>
      </c>
      <c r="W79" s="20">
        <v>121120248</v>
      </c>
      <c r="X79" s="20"/>
      <c r="Y79" s="19"/>
      <c r="Z79" s="22">
        <v>343454871</v>
      </c>
    </row>
    <row r="80" spans="1:26" ht="13.5" hidden="1">
      <c r="A80" s="38" t="s">
        <v>104</v>
      </c>
      <c r="B80" s="18">
        <v>34002152</v>
      </c>
      <c r="C80" s="18"/>
      <c r="D80" s="19">
        <v>42555564</v>
      </c>
      <c r="E80" s="20">
        <v>42555564</v>
      </c>
      <c r="F80" s="20">
        <v>2376132</v>
      </c>
      <c r="G80" s="20">
        <v>3317338</v>
      </c>
      <c r="H80" s="20">
        <v>3126136</v>
      </c>
      <c r="I80" s="20">
        <v>8819606</v>
      </c>
      <c r="J80" s="20">
        <v>3532673</v>
      </c>
      <c r="K80" s="20">
        <v>3167094</v>
      </c>
      <c r="L80" s="20">
        <v>4454757</v>
      </c>
      <c r="M80" s="20">
        <v>11154524</v>
      </c>
      <c r="N80" s="20"/>
      <c r="O80" s="20"/>
      <c r="P80" s="20"/>
      <c r="Q80" s="20"/>
      <c r="R80" s="20"/>
      <c r="S80" s="20"/>
      <c r="T80" s="20"/>
      <c r="U80" s="20"/>
      <c r="V80" s="20">
        <v>19974130</v>
      </c>
      <c r="W80" s="20">
        <v>21277782</v>
      </c>
      <c r="X80" s="20"/>
      <c r="Y80" s="19"/>
      <c r="Z80" s="22">
        <v>42555564</v>
      </c>
    </row>
    <row r="81" spans="1:26" ht="13.5" hidden="1">
      <c r="A81" s="38" t="s">
        <v>105</v>
      </c>
      <c r="B81" s="18">
        <v>14925724</v>
      </c>
      <c r="C81" s="18"/>
      <c r="D81" s="19">
        <v>23992020</v>
      </c>
      <c r="E81" s="20">
        <v>23992020</v>
      </c>
      <c r="F81" s="20">
        <v>847286</v>
      </c>
      <c r="G81" s="20">
        <v>1272753</v>
      </c>
      <c r="H81" s="20">
        <v>1222277</v>
      </c>
      <c r="I81" s="20">
        <v>3342316</v>
      </c>
      <c r="J81" s="20">
        <v>1349514</v>
      </c>
      <c r="K81" s="20">
        <v>1356074</v>
      </c>
      <c r="L81" s="20">
        <v>2043252</v>
      </c>
      <c r="M81" s="20">
        <v>4748840</v>
      </c>
      <c r="N81" s="20"/>
      <c r="O81" s="20"/>
      <c r="P81" s="20"/>
      <c r="Q81" s="20"/>
      <c r="R81" s="20"/>
      <c r="S81" s="20"/>
      <c r="T81" s="20"/>
      <c r="U81" s="20"/>
      <c r="V81" s="20">
        <v>8091156</v>
      </c>
      <c r="W81" s="20">
        <v>11996010</v>
      </c>
      <c r="X81" s="20"/>
      <c r="Y81" s="19"/>
      <c r="Z81" s="22">
        <v>23992020</v>
      </c>
    </row>
    <row r="82" spans="1:26" ht="13.5" hidden="1">
      <c r="A82" s="38" t="s">
        <v>106</v>
      </c>
      <c r="B82" s="18">
        <v>8162913</v>
      </c>
      <c r="C82" s="18"/>
      <c r="D82" s="19">
        <v>8969004</v>
      </c>
      <c r="E82" s="20">
        <v>8969004</v>
      </c>
      <c r="F82" s="20">
        <v>513710</v>
      </c>
      <c r="G82" s="20">
        <v>800420</v>
      </c>
      <c r="H82" s="20">
        <v>787525</v>
      </c>
      <c r="I82" s="20">
        <v>2101655</v>
      </c>
      <c r="J82" s="20">
        <v>942385</v>
      </c>
      <c r="K82" s="20">
        <v>760864</v>
      </c>
      <c r="L82" s="20">
        <v>571487</v>
      </c>
      <c r="M82" s="20">
        <v>2274736</v>
      </c>
      <c r="N82" s="20"/>
      <c r="O82" s="20"/>
      <c r="P82" s="20"/>
      <c r="Q82" s="20"/>
      <c r="R82" s="20"/>
      <c r="S82" s="20"/>
      <c r="T82" s="20"/>
      <c r="U82" s="20"/>
      <c r="V82" s="20">
        <v>4376391</v>
      </c>
      <c r="W82" s="20">
        <v>4484502</v>
      </c>
      <c r="X82" s="20"/>
      <c r="Y82" s="19"/>
      <c r="Z82" s="22">
        <v>8969004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>
        <v>41881507</v>
      </c>
      <c r="C84" s="27"/>
      <c r="D84" s="28">
        <v>12242748</v>
      </c>
      <c r="E84" s="29">
        <v>12242748</v>
      </c>
      <c r="F84" s="29">
        <v>309778</v>
      </c>
      <c r="G84" s="29">
        <v>381159</v>
      </c>
      <c r="H84" s="29">
        <v>393086</v>
      </c>
      <c r="I84" s="29">
        <v>1084023</v>
      </c>
      <c r="J84" s="29">
        <v>334081</v>
      </c>
      <c r="K84" s="29">
        <v>643464</v>
      </c>
      <c r="L84" s="29">
        <v>1428636</v>
      </c>
      <c r="M84" s="29">
        <v>2406181</v>
      </c>
      <c r="N84" s="29"/>
      <c r="O84" s="29"/>
      <c r="P84" s="29"/>
      <c r="Q84" s="29"/>
      <c r="R84" s="29"/>
      <c r="S84" s="29"/>
      <c r="T84" s="29"/>
      <c r="U84" s="29"/>
      <c r="V84" s="29">
        <v>3490204</v>
      </c>
      <c r="W84" s="29">
        <v>6121374</v>
      </c>
      <c r="X84" s="29"/>
      <c r="Y84" s="28"/>
      <c r="Z84" s="30">
        <v>12242748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33216850</v>
      </c>
      <c r="C5" s="18">
        <v>0</v>
      </c>
      <c r="D5" s="58">
        <v>18320722</v>
      </c>
      <c r="E5" s="59">
        <v>18320722</v>
      </c>
      <c r="F5" s="59">
        <v>5700184</v>
      </c>
      <c r="G5" s="59">
        <v>6807181</v>
      </c>
      <c r="H5" s="59">
        <v>1017696</v>
      </c>
      <c r="I5" s="59">
        <v>13525061</v>
      </c>
      <c r="J5" s="59">
        <v>1173434</v>
      </c>
      <c r="K5" s="59">
        <v>0</v>
      </c>
      <c r="L5" s="59">
        <v>1018859</v>
      </c>
      <c r="M5" s="59">
        <v>2192293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15717354</v>
      </c>
      <c r="W5" s="59">
        <v>9160362</v>
      </c>
      <c r="X5" s="59">
        <v>6556992</v>
      </c>
      <c r="Y5" s="60">
        <v>71.58</v>
      </c>
      <c r="Z5" s="61">
        <v>18320722</v>
      </c>
    </row>
    <row r="6" spans="1:26" ht="13.5">
      <c r="A6" s="57" t="s">
        <v>32</v>
      </c>
      <c r="B6" s="18">
        <v>74705304</v>
      </c>
      <c r="C6" s="18">
        <v>0</v>
      </c>
      <c r="D6" s="58">
        <v>94839695</v>
      </c>
      <c r="E6" s="59">
        <v>94839695</v>
      </c>
      <c r="F6" s="59">
        <v>9221146</v>
      </c>
      <c r="G6" s="59">
        <v>21571595</v>
      </c>
      <c r="H6" s="59">
        <v>9130704</v>
      </c>
      <c r="I6" s="59">
        <v>39923445</v>
      </c>
      <c r="J6" s="59">
        <v>10490871</v>
      </c>
      <c r="K6" s="59">
        <v>10192269</v>
      </c>
      <c r="L6" s="59">
        <v>10422352</v>
      </c>
      <c r="M6" s="59">
        <v>31105492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71028937</v>
      </c>
      <c r="W6" s="59">
        <v>47419848</v>
      </c>
      <c r="X6" s="59">
        <v>23609089</v>
      </c>
      <c r="Y6" s="60">
        <v>49.79</v>
      </c>
      <c r="Z6" s="61">
        <v>94839695</v>
      </c>
    </row>
    <row r="7" spans="1:26" ht="13.5">
      <c r="A7" s="57" t="s">
        <v>33</v>
      </c>
      <c r="B7" s="18">
        <v>486952</v>
      </c>
      <c r="C7" s="18">
        <v>0</v>
      </c>
      <c r="D7" s="58">
        <v>700000</v>
      </c>
      <c r="E7" s="59">
        <v>700000</v>
      </c>
      <c r="F7" s="59">
        <v>6459</v>
      </c>
      <c r="G7" s="59">
        <v>11842</v>
      </c>
      <c r="H7" s="59">
        <v>1689</v>
      </c>
      <c r="I7" s="59">
        <v>19990</v>
      </c>
      <c r="J7" s="59">
        <v>2529</v>
      </c>
      <c r="K7" s="59">
        <v>0</v>
      </c>
      <c r="L7" s="59">
        <v>6820</v>
      </c>
      <c r="M7" s="59">
        <v>9349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29339</v>
      </c>
      <c r="W7" s="59">
        <v>349998</v>
      </c>
      <c r="X7" s="59">
        <v>-320659</v>
      </c>
      <c r="Y7" s="60">
        <v>-91.62</v>
      </c>
      <c r="Z7" s="61">
        <v>700000</v>
      </c>
    </row>
    <row r="8" spans="1:26" ht="13.5">
      <c r="A8" s="57" t="s">
        <v>34</v>
      </c>
      <c r="B8" s="18">
        <v>61994000</v>
      </c>
      <c r="C8" s="18">
        <v>0</v>
      </c>
      <c r="D8" s="58">
        <v>69695000</v>
      </c>
      <c r="E8" s="59">
        <v>69695000</v>
      </c>
      <c r="F8" s="59">
        <v>30904000</v>
      </c>
      <c r="G8" s="59">
        <v>33359937</v>
      </c>
      <c r="H8" s="59">
        <v>36185</v>
      </c>
      <c r="I8" s="59">
        <v>64300122</v>
      </c>
      <c r="J8" s="59">
        <v>958578</v>
      </c>
      <c r="K8" s="59">
        <v>600870</v>
      </c>
      <c r="L8" s="59">
        <v>24860765</v>
      </c>
      <c r="M8" s="59">
        <v>26420213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90720335</v>
      </c>
      <c r="W8" s="59">
        <v>34847502</v>
      </c>
      <c r="X8" s="59">
        <v>55872833</v>
      </c>
      <c r="Y8" s="60">
        <v>160.34</v>
      </c>
      <c r="Z8" s="61">
        <v>69695000</v>
      </c>
    </row>
    <row r="9" spans="1:26" ht="13.5">
      <c r="A9" s="57" t="s">
        <v>35</v>
      </c>
      <c r="B9" s="18">
        <v>22280052</v>
      </c>
      <c r="C9" s="18">
        <v>0</v>
      </c>
      <c r="D9" s="58">
        <v>27131880</v>
      </c>
      <c r="E9" s="59">
        <v>27131880</v>
      </c>
      <c r="F9" s="59">
        <v>536355</v>
      </c>
      <c r="G9" s="59">
        <v>931319</v>
      </c>
      <c r="H9" s="59">
        <v>607331</v>
      </c>
      <c r="I9" s="59">
        <v>2075005</v>
      </c>
      <c r="J9" s="59">
        <v>533450</v>
      </c>
      <c r="K9" s="59">
        <v>2183270</v>
      </c>
      <c r="L9" s="59">
        <v>65038</v>
      </c>
      <c r="M9" s="59">
        <v>2781758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4856763</v>
      </c>
      <c r="W9" s="59">
        <v>13565940</v>
      </c>
      <c r="X9" s="59">
        <v>-8709177</v>
      </c>
      <c r="Y9" s="60">
        <v>-64.2</v>
      </c>
      <c r="Z9" s="61">
        <v>27131880</v>
      </c>
    </row>
    <row r="10" spans="1:26" ht="25.5">
      <c r="A10" s="62" t="s">
        <v>95</v>
      </c>
      <c r="B10" s="63">
        <f>SUM(B5:B9)</f>
        <v>192683158</v>
      </c>
      <c r="C10" s="63">
        <f>SUM(C5:C9)</f>
        <v>0</v>
      </c>
      <c r="D10" s="64">
        <f aca="true" t="shared" si="0" ref="D10:Z10">SUM(D5:D9)</f>
        <v>210687297</v>
      </c>
      <c r="E10" s="65">
        <f t="shared" si="0"/>
        <v>210687297</v>
      </c>
      <c r="F10" s="65">
        <f t="shared" si="0"/>
        <v>46368144</v>
      </c>
      <c r="G10" s="65">
        <f t="shared" si="0"/>
        <v>62681874</v>
      </c>
      <c r="H10" s="65">
        <f t="shared" si="0"/>
        <v>10793605</v>
      </c>
      <c r="I10" s="65">
        <f t="shared" si="0"/>
        <v>119843623</v>
      </c>
      <c r="J10" s="65">
        <f t="shared" si="0"/>
        <v>13158862</v>
      </c>
      <c r="K10" s="65">
        <f t="shared" si="0"/>
        <v>12976409</v>
      </c>
      <c r="L10" s="65">
        <f t="shared" si="0"/>
        <v>36373834</v>
      </c>
      <c r="M10" s="65">
        <f t="shared" si="0"/>
        <v>62509105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182352728</v>
      </c>
      <c r="W10" s="65">
        <f t="shared" si="0"/>
        <v>105343650</v>
      </c>
      <c r="X10" s="65">
        <f t="shared" si="0"/>
        <v>77009078</v>
      </c>
      <c r="Y10" s="66">
        <f>+IF(W10&lt;&gt;0,(X10/W10)*100,0)</f>
        <v>73.10272427431553</v>
      </c>
      <c r="Z10" s="67">
        <f t="shared" si="0"/>
        <v>210687297</v>
      </c>
    </row>
    <row r="11" spans="1:26" ht="13.5">
      <c r="A11" s="57" t="s">
        <v>36</v>
      </c>
      <c r="B11" s="18">
        <v>54915573</v>
      </c>
      <c r="C11" s="18">
        <v>0</v>
      </c>
      <c r="D11" s="58">
        <v>55772980</v>
      </c>
      <c r="E11" s="59">
        <v>55772980</v>
      </c>
      <c r="F11" s="59">
        <v>777679</v>
      </c>
      <c r="G11" s="59">
        <v>509948</v>
      </c>
      <c r="H11" s="59">
        <v>70947</v>
      </c>
      <c r="I11" s="59">
        <v>1358574</v>
      </c>
      <c r="J11" s="59">
        <v>0</v>
      </c>
      <c r="K11" s="59">
        <v>0</v>
      </c>
      <c r="L11" s="59">
        <v>54844</v>
      </c>
      <c r="M11" s="59">
        <v>54844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1413418</v>
      </c>
      <c r="W11" s="59">
        <v>27886488</v>
      </c>
      <c r="X11" s="59">
        <v>-26473070</v>
      </c>
      <c r="Y11" s="60">
        <v>-94.93</v>
      </c>
      <c r="Z11" s="61">
        <v>55772980</v>
      </c>
    </row>
    <row r="12" spans="1:26" ht="13.5">
      <c r="A12" s="57" t="s">
        <v>37</v>
      </c>
      <c r="B12" s="18">
        <v>4935893</v>
      </c>
      <c r="C12" s="18">
        <v>0</v>
      </c>
      <c r="D12" s="58">
        <v>5355762</v>
      </c>
      <c r="E12" s="59">
        <v>5355762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2677878</v>
      </c>
      <c r="X12" s="59">
        <v>-2677878</v>
      </c>
      <c r="Y12" s="60">
        <v>-100</v>
      </c>
      <c r="Z12" s="61">
        <v>5355762</v>
      </c>
    </row>
    <row r="13" spans="1:26" ht="13.5">
      <c r="A13" s="57" t="s">
        <v>96</v>
      </c>
      <c r="B13" s="18">
        <v>17992022</v>
      </c>
      <c r="C13" s="18">
        <v>0</v>
      </c>
      <c r="D13" s="58">
        <v>18580768</v>
      </c>
      <c r="E13" s="59">
        <v>18580768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9290382</v>
      </c>
      <c r="X13" s="59">
        <v>-9290382</v>
      </c>
      <c r="Y13" s="60">
        <v>-100</v>
      </c>
      <c r="Z13" s="61">
        <v>18580768</v>
      </c>
    </row>
    <row r="14" spans="1:26" ht="13.5">
      <c r="A14" s="57" t="s">
        <v>38</v>
      </c>
      <c r="B14" s="18">
        <v>5986023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58547310</v>
      </c>
      <c r="C15" s="18">
        <v>0</v>
      </c>
      <c r="D15" s="58">
        <v>62487276</v>
      </c>
      <c r="E15" s="59">
        <v>62487276</v>
      </c>
      <c r="F15" s="59">
        <v>1047661</v>
      </c>
      <c r="G15" s="59">
        <v>10697816</v>
      </c>
      <c r="H15" s="59">
        <v>5351043</v>
      </c>
      <c r="I15" s="59">
        <v>17096520</v>
      </c>
      <c r="J15" s="59">
        <v>4944551</v>
      </c>
      <c r="K15" s="59">
        <v>2233993</v>
      </c>
      <c r="L15" s="59">
        <v>4449596</v>
      </c>
      <c r="M15" s="59">
        <v>11628140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28724660</v>
      </c>
      <c r="W15" s="59">
        <v>31243638</v>
      </c>
      <c r="X15" s="59">
        <v>-2518978</v>
      </c>
      <c r="Y15" s="60">
        <v>-8.06</v>
      </c>
      <c r="Z15" s="61">
        <v>62487276</v>
      </c>
    </row>
    <row r="16" spans="1:26" ht="13.5">
      <c r="A16" s="68" t="s">
        <v>40</v>
      </c>
      <c r="B16" s="18">
        <v>0</v>
      </c>
      <c r="C16" s="18">
        <v>0</v>
      </c>
      <c r="D16" s="58">
        <v>3221046</v>
      </c>
      <c r="E16" s="59">
        <v>3221046</v>
      </c>
      <c r="F16" s="59">
        <v>154995</v>
      </c>
      <c r="G16" s="59">
        <v>321863</v>
      </c>
      <c r="H16" s="59">
        <v>34136</v>
      </c>
      <c r="I16" s="59">
        <v>510994</v>
      </c>
      <c r="J16" s="59">
        <v>0</v>
      </c>
      <c r="K16" s="59">
        <v>0</v>
      </c>
      <c r="L16" s="59">
        <v>281546</v>
      </c>
      <c r="M16" s="59">
        <v>281546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792540</v>
      </c>
      <c r="W16" s="59">
        <v>1610520</v>
      </c>
      <c r="X16" s="59">
        <v>-817980</v>
      </c>
      <c r="Y16" s="60">
        <v>-50.79</v>
      </c>
      <c r="Z16" s="61">
        <v>3221046</v>
      </c>
    </row>
    <row r="17" spans="1:26" ht="13.5">
      <c r="A17" s="57" t="s">
        <v>41</v>
      </c>
      <c r="B17" s="18">
        <v>60241211</v>
      </c>
      <c r="C17" s="18">
        <v>0</v>
      </c>
      <c r="D17" s="58">
        <v>66613911</v>
      </c>
      <c r="E17" s="59">
        <v>66613911</v>
      </c>
      <c r="F17" s="59">
        <v>660940</v>
      </c>
      <c r="G17" s="59">
        <v>5195083</v>
      </c>
      <c r="H17" s="59">
        <v>3357247</v>
      </c>
      <c r="I17" s="59">
        <v>9213270</v>
      </c>
      <c r="J17" s="59">
        <v>3006583</v>
      </c>
      <c r="K17" s="59">
        <v>3511690</v>
      </c>
      <c r="L17" s="59">
        <v>2855774</v>
      </c>
      <c r="M17" s="59">
        <v>9374047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18587317</v>
      </c>
      <c r="W17" s="59">
        <v>33306954</v>
      </c>
      <c r="X17" s="59">
        <v>-14719637</v>
      </c>
      <c r="Y17" s="60">
        <v>-44.19</v>
      </c>
      <c r="Z17" s="61">
        <v>66613911</v>
      </c>
    </row>
    <row r="18" spans="1:26" ht="13.5">
      <c r="A18" s="69" t="s">
        <v>42</v>
      </c>
      <c r="B18" s="70">
        <f>SUM(B11:B17)</f>
        <v>202618032</v>
      </c>
      <c r="C18" s="70">
        <f>SUM(C11:C17)</f>
        <v>0</v>
      </c>
      <c r="D18" s="71">
        <f aca="true" t="shared" si="1" ref="D18:Z18">SUM(D11:D17)</f>
        <v>212031743</v>
      </c>
      <c r="E18" s="72">
        <f t="shared" si="1"/>
        <v>212031743</v>
      </c>
      <c r="F18" s="72">
        <f t="shared" si="1"/>
        <v>2641275</v>
      </c>
      <c r="G18" s="72">
        <f t="shared" si="1"/>
        <v>16724710</v>
      </c>
      <c r="H18" s="72">
        <f t="shared" si="1"/>
        <v>8813373</v>
      </c>
      <c r="I18" s="72">
        <f t="shared" si="1"/>
        <v>28179358</v>
      </c>
      <c r="J18" s="72">
        <f t="shared" si="1"/>
        <v>7951134</v>
      </c>
      <c r="K18" s="72">
        <f t="shared" si="1"/>
        <v>5745683</v>
      </c>
      <c r="L18" s="72">
        <f t="shared" si="1"/>
        <v>7641760</v>
      </c>
      <c r="M18" s="72">
        <f t="shared" si="1"/>
        <v>21338577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49517935</v>
      </c>
      <c r="W18" s="72">
        <f t="shared" si="1"/>
        <v>106015860</v>
      </c>
      <c r="X18" s="72">
        <f t="shared" si="1"/>
        <v>-56497925</v>
      </c>
      <c r="Y18" s="66">
        <f>+IF(W18&lt;&gt;0,(X18/W18)*100,0)</f>
        <v>-53.291955562120606</v>
      </c>
      <c r="Z18" s="73">
        <f t="shared" si="1"/>
        <v>212031743</v>
      </c>
    </row>
    <row r="19" spans="1:26" ht="13.5">
      <c r="A19" s="69" t="s">
        <v>43</v>
      </c>
      <c r="B19" s="74">
        <f>+B10-B18</f>
        <v>-9934874</v>
      </c>
      <c r="C19" s="74">
        <f>+C10-C18</f>
        <v>0</v>
      </c>
      <c r="D19" s="75">
        <f aca="true" t="shared" si="2" ref="D19:Z19">+D10-D18</f>
        <v>-1344446</v>
      </c>
      <c r="E19" s="76">
        <f t="shared" si="2"/>
        <v>-1344446</v>
      </c>
      <c r="F19" s="76">
        <f t="shared" si="2"/>
        <v>43726869</v>
      </c>
      <c r="G19" s="76">
        <f t="shared" si="2"/>
        <v>45957164</v>
      </c>
      <c r="H19" s="76">
        <f t="shared" si="2"/>
        <v>1980232</v>
      </c>
      <c r="I19" s="76">
        <f t="shared" si="2"/>
        <v>91664265</v>
      </c>
      <c r="J19" s="76">
        <f t="shared" si="2"/>
        <v>5207728</v>
      </c>
      <c r="K19" s="76">
        <f t="shared" si="2"/>
        <v>7230726</v>
      </c>
      <c r="L19" s="76">
        <f t="shared" si="2"/>
        <v>28732074</v>
      </c>
      <c r="M19" s="76">
        <f t="shared" si="2"/>
        <v>41170528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132834793</v>
      </c>
      <c r="W19" s="76">
        <f>IF(E10=E18,0,W10-W18)</f>
        <v>-672210</v>
      </c>
      <c r="X19" s="76">
        <f t="shared" si="2"/>
        <v>133507003</v>
      </c>
      <c r="Y19" s="77">
        <f>+IF(W19&lt;&gt;0,(X19/W19)*100,0)</f>
        <v>-19860.907008226597</v>
      </c>
      <c r="Z19" s="78">
        <f t="shared" si="2"/>
        <v>-1344446</v>
      </c>
    </row>
    <row r="20" spans="1:26" ht="13.5">
      <c r="A20" s="57" t="s">
        <v>44</v>
      </c>
      <c r="B20" s="18">
        <v>103794997</v>
      </c>
      <c r="C20" s="18">
        <v>0</v>
      </c>
      <c r="D20" s="58">
        <v>44884198</v>
      </c>
      <c r="E20" s="59">
        <v>44884198</v>
      </c>
      <c r="F20" s="59">
        <v>0</v>
      </c>
      <c r="G20" s="59">
        <v>652</v>
      </c>
      <c r="H20" s="59">
        <v>0</v>
      </c>
      <c r="I20" s="59">
        <v>652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652</v>
      </c>
      <c r="W20" s="59">
        <v>22442100</v>
      </c>
      <c r="X20" s="59">
        <v>-22441448</v>
      </c>
      <c r="Y20" s="60">
        <v>-100</v>
      </c>
      <c r="Z20" s="61">
        <v>44884198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93860123</v>
      </c>
      <c r="C22" s="85">
        <f>SUM(C19:C21)</f>
        <v>0</v>
      </c>
      <c r="D22" s="86">
        <f aca="true" t="shared" si="3" ref="D22:Z22">SUM(D19:D21)</f>
        <v>43539752</v>
      </c>
      <c r="E22" s="87">
        <f t="shared" si="3"/>
        <v>43539752</v>
      </c>
      <c r="F22" s="87">
        <f t="shared" si="3"/>
        <v>43726869</v>
      </c>
      <c r="G22" s="87">
        <f t="shared" si="3"/>
        <v>45957816</v>
      </c>
      <c r="H22" s="87">
        <f t="shared" si="3"/>
        <v>1980232</v>
      </c>
      <c r="I22" s="87">
        <f t="shared" si="3"/>
        <v>91664917</v>
      </c>
      <c r="J22" s="87">
        <f t="shared" si="3"/>
        <v>5207728</v>
      </c>
      <c r="K22" s="87">
        <f t="shared" si="3"/>
        <v>7230726</v>
      </c>
      <c r="L22" s="87">
        <f t="shared" si="3"/>
        <v>28732074</v>
      </c>
      <c r="M22" s="87">
        <f t="shared" si="3"/>
        <v>41170528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132835445</v>
      </c>
      <c r="W22" s="87">
        <f t="shared" si="3"/>
        <v>21769890</v>
      </c>
      <c r="X22" s="87">
        <f t="shared" si="3"/>
        <v>111065555</v>
      </c>
      <c r="Y22" s="88">
        <f>+IF(W22&lt;&gt;0,(X22/W22)*100,0)</f>
        <v>510.17967936447997</v>
      </c>
      <c r="Z22" s="89">
        <f t="shared" si="3"/>
        <v>43539752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93860123</v>
      </c>
      <c r="C24" s="74">
        <f>SUM(C22:C23)</f>
        <v>0</v>
      </c>
      <c r="D24" s="75">
        <f aca="true" t="shared" si="4" ref="D24:Z24">SUM(D22:D23)</f>
        <v>43539752</v>
      </c>
      <c r="E24" s="76">
        <f t="shared" si="4"/>
        <v>43539752</v>
      </c>
      <c r="F24" s="76">
        <f t="shared" si="4"/>
        <v>43726869</v>
      </c>
      <c r="G24" s="76">
        <f t="shared" si="4"/>
        <v>45957816</v>
      </c>
      <c r="H24" s="76">
        <f t="shared" si="4"/>
        <v>1980232</v>
      </c>
      <c r="I24" s="76">
        <f t="shared" si="4"/>
        <v>91664917</v>
      </c>
      <c r="J24" s="76">
        <f t="shared" si="4"/>
        <v>5207728</v>
      </c>
      <c r="K24" s="76">
        <f t="shared" si="4"/>
        <v>7230726</v>
      </c>
      <c r="L24" s="76">
        <f t="shared" si="4"/>
        <v>28732074</v>
      </c>
      <c r="M24" s="76">
        <f t="shared" si="4"/>
        <v>41170528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132835445</v>
      </c>
      <c r="W24" s="76">
        <f t="shared" si="4"/>
        <v>21769890</v>
      </c>
      <c r="X24" s="76">
        <f t="shared" si="4"/>
        <v>111065555</v>
      </c>
      <c r="Y24" s="77">
        <f>+IF(W24&lt;&gt;0,(X24/W24)*100,0)</f>
        <v>510.17967936447997</v>
      </c>
      <c r="Z24" s="78">
        <f t="shared" si="4"/>
        <v>43539752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125254696</v>
      </c>
      <c r="C27" s="21">
        <v>0</v>
      </c>
      <c r="D27" s="98">
        <v>44884200</v>
      </c>
      <c r="E27" s="99">
        <v>44884200</v>
      </c>
      <c r="F27" s="99">
        <v>1556892</v>
      </c>
      <c r="G27" s="99">
        <v>6714686</v>
      </c>
      <c r="H27" s="99">
        <v>6078546</v>
      </c>
      <c r="I27" s="99">
        <v>14350124</v>
      </c>
      <c r="J27" s="99">
        <v>2068013</v>
      </c>
      <c r="K27" s="99">
        <v>0</v>
      </c>
      <c r="L27" s="99">
        <v>5745175</v>
      </c>
      <c r="M27" s="99">
        <v>7813188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22163312</v>
      </c>
      <c r="W27" s="99">
        <v>22442100</v>
      </c>
      <c r="X27" s="99">
        <v>-278788</v>
      </c>
      <c r="Y27" s="100">
        <v>-1.24</v>
      </c>
      <c r="Z27" s="101">
        <v>44884200</v>
      </c>
    </row>
    <row r="28" spans="1:26" ht="13.5">
      <c r="A28" s="102" t="s">
        <v>44</v>
      </c>
      <c r="B28" s="18">
        <v>24969762</v>
      </c>
      <c r="C28" s="18">
        <v>0</v>
      </c>
      <c r="D28" s="58">
        <v>44884200</v>
      </c>
      <c r="E28" s="59">
        <v>44884200</v>
      </c>
      <c r="F28" s="59">
        <v>1556892</v>
      </c>
      <c r="G28" s="59">
        <v>6714686</v>
      </c>
      <c r="H28" s="59">
        <v>6078546</v>
      </c>
      <c r="I28" s="59">
        <v>14350124</v>
      </c>
      <c r="J28" s="59">
        <v>2068013</v>
      </c>
      <c r="K28" s="59">
        <v>0</v>
      </c>
      <c r="L28" s="59">
        <v>5478125</v>
      </c>
      <c r="M28" s="59">
        <v>7546138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21896262</v>
      </c>
      <c r="W28" s="59">
        <v>22442100</v>
      </c>
      <c r="X28" s="59">
        <v>-545838</v>
      </c>
      <c r="Y28" s="60">
        <v>-2.43</v>
      </c>
      <c r="Z28" s="61">
        <v>44884200</v>
      </c>
    </row>
    <row r="29" spans="1:26" ht="13.5">
      <c r="A29" s="57" t="s">
        <v>100</v>
      </c>
      <c r="B29" s="18">
        <v>99027268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1257666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267050</v>
      </c>
      <c r="M31" s="59">
        <v>267050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267050</v>
      </c>
      <c r="W31" s="59"/>
      <c r="X31" s="59">
        <v>267050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125254696</v>
      </c>
      <c r="C32" s="21">
        <f>SUM(C28:C31)</f>
        <v>0</v>
      </c>
      <c r="D32" s="98">
        <f aca="true" t="shared" si="5" ref="D32:Z32">SUM(D28:D31)</f>
        <v>44884200</v>
      </c>
      <c r="E32" s="99">
        <f t="shared" si="5"/>
        <v>44884200</v>
      </c>
      <c r="F32" s="99">
        <f t="shared" si="5"/>
        <v>1556892</v>
      </c>
      <c r="G32" s="99">
        <f t="shared" si="5"/>
        <v>6714686</v>
      </c>
      <c r="H32" s="99">
        <f t="shared" si="5"/>
        <v>6078546</v>
      </c>
      <c r="I32" s="99">
        <f t="shared" si="5"/>
        <v>14350124</v>
      </c>
      <c r="J32" s="99">
        <f t="shared" si="5"/>
        <v>2068013</v>
      </c>
      <c r="K32" s="99">
        <f t="shared" si="5"/>
        <v>0</v>
      </c>
      <c r="L32" s="99">
        <f t="shared" si="5"/>
        <v>5745175</v>
      </c>
      <c r="M32" s="99">
        <f t="shared" si="5"/>
        <v>7813188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22163312</v>
      </c>
      <c r="W32" s="99">
        <f t="shared" si="5"/>
        <v>22442100</v>
      </c>
      <c r="X32" s="99">
        <f t="shared" si="5"/>
        <v>-278788</v>
      </c>
      <c r="Y32" s="100">
        <f>+IF(W32&lt;&gt;0,(X32/W32)*100,0)</f>
        <v>-1.2422545127238538</v>
      </c>
      <c r="Z32" s="101">
        <f t="shared" si="5"/>
        <v>44884200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39787470</v>
      </c>
      <c r="C35" s="18">
        <v>0</v>
      </c>
      <c r="D35" s="58">
        <v>50905374</v>
      </c>
      <c r="E35" s="59">
        <v>50905374</v>
      </c>
      <c r="F35" s="59">
        <v>40784094</v>
      </c>
      <c r="G35" s="59">
        <v>36492293</v>
      </c>
      <c r="H35" s="59">
        <v>30444463</v>
      </c>
      <c r="I35" s="59">
        <v>30444463</v>
      </c>
      <c r="J35" s="59">
        <v>20030356</v>
      </c>
      <c r="K35" s="59">
        <v>29914234</v>
      </c>
      <c r="L35" s="59">
        <v>42162778</v>
      </c>
      <c r="M35" s="59">
        <v>42162778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42162778</v>
      </c>
      <c r="W35" s="59">
        <v>25452687</v>
      </c>
      <c r="X35" s="59">
        <v>16710091</v>
      </c>
      <c r="Y35" s="60">
        <v>65.65</v>
      </c>
      <c r="Z35" s="61">
        <v>50905374</v>
      </c>
    </row>
    <row r="36" spans="1:26" ht="13.5">
      <c r="A36" s="57" t="s">
        <v>53</v>
      </c>
      <c r="B36" s="18">
        <v>566822339</v>
      </c>
      <c r="C36" s="18">
        <v>0</v>
      </c>
      <c r="D36" s="58">
        <v>441155096</v>
      </c>
      <c r="E36" s="59">
        <v>441155096</v>
      </c>
      <c r="F36" s="59">
        <v>566822339</v>
      </c>
      <c r="G36" s="59">
        <v>566822339</v>
      </c>
      <c r="H36" s="59">
        <v>566822339</v>
      </c>
      <c r="I36" s="59">
        <v>566822339</v>
      </c>
      <c r="J36" s="59">
        <v>566822339</v>
      </c>
      <c r="K36" s="59">
        <v>566822339</v>
      </c>
      <c r="L36" s="59">
        <v>566822339</v>
      </c>
      <c r="M36" s="59">
        <v>566822339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566822339</v>
      </c>
      <c r="W36" s="59">
        <v>220577548</v>
      </c>
      <c r="X36" s="59">
        <v>346244791</v>
      </c>
      <c r="Y36" s="60">
        <v>156.97</v>
      </c>
      <c r="Z36" s="61">
        <v>441155096</v>
      </c>
    </row>
    <row r="37" spans="1:26" ht="13.5">
      <c r="A37" s="57" t="s">
        <v>54</v>
      </c>
      <c r="B37" s="18">
        <v>149530085</v>
      </c>
      <c r="C37" s="18">
        <v>0</v>
      </c>
      <c r="D37" s="58">
        <v>51632123</v>
      </c>
      <c r="E37" s="59">
        <v>51632123</v>
      </c>
      <c r="F37" s="59">
        <v>149530085</v>
      </c>
      <c r="G37" s="59">
        <v>149530085</v>
      </c>
      <c r="H37" s="59">
        <v>149530085</v>
      </c>
      <c r="I37" s="59">
        <v>149530085</v>
      </c>
      <c r="J37" s="59">
        <v>86077587</v>
      </c>
      <c r="K37" s="59">
        <v>82472870</v>
      </c>
      <c r="L37" s="59">
        <v>80541131</v>
      </c>
      <c r="M37" s="59">
        <v>80541131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80541131</v>
      </c>
      <c r="W37" s="59">
        <v>25816062</v>
      </c>
      <c r="X37" s="59">
        <v>54725069</v>
      </c>
      <c r="Y37" s="60">
        <v>211.98</v>
      </c>
      <c r="Z37" s="61">
        <v>51632123</v>
      </c>
    </row>
    <row r="38" spans="1:26" ht="13.5">
      <c r="A38" s="57" t="s">
        <v>55</v>
      </c>
      <c r="B38" s="18">
        <v>46208157</v>
      </c>
      <c r="C38" s="18">
        <v>0</v>
      </c>
      <c r="D38" s="58">
        <v>28849023</v>
      </c>
      <c r="E38" s="59">
        <v>28849023</v>
      </c>
      <c r="F38" s="59">
        <v>46208157</v>
      </c>
      <c r="G38" s="59">
        <v>46208157</v>
      </c>
      <c r="H38" s="59">
        <v>46208157</v>
      </c>
      <c r="I38" s="59">
        <v>46208157</v>
      </c>
      <c r="J38" s="59">
        <v>46208157</v>
      </c>
      <c r="K38" s="59">
        <v>46208157</v>
      </c>
      <c r="L38" s="59">
        <v>46208157</v>
      </c>
      <c r="M38" s="59">
        <v>46208157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46208157</v>
      </c>
      <c r="W38" s="59">
        <v>14424512</v>
      </c>
      <c r="X38" s="59">
        <v>31783645</v>
      </c>
      <c r="Y38" s="60">
        <v>220.34</v>
      </c>
      <c r="Z38" s="61">
        <v>28849023</v>
      </c>
    </row>
    <row r="39" spans="1:26" ht="13.5">
      <c r="A39" s="57" t="s">
        <v>56</v>
      </c>
      <c r="B39" s="18">
        <v>410871567</v>
      </c>
      <c r="C39" s="18">
        <v>0</v>
      </c>
      <c r="D39" s="58">
        <v>411579323</v>
      </c>
      <c r="E39" s="59">
        <v>411579323</v>
      </c>
      <c r="F39" s="59">
        <v>411868191</v>
      </c>
      <c r="G39" s="59">
        <v>407576390</v>
      </c>
      <c r="H39" s="59">
        <v>401528560</v>
      </c>
      <c r="I39" s="59">
        <v>401528560</v>
      </c>
      <c r="J39" s="59">
        <v>454566951</v>
      </c>
      <c r="K39" s="59">
        <v>468055546</v>
      </c>
      <c r="L39" s="59">
        <v>482235829</v>
      </c>
      <c r="M39" s="59">
        <v>482235829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482235829</v>
      </c>
      <c r="W39" s="59">
        <v>205789662</v>
      </c>
      <c r="X39" s="59">
        <v>276446167</v>
      </c>
      <c r="Y39" s="60">
        <v>134.33</v>
      </c>
      <c r="Z39" s="61">
        <v>411579323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43032044</v>
      </c>
      <c r="C42" s="18">
        <v>0</v>
      </c>
      <c r="D42" s="58">
        <v>44973723</v>
      </c>
      <c r="E42" s="59">
        <v>44973723</v>
      </c>
      <c r="F42" s="59">
        <v>24610908</v>
      </c>
      <c r="G42" s="59">
        <v>3350661</v>
      </c>
      <c r="H42" s="59">
        <v>-925943</v>
      </c>
      <c r="I42" s="59">
        <v>27035626</v>
      </c>
      <c r="J42" s="59">
        <v>589398</v>
      </c>
      <c r="K42" s="59">
        <v>368685</v>
      </c>
      <c r="L42" s="59">
        <v>24210247</v>
      </c>
      <c r="M42" s="59">
        <v>25168330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52203956</v>
      </c>
      <c r="W42" s="59">
        <v>56713575</v>
      </c>
      <c r="X42" s="59">
        <v>-4509619</v>
      </c>
      <c r="Y42" s="60">
        <v>-7.95</v>
      </c>
      <c r="Z42" s="61">
        <v>44973723</v>
      </c>
    </row>
    <row r="43" spans="1:26" ht="13.5">
      <c r="A43" s="57" t="s">
        <v>59</v>
      </c>
      <c r="B43" s="18">
        <v>-40069338</v>
      </c>
      <c r="C43" s="18">
        <v>0</v>
      </c>
      <c r="D43" s="58">
        <v>-44191000</v>
      </c>
      <c r="E43" s="59">
        <v>-44191000</v>
      </c>
      <c r="F43" s="59">
        <v>-7601424</v>
      </c>
      <c r="G43" s="59">
        <v>-6858148</v>
      </c>
      <c r="H43" s="59">
        <v>-6078546</v>
      </c>
      <c r="I43" s="59">
        <v>-20538118</v>
      </c>
      <c r="J43" s="59">
        <v>-2068013</v>
      </c>
      <c r="K43" s="59">
        <v>0</v>
      </c>
      <c r="L43" s="59">
        <v>-5745175</v>
      </c>
      <c r="M43" s="59">
        <v>-7813188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-28351306</v>
      </c>
      <c r="W43" s="59">
        <v>-22095496</v>
      </c>
      <c r="X43" s="59">
        <v>-6255810</v>
      </c>
      <c r="Y43" s="60">
        <v>28.31</v>
      </c>
      <c r="Z43" s="61">
        <v>-44191000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3108152</v>
      </c>
      <c r="C45" s="21">
        <v>0</v>
      </c>
      <c r="D45" s="98">
        <v>1014723</v>
      </c>
      <c r="E45" s="99">
        <v>1014723</v>
      </c>
      <c r="F45" s="99">
        <v>17137424</v>
      </c>
      <c r="G45" s="99">
        <v>13629937</v>
      </c>
      <c r="H45" s="99">
        <v>6625448</v>
      </c>
      <c r="I45" s="99">
        <v>6625448</v>
      </c>
      <c r="J45" s="99">
        <v>5146833</v>
      </c>
      <c r="K45" s="99">
        <v>5515518</v>
      </c>
      <c r="L45" s="99">
        <v>23980590</v>
      </c>
      <c r="M45" s="99">
        <v>23980590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23980590</v>
      </c>
      <c r="W45" s="99">
        <v>34850079</v>
      </c>
      <c r="X45" s="99">
        <v>-10869489</v>
      </c>
      <c r="Y45" s="100">
        <v>-31.19</v>
      </c>
      <c r="Z45" s="101">
        <v>1014723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10884682</v>
      </c>
      <c r="C49" s="51">
        <v>0</v>
      </c>
      <c r="D49" s="128">
        <v>4519211</v>
      </c>
      <c r="E49" s="53">
        <v>5012166</v>
      </c>
      <c r="F49" s="53">
        <v>0</v>
      </c>
      <c r="G49" s="53">
        <v>0</v>
      </c>
      <c r="H49" s="53">
        <v>0</v>
      </c>
      <c r="I49" s="53">
        <v>5633520</v>
      </c>
      <c r="J49" s="53">
        <v>0</v>
      </c>
      <c r="K49" s="53">
        <v>0</v>
      </c>
      <c r="L49" s="53">
        <v>0</v>
      </c>
      <c r="M49" s="53">
        <v>6786237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8560551</v>
      </c>
      <c r="W49" s="53">
        <v>30575922</v>
      </c>
      <c r="X49" s="53">
        <v>301379373</v>
      </c>
      <c r="Y49" s="53">
        <v>373351662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9219000</v>
      </c>
      <c r="C51" s="51">
        <v>0</v>
      </c>
      <c r="D51" s="128">
        <v>4290453</v>
      </c>
      <c r="E51" s="53">
        <v>6195357</v>
      </c>
      <c r="F51" s="53">
        <v>0</v>
      </c>
      <c r="G51" s="53">
        <v>0</v>
      </c>
      <c r="H51" s="53">
        <v>0</v>
      </c>
      <c r="I51" s="53">
        <v>5605757</v>
      </c>
      <c r="J51" s="53">
        <v>0</v>
      </c>
      <c r="K51" s="53">
        <v>0</v>
      </c>
      <c r="L51" s="53">
        <v>0</v>
      </c>
      <c r="M51" s="53">
        <v>27210771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52521338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93.5591302887945</v>
      </c>
      <c r="C58" s="5">
        <f>IF(C67=0,0,+(C76/C67)*100)</f>
        <v>0</v>
      </c>
      <c r="D58" s="6">
        <f aca="true" t="shared" si="6" ref="D58:Z58">IF(D67=0,0,+(D76/D67)*100)</f>
        <v>60.77271911150219</v>
      </c>
      <c r="E58" s="7">
        <f t="shared" si="6"/>
        <v>60.77271911150219</v>
      </c>
      <c r="F58" s="7">
        <f t="shared" si="6"/>
        <v>50.04215441921062</v>
      </c>
      <c r="G58" s="7">
        <f t="shared" si="6"/>
        <v>31.462974301640074</v>
      </c>
      <c r="H58" s="7">
        <f t="shared" si="6"/>
        <v>54.08849670884081</v>
      </c>
      <c r="I58" s="7">
        <f t="shared" si="6"/>
        <v>40.945726340788646</v>
      </c>
      <c r="J58" s="7">
        <f t="shared" si="6"/>
        <v>75.40610434998057</v>
      </c>
      <c r="K58" s="7">
        <f t="shared" si="6"/>
        <v>85.43379300526703</v>
      </c>
      <c r="L58" s="7">
        <f t="shared" si="6"/>
        <v>32.7683843956728</v>
      </c>
      <c r="M58" s="7">
        <f t="shared" si="6"/>
        <v>63.82508626324543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49.72802698849683</v>
      </c>
      <c r="W58" s="7">
        <f t="shared" si="6"/>
        <v>108.8526189263811</v>
      </c>
      <c r="X58" s="7">
        <f t="shared" si="6"/>
        <v>0</v>
      </c>
      <c r="Y58" s="7">
        <f t="shared" si="6"/>
        <v>0</v>
      </c>
      <c r="Z58" s="8">
        <f t="shared" si="6"/>
        <v>60.77271911150219</v>
      </c>
    </row>
    <row r="59" spans="1:26" ht="13.5">
      <c r="A59" s="36" t="s">
        <v>31</v>
      </c>
      <c r="B59" s="9">
        <f aca="true" t="shared" si="7" ref="B59:Z66">IF(B68=0,0,+(B77/B68)*100)</f>
        <v>72.17917574938217</v>
      </c>
      <c r="C59" s="9">
        <f t="shared" si="7"/>
        <v>0</v>
      </c>
      <c r="D59" s="2">
        <f t="shared" si="7"/>
        <v>67.00000141915804</v>
      </c>
      <c r="E59" s="10">
        <f t="shared" si="7"/>
        <v>67.00000141915804</v>
      </c>
      <c r="F59" s="10">
        <f t="shared" si="7"/>
        <v>21.20813994776309</v>
      </c>
      <c r="G59" s="10">
        <f t="shared" si="7"/>
        <v>21.236074081179858</v>
      </c>
      <c r="H59" s="10">
        <f t="shared" si="7"/>
        <v>87.32371946042826</v>
      </c>
      <c r="I59" s="10">
        <f t="shared" si="7"/>
        <v>26.197079628698162</v>
      </c>
      <c r="J59" s="10">
        <f t="shared" si="7"/>
        <v>121.35416222812702</v>
      </c>
      <c r="K59" s="10">
        <f t="shared" si="7"/>
        <v>0</v>
      </c>
      <c r="L59" s="10">
        <f t="shared" si="7"/>
        <v>59.57458294032835</v>
      </c>
      <c r="M59" s="10">
        <f t="shared" si="7"/>
        <v>156.94813603838537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44.43454031766416</v>
      </c>
      <c r="W59" s="10">
        <f t="shared" si="7"/>
        <v>66.99999410503646</v>
      </c>
      <c r="X59" s="10">
        <f t="shared" si="7"/>
        <v>0</v>
      </c>
      <c r="Y59" s="10">
        <f t="shared" si="7"/>
        <v>0</v>
      </c>
      <c r="Z59" s="11">
        <f t="shared" si="7"/>
        <v>67.00000141915804</v>
      </c>
    </row>
    <row r="60" spans="1:26" ht="13.5">
      <c r="A60" s="37" t="s">
        <v>32</v>
      </c>
      <c r="B60" s="12">
        <f t="shared" si="7"/>
        <v>104.01039396078222</v>
      </c>
      <c r="C60" s="12">
        <f t="shared" si="7"/>
        <v>0</v>
      </c>
      <c r="D60" s="3">
        <f t="shared" si="7"/>
        <v>66.99999931463297</v>
      </c>
      <c r="E60" s="13">
        <f t="shared" si="7"/>
        <v>66.99999931463297</v>
      </c>
      <c r="F60" s="13">
        <f t="shared" si="7"/>
        <v>67.86631509792818</v>
      </c>
      <c r="G60" s="13">
        <f t="shared" si="7"/>
        <v>34.69019791999618</v>
      </c>
      <c r="H60" s="13">
        <f t="shared" si="7"/>
        <v>50.384143435161185</v>
      </c>
      <c r="I60" s="13">
        <f t="shared" si="7"/>
        <v>45.94219762347663</v>
      </c>
      <c r="J60" s="13">
        <f t="shared" si="7"/>
        <v>70.26668233743413</v>
      </c>
      <c r="K60" s="13">
        <f t="shared" si="7"/>
        <v>71.60202502504595</v>
      </c>
      <c r="L60" s="13">
        <f t="shared" si="7"/>
        <v>30.147887923954208</v>
      </c>
      <c r="M60" s="13">
        <f t="shared" si="7"/>
        <v>57.2618398062953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50.89937499698186</v>
      </c>
      <c r="W60" s="13">
        <f t="shared" si="7"/>
        <v>133.99999721635547</v>
      </c>
      <c r="X60" s="13">
        <f t="shared" si="7"/>
        <v>0</v>
      </c>
      <c r="Y60" s="13">
        <f t="shared" si="7"/>
        <v>0</v>
      </c>
      <c r="Z60" s="14">
        <f t="shared" si="7"/>
        <v>66.99999931463297</v>
      </c>
    </row>
    <row r="61" spans="1:26" ht="13.5">
      <c r="A61" s="38" t="s">
        <v>103</v>
      </c>
      <c r="B61" s="12">
        <f t="shared" si="7"/>
        <v>92.5968474153542</v>
      </c>
      <c r="C61" s="12">
        <f t="shared" si="7"/>
        <v>0</v>
      </c>
      <c r="D61" s="3">
        <f t="shared" si="7"/>
        <v>119.92710564259468</v>
      </c>
      <c r="E61" s="13">
        <f t="shared" si="7"/>
        <v>119.92710564259468</v>
      </c>
      <c r="F61" s="13">
        <f t="shared" si="7"/>
        <v>61.913428235771626</v>
      </c>
      <c r="G61" s="13">
        <f t="shared" si="7"/>
        <v>30.604170659328318</v>
      </c>
      <c r="H61" s="13">
        <f t="shared" si="7"/>
        <v>48.16693082143606</v>
      </c>
      <c r="I61" s="13">
        <f t="shared" si="7"/>
        <v>41.58135235774351</v>
      </c>
      <c r="J61" s="13">
        <f t="shared" si="7"/>
        <v>54.03659521626426</v>
      </c>
      <c r="K61" s="13">
        <f t="shared" si="7"/>
        <v>62.27911580638903</v>
      </c>
      <c r="L61" s="13">
        <f t="shared" si="7"/>
        <v>26.182661252192187</v>
      </c>
      <c r="M61" s="13">
        <f t="shared" si="7"/>
        <v>47.67474695712299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44.37563317522577</v>
      </c>
      <c r="W61" s="13">
        <f t="shared" si="7"/>
        <v>239.8542293927429</v>
      </c>
      <c r="X61" s="13">
        <f t="shared" si="7"/>
        <v>0</v>
      </c>
      <c r="Y61" s="13">
        <f t="shared" si="7"/>
        <v>0</v>
      </c>
      <c r="Z61" s="14">
        <f t="shared" si="7"/>
        <v>119.92710564259468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77.14816876555788</v>
      </c>
      <c r="G62" s="13">
        <f t="shared" si="7"/>
        <v>44.853285926077234</v>
      </c>
      <c r="H62" s="13">
        <f t="shared" si="7"/>
        <v>50.698295910337386</v>
      </c>
      <c r="I62" s="13">
        <f t="shared" si="7"/>
        <v>54.15381925731021</v>
      </c>
      <c r="J62" s="13">
        <f t="shared" si="7"/>
        <v>91.43150767263596</v>
      </c>
      <c r="K62" s="13">
        <f t="shared" si="7"/>
        <v>84.93740808293776</v>
      </c>
      <c r="L62" s="13">
        <f t="shared" si="7"/>
        <v>36.73152172424483</v>
      </c>
      <c r="M62" s="13">
        <f t="shared" si="7"/>
        <v>70.65630239267034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61.19542961244615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105</v>
      </c>
      <c r="B63" s="12">
        <f t="shared" si="7"/>
        <v>72.67999424070787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76.87765396334116</v>
      </c>
      <c r="G63" s="13">
        <f t="shared" si="7"/>
        <v>37.48012268468676</v>
      </c>
      <c r="H63" s="13">
        <f t="shared" si="7"/>
        <v>55.04489603794829</v>
      </c>
      <c r="I63" s="13">
        <f t="shared" si="7"/>
        <v>50.30124523663441</v>
      </c>
      <c r="J63" s="13">
        <f t="shared" si="7"/>
        <v>169.49128123665</v>
      </c>
      <c r="K63" s="13">
        <f t="shared" si="7"/>
        <v>91.04798120559373</v>
      </c>
      <c r="L63" s="13">
        <f t="shared" si="7"/>
        <v>37.400592778992014</v>
      </c>
      <c r="M63" s="13">
        <f t="shared" si="7"/>
        <v>85.77317250504896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63.17231862531488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106</v>
      </c>
      <c r="B64" s="12">
        <f t="shared" si="7"/>
        <v>72.24619364981942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78.66411199379408</v>
      </c>
      <c r="G64" s="13">
        <f t="shared" si="7"/>
        <v>47.03855592841063</v>
      </c>
      <c r="H64" s="13">
        <f t="shared" si="7"/>
        <v>57.83020240166792</v>
      </c>
      <c r="I64" s="13">
        <f t="shared" si="7"/>
        <v>57.64355431044545</v>
      </c>
      <c r="J64" s="13">
        <f t="shared" si="7"/>
        <v>92.60216350467658</v>
      </c>
      <c r="K64" s="13">
        <f t="shared" si="7"/>
        <v>91.04356318479601</v>
      </c>
      <c r="L64" s="13">
        <f t="shared" si="7"/>
        <v>38.62127091710418</v>
      </c>
      <c r="M64" s="13">
        <f t="shared" si="7"/>
        <v>73.87014402767986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64.63886086456803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72.2354556222741</v>
      </c>
      <c r="C66" s="15">
        <f t="shared" si="7"/>
        <v>0</v>
      </c>
      <c r="D66" s="4">
        <f t="shared" si="7"/>
        <v>23.684210526315788</v>
      </c>
      <c r="E66" s="16">
        <f t="shared" si="7"/>
        <v>23.684210526315788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23.684215512466427</v>
      </c>
      <c r="X66" s="16">
        <f t="shared" si="7"/>
        <v>0</v>
      </c>
      <c r="Y66" s="16">
        <f t="shared" si="7"/>
        <v>0</v>
      </c>
      <c r="Z66" s="17">
        <f t="shared" si="7"/>
        <v>23.684210526315788</v>
      </c>
    </row>
    <row r="67" spans="1:26" ht="13.5" hidden="1">
      <c r="A67" s="40" t="s">
        <v>109</v>
      </c>
      <c r="B67" s="23">
        <v>111277674</v>
      </c>
      <c r="C67" s="23"/>
      <c r="D67" s="24">
        <v>132160417</v>
      </c>
      <c r="E67" s="25">
        <v>132160417</v>
      </c>
      <c r="F67" s="25">
        <v>14921330</v>
      </c>
      <c r="G67" s="25">
        <v>28378776</v>
      </c>
      <c r="H67" s="25">
        <v>10148400</v>
      </c>
      <c r="I67" s="25">
        <v>53448506</v>
      </c>
      <c r="J67" s="25">
        <v>11664305</v>
      </c>
      <c r="K67" s="25">
        <v>10192269</v>
      </c>
      <c r="L67" s="25">
        <v>11441211</v>
      </c>
      <c r="M67" s="25">
        <v>33297785</v>
      </c>
      <c r="N67" s="25"/>
      <c r="O67" s="25"/>
      <c r="P67" s="25"/>
      <c r="Q67" s="25"/>
      <c r="R67" s="25"/>
      <c r="S67" s="25"/>
      <c r="T67" s="25"/>
      <c r="U67" s="25"/>
      <c r="V67" s="25">
        <v>86746291</v>
      </c>
      <c r="W67" s="25">
        <v>66080208</v>
      </c>
      <c r="X67" s="25"/>
      <c r="Y67" s="24"/>
      <c r="Z67" s="26">
        <v>132160417</v>
      </c>
    </row>
    <row r="68" spans="1:26" ht="13.5" hidden="1">
      <c r="A68" s="36" t="s">
        <v>31</v>
      </c>
      <c r="B68" s="18">
        <v>16124950</v>
      </c>
      <c r="C68" s="18"/>
      <c r="D68" s="19">
        <v>18320722</v>
      </c>
      <c r="E68" s="20">
        <v>18320722</v>
      </c>
      <c r="F68" s="20">
        <v>5700184</v>
      </c>
      <c r="G68" s="20">
        <v>6807181</v>
      </c>
      <c r="H68" s="20">
        <v>1017696</v>
      </c>
      <c r="I68" s="20">
        <v>13525061</v>
      </c>
      <c r="J68" s="20">
        <v>1173434</v>
      </c>
      <c r="K68" s="20"/>
      <c r="L68" s="20">
        <v>1018859</v>
      </c>
      <c r="M68" s="20">
        <v>2192293</v>
      </c>
      <c r="N68" s="20"/>
      <c r="O68" s="20"/>
      <c r="P68" s="20"/>
      <c r="Q68" s="20"/>
      <c r="R68" s="20"/>
      <c r="S68" s="20"/>
      <c r="T68" s="20"/>
      <c r="U68" s="20"/>
      <c r="V68" s="20">
        <v>15717354</v>
      </c>
      <c r="W68" s="20">
        <v>9160362</v>
      </c>
      <c r="X68" s="20"/>
      <c r="Y68" s="19"/>
      <c r="Z68" s="22">
        <v>18320722</v>
      </c>
    </row>
    <row r="69" spans="1:26" ht="13.5" hidden="1">
      <c r="A69" s="37" t="s">
        <v>32</v>
      </c>
      <c r="B69" s="18">
        <v>74705304</v>
      </c>
      <c r="C69" s="18"/>
      <c r="D69" s="19">
        <v>94839695</v>
      </c>
      <c r="E69" s="20">
        <v>94839695</v>
      </c>
      <c r="F69" s="20">
        <v>9221146</v>
      </c>
      <c r="G69" s="20">
        <v>21571595</v>
      </c>
      <c r="H69" s="20">
        <v>9130704</v>
      </c>
      <c r="I69" s="20">
        <v>39923445</v>
      </c>
      <c r="J69" s="20">
        <v>10490871</v>
      </c>
      <c r="K69" s="20">
        <v>10192269</v>
      </c>
      <c r="L69" s="20">
        <v>10422352</v>
      </c>
      <c r="M69" s="20">
        <v>31105492</v>
      </c>
      <c r="N69" s="20"/>
      <c r="O69" s="20"/>
      <c r="P69" s="20"/>
      <c r="Q69" s="20"/>
      <c r="R69" s="20"/>
      <c r="S69" s="20"/>
      <c r="T69" s="20"/>
      <c r="U69" s="20"/>
      <c r="V69" s="20">
        <v>71028937</v>
      </c>
      <c r="W69" s="20">
        <v>47419848</v>
      </c>
      <c r="X69" s="20"/>
      <c r="Y69" s="19"/>
      <c r="Z69" s="22">
        <v>94839695</v>
      </c>
    </row>
    <row r="70" spans="1:26" ht="13.5" hidden="1">
      <c r="A70" s="38" t="s">
        <v>103</v>
      </c>
      <c r="B70" s="18">
        <v>51878385</v>
      </c>
      <c r="C70" s="18"/>
      <c r="D70" s="19">
        <v>52984348</v>
      </c>
      <c r="E70" s="20">
        <v>52984348</v>
      </c>
      <c r="F70" s="20">
        <v>5646922</v>
      </c>
      <c r="G70" s="20">
        <v>13660478</v>
      </c>
      <c r="H70" s="20">
        <v>5335887</v>
      </c>
      <c r="I70" s="20">
        <v>24643287</v>
      </c>
      <c r="J70" s="20">
        <v>7621324</v>
      </c>
      <c r="K70" s="20">
        <v>6546530</v>
      </c>
      <c r="L70" s="20">
        <v>6704498</v>
      </c>
      <c r="M70" s="20">
        <v>20872352</v>
      </c>
      <c r="N70" s="20"/>
      <c r="O70" s="20"/>
      <c r="P70" s="20"/>
      <c r="Q70" s="20"/>
      <c r="R70" s="20"/>
      <c r="S70" s="20"/>
      <c r="T70" s="20"/>
      <c r="U70" s="20"/>
      <c r="V70" s="20">
        <v>45515639</v>
      </c>
      <c r="W70" s="20">
        <v>26492172</v>
      </c>
      <c r="X70" s="20"/>
      <c r="Y70" s="19"/>
      <c r="Z70" s="22">
        <v>52984348</v>
      </c>
    </row>
    <row r="71" spans="1:26" ht="13.5" hidden="1">
      <c r="A71" s="38" t="s">
        <v>104</v>
      </c>
      <c r="B71" s="18"/>
      <c r="C71" s="18"/>
      <c r="D71" s="19">
        <v>17810435</v>
      </c>
      <c r="E71" s="20">
        <v>17810435</v>
      </c>
      <c r="F71" s="20">
        <v>1523344</v>
      </c>
      <c r="G71" s="20">
        <v>3133135</v>
      </c>
      <c r="H71" s="20">
        <v>1704077</v>
      </c>
      <c r="I71" s="20">
        <v>6360556</v>
      </c>
      <c r="J71" s="20">
        <v>1514082</v>
      </c>
      <c r="K71" s="20">
        <v>1613547</v>
      </c>
      <c r="L71" s="20">
        <v>1606454</v>
      </c>
      <c r="M71" s="20">
        <v>4734083</v>
      </c>
      <c r="N71" s="20"/>
      <c r="O71" s="20"/>
      <c r="P71" s="20"/>
      <c r="Q71" s="20"/>
      <c r="R71" s="20"/>
      <c r="S71" s="20"/>
      <c r="T71" s="20"/>
      <c r="U71" s="20"/>
      <c r="V71" s="20">
        <v>11094639</v>
      </c>
      <c r="W71" s="20">
        <v>8905218</v>
      </c>
      <c r="X71" s="20"/>
      <c r="Y71" s="19"/>
      <c r="Z71" s="22">
        <v>17810435</v>
      </c>
    </row>
    <row r="72" spans="1:26" ht="13.5" hidden="1">
      <c r="A72" s="38" t="s">
        <v>105</v>
      </c>
      <c r="B72" s="18">
        <v>16502028</v>
      </c>
      <c r="C72" s="18"/>
      <c r="D72" s="19">
        <v>17406022</v>
      </c>
      <c r="E72" s="20">
        <v>17406022</v>
      </c>
      <c r="F72" s="20">
        <v>1493992</v>
      </c>
      <c r="G72" s="20">
        <v>3664353</v>
      </c>
      <c r="H72" s="20">
        <v>1533877</v>
      </c>
      <c r="I72" s="20">
        <v>6692222</v>
      </c>
      <c r="J72" s="20">
        <v>798221</v>
      </c>
      <c r="K72" s="20">
        <v>1471076</v>
      </c>
      <c r="L72" s="20">
        <v>1541890</v>
      </c>
      <c r="M72" s="20">
        <v>3811187</v>
      </c>
      <c r="N72" s="20"/>
      <c r="O72" s="20"/>
      <c r="P72" s="20"/>
      <c r="Q72" s="20"/>
      <c r="R72" s="20"/>
      <c r="S72" s="20"/>
      <c r="T72" s="20"/>
      <c r="U72" s="20"/>
      <c r="V72" s="20">
        <v>10503409</v>
      </c>
      <c r="W72" s="20">
        <v>8703012</v>
      </c>
      <c r="X72" s="20"/>
      <c r="Y72" s="19"/>
      <c r="Z72" s="22">
        <v>17406022</v>
      </c>
    </row>
    <row r="73" spans="1:26" ht="13.5" hidden="1">
      <c r="A73" s="38" t="s">
        <v>106</v>
      </c>
      <c r="B73" s="18">
        <v>6324891</v>
      </c>
      <c r="C73" s="18"/>
      <c r="D73" s="19">
        <v>6638890</v>
      </c>
      <c r="E73" s="20">
        <v>6638890</v>
      </c>
      <c r="F73" s="20">
        <v>556888</v>
      </c>
      <c r="G73" s="20">
        <v>1113629</v>
      </c>
      <c r="H73" s="20">
        <v>556863</v>
      </c>
      <c r="I73" s="20">
        <v>2227380</v>
      </c>
      <c r="J73" s="20">
        <v>557244</v>
      </c>
      <c r="K73" s="20">
        <v>561116</v>
      </c>
      <c r="L73" s="20">
        <v>569510</v>
      </c>
      <c r="M73" s="20">
        <v>1687870</v>
      </c>
      <c r="N73" s="20"/>
      <c r="O73" s="20"/>
      <c r="P73" s="20"/>
      <c r="Q73" s="20"/>
      <c r="R73" s="20"/>
      <c r="S73" s="20"/>
      <c r="T73" s="20"/>
      <c r="U73" s="20"/>
      <c r="V73" s="20">
        <v>3915250</v>
      </c>
      <c r="W73" s="20">
        <v>3319446</v>
      </c>
      <c r="X73" s="20"/>
      <c r="Y73" s="19"/>
      <c r="Z73" s="22">
        <v>6638890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>
        <v>20447420</v>
      </c>
      <c r="C75" s="27"/>
      <c r="D75" s="28">
        <v>19000000</v>
      </c>
      <c r="E75" s="29">
        <v>19000000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9499998</v>
      </c>
      <c r="X75" s="29"/>
      <c r="Y75" s="28"/>
      <c r="Z75" s="30">
        <v>19000000</v>
      </c>
    </row>
    <row r="76" spans="1:26" ht="13.5" hidden="1">
      <c r="A76" s="41" t="s">
        <v>110</v>
      </c>
      <c r="B76" s="31">
        <v>104110424</v>
      </c>
      <c r="C76" s="31"/>
      <c r="D76" s="32">
        <v>80317479</v>
      </c>
      <c r="E76" s="33">
        <v>80317479</v>
      </c>
      <c r="F76" s="33">
        <v>7466955</v>
      </c>
      <c r="G76" s="33">
        <v>8928807</v>
      </c>
      <c r="H76" s="33">
        <v>5489117</v>
      </c>
      <c r="I76" s="33">
        <v>21884879</v>
      </c>
      <c r="J76" s="33">
        <v>8795598</v>
      </c>
      <c r="K76" s="33">
        <v>8707642</v>
      </c>
      <c r="L76" s="33">
        <v>3749100</v>
      </c>
      <c r="M76" s="33">
        <v>21252340</v>
      </c>
      <c r="N76" s="33"/>
      <c r="O76" s="33"/>
      <c r="P76" s="33"/>
      <c r="Q76" s="33"/>
      <c r="R76" s="33"/>
      <c r="S76" s="33"/>
      <c r="T76" s="33"/>
      <c r="U76" s="33"/>
      <c r="V76" s="33">
        <v>43137219</v>
      </c>
      <c r="W76" s="33">
        <v>71930037</v>
      </c>
      <c r="X76" s="33"/>
      <c r="Y76" s="32"/>
      <c r="Z76" s="34">
        <v>80317479</v>
      </c>
    </row>
    <row r="77" spans="1:26" ht="13.5" hidden="1">
      <c r="A77" s="36" t="s">
        <v>31</v>
      </c>
      <c r="B77" s="18">
        <v>11638856</v>
      </c>
      <c r="C77" s="18"/>
      <c r="D77" s="19">
        <v>12274884</v>
      </c>
      <c r="E77" s="20">
        <v>12274884</v>
      </c>
      <c r="F77" s="20">
        <v>1208903</v>
      </c>
      <c r="G77" s="20">
        <v>1445578</v>
      </c>
      <c r="H77" s="20">
        <v>888690</v>
      </c>
      <c r="I77" s="20">
        <v>3543171</v>
      </c>
      <c r="J77" s="20">
        <v>1424011</v>
      </c>
      <c r="K77" s="20">
        <v>1409771</v>
      </c>
      <c r="L77" s="20">
        <v>606981</v>
      </c>
      <c r="M77" s="20">
        <v>3440763</v>
      </c>
      <c r="N77" s="20"/>
      <c r="O77" s="20"/>
      <c r="P77" s="20"/>
      <c r="Q77" s="20"/>
      <c r="R77" s="20"/>
      <c r="S77" s="20"/>
      <c r="T77" s="20"/>
      <c r="U77" s="20"/>
      <c r="V77" s="20">
        <v>6983934</v>
      </c>
      <c r="W77" s="20">
        <v>6137442</v>
      </c>
      <c r="X77" s="20"/>
      <c r="Y77" s="19"/>
      <c r="Z77" s="22">
        <v>12274884</v>
      </c>
    </row>
    <row r="78" spans="1:26" ht="13.5" hidden="1">
      <c r="A78" s="37" t="s">
        <v>32</v>
      </c>
      <c r="B78" s="18">
        <v>77701281</v>
      </c>
      <c r="C78" s="18"/>
      <c r="D78" s="19">
        <v>63542595</v>
      </c>
      <c r="E78" s="20">
        <v>63542595</v>
      </c>
      <c r="F78" s="20">
        <v>6258052</v>
      </c>
      <c r="G78" s="20">
        <v>7483229</v>
      </c>
      <c r="H78" s="20">
        <v>4600427</v>
      </c>
      <c r="I78" s="20">
        <v>18341708</v>
      </c>
      <c r="J78" s="20">
        <v>7371587</v>
      </c>
      <c r="K78" s="20">
        <v>7297871</v>
      </c>
      <c r="L78" s="20">
        <v>3142119</v>
      </c>
      <c r="M78" s="20">
        <v>17811577</v>
      </c>
      <c r="N78" s="20"/>
      <c r="O78" s="20"/>
      <c r="P78" s="20"/>
      <c r="Q78" s="20"/>
      <c r="R78" s="20"/>
      <c r="S78" s="20"/>
      <c r="T78" s="20"/>
      <c r="U78" s="20"/>
      <c r="V78" s="20">
        <v>36153285</v>
      </c>
      <c r="W78" s="20">
        <v>63542595</v>
      </c>
      <c r="X78" s="20"/>
      <c r="Y78" s="19"/>
      <c r="Z78" s="22">
        <v>63542595</v>
      </c>
    </row>
    <row r="79" spans="1:26" ht="13.5" hidden="1">
      <c r="A79" s="38" t="s">
        <v>103</v>
      </c>
      <c r="B79" s="18">
        <v>48037749</v>
      </c>
      <c r="C79" s="18"/>
      <c r="D79" s="19">
        <v>63542595</v>
      </c>
      <c r="E79" s="20">
        <v>63542595</v>
      </c>
      <c r="F79" s="20">
        <v>3496203</v>
      </c>
      <c r="G79" s="20">
        <v>4180676</v>
      </c>
      <c r="H79" s="20">
        <v>2570133</v>
      </c>
      <c r="I79" s="20">
        <v>10247012</v>
      </c>
      <c r="J79" s="20">
        <v>4118304</v>
      </c>
      <c r="K79" s="20">
        <v>4077121</v>
      </c>
      <c r="L79" s="20">
        <v>1755416</v>
      </c>
      <c r="M79" s="20">
        <v>9950841</v>
      </c>
      <c r="N79" s="20"/>
      <c r="O79" s="20"/>
      <c r="P79" s="20"/>
      <c r="Q79" s="20"/>
      <c r="R79" s="20"/>
      <c r="S79" s="20"/>
      <c r="T79" s="20"/>
      <c r="U79" s="20"/>
      <c r="V79" s="20">
        <v>20197853</v>
      </c>
      <c r="W79" s="20">
        <v>63542595</v>
      </c>
      <c r="X79" s="20"/>
      <c r="Y79" s="19"/>
      <c r="Z79" s="22">
        <v>63542595</v>
      </c>
    </row>
    <row r="80" spans="1:26" ht="13.5" hidden="1">
      <c r="A80" s="38" t="s">
        <v>104</v>
      </c>
      <c r="B80" s="18">
        <v>13100366</v>
      </c>
      <c r="C80" s="18"/>
      <c r="D80" s="19"/>
      <c r="E80" s="20"/>
      <c r="F80" s="20">
        <v>1175232</v>
      </c>
      <c r="G80" s="20">
        <v>1405314</v>
      </c>
      <c r="H80" s="20">
        <v>863938</v>
      </c>
      <c r="I80" s="20">
        <v>3444484</v>
      </c>
      <c r="J80" s="20">
        <v>1384348</v>
      </c>
      <c r="K80" s="20">
        <v>1370505</v>
      </c>
      <c r="L80" s="20">
        <v>590075</v>
      </c>
      <c r="M80" s="20">
        <v>3344928</v>
      </c>
      <c r="N80" s="20"/>
      <c r="O80" s="20"/>
      <c r="P80" s="20"/>
      <c r="Q80" s="20"/>
      <c r="R80" s="20"/>
      <c r="S80" s="20"/>
      <c r="T80" s="20"/>
      <c r="U80" s="20"/>
      <c r="V80" s="20">
        <v>6789412</v>
      </c>
      <c r="W80" s="20"/>
      <c r="X80" s="20"/>
      <c r="Y80" s="19"/>
      <c r="Z80" s="22"/>
    </row>
    <row r="81" spans="1:26" ht="13.5" hidden="1">
      <c r="A81" s="38" t="s">
        <v>105</v>
      </c>
      <c r="B81" s="18">
        <v>11993673</v>
      </c>
      <c r="C81" s="18"/>
      <c r="D81" s="19"/>
      <c r="E81" s="20"/>
      <c r="F81" s="20">
        <v>1148546</v>
      </c>
      <c r="G81" s="20">
        <v>1373404</v>
      </c>
      <c r="H81" s="20">
        <v>844321</v>
      </c>
      <c r="I81" s="20">
        <v>3366271</v>
      </c>
      <c r="J81" s="20">
        <v>1352915</v>
      </c>
      <c r="K81" s="20">
        <v>1339385</v>
      </c>
      <c r="L81" s="20">
        <v>576676</v>
      </c>
      <c r="M81" s="20">
        <v>3268976</v>
      </c>
      <c r="N81" s="20"/>
      <c r="O81" s="20"/>
      <c r="P81" s="20"/>
      <c r="Q81" s="20"/>
      <c r="R81" s="20"/>
      <c r="S81" s="20"/>
      <c r="T81" s="20"/>
      <c r="U81" s="20"/>
      <c r="V81" s="20">
        <v>6635247</v>
      </c>
      <c r="W81" s="20"/>
      <c r="X81" s="20"/>
      <c r="Y81" s="19"/>
      <c r="Z81" s="22"/>
    </row>
    <row r="82" spans="1:26" ht="13.5" hidden="1">
      <c r="A82" s="38" t="s">
        <v>106</v>
      </c>
      <c r="B82" s="18">
        <v>4569493</v>
      </c>
      <c r="C82" s="18"/>
      <c r="D82" s="19"/>
      <c r="E82" s="20"/>
      <c r="F82" s="20">
        <v>438071</v>
      </c>
      <c r="G82" s="20">
        <v>523835</v>
      </c>
      <c r="H82" s="20">
        <v>322035</v>
      </c>
      <c r="I82" s="20">
        <v>1283941</v>
      </c>
      <c r="J82" s="20">
        <v>516020</v>
      </c>
      <c r="K82" s="20">
        <v>510860</v>
      </c>
      <c r="L82" s="20">
        <v>219952</v>
      </c>
      <c r="M82" s="20">
        <v>1246832</v>
      </c>
      <c r="N82" s="20"/>
      <c r="O82" s="20"/>
      <c r="P82" s="20"/>
      <c r="Q82" s="20"/>
      <c r="R82" s="20"/>
      <c r="S82" s="20"/>
      <c r="T82" s="20"/>
      <c r="U82" s="20"/>
      <c r="V82" s="20">
        <v>2530773</v>
      </c>
      <c r="W82" s="20"/>
      <c r="X82" s="20"/>
      <c r="Y82" s="19"/>
      <c r="Z82" s="22"/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>
        <v>14770287</v>
      </c>
      <c r="C84" s="27"/>
      <c r="D84" s="28">
        <v>4500000</v>
      </c>
      <c r="E84" s="29">
        <v>4500000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2250000</v>
      </c>
      <c r="X84" s="29"/>
      <c r="Y84" s="28"/>
      <c r="Z84" s="30">
        <v>4500000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278190459</v>
      </c>
      <c r="C5" s="18">
        <v>0</v>
      </c>
      <c r="D5" s="58">
        <v>350789676</v>
      </c>
      <c r="E5" s="59">
        <v>350789676</v>
      </c>
      <c r="F5" s="59">
        <v>24111368</v>
      </c>
      <c r="G5" s="59">
        <v>33505247</v>
      </c>
      <c r="H5" s="59">
        <v>23827878</v>
      </c>
      <c r="I5" s="59">
        <v>81444493</v>
      </c>
      <c r="J5" s="59">
        <v>21490516</v>
      </c>
      <c r="K5" s="59">
        <v>22382477</v>
      </c>
      <c r="L5" s="59">
        <v>22443694</v>
      </c>
      <c r="M5" s="59">
        <v>66316687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147761180</v>
      </c>
      <c r="W5" s="59">
        <v>175394838</v>
      </c>
      <c r="X5" s="59">
        <v>-27633658</v>
      </c>
      <c r="Y5" s="60">
        <v>-15.76</v>
      </c>
      <c r="Z5" s="61">
        <v>350789676</v>
      </c>
    </row>
    <row r="6" spans="1:26" ht="13.5">
      <c r="A6" s="57" t="s">
        <v>32</v>
      </c>
      <c r="B6" s="18">
        <v>1127363750</v>
      </c>
      <c r="C6" s="18">
        <v>0</v>
      </c>
      <c r="D6" s="58">
        <v>1069151126</v>
      </c>
      <c r="E6" s="59">
        <v>1069151126</v>
      </c>
      <c r="F6" s="59">
        <v>99053198</v>
      </c>
      <c r="G6" s="59">
        <v>113751792</v>
      </c>
      <c r="H6" s="59">
        <v>103983883</v>
      </c>
      <c r="I6" s="59">
        <v>316788873</v>
      </c>
      <c r="J6" s="59">
        <v>84812268</v>
      </c>
      <c r="K6" s="59">
        <v>73139081</v>
      </c>
      <c r="L6" s="59">
        <v>84298814</v>
      </c>
      <c r="M6" s="59">
        <v>242250163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559039036</v>
      </c>
      <c r="W6" s="59">
        <v>480477978</v>
      </c>
      <c r="X6" s="59">
        <v>78561058</v>
      </c>
      <c r="Y6" s="60">
        <v>16.35</v>
      </c>
      <c r="Z6" s="61">
        <v>1069151126</v>
      </c>
    </row>
    <row r="7" spans="1:26" ht="13.5">
      <c r="A7" s="57" t="s">
        <v>33</v>
      </c>
      <c r="B7" s="18">
        <v>2204011</v>
      </c>
      <c r="C7" s="18">
        <v>0</v>
      </c>
      <c r="D7" s="58">
        <v>1200000</v>
      </c>
      <c r="E7" s="59">
        <v>1200000</v>
      </c>
      <c r="F7" s="59">
        <v>261425</v>
      </c>
      <c r="G7" s="59">
        <v>0</v>
      </c>
      <c r="H7" s="59">
        <v>516130</v>
      </c>
      <c r="I7" s="59">
        <v>777555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777555</v>
      </c>
      <c r="W7" s="59">
        <v>600000</v>
      </c>
      <c r="X7" s="59">
        <v>177555</v>
      </c>
      <c r="Y7" s="60">
        <v>29.59</v>
      </c>
      <c r="Z7" s="61">
        <v>1200000</v>
      </c>
    </row>
    <row r="8" spans="1:26" ht="13.5">
      <c r="A8" s="57" t="s">
        <v>34</v>
      </c>
      <c r="B8" s="18">
        <v>247498963</v>
      </c>
      <c r="C8" s="18">
        <v>0</v>
      </c>
      <c r="D8" s="58">
        <v>289452000</v>
      </c>
      <c r="E8" s="59">
        <v>289452000</v>
      </c>
      <c r="F8" s="59">
        <v>9565217</v>
      </c>
      <c r="G8" s="59">
        <v>1961078</v>
      </c>
      <c r="H8" s="59">
        <v>0</v>
      </c>
      <c r="I8" s="59">
        <v>11526295</v>
      </c>
      <c r="J8" s="59">
        <v>96682894</v>
      </c>
      <c r="K8" s="59">
        <v>0</v>
      </c>
      <c r="L8" s="59">
        <v>871000</v>
      </c>
      <c r="M8" s="59">
        <v>97553894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109080189</v>
      </c>
      <c r="W8" s="59">
        <v>21103500</v>
      </c>
      <c r="X8" s="59">
        <v>87976689</v>
      </c>
      <c r="Y8" s="60">
        <v>416.88</v>
      </c>
      <c r="Z8" s="61">
        <v>289452000</v>
      </c>
    </row>
    <row r="9" spans="1:26" ht="13.5">
      <c r="A9" s="57" t="s">
        <v>35</v>
      </c>
      <c r="B9" s="18">
        <v>56422316</v>
      </c>
      <c r="C9" s="18">
        <v>0</v>
      </c>
      <c r="D9" s="58">
        <v>48354348</v>
      </c>
      <c r="E9" s="59">
        <v>48354348</v>
      </c>
      <c r="F9" s="59">
        <v>7457288</v>
      </c>
      <c r="G9" s="59">
        <v>8062907</v>
      </c>
      <c r="H9" s="59">
        <v>9218318</v>
      </c>
      <c r="I9" s="59">
        <v>24738513</v>
      </c>
      <c r="J9" s="59">
        <v>10010053</v>
      </c>
      <c r="K9" s="59">
        <v>10836691</v>
      </c>
      <c r="L9" s="59">
        <v>9636016</v>
      </c>
      <c r="M9" s="59">
        <v>30482760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55221273</v>
      </c>
      <c r="W9" s="59">
        <v>23367174</v>
      </c>
      <c r="X9" s="59">
        <v>31854099</v>
      </c>
      <c r="Y9" s="60">
        <v>136.32</v>
      </c>
      <c r="Z9" s="61">
        <v>48354348</v>
      </c>
    </row>
    <row r="10" spans="1:26" ht="25.5">
      <c r="A10" s="62" t="s">
        <v>95</v>
      </c>
      <c r="B10" s="63">
        <f>SUM(B5:B9)</f>
        <v>1711679499</v>
      </c>
      <c r="C10" s="63">
        <f>SUM(C5:C9)</f>
        <v>0</v>
      </c>
      <c r="D10" s="64">
        <f aca="true" t="shared" si="0" ref="D10:Z10">SUM(D5:D9)</f>
        <v>1758947150</v>
      </c>
      <c r="E10" s="65">
        <f t="shared" si="0"/>
        <v>1758947150</v>
      </c>
      <c r="F10" s="65">
        <f t="shared" si="0"/>
        <v>140448496</v>
      </c>
      <c r="G10" s="65">
        <f t="shared" si="0"/>
        <v>157281024</v>
      </c>
      <c r="H10" s="65">
        <f t="shared" si="0"/>
        <v>137546209</v>
      </c>
      <c r="I10" s="65">
        <f t="shared" si="0"/>
        <v>435275729</v>
      </c>
      <c r="J10" s="65">
        <f t="shared" si="0"/>
        <v>212995731</v>
      </c>
      <c r="K10" s="65">
        <f t="shared" si="0"/>
        <v>106358249</v>
      </c>
      <c r="L10" s="65">
        <f t="shared" si="0"/>
        <v>117249524</v>
      </c>
      <c r="M10" s="65">
        <f t="shared" si="0"/>
        <v>436603504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871879233</v>
      </c>
      <c r="W10" s="65">
        <f t="shared" si="0"/>
        <v>700943490</v>
      </c>
      <c r="X10" s="65">
        <f t="shared" si="0"/>
        <v>170935743</v>
      </c>
      <c r="Y10" s="66">
        <f>+IF(W10&lt;&gt;0,(X10/W10)*100,0)</f>
        <v>24.386522656769376</v>
      </c>
      <c r="Z10" s="67">
        <f t="shared" si="0"/>
        <v>1758947150</v>
      </c>
    </row>
    <row r="11" spans="1:26" ht="13.5">
      <c r="A11" s="57" t="s">
        <v>36</v>
      </c>
      <c r="B11" s="18">
        <v>370688474</v>
      </c>
      <c r="C11" s="18">
        <v>0</v>
      </c>
      <c r="D11" s="58">
        <v>488009016</v>
      </c>
      <c r="E11" s="59">
        <v>488009016</v>
      </c>
      <c r="F11" s="59">
        <v>972</v>
      </c>
      <c r="G11" s="59">
        <v>2846</v>
      </c>
      <c r="H11" s="59">
        <v>12585522</v>
      </c>
      <c r="I11" s="59">
        <v>12589340</v>
      </c>
      <c r="J11" s="59">
        <v>-42328207</v>
      </c>
      <c r="K11" s="59">
        <v>40000000</v>
      </c>
      <c r="L11" s="59">
        <v>-42029899</v>
      </c>
      <c r="M11" s="59">
        <v>-44358106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-31768766</v>
      </c>
      <c r="W11" s="59">
        <v>244004508</v>
      </c>
      <c r="X11" s="59">
        <v>-275773274</v>
      </c>
      <c r="Y11" s="60">
        <v>-113.02</v>
      </c>
      <c r="Z11" s="61">
        <v>488009016</v>
      </c>
    </row>
    <row r="12" spans="1:26" ht="13.5">
      <c r="A12" s="57" t="s">
        <v>37</v>
      </c>
      <c r="B12" s="18">
        <v>16218900</v>
      </c>
      <c r="C12" s="18">
        <v>0</v>
      </c>
      <c r="D12" s="58">
        <v>24618008</v>
      </c>
      <c r="E12" s="59">
        <v>24618008</v>
      </c>
      <c r="F12" s="59">
        <v>0</v>
      </c>
      <c r="G12" s="59">
        <v>0</v>
      </c>
      <c r="H12" s="59">
        <v>7929134</v>
      </c>
      <c r="I12" s="59">
        <v>7929134</v>
      </c>
      <c r="J12" s="59">
        <v>0</v>
      </c>
      <c r="K12" s="59">
        <v>1918000</v>
      </c>
      <c r="L12" s="59">
        <v>0</v>
      </c>
      <c r="M12" s="59">
        <v>1918000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9847134</v>
      </c>
      <c r="W12" s="59">
        <v>12309000</v>
      </c>
      <c r="X12" s="59">
        <v>-2461866</v>
      </c>
      <c r="Y12" s="60">
        <v>-20</v>
      </c>
      <c r="Z12" s="61">
        <v>24618008</v>
      </c>
    </row>
    <row r="13" spans="1:26" ht="13.5">
      <c r="A13" s="57" t="s">
        <v>96</v>
      </c>
      <c r="B13" s="18">
        <v>152953500</v>
      </c>
      <c r="C13" s="18">
        <v>0</v>
      </c>
      <c r="D13" s="58">
        <v>110895670</v>
      </c>
      <c r="E13" s="59">
        <v>110895670</v>
      </c>
      <c r="F13" s="59">
        <v>0</v>
      </c>
      <c r="G13" s="59">
        <v>3220</v>
      </c>
      <c r="H13" s="59">
        <v>0</v>
      </c>
      <c r="I13" s="59">
        <v>3220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3220</v>
      </c>
      <c r="W13" s="59">
        <v>55447836</v>
      </c>
      <c r="X13" s="59">
        <v>-55444616</v>
      </c>
      <c r="Y13" s="60">
        <v>-99.99</v>
      </c>
      <c r="Z13" s="61">
        <v>110895670</v>
      </c>
    </row>
    <row r="14" spans="1:26" ht="13.5">
      <c r="A14" s="57" t="s">
        <v>38</v>
      </c>
      <c r="B14" s="18">
        <v>85465548</v>
      </c>
      <c r="C14" s="18">
        <v>0</v>
      </c>
      <c r="D14" s="58">
        <v>3607896</v>
      </c>
      <c r="E14" s="59">
        <v>3607896</v>
      </c>
      <c r="F14" s="59">
        <v>8634654</v>
      </c>
      <c r="G14" s="59">
        <v>9796863</v>
      </c>
      <c r="H14" s="59">
        <v>9604774</v>
      </c>
      <c r="I14" s="59">
        <v>28036291</v>
      </c>
      <c r="J14" s="59">
        <v>12010493</v>
      </c>
      <c r="K14" s="59">
        <v>13232820</v>
      </c>
      <c r="L14" s="59">
        <v>27776833</v>
      </c>
      <c r="M14" s="59">
        <v>53020146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81056437</v>
      </c>
      <c r="W14" s="59">
        <v>1803948</v>
      </c>
      <c r="X14" s="59">
        <v>79252489</v>
      </c>
      <c r="Y14" s="60">
        <v>4393.28</v>
      </c>
      <c r="Z14" s="61">
        <v>3607896</v>
      </c>
    </row>
    <row r="15" spans="1:26" ht="13.5">
      <c r="A15" s="57" t="s">
        <v>39</v>
      </c>
      <c r="B15" s="18">
        <v>836053233</v>
      </c>
      <c r="C15" s="18">
        <v>0</v>
      </c>
      <c r="D15" s="58">
        <v>684191760</v>
      </c>
      <c r="E15" s="59">
        <v>684191760</v>
      </c>
      <c r="F15" s="59">
        <v>101376453</v>
      </c>
      <c r="G15" s="59">
        <v>108815978</v>
      </c>
      <c r="H15" s="59">
        <v>67839011</v>
      </c>
      <c r="I15" s="59">
        <v>278031442</v>
      </c>
      <c r="J15" s="59">
        <v>140492353</v>
      </c>
      <c r="K15" s="59">
        <v>95168125</v>
      </c>
      <c r="L15" s="59">
        <v>64953210</v>
      </c>
      <c r="M15" s="59">
        <v>300613688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578645130</v>
      </c>
      <c r="W15" s="59">
        <v>342095880</v>
      </c>
      <c r="X15" s="59">
        <v>236549250</v>
      </c>
      <c r="Y15" s="60">
        <v>69.15</v>
      </c>
      <c r="Z15" s="61">
        <v>684191760</v>
      </c>
    </row>
    <row r="16" spans="1:26" ht="13.5">
      <c r="A16" s="68" t="s">
        <v>40</v>
      </c>
      <c r="B16" s="18">
        <v>4023821</v>
      </c>
      <c r="C16" s="18">
        <v>0</v>
      </c>
      <c r="D16" s="58">
        <v>3862644</v>
      </c>
      <c r="E16" s="59">
        <v>3862644</v>
      </c>
      <c r="F16" s="59">
        <v>174190</v>
      </c>
      <c r="G16" s="59">
        <v>618232</v>
      </c>
      <c r="H16" s="59">
        <v>0</v>
      </c>
      <c r="I16" s="59">
        <v>792422</v>
      </c>
      <c r="J16" s="59">
        <v>2885567</v>
      </c>
      <c r="K16" s="59">
        <v>0</v>
      </c>
      <c r="L16" s="59">
        <v>3191310</v>
      </c>
      <c r="M16" s="59">
        <v>6076877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6869299</v>
      </c>
      <c r="W16" s="59">
        <v>1931322</v>
      </c>
      <c r="X16" s="59">
        <v>4937977</v>
      </c>
      <c r="Y16" s="60">
        <v>255.68</v>
      </c>
      <c r="Z16" s="61">
        <v>3862644</v>
      </c>
    </row>
    <row r="17" spans="1:26" ht="13.5">
      <c r="A17" s="57" t="s">
        <v>41</v>
      </c>
      <c r="B17" s="18">
        <v>395547349</v>
      </c>
      <c r="C17" s="18">
        <v>0</v>
      </c>
      <c r="D17" s="58">
        <v>384985554</v>
      </c>
      <c r="E17" s="59">
        <v>384985554</v>
      </c>
      <c r="F17" s="59">
        <v>15063408</v>
      </c>
      <c r="G17" s="59">
        <v>8379535</v>
      </c>
      <c r="H17" s="59">
        <v>8454209</v>
      </c>
      <c r="I17" s="59">
        <v>31897152</v>
      </c>
      <c r="J17" s="59">
        <v>42876264</v>
      </c>
      <c r="K17" s="59">
        <v>20314123</v>
      </c>
      <c r="L17" s="59">
        <v>27923828</v>
      </c>
      <c r="M17" s="59">
        <v>91114215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123011367</v>
      </c>
      <c r="W17" s="59">
        <v>191682780</v>
      </c>
      <c r="X17" s="59">
        <v>-68671413</v>
      </c>
      <c r="Y17" s="60">
        <v>-35.83</v>
      </c>
      <c r="Z17" s="61">
        <v>384985554</v>
      </c>
    </row>
    <row r="18" spans="1:26" ht="13.5">
      <c r="A18" s="69" t="s">
        <v>42</v>
      </c>
      <c r="B18" s="70">
        <f>SUM(B11:B17)</f>
        <v>1860950825</v>
      </c>
      <c r="C18" s="70">
        <f>SUM(C11:C17)</f>
        <v>0</v>
      </c>
      <c r="D18" s="71">
        <f aca="true" t="shared" si="1" ref="D18:Z18">SUM(D11:D17)</f>
        <v>1700170548</v>
      </c>
      <c r="E18" s="72">
        <f t="shared" si="1"/>
        <v>1700170548</v>
      </c>
      <c r="F18" s="72">
        <f t="shared" si="1"/>
        <v>125249677</v>
      </c>
      <c r="G18" s="72">
        <f t="shared" si="1"/>
        <v>127616674</v>
      </c>
      <c r="H18" s="72">
        <f t="shared" si="1"/>
        <v>106412650</v>
      </c>
      <c r="I18" s="72">
        <f t="shared" si="1"/>
        <v>359279001</v>
      </c>
      <c r="J18" s="72">
        <f t="shared" si="1"/>
        <v>155936470</v>
      </c>
      <c r="K18" s="72">
        <f t="shared" si="1"/>
        <v>170633068</v>
      </c>
      <c r="L18" s="72">
        <f t="shared" si="1"/>
        <v>81815282</v>
      </c>
      <c r="M18" s="72">
        <f t="shared" si="1"/>
        <v>408384820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767663821</v>
      </c>
      <c r="W18" s="72">
        <f t="shared" si="1"/>
        <v>849275274</v>
      </c>
      <c r="X18" s="72">
        <f t="shared" si="1"/>
        <v>-81611453</v>
      </c>
      <c r="Y18" s="66">
        <f>+IF(W18&lt;&gt;0,(X18/W18)*100,0)</f>
        <v>-9.609540687039948</v>
      </c>
      <c r="Z18" s="73">
        <f t="shared" si="1"/>
        <v>1700170548</v>
      </c>
    </row>
    <row r="19" spans="1:26" ht="13.5">
      <c r="A19" s="69" t="s">
        <v>43</v>
      </c>
      <c r="B19" s="74">
        <f>+B10-B18</f>
        <v>-149271326</v>
      </c>
      <c r="C19" s="74">
        <f>+C10-C18</f>
        <v>0</v>
      </c>
      <c r="D19" s="75">
        <f aca="true" t="shared" si="2" ref="D19:Z19">+D10-D18</f>
        <v>58776602</v>
      </c>
      <c r="E19" s="76">
        <f t="shared" si="2"/>
        <v>58776602</v>
      </c>
      <c r="F19" s="76">
        <f t="shared" si="2"/>
        <v>15198819</v>
      </c>
      <c r="G19" s="76">
        <f t="shared" si="2"/>
        <v>29664350</v>
      </c>
      <c r="H19" s="76">
        <f t="shared" si="2"/>
        <v>31133559</v>
      </c>
      <c r="I19" s="76">
        <f t="shared" si="2"/>
        <v>75996728</v>
      </c>
      <c r="J19" s="76">
        <f t="shared" si="2"/>
        <v>57059261</v>
      </c>
      <c r="K19" s="76">
        <f t="shared" si="2"/>
        <v>-64274819</v>
      </c>
      <c r="L19" s="76">
        <f t="shared" si="2"/>
        <v>35434242</v>
      </c>
      <c r="M19" s="76">
        <f t="shared" si="2"/>
        <v>28218684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104215412</v>
      </c>
      <c r="W19" s="76">
        <f>IF(E10=E18,0,W10-W18)</f>
        <v>-148331784</v>
      </c>
      <c r="X19" s="76">
        <f t="shared" si="2"/>
        <v>252547196</v>
      </c>
      <c r="Y19" s="77">
        <f>+IF(W19&lt;&gt;0,(X19/W19)*100,0)</f>
        <v>-170.25831496774825</v>
      </c>
      <c r="Z19" s="78">
        <f t="shared" si="2"/>
        <v>58776602</v>
      </c>
    </row>
    <row r="20" spans="1:26" ht="13.5">
      <c r="A20" s="57" t="s">
        <v>44</v>
      </c>
      <c r="B20" s="18">
        <v>45396972</v>
      </c>
      <c r="C20" s="18">
        <v>0</v>
      </c>
      <c r="D20" s="58">
        <v>74651004</v>
      </c>
      <c r="E20" s="59">
        <v>74651004</v>
      </c>
      <c r="F20" s="59">
        <v>23652174</v>
      </c>
      <c r="G20" s="59">
        <v>93204348</v>
      </c>
      <c r="H20" s="59">
        <v>0</v>
      </c>
      <c r="I20" s="59">
        <v>116856522</v>
      </c>
      <c r="J20" s="59">
        <v>-90595079</v>
      </c>
      <c r="K20" s="59">
        <v>2000400</v>
      </c>
      <c r="L20" s="59">
        <v>85312073</v>
      </c>
      <c r="M20" s="59">
        <v>-3282606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113573916</v>
      </c>
      <c r="W20" s="59">
        <v>160948002</v>
      </c>
      <c r="X20" s="59">
        <v>-47374086</v>
      </c>
      <c r="Y20" s="60">
        <v>-29.43</v>
      </c>
      <c r="Z20" s="61">
        <v>74651004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-103874354</v>
      </c>
      <c r="C22" s="85">
        <f>SUM(C19:C21)</f>
        <v>0</v>
      </c>
      <c r="D22" s="86">
        <f aca="true" t="shared" si="3" ref="D22:Z22">SUM(D19:D21)</f>
        <v>133427606</v>
      </c>
      <c r="E22" s="87">
        <f t="shared" si="3"/>
        <v>133427606</v>
      </c>
      <c r="F22" s="87">
        <f t="shared" si="3"/>
        <v>38850993</v>
      </c>
      <c r="G22" s="87">
        <f t="shared" si="3"/>
        <v>122868698</v>
      </c>
      <c r="H22" s="87">
        <f t="shared" si="3"/>
        <v>31133559</v>
      </c>
      <c r="I22" s="87">
        <f t="shared" si="3"/>
        <v>192853250</v>
      </c>
      <c r="J22" s="87">
        <f t="shared" si="3"/>
        <v>-33535818</v>
      </c>
      <c r="K22" s="87">
        <f t="shared" si="3"/>
        <v>-62274419</v>
      </c>
      <c r="L22" s="87">
        <f t="shared" si="3"/>
        <v>120746315</v>
      </c>
      <c r="M22" s="87">
        <f t="shared" si="3"/>
        <v>24936078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217789328</v>
      </c>
      <c r="W22" s="87">
        <f t="shared" si="3"/>
        <v>12616218</v>
      </c>
      <c r="X22" s="87">
        <f t="shared" si="3"/>
        <v>205173110</v>
      </c>
      <c r="Y22" s="88">
        <f>+IF(W22&lt;&gt;0,(X22/W22)*100,0)</f>
        <v>1626.2647807766161</v>
      </c>
      <c r="Z22" s="89">
        <f t="shared" si="3"/>
        <v>133427606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-103874354</v>
      </c>
      <c r="C24" s="74">
        <f>SUM(C22:C23)</f>
        <v>0</v>
      </c>
      <c r="D24" s="75">
        <f aca="true" t="shared" si="4" ref="D24:Z24">SUM(D22:D23)</f>
        <v>133427606</v>
      </c>
      <c r="E24" s="76">
        <f t="shared" si="4"/>
        <v>133427606</v>
      </c>
      <c r="F24" s="76">
        <f t="shared" si="4"/>
        <v>38850993</v>
      </c>
      <c r="G24" s="76">
        <f t="shared" si="4"/>
        <v>122868698</v>
      </c>
      <c r="H24" s="76">
        <f t="shared" si="4"/>
        <v>31133559</v>
      </c>
      <c r="I24" s="76">
        <f t="shared" si="4"/>
        <v>192853250</v>
      </c>
      <c r="J24" s="76">
        <f t="shared" si="4"/>
        <v>-33535818</v>
      </c>
      <c r="K24" s="76">
        <f t="shared" si="4"/>
        <v>-62274419</v>
      </c>
      <c r="L24" s="76">
        <f t="shared" si="4"/>
        <v>120746315</v>
      </c>
      <c r="M24" s="76">
        <f t="shared" si="4"/>
        <v>24936078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217789328</v>
      </c>
      <c r="W24" s="76">
        <f t="shared" si="4"/>
        <v>12616218</v>
      </c>
      <c r="X24" s="76">
        <f t="shared" si="4"/>
        <v>205173110</v>
      </c>
      <c r="Y24" s="77">
        <f>+IF(W24&lt;&gt;0,(X24/W24)*100,0)</f>
        <v>1626.2647807766161</v>
      </c>
      <c r="Z24" s="78">
        <f t="shared" si="4"/>
        <v>133427606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46548799</v>
      </c>
      <c r="C27" s="21">
        <v>0</v>
      </c>
      <c r="D27" s="98">
        <v>133447667</v>
      </c>
      <c r="E27" s="99">
        <v>133447667</v>
      </c>
      <c r="F27" s="99">
        <v>3765962</v>
      </c>
      <c r="G27" s="99">
        <v>5367969</v>
      </c>
      <c r="H27" s="99">
        <v>4135659</v>
      </c>
      <c r="I27" s="99">
        <v>13269590</v>
      </c>
      <c r="J27" s="99">
        <v>7663384</v>
      </c>
      <c r="K27" s="99">
        <v>1034688</v>
      </c>
      <c r="L27" s="99">
        <v>6963991</v>
      </c>
      <c r="M27" s="99">
        <v>15662063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28931653</v>
      </c>
      <c r="W27" s="99">
        <v>66723834</v>
      </c>
      <c r="X27" s="99">
        <v>-37792181</v>
      </c>
      <c r="Y27" s="100">
        <v>-56.64</v>
      </c>
      <c r="Z27" s="101">
        <v>133447667</v>
      </c>
    </row>
    <row r="28" spans="1:26" ht="13.5">
      <c r="A28" s="102" t="s">
        <v>44</v>
      </c>
      <c r="B28" s="18">
        <v>46548799</v>
      </c>
      <c r="C28" s="18">
        <v>0</v>
      </c>
      <c r="D28" s="58">
        <v>74651000</v>
      </c>
      <c r="E28" s="59">
        <v>74651000</v>
      </c>
      <c r="F28" s="59">
        <v>3765962</v>
      </c>
      <c r="G28" s="59">
        <v>5367969</v>
      </c>
      <c r="H28" s="59">
        <v>699982</v>
      </c>
      <c r="I28" s="59">
        <v>9833913</v>
      </c>
      <c r="J28" s="59">
        <v>7454804</v>
      </c>
      <c r="K28" s="59">
        <v>90975</v>
      </c>
      <c r="L28" s="59">
        <v>4740803</v>
      </c>
      <c r="M28" s="59">
        <v>12286582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22120495</v>
      </c>
      <c r="W28" s="59">
        <v>37325500</v>
      </c>
      <c r="X28" s="59">
        <v>-15205005</v>
      </c>
      <c r="Y28" s="60">
        <v>-40.74</v>
      </c>
      <c r="Z28" s="61">
        <v>74651000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58796667</v>
      </c>
      <c r="E31" s="59">
        <v>58796667</v>
      </c>
      <c r="F31" s="59">
        <v>0</v>
      </c>
      <c r="G31" s="59">
        <v>0</v>
      </c>
      <c r="H31" s="59">
        <v>3435677</v>
      </c>
      <c r="I31" s="59">
        <v>3435677</v>
      </c>
      <c r="J31" s="59">
        <v>208580</v>
      </c>
      <c r="K31" s="59">
        <v>943713</v>
      </c>
      <c r="L31" s="59">
        <v>2223188</v>
      </c>
      <c r="M31" s="59">
        <v>3375481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6811158</v>
      </c>
      <c r="W31" s="59">
        <v>29398334</v>
      </c>
      <c r="X31" s="59">
        <v>-22587176</v>
      </c>
      <c r="Y31" s="60">
        <v>-76.83</v>
      </c>
      <c r="Z31" s="61">
        <v>58796667</v>
      </c>
    </row>
    <row r="32" spans="1:26" ht="13.5">
      <c r="A32" s="69" t="s">
        <v>50</v>
      </c>
      <c r="B32" s="21">
        <f>SUM(B28:B31)</f>
        <v>46548799</v>
      </c>
      <c r="C32" s="21">
        <f>SUM(C28:C31)</f>
        <v>0</v>
      </c>
      <c r="D32" s="98">
        <f aca="true" t="shared" si="5" ref="D32:Z32">SUM(D28:D31)</f>
        <v>133447667</v>
      </c>
      <c r="E32" s="99">
        <f t="shared" si="5"/>
        <v>133447667</v>
      </c>
      <c r="F32" s="99">
        <f t="shared" si="5"/>
        <v>3765962</v>
      </c>
      <c r="G32" s="99">
        <f t="shared" si="5"/>
        <v>5367969</v>
      </c>
      <c r="H32" s="99">
        <f t="shared" si="5"/>
        <v>4135659</v>
      </c>
      <c r="I32" s="99">
        <f t="shared" si="5"/>
        <v>13269590</v>
      </c>
      <c r="J32" s="99">
        <f t="shared" si="5"/>
        <v>7663384</v>
      </c>
      <c r="K32" s="99">
        <f t="shared" si="5"/>
        <v>1034688</v>
      </c>
      <c r="L32" s="99">
        <f t="shared" si="5"/>
        <v>6963991</v>
      </c>
      <c r="M32" s="99">
        <f t="shared" si="5"/>
        <v>15662063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28931653</v>
      </c>
      <c r="W32" s="99">
        <f t="shared" si="5"/>
        <v>66723834</v>
      </c>
      <c r="X32" s="99">
        <f t="shared" si="5"/>
        <v>-37792181</v>
      </c>
      <c r="Y32" s="100">
        <f>+IF(W32&lt;&gt;0,(X32/W32)*100,0)</f>
        <v>-56.63970238880458</v>
      </c>
      <c r="Z32" s="101">
        <f t="shared" si="5"/>
        <v>133447667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506336889</v>
      </c>
      <c r="C35" s="18">
        <v>0</v>
      </c>
      <c r="D35" s="58">
        <v>281759741</v>
      </c>
      <c r="E35" s="59">
        <v>281759741</v>
      </c>
      <c r="F35" s="59">
        <v>943814428</v>
      </c>
      <c r="G35" s="59">
        <v>1157288133</v>
      </c>
      <c r="H35" s="59">
        <v>1157288133</v>
      </c>
      <c r="I35" s="59">
        <v>1157288133</v>
      </c>
      <c r="J35" s="59">
        <v>994232210</v>
      </c>
      <c r="K35" s="59">
        <v>801890176</v>
      </c>
      <c r="L35" s="59">
        <v>994232210</v>
      </c>
      <c r="M35" s="59">
        <v>994232210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994232210</v>
      </c>
      <c r="W35" s="59">
        <v>140879871</v>
      </c>
      <c r="X35" s="59">
        <v>853352339</v>
      </c>
      <c r="Y35" s="60">
        <v>605.73</v>
      </c>
      <c r="Z35" s="61">
        <v>281759741</v>
      </c>
    </row>
    <row r="36" spans="1:26" ht="13.5">
      <c r="A36" s="57" t="s">
        <v>53</v>
      </c>
      <c r="B36" s="18">
        <v>2847471642</v>
      </c>
      <c r="C36" s="18">
        <v>0</v>
      </c>
      <c r="D36" s="58">
        <v>3145267439</v>
      </c>
      <c r="E36" s="59">
        <v>3145267439</v>
      </c>
      <c r="F36" s="59">
        <v>3397500557</v>
      </c>
      <c r="G36" s="59">
        <v>3755355915</v>
      </c>
      <c r="H36" s="59">
        <v>3755355915</v>
      </c>
      <c r="I36" s="59">
        <v>3755355915</v>
      </c>
      <c r="J36" s="59">
        <v>2906089306</v>
      </c>
      <c r="K36" s="59">
        <v>2899225395</v>
      </c>
      <c r="L36" s="59">
        <v>2906089306</v>
      </c>
      <c r="M36" s="59">
        <v>2906089306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2906089306</v>
      </c>
      <c r="W36" s="59">
        <v>1572633720</v>
      </c>
      <c r="X36" s="59">
        <v>1333455586</v>
      </c>
      <c r="Y36" s="60">
        <v>84.79</v>
      </c>
      <c r="Z36" s="61">
        <v>3145267439</v>
      </c>
    </row>
    <row r="37" spans="1:26" ht="13.5">
      <c r="A37" s="57" t="s">
        <v>54</v>
      </c>
      <c r="B37" s="18">
        <v>1070172025</v>
      </c>
      <c r="C37" s="18">
        <v>0</v>
      </c>
      <c r="D37" s="58">
        <v>1036735296</v>
      </c>
      <c r="E37" s="59">
        <v>1036735296</v>
      </c>
      <c r="F37" s="59">
        <v>1082414702</v>
      </c>
      <c r="G37" s="59">
        <v>1082414702</v>
      </c>
      <c r="H37" s="59">
        <v>1082414702</v>
      </c>
      <c r="I37" s="59">
        <v>1082414702</v>
      </c>
      <c r="J37" s="59">
        <v>2154429512</v>
      </c>
      <c r="K37" s="59">
        <v>1815889697</v>
      </c>
      <c r="L37" s="59">
        <v>2154429512</v>
      </c>
      <c r="M37" s="59">
        <v>2154429512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2154429512</v>
      </c>
      <c r="W37" s="59">
        <v>518367648</v>
      </c>
      <c r="X37" s="59">
        <v>1636061864</v>
      </c>
      <c r="Y37" s="60">
        <v>315.62</v>
      </c>
      <c r="Z37" s="61">
        <v>1036735296</v>
      </c>
    </row>
    <row r="38" spans="1:26" ht="13.5">
      <c r="A38" s="57" t="s">
        <v>55</v>
      </c>
      <c r="B38" s="18">
        <v>272735995</v>
      </c>
      <c r="C38" s="18">
        <v>0</v>
      </c>
      <c r="D38" s="58">
        <v>168700803</v>
      </c>
      <c r="E38" s="59">
        <v>168700803</v>
      </c>
      <c r="F38" s="59">
        <v>159151702</v>
      </c>
      <c r="G38" s="59">
        <v>159151702</v>
      </c>
      <c r="H38" s="59">
        <v>159151702</v>
      </c>
      <c r="I38" s="59">
        <v>159151702</v>
      </c>
      <c r="J38" s="59">
        <v>162754971</v>
      </c>
      <c r="K38" s="59">
        <v>162754971</v>
      </c>
      <c r="L38" s="59">
        <v>162754971</v>
      </c>
      <c r="M38" s="59">
        <v>162754971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162754971</v>
      </c>
      <c r="W38" s="59">
        <v>84350402</v>
      </c>
      <c r="X38" s="59">
        <v>78404569</v>
      </c>
      <c r="Y38" s="60">
        <v>92.95</v>
      </c>
      <c r="Z38" s="61">
        <v>168700803</v>
      </c>
    </row>
    <row r="39" spans="1:26" ht="13.5">
      <c r="A39" s="57" t="s">
        <v>56</v>
      </c>
      <c r="B39" s="18">
        <v>2010900511</v>
      </c>
      <c r="C39" s="18">
        <v>0</v>
      </c>
      <c r="D39" s="58">
        <v>2221591081</v>
      </c>
      <c r="E39" s="59">
        <v>2221591081</v>
      </c>
      <c r="F39" s="59">
        <v>3099748581</v>
      </c>
      <c r="G39" s="59">
        <v>3671077644</v>
      </c>
      <c r="H39" s="59">
        <v>3671077644</v>
      </c>
      <c r="I39" s="59">
        <v>3671077644</v>
      </c>
      <c r="J39" s="59">
        <v>1583137034</v>
      </c>
      <c r="K39" s="59">
        <v>1722470903</v>
      </c>
      <c r="L39" s="59">
        <v>1583137034</v>
      </c>
      <c r="M39" s="59">
        <v>1583137034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1583137034</v>
      </c>
      <c r="W39" s="59">
        <v>1110795541</v>
      </c>
      <c r="X39" s="59">
        <v>472341493</v>
      </c>
      <c r="Y39" s="60">
        <v>42.52</v>
      </c>
      <c r="Z39" s="61">
        <v>2221591081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-209083899</v>
      </c>
      <c r="C42" s="18">
        <v>0</v>
      </c>
      <c r="D42" s="58">
        <v>-202202725</v>
      </c>
      <c r="E42" s="59">
        <v>-202202725</v>
      </c>
      <c r="F42" s="59">
        <v>52581355</v>
      </c>
      <c r="G42" s="59">
        <v>-58100354</v>
      </c>
      <c r="H42" s="59">
        <v>-11042774</v>
      </c>
      <c r="I42" s="59">
        <v>-16561773</v>
      </c>
      <c r="J42" s="59">
        <v>-7698923</v>
      </c>
      <c r="K42" s="59">
        <v>-6191724</v>
      </c>
      <c r="L42" s="59">
        <v>107784328</v>
      </c>
      <c r="M42" s="59">
        <v>93893681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77331908</v>
      </c>
      <c r="W42" s="59">
        <v>-101101368</v>
      </c>
      <c r="X42" s="59">
        <v>178433276</v>
      </c>
      <c r="Y42" s="60">
        <v>-176.49</v>
      </c>
      <c r="Z42" s="61">
        <v>-202202725</v>
      </c>
    </row>
    <row r="43" spans="1:26" ht="13.5">
      <c r="A43" s="57" t="s">
        <v>59</v>
      </c>
      <c r="B43" s="18">
        <v>-46279491</v>
      </c>
      <c r="C43" s="18">
        <v>0</v>
      </c>
      <c r="D43" s="58">
        <v>-153066000</v>
      </c>
      <c r="E43" s="59">
        <v>-153066000</v>
      </c>
      <c r="F43" s="59">
        <v>-185960</v>
      </c>
      <c r="G43" s="59">
        <v>-5898327</v>
      </c>
      <c r="H43" s="59">
        <v>-6856582</v>
      </c>
      <c r="I43" s="59">
        <v>-12940869</v>
      </c>
      <c r="J43" s="59">
        <v>-6995658</v>
      </c>
      <c r="K43" s="59">
        <v>52954</v>
      </c>
      <c r="L43" s="59">
        <v>-2999427</v>
      </c>
      <c r="M43" s="59">
        <v>-9942131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-22883000</v>
      </c>
      <c r="W43" s="59">
        <v>-76533000</v>
      </c>
      <c r="X43" s="59">
        <v>53650000</v>
      </c>
      <c r="Y43" s="60">
        <v>-70.1</v>
      </c>
      <c r="Z43" s="61">
        <v>-153066000</v>
      </c>
    </row>
    <row r="44" spans="1:26" ht="13.5">
      <c r="A44" s="57" t="s">
        <v>60</v>
      </c>
      <c r="B44" s="18">
        <v>106692929</v>
      </c>
      <c r="C44" s="18">
        <v>0</v>
      </c>
      <c r="D44" s="58">
        <v>-2225000</v>
      </c>
      <c r="E44" s="59">
        <v>-2225000</v>
      </c>
      <c r="F44" s="59">
        <v>-30618</v>
      </c>
      <c r="G44" s="59">
        <v>-143205</v>
      </c>
      <c r="H44" s="59">
        <v>-768875</v>
      </c>
      <c r="I44" s="59">
        <v>-942698</v>
      </c>
      <c r="J44" s="59">
        <v>295670</v>
      </c>
      <c r="K44" s="59">
        <v>-48878</v>
      </c>
      <c r="L44" s="59">
        <v>78571</v>
      </c>
      <c r="M44" s="59">
        <v>325363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-617335</v>
      </c>
      <c r="W44" s="59">
        <v>-1112500</v>
      </c>
      <c r="X44" s="59">
        <v>495165</v>
      </c>
      <c r="Y44" s="60">
        <v>-44.51</v>
      </c>
      <c r="Z44" s="61">
        <v>-2225000</v>
      </c>
    </row>
    <row r="45" spans="1:26" ht="13.5">
      <c r="A45" s="69" t="s">
        <v>61</v>
      </c>
      <c r="B45" s="21">
        <v>-109283688</v>
      </c>
      <c r="C45" s="21">
        <v>0</v>
      </c>
      <c r="D45" s="98">
        <v>-305884330</v>
      </c>
      <c r="E45" s="99">
        <v>-305884330</v>
      </c>
      <c r="F45" s="99">
        <v>109446321</v>
      </c>
      <c r="G45" s="99">
        <v>45304435</v>
      </c>
      <c r="H45" s="99">
        <v>26636204</v>
      </c>
      <c r="I45" s="99">
        <v>26636204</v>
      </c>
      <c r="J45" s="99">
        <v>12237293</v>
      </c>
      <c r="K45" s="99">
        <v>6049645</v>
      </c>
      <c r="L45" s="99">
        <v>110913117</v>
      </c>
      <c r="M45" s="99">
        <v>110913117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110913117</v>
      </c>
      <c r="W45" s="99">
        <v>-127137473</v>
      </c>
      <c r="X45" s="99">
        <v>238050590</v>
      </c>
      <c r="Y45" s="100">
        <v>-187.24</v>
      </c>
      <c r="Z45" s="101">
        <v>-305884330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93817842</v>
      </c>
      <c r="C49" s="51">
        <v>0</v>
      </c>
      <c r="D49" s="128">
        <v>65519538</v>
      </c>
      <c r="E49" s="53">
        <v>54957231</v>
      </c>
      <c r="F49" s="53">
        <v>0</v>
      </c>
      <c r="G49" s="53">
        <v>0</v>
      </c>
      <c r="H49" s="53">
        <v>0</v>
      </c>
      <c r="I49" s="53">
        <v>50050164</v>
      </c>
      <c r="J49" s="53">
        <v>0</v>
      </c>
      <c r="K49" s="53">
        <v>0</v>
      </c>
      <c r="L49" s="53">
        <v>0</v>
      </c>
      <c r="M49" s="53">
        <v>53514188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35315854</v>
      </c>
      <c r="W49" s="53">
        <v>319373087</v>
      </c>
      <c r="X49" s="53">
        <v>797465075</v>
      </c>
      <c r="Y49" s="53">
        <v>1470012979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122647833</v>
      </c>
      <c r="C51" s="51">
        <v>0</v>
      </c>
      <c r="D51" s="128">
        <v>131633723</v>
      </c>
      <c r="E51" s="53">
        <v>95362495</v>
      </c>
      <c r="F51" s="53">
        <v>0</v>
      </c>
      <c r="G51" s="53">
        <v>0</v>
      </c>
      <c r="H51" s="53">
        <v>0</v>
      </c>
      <c r="I51" s="53">
        <v>87540501</v>
      </c>
      <c r="J51" s="53">
        <v>0</v>
      </c>
      <c r="K51" s="53">
        <v>0</v>
      </c>
      <c r="L51" s="53">
        <v>0</v>
      </c>
      <c r="M51" s="53">
        <v>1034090937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1471275489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79.83130931908308</v>
      </c>
      <c r="C58" s="5">
        <f>IF(C67=0,0,+(C76/C67)*100)</f>
        <v>0</v>
      </c>
      <c r="D58" s="6">
        <f aca="true" t="shared" si="6" ref="D58:Z58">IF(D67=0,0,+(D76/D67)*100)</f>
        <v>74.42273195555373</v>
      </c>
      <c r="E58" s="7">
        <f t="shared" si="6"/>
        <v>74.42273195555373</v>
      </c>
      <c r="F58" s="7">
        <f t="shared" si="6"/>
        <v>49.813995996898804</v>
      </c>
      <c r="G58" s="7">
        <f t="shared" si="6"/>
        <v>68.8105121838643</v>
      </c>
      <c r="H58" s="7">
        <f t="shared" si="6"/>
        <v>53.12677369864469</v>
      </c>
      <c r="I58" s="7">
        <f t="shared" si="6"/>
        <v>57.87371615360816</v>
      </c>
      <c r="J58" s="7">
        <f t="shared" si="6"/>
        <v>75.2534578552947</v>
      </c>
      <c r="K58" s="7">
        <f t="shared" si="6"/>
        <v>77.17291351825409</v>
      </c>
      <c r="L58" s="7">
        <f t="shared" si="6"/>
        <v>60.79172861495409</v>
      </c>
      <c r="M58" s="7">
        <f t="shared" si="6"/>
        <v>70.86110956694156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63.636682915767054</v>
      </c>
      <c r="W58" s="7">
        <f t="shared" si="6"/>
        <v>80.56125442466883</v>
      </c>
      <c r="X58" s="7">
        <f t="shared" si="6"/>
        <v>0</v>
      </c>
      <c r="Y58" s="7">
        <f t="shared" si="6"/>
        <v>0</v>
      </c>
      <c r="Z58" s="8">
        <f t="shared" si="6"/>
        <v>74.42273195555373</v>
      </c>
    </row>
    <row r="59" spans="1:26" ht="13.5">
      <c r="A59" s="36" t="s">
        <v>31</v>
      </c>
      <c r="B59" s="9">
        <f aca="true" t="shared" si="7" ref="B59:Z66">IF(B68=0,0,+(B77/B68)*100)</f>
        <v>87.00633906355502</v>
      </c>
      <c r="C59" s="9">
        <f t="shared" si="7"/>
        <v>0</v>
      </c>
      <c r="D59" s="2">
        <f t="shared" si="7"/>
        <v>65.19120021080666</v>
      </c>
      <c r="E59" s="10">
        <f t="shared" si="7"/>
        <v>65.19120021080666</v>
      </c>
      <c r="F59" s="10">
        <f t="shared" si="7"/>
        <v>23.6535272490553</v>
      </c>
      <c r="G59" s="10">
        <f t="shared" si="7"/>
        <v>95.7787865285697</v>
      </c>
      <c r="H59" s="10">
        <f t="shared" si="7"/>
        <v>71.53188378755338</v>
      </c>
      <c r="I59" s="10">
        <f t="shared" si="7"/>
        <v>67.33253038974655</v>
      </c>
      <c r="J59" s="10">
        <f t="shared" si="7"/>
        <v>80.97533349129449</v>
      </c>
      <c r="K59" s="10">
        <f t="shared" si="7"/>
        <v>90.22740423233765</v>
      </c>
      <c r="L59" s="10">
        <f t="shared" si="7"/>
        <v>84.52588063266234</v>
      </c>
      <c r="M59" s="10">
        <f t="shared" si="7"/>
        <v>85.29960943314312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75.39633413864183</v>
      </c>
      <c r="W59" s="10">
        <f t="shared" si="7"/>
        <v>65.19120021080666</v>
      </c>
      <c r="X59" s="10">
        <f t="shared" si="7"/>
        <v>0</v>
      </c>
      <c r="Y59" s="10">
        <f t="shared" si="7"/>
        <v>0</v>
      </c>
      <c r="Z59" s="11">
        <f t="shared" si="7"/>
        <v>65.19120021080666</v>
      </c>
    </row>
    <row r="60" spans="1:26" ht="13.5">
      <c r="A60" s="37" t="s">
        <v>32</v>
      </c>
      <c r="B60" s="12">
        <f t="shared" si="7"/>
        <v>80.34851794729074</v>
      </c>
      <c r="C60" s="12">
        <f t="shared" si="7"/>
        <v>0</v>
      </c>
      <c r="D60" s="3">
        <f t="shared" si="7"/>
        <v>74.23390068056665</v>
      </c>
      <c r="E60" s="13">
        <f t="shared" si="7"/>
        <v>74.23390068056665</v>
      </c>
      <c r="F60" s="13">
        <f t="shared" si="7"/>
        <v>59.19632801759717</v>
      </c>
      <c r="G60" s="13">
        <f t="shared" si="7"/>
        <v>64.74988191834376</v>
      </c>
      <c r="H60" s="13">
        <f t="shared" si="7"/>
        <v>52.55729678800319</v>
      </c>
      <c r="I60" s="13">
        <f t="shared" si="7"/>
        <v>59.01126615643473</v>
      </c>
      <c r="J60" s="13">
        <f t="shared" si="7"/>
        <v>80.56440254610335</v>
      </c>
      <c r="K60" s="13">
        <f t="shared" si="7"/>
        <v>82.29452322486797</v>
      </c>
      <c r="L60" s="13">
        <f t="shared" si="7"/>
        <v>60.911552088977196</v>
      </c>
      <c r="M60" s="13">
        <f t="shared" si="7"/>
        <v>74.24790504681724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65.61380733348288</v>
      </c>
      <c r="W60" s="13">
        <f t="shared" si="7"/>
        <v>82.59198343529492</v>
      </c>
      <c r="X60" s="13">
        <f t="shared" si="7"/>
        <v>0</v>
      </c>
      <c r="Y60" s="13">
        <f t="shared" si="7"/>
        <v>0</v>
      </c>
      <c r="Z60" s="14">
        <f t="shared" si="7"/>
        <v>74.23390068056665</v>
      </c>
    </row>
    <row r="61" spans="1:26" ht="13.5">
      <c r="A61" s="38" t="s">
        <v>103</v>
      </c>
      <c r="B61" s="12">
        <f t="shared" si="7"/>
        <v>98.13797089466661</v>
      </c>
      <c r="C61" s="12">
        <f t="shared" si="7"/>
        <v>0</v>
      </c>
      <c r="D61" s="3">
        <f t="shared" si="7"/>
        <v>72.68807256893881</v>
      </c>
      <c r="E61" s="13">
        <f t="shared" si="7"/>
        <v>72.68807256893881</v>
      </c>
      <c r="F61" s="13">
        <f t="shared" si="7"/>
        <v>51.752441120705384</v>
      </c>
      <c r="G61" s="13">
        <f t="shared" si="7"/>
        <v>61.264195211741125</v>
      </c>
      <c r="H61" s="13">
        <f t="shared" si="7"/>
        <v>60.333159644829514</v>
      </c>
      <c r="I61" s="13">
        <f t="shared" si="7"/>
        <v>57.838055486556414</v>
      </c>
      <c r="J61" s="13">
        <f t="shared" si="7"/>
        <v>126.16344548536979</v>
      </c>
      <c r="K61" s="13">
        <f t="shared" si="7"/>
        <v>86.80078233118128</v>
      </c>
      <c r="L61" s="13">
        <f t="shared" si="7"/>
        <v>59.59789727680601</v>
      </c>
      <c r="M61" s="13">
        <f t="shared" si="7"/>
        <v>89.5897080992532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69.84100994945376</v>
      </c>
      <c r="W61" s="13">
        <f t="shared" si="7"/>
        <v>72.68658658744486</v>
      </c>
      <c r="X61" s="13">
        <f t="shared" si="7"/>
        <v>0</v>
      </c>
      <c r="Y61" s="13">
        <f t="shared" si="7"/>
        <v>0</v>
      </c>
      <c r="Z61" s="14">
        <f t="shared" si="7"/>
        <v>72.68807256893881</v>
      </c>
    </row>
    <row r="62" spans="1:26" ht="13.5">
      <c r="A62" s="38" t="s">
        <v>104</v>
      </c>
      <c r="B62" s="12">
        <f t="shared" si="7"/>
        <v>66.04724628470126</v>
      </c>
      <c r="C62" s="12">
        <f t="shared" si="7"/>
        <v>0</v>
      </c>
      <c r="D62" s="3">
        <f t="shared" si="7"/>
        <v>72.75120350136321</v>
      </c>
      <c r="E62" s="13">
        <f t="shared" si="7"/>
        <v>72.75120350136321</v>
      </c>
      <c r="F62" s="13">
        <f t="shared" si="7"/>
        <v>75.32794669059236</v>
      </c>
      <c r="G62" s="13">
        <f t="shared" si="7"/>
        <v>59.069679872246894</v>
      </c>
      <c r="H62" s="13">
        <f t="shared" si="7"/>
        <v>44.74771031191341</v>
      </c>
      <c r="I62" s="13">
        <f t="shared" si="7"/>
        <v>58.5157082427345</v>
      </c>
      <c r="J62" s="13">
        <f t="shared" si="7"/>
        <v>58.05142923686144</v>
      </c>
      <c r="K62" s="13">
        <f t="shared" si="7"/>
        <v>96.53527115505771</v>
      </c>
      <c r="L62" s="13">
        <f t="shared" si="7"/>
        <v>70.23753664722494</v>
      </c>
      <c r="M62" s="13">
        <f t="shared" si="7"/>
        <v>74.11531184926015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65.76047468079695</v>
      </c>
      <c r="W62" s="13">
        <f t="shared" si="7"/>
        <v>72.74924930639483</v>
      </c>
      <c r="X62" s="13">
        <f t="shared" si="7"/>
        <v>0</v>
      </c>
      <c r="Y62" s="13">
        <f t="shared" si="7"/>
        <v>0</v>
      </c>
      <c r="Z62" s="14">
        <f t="shared" si="7"/>
        <v>72.75120350136321</v>
      </c>
    </row>
    <row r="63" spans="1:26" ht="13.5">
      <c r="A63" s="38" t="s">
        <v>105</v>
      </c>
      <c r="B63" s="12">
        <f t="shared" si="7"/>
        <v>47.160062440477226</v>
      </c>
      <c r="C63" s="12">
        <f t="shared" si="7"/>
        <v>0</v>
      </c>
      <c r="D63" s="3">
        <f t="shared" si="7"/>
        <v>78.17820081987794</v>
      </c>
      <c r="E63" s="13">
        <f t="shared" si="7"/>
        <v>78.17820081987794</v>
      </c>
      <c r="F63" s="13">
        <f t="shared" si="7"/>
        <v>50.95801517171799</v>
      </c>
      <c r="G63" s="13">
        <f t="shared" si="7"/>
        <v>82.5186086679778</v>
      </c>
      <c r="H63" s="13">
        <f t="shared" si="7"/>
        <v>54.22113796657209</v>
      </c>
      <c r="I63" s="13">
        <f t="shared" si="7"/>
        <v>63.96208592059707</v>
      </c>
      <c r="J63" s="13">
        <f t="shared" si="7"/>
        <v>48.522014299217375</v>
      </c>
      <c r="K63" s="13">
        <f t="shared" si="7"/>
        <v>55.63241392702633</v>
      </c>
      <c r="L63" s="13">
        <f t="shared" si="7"/>
        <v>44.9535356309415</v>
      </c>
      <c r="M63" s="13">
        <f t="shared" si="7"/>
        <v>49.48218089190282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56.585820395511355</v>
      </c>
      <c r="W63" s="13">
        <f t="shared" si="7"/>
        <v>78.17817930002843</v>
      </c>
      <c r="X63" s="13">
        <f t="shared" si="7"/>
        <v>0</v>
      </c>
      <c r="Y63" s="13">
        <f t="shared" si="7"/>
        <v>0</v>
      </c>
      <c r="Z63" s="14">
        <f t="shared" si="7"/>
        <v>78.17820081987794</v>
      </c>
    </row>
    <row r="64" spans="1:26" ht="13.5">
      <c r="A64" s="38" t="s">
        <v>106</v>
      </c>
      <c r="B64" s="12">
        <f t="shared" si="7"/>
        <v>81.05264440208735</v>
      </c>
      <c r="C64" s="12">
        <f t="shared" si="7"/>
        <v>0</v>
      </c>
      <c r="D64" s="3">
        <f t="shared" si="7"/>
        <v>82.58375523824569</v>
      </c>
      <c r="E64" s="13">
        <f t="shared" si="7"/>
        <v>82.58375523824569</v>
      </c>
      <c r="F64" s="13">
        <f t="shared" si="7"/>
        <v>53.728085507745114</v>
      </c>
      <c r="G64" s="13">
        <f t="shared" si="7"/>
        <v>87.45390237368684</v>
      </c>
      <c r="H64" s="13">
        <f t="shared" si="7"/>
        <v>44.85572506988259</v>
      </c>
      <c r="I64" s="13">
        <f t="shared" si="7"/>
        <v>62.70641770470897</v>
      </c>
      <c r="J64" s="13">
        <f t="shared" si="7"/>
        <v>48.981002532039206</v>
      </c>
      <c r="K64" s="13">
        <f t="shared" si="7"/>
        <v>50.14029096832525</v>
      </c>
      <c r="L64" s="13">
        <f t="shared" si="7"/>
        <v>51.16372418007673</v>
      </c>
      <c r="M64" s="13">
        <f t="shared" si="7"/>
        <v>50.0630058608141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56.60698008270819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82.58375523824569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6.024543245899706</v>
      </c>
      <c r="G66" s="16">
        <f t="shared" si="7"/>
        <v>8.363200603494949</v>
      </c>
      <c r="H66" s="16">
        <f t="shared" si="7"/>
        <v>3.2313032543872797</v>
      </c>
      <c r="I66" s="16">
        <f t="shared" si="7"/>
        <v>5.833637471126086</v>
      </c>
      <c r="J66" s="16">
        <f t="shared" si="7"/>
        <v>4.779766382018495</v>
      </c>
      <c r="K66" s="16">
        <f t="shared" si="7"/>
        <v>6.041159406931761</v>
      </c>
      <c r="L66" s="16">
        <f t="shared" si="7"/>
        <v>0</v>
      </c>
      <c r="M66" s="16">
        <f t="shared" si="7"/>
        <v>3.6128348073588596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4.6146386836125455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109</v>
      </c>
      <c r="B67" s="23">
        <v>1437861171</v>
      </c>
      <c r="C67" s="23"/>
      <c r="D67" s="24">
        <v>1419940802</v>
      </c>
      <c r="E67" s="25">
        <v>1419940802</v>
      </c>
      <c r="F67" s="25">
        <v>129983224</v>
      </c>
      <c r="G67" s="25">
        <v>154563811</v>
      </c>
      <c r="H67" s="25">
        <v>135414421</v>
      </c>
      <c r="I67" s="25">
        <v>419961456</v>
      </c>
      <c r="J67" s="25">
        <v>114439144</v>
      </c>
      <c r="K67" s="25">
        <v>104895454</v>
      </c>
      <c r="L67" s="25">
        <v>115671075</v>
      </c>
      <c r="M67" s="25">
        <v>335005673</v>
      </c>
      <c r="N67" s="25"/>
      <c r="O67" s="25"/>
      <c r="P67" s="25"/>
      <c r="Q67" s="25"/>
      <c r="R67" s="25"/>
      <c r="S67" s="25"/>
      <c r="T67" s="25"/>
      <c r="U67" s="25"/>
      <c r="V67" s="25">
        <v>754967129</v>
      </c>
      <c r="W67" s="25">
        <v>655872816</v>
      </c>
      <c r="X67" s="25"/>
      <c r="Y67" s="24"/>
      <c r="Z67" s="26">
        <v>1419940802</v>
      </c>
    </row>
    <row r="68" spans="1:26" ht="13.5" hidden="1">
      <c r="A68" s="36" t="s">
        <v>31</v>
      </c>
      <c r="B68" s="18">
        <v>278190459</v>
      </c>
      <c r="C68" s="18"/>
      <c r="D68" s="19">
        <v>350789676</v>
      </c>
      <c r="E68" s="20">
        <v>350789676</v>
      </c>
      <c r="F68" s="20">
        <v>24111368</v>
      </c>
      <c r="G68" s="20">
        <v>33505247</v>
      </c>
      <c r="H68" s="20">
        <v>23827878</v>
      </c>
      <c r="I68" s="20">
        <v>81444493</v>
      </c>
      <c r="J68" s="20">
        <v>21490516</v>
      </c>
      <c r="K68" s="20">
        <v>22382477</v>
      </c>
      <c r="L68" s="20">
        <v>22443694</v>
      </c>
      <c r="M68" s="20">
        <v>66316687</v>
      </c>
      <c r="N68" s="20"/>
      <c r="O68" s="20"/>
      <c r="P68" s="20"/>
      <c r="Q68" s="20"/>
      <c r="R68" s="20"/>
      <c r="S68" s="20"/>
      <c r="T68" s="20"/>
      <c r="U68" s="20"/>
      <c r="V68" s="20">
        <v>147761180</v>
      </c>
      <c r="W68" s="20">
        <v>175394838</v>
      </c>
      <c r="X68" s="20"/>
      <c r="Y68" s="19"/>
      <c r="Z68" s="22">
        <v>350789676</v>
      </c>
    </row>
    <row r="69" spans="1:26" ht="13.5" hidden="1">
      <c r="A69" s="37" t="s">
        <v>32</v>
      </c>
      <c r="B69" s="18">
        <v>1127363750</v>
      </c>
      <c r="C69" s="18"/>
      <c r="D69" s="19">
        <v>1069151126</v>
      </c>
      <c r="E69" s="20">
        <v>1069151126</v>
      </c>
      <c r="F69" s="20">
        <v>99053198</v>
      </c>
      <c r="G69" s="20">
        <v>113751792</v>
      </c>
      <c r="H69" s="20">
        <v>103983883</v>
      </c>
      <c r="I69" s="20">
        <v>316788873</v>
      </c>
      <c r="J69" s="20">
        <v>84812268</v>
      </c>
      <c r="K69" s="20">
        <v>73139081</v>
      </c>
      <c r="L69" s="20">
        <v>84298814</v>
      </c>
      <c r="M69" s="20">
        <v>242250163</v>
      </c>
      <c r="N69" s="20"/>
      <c r="O69" s="20"/>
      <c r="P69" s="20"/>
      <c r="Q69" s="20"/>
      <c r="R69" s="20"/>
      <c r="S69" s="20"/>
      <c r="T69" s="20"/>
      <c r="U69" s="20"/>
      <c r="V69" s="20">
        <v>559039036</v>
      </c>
      <c r="W69" s="20">
        <v>480477978</v>
      </c>
      <c r="X69" s="20"/>
      <c r="Y69" s="19"/>
      <c r="Z69" s="22">
        <v>1069151126</v>
      </c>
    </row>
    <row r="70" spans="1:26" ht="13.5" hidden="1">
      <c r="A70" s="38" t="s">
        <v>103</v>
      </c>
      <c r="B70" s="18">
        <v>520038434</v>
      </c>
      <c r="C70" s="18"/>
      <c r="D70" s="19">
        <v>488433324</v>
      </c>
      <c r="E70" s="20">
        <v>488433324</v>
      </c>
      <c r="F70" s="20">
        <v>49254836</v>
      </c>
      <c r="G70" s="20">
        <v>52914850</v>
      </c>
      <c r="H70" s="20">
        <v>47473877</v>
      </c>
      <c r="I70" s="20">
        <v>149643563</v>
      </c>
      <c r="J70" s="20">
        <v>30735153</v>
      </c>
      <c r="K70" s="20">
        <v>25066622</v>
      </c>
      <c r="L70" s="20">
        <v>35149277</v>
      </c>
      <c r="M70" s="20">
        <v>90951052</v>
      </c>
      <c r="N70" s="20"/>
      <c r="O70" s="20"/>
      <c r="P70" s="20"/>
      <c r="Q70" s="20"/>
      <c r="R70" s="20"/>
      <c r="S70" s="20"/>
      <c r="T70" s="20"/>
      <c r="U70" s="20"/>
      <c r="V70" s="20">
        <v>240594615</v>
      </c>
      <c r="W70" s="20">
        <v>244221654</v>
      </c>
      <c r="X70" s="20"/>
      <c r="Y70" s="19"/>
      <c r="Z70" s="22">
        <v>488433324</v>
      </c>
    </row>
    <row r="71" spans="1:26" ht="13.5" hidden="1">
      <c r="A71" s="38" t="s">
        <v>104</v>
      </c>
      <c r="B71" s="18">
        <v>429239508</v>
      </c>
      <c r="C71" s="18"/>
      <c r="D71" s="19">
        <v>370783128</v>
      </c>
      <c r="E71" s="20">
        <v>370783128</v>
      </c>
      <c r="F71" s="20">
        <v>30737389</v>
      </c>
      <c r="G71" s="20">
        <v>39463620</v>
      </c>
      <c r="H71" s="20">
        <v>39121595</v>
      </c>
      <c r="I71" s="20">
        <v>109322604</v>
      </c>
      <c r="J71" s="20">
        <v>34289173</v>
      </c>
      <c r="K71" s="20">
        <v>29867763</v>
      </c>
      <c r="L71" s="20">
        <v>30640451</v>
      </c>
      <c r="M71" s="20">
        <v>94797387</v>
      </c>
      <c r="N71" s="20"/>
      <c r="O71" s="20"/>
      <c r="P71" s="20"/>
      <c r="Q71" s="20"/>
      <c r="R71" s="20"/>
      <c r="S71" s="20"/>
      <c r="T71" s="20"/>
      <c r="U71" s="20"/>
      <c r="V71" s="20">
        <v>204119991</v>
      </c>
      <c r="W71" s="20">
        <v>185396544</v>
      </c>
      <c r="X71" s="20"/>
      <c r="Y71" s="19"/>
      <c r="Z71" s="22">
        <v>370783128</v>
      </c>
    </row>
    <row r="72" spans="1:26" ht="13.5" hidden="1">
      <c r="A72" s="38" t="s">
        <v>105</v>
      </c>
      <c r="B72" s="18">
        <v>99433577</v>
      </c>
      <c r="C72" s="18"/>
      <c r="D72" s="19">
        <v>101719532</v>
      </c>
      <c r="E72" s="20">
        <v>101719532</v>
      </c>
      <c r="F72" s="20">
        <v>9156379</v>
      </c>
      <c r="G72" s="20">
        <v>10356464</v>
      </c>
      <c r="H72" s="20">
        <v>7505405</v>
      </c>
      <c r="I72" s="20">
        <v>27018248</v>
      </c>
      <c r="J72" s="20">
        <v>9960685</v>
      </c>
      <c r="K72" s="20">
        <v>8569008</v>
      </c>
      <c r="L72" s="20">
        <v>9525471</v>
      </c>
      <c r="M72" s="20">
        <v>28055164</v>
      </c>
      <c r="N72" s="20"/>
      <c r="O72" s="20"/>
      <c r="P72" s="20"/>
      <c r="Q72" s="20"/>
      <c r="R72" s="20"/>
      <c r="S72" s="20"/>
      <c r="T72" s="20"/>
      <c r="U72" s="20"/>
      <c r="V72" s="20">
        <v>55073412</v>
      </c>
      <c r="W72" s="20">
        <v>50859780</v>
      </c>
      <c r="X72" s="20"/>
      <c r="Y72" s="19"/>
      <c r="Z72" s="22">
        <v>101719532</v>
      </c>
    </row>
    <row r="73" spans="1:26" ht="13.5" hidden="1">
      <c r="A73" s="38" t="s">
        <v>106</v>
      </c>
      <c r="B73" s="18">
        <v>80282496</v>
      </c>
      <c r="C73" s="18"/>
      <c r="D73" s="19">
        <v>108215142</v>
      </c>
      <c r="E73" s="20">
        <v>108215142</v>
      </c>
      <c r="F73" s="20">
        <v>9911991</v>
      </c>
      <c r="G73" s="20">
        <v>10724793</v>
      </c>
      <c r="H73" s="20">
        <v>9883006</v>
      </c>
      <c r="I73" s="20">
        <v>30519790</v>
      </c>
      <c r="J73" s="20">
        <v>9827257</v>
      </c>
      <c r="K73" s="20">
        <v>9635688</v>
      </c>
      <c r="L73" s="20">
        <v>8983615</v>
      </c>
      <c r="M73" s="20">
        <v>28446560</v>
      </c>
      <c r="N73" s="20"/>
      <c r="O73" s="20"/>
      <c r="P73" s="20"/>
      <c r="Q73" s="20"/>
      <c r="R73" s="20"/>
      <c r="S73" s="20"/>
      <c r="T73" s="20"/>
      <c r="U73" s="20"/>
      <c r="V73" s="20">
        <v>58966350</v>
      </c>
      <c r="W73" s="20"/>
      <c r="X73" s="20"/>
      <c r="Y73" s="19"/>
      <c r="Z73" s="22">
        <v>108215142</v>
      </c>
    </row>
    <row r="74" spans="1:26" ht="13.5" hidden="1">
      <c r="A74" s="38" t="s">
        <v>107</v>
      </c>
      <c r="B74" s="18">
        <v>-1630265</v>
      </c>
      <c r="C74" s="18"/>
      <c r="D74" s="19"/>
      <c r="E74" s="20"/>
      <c r="F74" s="20">
        <v>-7397</v>
      </c>
      <c r="G74" s="20">
        <v>292065</v>
      </c>
      <c r="H74" s="20"/>
      <c r="I74" s="20">
        <v>284668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284668</v>
      </c>
      <c r="W74" s="20"/>
      <c r="X74" s="20"/>
      <c r="Y74" s="19"/>
      <c r="Z74" s="22"/>
    </row>
    <row r="75" spans="1:26" ht="13.5" hidden="1">
      <c r="A75" s="39" t="s">
        <v>108</v>
      </c>
      <c r="B75" s="27">
        <v>32306962</v>
      </c>
      <c r="C75" s="27"/>
      <c r="D75" s="28"/>
      <c r="E75" s="29"/>
      <c r="F75" s="29">
        <v>6818658</v>
      </c>
      <c r="G75" s="29">
        <v>7306772</v>
      </c>
      <c r="H75" s="29">
        <v>7602660</v>
      </c>
      <c r="I75" s="29">
        <v>21728090</v>
      </c>
      <c r="J75" s="29">
        <v>8136360</v>
      </c>
      <c r="K75" s="29">
        <v>9373896</v>
      </c>
      <c r="L75" s="29">
        <v>8928567</v>
      </c>
      <c r="M75" s="29">
        <v>26438823</v>
      </c>
      <c r="N75" s="29"/>
      <c r="O75" s="29"/>
      <c r="P75" s="29"/>
      <c r="Q75" s="29"/>
      <c r="R75" s="29"/>
      <c r="S75" s="29"/>
      <c r="T75" s="29"/>
      <c r="U75" s="29"/>
      <c r="V75" s="29">
        <v>48166913</v>
      </c>
      <c r="W75" s="29"/>
      <c r="X75" s="29"/>
      <c r="Y75" s="28"/>
      <c r="Z75" s="30"/>
    </row>
    <row r="76" spans="1:26" ht="13.5" hidden="1">
      <c r="A76" s="41" t="s">
        <v>110</v>
      </c>
      <c r="B76" s="31">
        <v>1147863399</v>
      </c>
      <c r="C76" s="31"/>
      <c r="D76" s="32">
        <v>1056758737</v>
      </c>
      <c r="E76" s="33">
        <v>1056758737</v>
      </c>
      <c r="F76" s="33">
        <v>64749838</v>
      </c>
      <c r="G76" s="33">
        <v>106356150</v>
      </c>
      <c r="H76" s="33">
        <v>71941313</v>
      </c>
      <c r="I76" s="33">
        <v>243047301</v>
      </c>
      <c r="J76" s="33">
        <v>86119413</v>
      </c>
      <c r="K76" s="33">
        <v>80950878</v>
      </c>
      <c r="L76" s="33">
        <v>70318446</v>
      </c>
      <c r="M76" s="33">
        <v>237388737</v>
      </c>
      <c r="N76" s="33"/>
      <c r="O76" s="33"/>
      <c r="P76" s="33"/>
      <c r="Q76" s="33"/>
      <c r="R76" s="33"/>
      <c r="S76" s="33"/>
      <c r="T76" s="33"/>
      <c r="U76" s="33"/>
      <c r="V76" s="33">
        <v>480436038</v>
      </c>
      <c r="W76" s="33">
        <v>528379368</v>
      </c>
      <c r="X76" s="33"/>
      <c r="Y76" s="32"/>
      <c r="Z76" s="34">
        <v>1056758737</v>
      </c>
    </row>
    <row r="77" spans="1:26" ht="13.5" hidden="1">
      <c r="A77" s="36" t="s">
        <v>31</v>
      </c>
      <c r="B77" s="18">
        <v>242043334</v>
      </c>
      <c r="C77" s="18"/>
      <c r="D77" s="19">
        <v>228684000</v>
      </c>
      <c r="E77" s="20">
        <v>228684000</v>
      </c>
      <c r="F77" s="20">
        <v>5703189</v>
      </c>
      <c r="G77" s="20">
        <v>32090919</v>
      </c>
      <c r="H77" s="20">
        <v>17044530</v>
      </c>
      <c r="I77" s="20">
        <v>54838638</v>
      </c>
      <c r="J77" s="20">
        <v>17402017</v>
      </c>
      <c r="K77" s="20">
        <v>20195128</v>
      </c>
      <c r="L77" s="20">
        <v>18970730</v>
      </c>
      <c r="M77" s="20">
        <v>56567875</v>
      </c>
      <c r="N77" s="20"/>
      <c r="O77" s="20"/>
      <c r="P77" s="20"/>
      <c r="Q77" s="20"/>
      <c r="R77" s="20"/>
      <c r="S77" s="20"/>
      <c r="T77" s="20"/>
      <c r="U77" s="20"/>
      <c r="V77" s="20">
        <v>111406513</v>
      </c>
      <c r="W77" s="20">
        <v>114342000</v>
      </c>
      <c r="X77" s="20"/>
      <c r="Y77" s="19"/>
      <c r="Z77" s="22">
        <v>228684000</v>
      </c>
    </row>
    <row r="78" spans="1:26" ht="13.5" hidden="1">
      <c r="A78" s="37" t="s">
        <v>32</v>
      </c>
      <c r="B78" s="18">
        <v>905820065</v>
      </c>
      <c r="C78" s="18"/>
      <c r="D78" s="19">
        <v>793672585</v>
      </c>
      <c r="E78" s="20">
        <v>793672585</v>
      </c>
      <c r="F78" s="20">
        <v>58635856</v>
      </c>
      <c r="G78" s="20">
        <v>73654151</v>
      </c>
      <c r="H78" s="20">
        <v>54651118</v>
      </c>
      <c r="I78" s="20">
        <v>186941125</v>
      </c>
      <c r="J78" s="20">
        <v>68328497</v>
      </c>
      <c r="K78" s="20">
        <v>60189458</v>
      </c>
      <c r="L78" s="20">
        <v>51347716</v>
      </c>
      <c r="M78" s="20">
        <v>179865671</v>
      </c>
      <c r="N78" s="20"/>
      <c r="O78" s="20"/>
      <c r="P78" s="20"/>
      <c r="Q78" s="20"/>
      <c r="R78" s="20"/>
      <c r="S78" s="20"/>
      <c r="T78" s="20"/>
      <c r="U78" s="20"/>
      <c r="V78" s="20">
        <v>366806796</v>
      </c>
      <c r="W78" s="20">
        <v>396836292</v>
      </c>
      <c r="X78" s="20"/>
      <c r="Y78" s="19"/>
      <c r="Z78" s="22">
        <v>793672585</v>
      </c>
    </row>
    <row r="79" spans="1:26" ht="13.5" hidden="1">
      <c r="A79" s="38" t="s">
        <v>103</v>
      </c>
      <c r="B79" s="18">
        <v>510355167</v>
      </c>
      <c r="C79" s="18"/>
      <c r="D79" s="19">
        <v>355032769</v>
      </c>
      <c r="E79" s="20">
        <v>355032769</v>
      </c>
      <c r="F79" s="20">
        <v>25490580</v>
      </c>
      <c r="G79" s="20">
        <v>32417857</v>
      </c>
      <c r="H79" s="20">
        <v>28642490</v>
      </c>
      <c r="I79" s="20">
        <v>86550927</v>
      </c>
      <c r="J79" s="20">
        <v>38776528</v>
      </c>
      <c r="K79" s="20">
        <v>21758024</v>
      </c>
      <c r="L79" s="20">
        <v>20948230</v>
      </c>
      <c r="M79" s="20">
        <v>81482782</v>
      </c>
      <c r="N79" s="20"/>
      <c r="O79" s="20"/>
      <c r="P79" s="20"/>
      <c r="Q79" s="20"/>
      <c r="R79" s="20"/>
      <c r="S79" s="20"/>
      <c r="T79" s="20"/>
      <c r="U79" s="20"/>
      <c r="V79" s="20">
        <v>168033709</v>
      </c>
      <c r="W79" s="20">
        <v>177516384</v>
      </c>
      <c r="X79" s="20"/>
      <c r="Y79" s="19"/>
      <c r="Z79" s="22">
        <v>355032769</v>
      </c>
    </row>
    <row r="80" spans="1:26" ht="13.5" hidden="1">
      <c r="A80" s="38" t="s">
        <v>104</v>
      </c>
      <c r="B80" s="18">
        <v>283500875</v>
      </c>
      <c r="C80" s="18"/>
      <c r="D80" s="19">
        <v>269749188</v>
      </c>
      <c r="E80" s="20">
        <v>269749188</v>
      </c>
      <c r="F80" s="20">
        <v>23153844</v>
      </c>
      <c r="G80" s="20">
        <v>23311034</v>
      </c>
      <c r="H80" s="20">
        <v>17506018</v>
      </c>
      <c r="I80" s="20">
        <v>63970896</v>
      </c>
      <c r="J80" s="20">
        <v>19905355</v>
      </c>
      <c r="K80" s="20">
        <v>28832926</v>
      </c>
      <c r="L80" s="20">
        <v>21521098</v>
      </c>
      <c r="M80" s="20">
        <v>70259379</v>
      </c>
      <c r="N80" s="20"/>
      <c r="O80" s="20"/>
      <c r="P80" s="20"/>
      <c r="Q80" s="20"/>
      <c r="R80" s="20"/>
      <c r="S80" s="20"/>
      <c r="T80" s="20"/>
      <c r="U80" s="20"/>
      <c r="V80" s="20">
        <v>134230275</v>
      </c>
      <c r="W80" s="20">
        <v>134874594</v>
      </c>
      <c r="X80" s="20"/>
      <c r="Y80" s="19"/>
      <c r="Z80" s="22">
        <v>269749188</v>
      </c>
    </row>
    <row r="81" spans="1:26" ht="13.5" hidden="1">
      <c r="A81" s="38" t="s">
        <v>105</v>
      </c>
      <c r="B81" s="18">
        <v>46892937</v>
      </c>
      <c r="C81" s="18"/>
      <c r="D81" s="19">
        <v>79522500</v>
      </c>
      <c r="E81" s="20">
        <v>79522500</v>
      </c>
      <c r="F81" s="20">
        <v>4665909</v>
      </c>
      <c r="G81" s="20">
        <v>8546010</v>
      </c>
      <c r="H81" s="20">
        <v>4069516</v>
      </c>
      <c r="I81" s="20">
        <v>17281435</v>
      </c>
      <c r="J81" s="20">
        <v>4833125</v>
      </c>
      <c r="K81" s="20">
        <v>4767146</v>
      </c>
      <c r="L81" s="20">
        <v>4282036</v>
      </c>
      <c r="M81" s="20">
        <v>13882307</v>
      </c>
      <c r="N81" s="20"/>
      <c r="O81" s="20"/>
      <c r="P81" s="20"/>
      <c r="Q81" s="20"/>
      <c r="R81" s="20"/>
      <c r="S81" s="20"/>
      <c r="T81" s="20"/>
      <c r="U81" s="20"/>
      <c r="V81" s="20">
        <v>31163742</v>
      </c>
      <c r="W81" s="20">
        <v>39761250</v>
      </c>
      <c r="X81" s="20"/>
      <c r="Y81" s="19"/>
      <c r="Z81" s="22">
        <v>79522500</v>
      </c>
    </row>
    <row r="82" spans="1:26" ht="13.5" hidden="1">
      <c r="A82" s="38" t="s">
        <v>106</v>
      </c>
      <c r="B82" s="18">
        <v>65071086</v>
      </c>
      <c r="C82" s="18"/>
      <c r="D82" s="19">
        <v>89368128</v>
      </c>
      <c r="E82" s="20">
        <v>89368128</v>
      </c>
      <c r="F82" s="20">
        <v>5325523</v>
      </c>
      <c r="G82" s="20">
        <v>9379250</v>
      </c>
      <c r="H82" s="20">
        <v>4433094</v>
      </c>
      <c r="I82" s="20">
        <v>19137867</v>
      </c>
      <c r="J82" s="20">
        <v>4813489</v>
      </c>
      <c r="K82" s="20">
        <v>4831362</v>
      </c>
      <c r="L82" s="20">
        <v>4596352</v>
      </c>
      <c r="M82" s="20">
        <v>14241203</v>
      </c>
      <c r="N82" s="20"/>
      <c r="O82" s="20"/>
      <c r="P82" s="20"/>
      <c r="Q82" s="20"/>
      <c r="R82" s="20"/>
      <c r="S82" s="20"/>
      <c r="T82" s="20"/>
      <c r="U82" s="20"/>
      <c r="V82" s="20">
        <v>33379070</v>
      </c>
      <c r="W82" s="20">
        <v>44684064</v>
      </c>
      <c r="X82" s="20"/>
      <c r="Y82" s="19"/>
      <c r="Z82" s="22">
        <v>89368128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34402152</v>
      </c>
      <c r="E84" s="29">
        <v>34402152</v>
      </c>
      <c r="F84" s="29">
        <v>410793</v>
      </c>
      <c r="G84" s="29">
        <v>611080</v>
      </c>
      <c r="H84" s="29">
        <v>245665</v>
      </c>
      <c r="I84" s="29">
        <v>1267538</v>
      </c>
      <c r="J84" s="29">
        <v>388899</v>
      </c>
      <c r="K84" s="29">
        <v>566292</v>
      </c>
      <c r="L84" s="29"/>
      <c r="M84" s="29">
        <v>955191</v>
      </c>
      <c r="N84" s="29"/>
      <c r="O84" s="29"/>
      <c r="P84" s="29"/>
      <c r="Q84" s="29"/>
      <c r="R84" s="29"/>
      <c r="S84" s="29"/>
      <c r="T84" s="29"/>
      <c r="U84" s="29"/>
      <c r="V84" s="29">
        <v>2222729</v>
      </c>
      <c r="W84" s="29">
        <v>17201076</v>
      </c>
      <c r="X84" s="29"/>
      <c r="Y84" s="28"/>
      <c r="Z84" s="30">
        <v>34402152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2629338</v>
      </c>
      <c r="C6" s="18">
        <v>0</v>
      </c>
      <c r="D6" s="58">
        <v>2756000</v>
      </c>
      <c r="E6" s="59">
        <v>2756000</v>
      </c>
      <c r="F6" s="59">
        <v>14261</v>
      </c>
      <c r="G6" s="59">
        <v>14946</v>
      </c>
      <c r="H6" s="59">
        <v>25861</v>
      </c>
      <c r="I6" s="59">
        <v>55068</v>
      </c>
      <c r="J6" s="59">
        <v>27087</v>
      </c>
      <c r="K6" s="59">
        <v>44642</v>
      </c>
      <c r="L6" s="59">
        <v>12555</v>
      </c>
      <c r="M6" s="59">
        <v>84284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139352</v>
      </c>
      <c r="W6" s="59">
        <v>1378002</v>
      </c>
      <c r="X6" s="59">
        <v>-1238650</v>
      </c>
      <c r="Y6" s="60">
        <v>-89.89</v>
      </c>
      <c r="Z6" s="61">
        <v>2756000</v>
      </c>
    </row>
    <row r="7" spans="1:26" ht="13.5">
      <c r="A7" s="57" t="s">
        <v>33</v>
      </c>
      <c r="B7" s="18">
        <v>16346681</v>
      </c>
      <c r="C7" s="18">
        <v>0</v>
      </c>
      <c r="D7" s="58">
        <v>14946000</v>
      </c>
      <c r="E7" s="59">
        <v>14946000</v>
      </c>
      <c r="F7" s="59">
        <v>323378</v>
      </c>
      <c r="G7" s="59">
        <v>442102</v>
      </c>
      <c r="H7" s="59">
        <v>826490</v>
      </c>
      <c r="I7" s="59">
        <v>1591970</v>
      </c>
      <c r="J7" s="59">
        <v>542554</v>
      </c>
      <c r="K7" s="59">
        <v>1210128</v>
      </c>
      <c r="L7" s="59">
        <v>1770002</v>
      </c>
      <c r="M7" s="59">
        <v>3522684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5114654</v>
      </c>
      <c r="W7" s="59">
        <v>7473000</v>
      </c>
      <c r="X7" s="59">
        <v>-2358346</v>
      </c>
      <c r="Y7" s="60">
        <v>-31.56</v>
      </c>
      <c r="Z7" s="61">
        <v>14946000</v>
      </c>
    </row>
    <row r="8" spans="1:26" ht="13.5">
      <c r="A8" s="57" t="s">
        <v>34</v>
      </c>
      <c r="B8" s="18">
        <v>431698560</v>
      </c>
      <c r="C8" s="18">
        <v>0</v>
      </c>
      <c r="D8" s="58">
        <v>454585000</v>
      </c>
      <c r="E8" s="59">
        <v>454585000</v>
      </c>
      <c r="F8" s="59">
        <v>117992869</v>
      </c>
      <c r="G8" s="59">
        <v>0</v>
      </c>
      <c r="H8" s="59">
        <v>22235820</v>
      </c>
      <c r="I8" s="59">
        <v>140228689</v>
      </c>
      <c r="J8" s="59">
        <v>6716471</v>
      </c>
      <c r="K8" s="59">
        <v>20733315</v>
      </c>
      <c r="L8" s="59">
        <v>106655452</v>
      </c>
      <c r="M8" s="59">
        <v>134105238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274333927</v>
      </c>
      <c r="W8" s="59">
        <v>284374826</v>
      </c>
      <c r="X8" s="59">
        <v>-10040899</v>
      </c>
      <c r="Y8" s="60">
        <v>-3.53</v>
      </c>
      <c r="Z8" s="61">
        <v>454585000</v>
      </c>
    </row>
    <row r="9" spans="1:26" ht="13.5">
      <c r="A9" s="57" t="s">
        <v>35</v>
      </c>
      <c r="B9" s="18">
        <v>854844</v>
      </c>
      <c r="C9" s="18">
        <v>0</v>
      </c>
      <c r="D9" s="58">
        <v>371180</v>
      </c>
      <c r="E9" s="59">
        <v>371180</v>
      </c>
      <c r="F9" s="59">
        <v>947756</v>
      </c>
      <c r="G9" s="59">
        <v>27477</v>
      </c>
      <c r="H9" s="59">
        <v>2102019</v>
      </c>
      <c r="I9" s="59">
        <v>3077252</v>
      </c>
      <c r="J9" s="59">
        <v>27004</v>
      </c>
      <c r="K9" s="59">
        <v>26048</v>
      </c>
      <c r="L9" s="59">
        <v>9172</v>
      </c>
      <c r="M9" s="59">
        <v>62224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3139476</v>
      </c>
      <c r="W9" s="59">
        <v>185592</v>
      </c>
      <c r="X9" s="59">
        <v>2953884</v>
      </c>
      <c r="Y9" s="60">
        <v>1591.6</v>
      </c>
      <c r="Z9" s="61">
        <v>371180</v>
      </c>
    </row>
    <row r="10" spans="1:26" ht="25.5">
      <c r="A10" s="62" t="s">
        <v>95</v>
      </c>
      <c r="B10" s="63">
        <f>SUM(B5:B9)</f>
        <v>451529423</v>
      </c>
      <c r="C10" s="63">
        <f>SUM(C5:C9)</f>
        <v>0</v>
      </c>
      <c r="D10" s="64">
        <f aca="true" t="shared" si="0" ref="D10:Z10">SUM(D5:D9)</f>
        <v>472658180</v>
      </c>
      <c r="E10" s="65">
        <f t="shared" si="0"/>
        <v>472658180</v>
      </c>
      <c r="F10" s="65">
        <f t="shared" si="0"/>
        <v>119278264</v>
      </c>
      <c r="G10" s="65">
        <f t="shared" si="0"/>
        <v>484525</v>
      </c>
      <c r="H10" s="65">
        <f t="shared" si="0"/>
        <v>25190190</v>
      </c>
      <c r="I10" s="65">
        <f t="shared" si="0"/>
        <v>144952979</v>
      </c>
      <c r="J10" s="65">
        <f t="shared" si="0"/>
        <v>7313116</v>
      </c>
      <c r="K10" s="65">
        <f t="shared" si="0"/>
        <v>22014133</v>
      </c>
      <c r="L10" s="65">
        <f t="shared" si="0"/>
        <v>108447181</v>
      </c>
      <c r="M10" s="65">
        <f t="shared" si="0"/>
        <v>137774430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282727409</v>
      </c>
      <c r="W10" s="65">
        <f t="shared" si="0"/>
        <v>293411420</v>
      </c>
      <c r="X10" s="65">
        <f t="shared" si="0"/>
        <v>-10684011</v>
      </c>
      <c r="Y10" s="66">
        <f>+IF(W10&lt;&gt;0,(X10/W10)*100,0)</f>
        <v>-3.641307144759396</v>
      </c>
      <c r="Z10" s="67">
        <f t="shared" si="0"/>
        <v>472658180</v>
      </c>
    </row>
    <row r="11" spans="1:26" ht="13.5">
      <c r="A11" s="57" t="s">
        <v>36</v>
      </c>
      <c r="B11" s="18">
        <v>130754071</v>
      </c>
      <c r="C11" s="18">
        <v>0</v>
      </c>
      <c r="D11" s="58">
        <v>153856600</v>
      </c>
      <c r="E11" s="59">
        <v>153856600</v>
      </c>
      <c r="F11" s="59">
        <v>11292500</v>
      </c>
      <c r="G11" s="59">
        <v>11395315</v>
      </c>
      <c r="H11" s="59">
        <v>14252851</v>
      </c>
      <c r="I11" s="59">
        <v>36940666</v>
      </c>
      <c r="J11" s="59">
        <v>11974671</v>
      </c>
      <c r="K11" s="59">
        <v>11793412</v>
      </c>
      <c r="L11" s="59">
        <v>13485093</v>
      </c>
      <c r="M11" s="59">
        <v>37253176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74193842</v>
      </c>
      <c r="W11" s="59">
        <v>76928298</v>
      </c>
      <c r="X11" s="59">
        <v>-2734456</v>
      </c>
      <c r="Y11" s="60">
        <v>-3.55</v>
      </c>
      <c r="Z11" s="61">
        <v>153856600</v>
      </c>
    </row>
    <row r="12" spans="1:26" ht="13.5">
      <c r="A12" s="57" t="s">
        <v>37</v>
      </c>
      <c r="B12" s="18">
        <v>12527187</v>
      </c>
      <c r="C12" s="18">
        <v>0</v>
      </c>
      <c r="D12" s="58">
        <v>13632790</v>
      </c>
      <c r="E12" s="59">
        <v>13632790</v>
      </c>
      <c r="F12" s="59">
        <v>1009067</v>
      </c>
      <c r="G12" s="59">
        <v>1037926</v>
      </c>
      <c r="H12" s="59">
        <v>1233965</v>
      </c>
      <c r="I12" s="59">
        <v>3280958</v>
      </c>
      <c r="J12" s="59">
        <v>1054006</v>
      </c>
      <c r="K12" s="59">
        <v>1071170</v>
      </c>
      <c r="L12" s="59">
        <v>1053717</v>
      </c>
      <c r="M12" s="59">
        <v>3178893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6459851</v>
      </c>
      <c r="W12" s="59">
        <v>6816396</v>
      </c>
      <c r="X12" s="59">
        <v>-356545</v>
      </c>
      <c r="Y12" s="60">
        <v>-5.23</v>
      </c>
      <c r="Z12" s="61">
        <v>13632790</v>
      </c>
    </row>
    <row r="13" spans="1:26" ht="13.5">
      <c r="A13" s="57" t="s">
        <v>96</v>
      </c>
      <c r="B13" s="18">
        <v>19717453</v>
      </c>
      <c r="C13" s="18">
        <v>0</v>
      </c>
      <c r="D13" s="58">
        <v>21219130</v>
      </c>
      <c r="E13" s="59">
        <v>21219130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21219130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10954600</v>
      </c>
      <c r="E15" s="59">
        <v>10954600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10954600</v>
      </c>
    </row>
    <row r="16" spans="1:26" ht="13.5">
      <c r="A16" s="68" t="s">
        <v>40</v>
      </c>
      <c r="B16" s="18">
        <v>212406157</v>
      </c>
      <c r="C16" s="18">
        <v>0</v>
      </c>
      <c r="D16" s="58">
        <v>219905040</v>
      </c>
      <c r="E16" s="59">
        <v>219905040</v>
      </c>
      <c r="F16" s="59">
        <v>1404341</v>
      </c>
      <c r="G16" s="59">
        <v>8621352</v>
      </c>
      <c r="H16" s="59">
        <v>18596681</v>
      </c>
      <c r="I16" s="59">
        <v>28622374</v>
      </c>
      <c r="J16" s="59">
        <v>8284744</v>
      </c>
      <c r="K16" s="59">
        <v>23416812</v>
      </c>
      <c r="L16" s="59">
        <v>16895814</v>
      </c>
      <c r="M16" s="59">
        <v>48597370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77219744</v>
      </c>
      <c r="W16" s="59">
        <v>34560000</v>
      </c>
      <c r="X16" s="59">
        <v>42659744</v>
      </c>
      <c r="Y16" s="60">
        <v>123.44</v>
      </c>
      <c r="Z16" s="61">
        <v>219905040</v>
      </c>
    </row>
    <row r="17" spans="1:26" ht="13.5">
      <c r="A17" s="57" t="s">
        <v>41</v>
      </c>
      <c r="B17" s="18">
        <v>59832080</v>
      </c>
      <c r="C17" s="18">
        <v>0</v>
      </c>
      <c r="D17" s="58">
        <v>50659150</v>
      </c>
      <c r="E17" s="59">
        <v>50659150</v>
      </c>
      <c r="F17" s="59">
        <v>5273600</v>
      </c>
      <c r="G17" s="59">
        <v>2992017</v>
      </c>
      <c r="H17" s="59">
        <v>4196491</v>
      </c>
      <c r="I17" s="59">
        <v>12462108</v>
      </c>
      <c r="J17" s="59">
        <v>5708222</v>
      </c>
      <c r="K17" s="59">
        <v>5251157</v>
      </c>
      <c r="L17" s="59">
        <v>5056616</v>
      </c>
      <c r="M17" s="59">
        <v>16015995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28478103</v>
      </c>
      <c r="W17" s="59">
        <v>25329390</v>
      </c>
      <c r="X17" s="59">
        <v>3148713</v>
      </c>
      <c r="Y17" s="60">
        <v>12.43</v>
      </c>
      <c r="Z17" s="61">
        <v>50659150</v>
      </c>
    </row>
    <row r="18" spans="1:26" ht="13.5">
      <c r="A18" s="69" t="s">
        <v>42</v>
      </c>
      <c r="B18" s="70">
        <f>SUM(B11:B17)</f>
        <v>435236948</v>
      </c>
      <c r="C18" s="70">
        <f>SUM(C11:C17)</f>
        <v>0</v>
      </c>
      <c r="D18" s="71">
        <f aca="true" t="shared" si="1" ref="D18:Z18">SUM(D11:D17)</f>
        <v>470227310</v>
      </c>
      <c r="E18" s="72">
        <f t="shared" si="1"/>
        <v>470227310</v>
      </c>
      <c r="F18" s="72">
        <f t="shared" si="1"/>
        <v>18979508</v>
      </c>
      <c r="G18" s="72">
        <f t="shared" si="1"/>
        <v>24046610</v>
      </c>
      <c r="H18" s="72">
        <f t="shared" si="1"/>
        <v>38279988</v>
      </c>
      <c r="I18" s="72">
        <f t="shared" si="1"/>
        <v>81306106</v>
      </c>
      <c r="J18" s="72">
        <f t="shared" si="1"/>
        <v>27021643</v>
      </c>
      <c r="K18" s="72">
        <f t="shared" si="1"/>
        <v>41532551</v>
      </c>
      <c r="L18" s="72">
        <f t="shared" si="1"/>
        <v>36491240</v>
      </c>
      <c r="M18" s="72">
        <f t="shared" si="1"/>
        <v>105045434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186351540</v>
      </c>
      <c r="W18" s="72">
        <f t="shared" si="1"/>
        <v>143634084</v>
      </c>
      <c r="X18" s="72">
        <f t="shared" si="1"/>
        <v>42717456</v>
      </c>
      <c r="Y18" s="66">
        <f>+IF(W18&lt;&gt;0,(X18/W18)*100,0)</f>
        <v>29.740473020317378</v>
      </c>
      <c r="Z18" s="73">
        <f t="shared" si="1"/>
        <v>470227310</v>
      </c>
    </row>
    <row r="19" spans="1:26" ht="13.5">
      <c r="A19" s="69" t="s">
        <v>43</v>
      </c>
      <c r="B19" s="74">
        <f>+B10-B18</f>
        <v>16292475</v>
      </c>
      <c r="C19" s="74">
        <f>+C10-C18</f>
        <v>0</v>
      </c>
      <c r="D19" s="75">
        <f aca="true" t="shared" si="2" ref="D19:Z19">+D10-D18</f>
        <v>2430870</v>
      </c>
      <c r="E19" s="76">
        <f t="shared" si="2"/>
        <v>2430870</v>
      </c>
      <c r="F19" s="76">
        <f t="shared" si="2"/>
        <v>100298756</v>
      </c>
      <c r="G19" s="76">
        <f t="shared" si="2"/>
        <v>-23562085</v>
      </c>
      <c r="H19" s="76">
        <f t="shared" si="2"/>
        <v>-13089798</v>
      </c>
      <c r="I19" s="76">
        <f t="shared" si="2"/>
        <v>63646873</v>
      </c>
      <c r="J19" s="76">
        <f t="shared" si="2"/>
        <v>-19708527</v>
      </c>
      <c r="K19" s="76">
        <f t="shared" si="2"/>
        <v>-19518418</v>
      </c>
      <c r="L19" s="76">
        <f t="shared" si="2"/>
        <v>71955941</v>
      </c>
      <c r="M19" s="76">
        <f t="shared" si="2"/>
        <v>32728996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96375869</v>
      </c>
      <c r="W19" s="76">
        <f>IF(E10=E18,0,W10-W18)</f>
        <v>149777336</v>
      </c>
      <c r="X19" s="76">
        <f t="shared" si="2"/>
        <v>-53401467</v>
      </c>
      <c r="Y19" s="77">
        <f>+IF(W19&lt;&gt;0,(X19/W19)*100,0)</f>
        <v>-35.653903605282444</v>
      </c>
      <c r="Z19" s="78">
        <f t="shared" si="2"/>
        <v>2430870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16292475</v>
      </c>
      <c r="C22" s="85">
        <f>SUM(C19:C21)</f>
        <v>0</v>
      </c>
      <c r="D22" s="86">
        <f aca="true" t="shared" si="3" ref="D22:Z22">SUM(D19:D21)</f>
        <v>2430870</v>
      </c>
      <c r="E22" s="87">
        <f t="shared" si="3"/>
        <v>2430870</v>
      </c>
      <c r="F22" s="87">
        <f t="shared" si="3"/>
        <v>100298756</v>
      </c>
      <c r="G22" s="87">
        <f t="shared" si="3"/>
        <v>-23562085</v>
      </c>
      <c r="H22" s="87">
        <f t="shared" si="3"/>
        <v>-13089798</v>
      </c>
      <c r="I22" s="87">
        <f t="shared" si="3"/>
        <v>63646873</v>
      </c>
      <c r="J22" s="87">
        <f t="shared" si="3"/>
        <v>-19708527</v>
      </c>
      <c r="K22" s="87">
        <f t="shared" si="3"/>
        <v>-19518418</v>
      </c>
      <c r="L22" s="87">
        <f t="shared" si="3"/>
        <v>71955941</v>
      </c>
      <c r="M22" s="87">
        <f t="shared" si="3"/>
        <v>32728996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96375869</v>
      </c>
      <c r="W22" s="87">
        <f t="shared" si="3"/>
        <v>149777336</v>
      </c>
      <c r="X22" s="87">
        <f t="shared" si="3"/>
        <v>-53401467</v>
      </c>
      <c r="Y22" s="88">
        <f>+IF(W22&lt;&gt;0,(X22/W22)*100,0)</f>
        <v>-35.653903605282444</v>
      </c>
      <c r="Z22" s="89">
        <f t="shared" si="3"/>
        <v>2430870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16292475</v>
      </c>
      <c r="C24" s="74">
        <f>SUM(C22:C23)</f>
        <v>0</v>
      </c>
      <c r="D24" s="75">
        <f aca="true" t="shared" si="4" ref="D24:Z24">SUM(D22:D23)</f>
        <v>2430870</v>
      </c>
      <c r="E24" s="76">
        <f t="shared" si="4"/>
        <v>2430870</v>
      </c>
      <c r="F24" s="76">
        <f t="shared" si="4"/>
        <v>100298756</v>
      </c>
      <c r="G24" s="76">
        <f t="shared" si="4"/>
        <v>-23562085</v>
      </c>
      <c r="H24" s="76">
        <f t="shared" si="4"/>
        <v>-13089798</v>
      </c>
      <c r="I24" s="76">
        <f t="shared" si="4"/>
        <v>63646873</v>
      </c>
      <c r="J24" s="76">
        <f t="shared" si="4"/>
        <v>-19708527</v>
      </c>
      <c r="K24" s="76">
        <f t="shared" si="4"/>
        <v>-19518418</v>
      </c>
      <c r="L24" s="76">
        <f t="shared" si="4"/>
        <v>71955941</v>
      </c>
      <c r="M24" s="76">
        <f t="shared" si="4"/>
        <v>32728996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96375869</v>
      </c>
      <c r="W24" s="76">
        <f t="shared" si="4"/>
        <v>149777336</v>
      </c>
      <c r="X24" s="76">
        <f t="shared" si="4"/>
        <v>-53401467</v>
      </c>
      <c r="Y24" s="77">
        <f>+IF(W24&lt;&gt;0,(X24/W24)*100,0)</f>
        <v>-35.653903605282444</v>
      </c>
      <c r="Z24" s="78">
        <f t="shared" si="4"/>
        <v>2430870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26355498</v>
      </c>
      <c r="C27" s="21">
        <v>0</v>
      </c>
      <c r="D27" s="98">
        <v>38157250</v>
      </c>
      <c r="E27" s="99">
        <v>38157250</v>
      </c>
      <c r="F27" s="99">
        <v>0</v>
      </c>
      <c r="G27" s="99">
        <v>616466</v>
      </c>
      <c r="H27" s="99">
        <v>2065920</v>
      </c>
      <c r="I27" s="99">
        <v>2682386</v>
      </c>
      <c r="J27" s="99">
        <v>883117</v>
      </c>
      <c r="K27" s="99">
        <v>2581939</v>
      </c>
      <c r="L27" s="99">
        <v>2003928</v>
      </c>
      <c r="M27" s="99">
        <v>5468984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8151370</v>
      </c>
      <c r="W27" s="99">
        <v>19078625</v>
      </c>
      <c r="X27" s="99">
        <v>-10927255</v>
      </c>
      <c r="Y27" s="100">
        <v>-57.27</v>
      </c>
      <c r="Z27" s="101">
        <v>38157250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26355498</v>
      </c>
      <c r="C31" s="18">
        <v>0</v>
      </c>
      <c r="D31" s="58">
        <v>38157250</v>
      </c>
      <c r="E31" s="59">
        <v>38157250</v>
      </c>
      <c r="F31" s="59">
        <v>0</v>
      </c>
      <c r="G31" s="59">
        <v>616466</v>
      </c>
      <c r="H31" s="59">
        <v>2065920</v>
      </c>
      <c r="I31" s="59">
        <v>2682386</v>
      </c>
      <c r="J31" s="59">
        <v>883117</v>
      </c>
      <c r="K31" s="59">
        <v>2581938</v>
      </c>
      <c r="L31" s="59">
        <v>2003928</v>
      </c>
      <c r="M31" s="59">
        <v>5468983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8151369</v>
      </c>
      <c r="W31" s="59">
        <v>19078625</v>
      </c>
      <c r="X31" s="59">
        <v>-10927256</v>
      </c>
      <c r="Y31" s="60">
        <v>-57.27</v>
      </c>
      <c r="Z31" s="61">
        <v>38157250</v>
      </c>
    </row>
    <row r="32" spans="1:26" ht="13.5">
      <c r="A32" s="69" t="s">
        <v>50</v>
      </c>
      <c r="B32" s="21">
        <f>SUM(B28:B31)</f>
        <v>26355498</v>
      </c>
      <c r="C32" s="21">
        <f>SUM(C28:C31)</f>
        <v>0</v>
      </c>
      <c r="D32" s="98">
        <f aca="true" t="shared" si="5" ref="D32:Z32">SUM(D28:D31)</f>
        <v>38157250</v>
      </c>
      <c r="E32" s="99">
        <f t="shared" si="5"/>
        <v>38157250</v>
      </c>
      <c r="F32" s="99">
        <f t="shared" si="5"/>
        <v>0</v>
      </c>
      <c r="G32" s="99">
        <f t="shared" si="5"/>
        <v>616466</v>
      </c>
      <c r="H32" s="99">
        <f t="shared" si="5"/>
        <v>2065920</v>
      </c>
      <c r="I32" s="99">
        <f t="shared" si="5"/>
        <v>2682386</v>
      </c>
      <c r="J32" s="99">
        <f t="shared" si="5"/>
        <v>883117</v>
      </c>
      <c r="K32" s="99">
        <f t="shared" si="5"/>
        <v>2581938</v>
      </c>
      <c r="L32" s="99">
        <f t="shared" si="5"/>
        <v>2003928</v>
      </c>
      <c r="M32" s="99">
        <f t="shared" si="5"/>
        <v>5468983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8151369</v>
      </c>
      <c r="W32" s="99">
        <f t="shared" si="5"/>
        <v>19078625</v>
      </c>
      <c r="X32" s="99">
        <f t="shared" si="5"/>
        <v>-10927256</v>
      </c>
      <c r="Y32" s="100">
        <f>+IF(W32&lt;&gt;0,(X32/W32)*100,0)</f>
        <v>-57.27486126489724</v>
      </c>
      <c r="Z32" s="101">
        <f t="shared" si="5"/>
        <v>38157250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254275223</v>
      </c>
      <c r="C35" s="18">
        <v>0</v>
      </c>
      <c r="D35" s="58">
        <v>170743875</v>
      </c>
      <c r="E35" s="59">
        <v>170743875</v>
      </c>
      <c r="F35" s="59">
        <v>253743890</v>
      </c>
      <c r="G35" s="59">
        <v>413280837</v>
      </c>
      <c r="H35" s="59">
        <v>362595281</v>
      </c>
      <c r="I35" s="59">
        <v>362595281</v>
      </c>
      <c r="J35" s="59">
        <v>327485255</v>
      </c>
      <c r="K35" s="59">
        <v>345995334</v>
      </c>
      <c r="L35" s="59">
        <v>399007013</v>
      </c>
      <c r="M35" s="59">
        <v>399007013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399007013</v>
      </c>
      <c r="W35" s="59">
        <v>85371938</v>
      </c>
      <c r="X35" s="59">
        <v>313635075</v>
      </c>
      <c r="Y35" s="60">
        <v>367.37</v>
      </c>
      <c r="Z35" s="61">
        <v>170743875</v>
      </c>
    </row>
    <row r="36" spans="1:26" ht="13.5">
      <c r="A36" s="57" t="s">
        <v>53</v>
      </c>
      <c r="B36" s="18">
        <v>305574705</v>
      </c>
      <c r="C36" s="18">
        <v>0</v>
      </c>
      <c r="D36" s="58">
        <v>314892398</v>
      </c>
      <c r="E36" s="59">
        <v>314892398</v>
      </c>
      <c r="F36" s="59">
        <v>305250568</v>
      </c>
      <c r="G36" s="59">
        <v>304564035</v>
      </c>
      <c r="H36" s="59">
        <v>364350763</v>
      </c>
      <c r="I36" s="59">
        <v>364350763</v>
      </c>
      <c r="J36" s="59">
        <v>368449102</v>
      </c>
      <c r="K36" s="59">
        <v>371057173</v>
      </c>
      <c r="L36" s="59">
        <v>373045879</v>
      </c>
      <c r="M36" s="59">
        <v>373045879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373045879</v>
      </c>
      <c r="W36" s="59">
        <v>157446199</v>
      </c>
      <c r="X36" s="59">
        <v>215599680</v>
      </c>
      <c r="Y36" s="60">
        <v>136.94</v>
      </c>
      <c r="Z36" s="61">
        <v>314892398</v>
      </c>
    </row>
    <row r="37" spans="1:26" ht="13.5">
      <c r="A37" s="57" t="s">
        <v>54</v>
      </c>
      <c r="B37" s="18">
        <v>70691859</v>
      </c>
      <c r="C37" s="18">
        <v>0</v>
      </c>
      <c r="D37" s="58">
        <v>30000000</v>
      </c>
      <c r="E37" s="59">
        <v>30000000</v>
      </c>
      <c r="F37" s="59">
        <v>13785108</v>
      </c>
      <c r="G37" s="59">
        <v>70484317</v>
      </c>
      <c r="H37" s="59">
        <v>95647034</v>
      </c>
      <c r="I37" s="59">
        <v>95647034</v>
      </c>
      <c r="J37" s="59">
        <v>88992094</v>
      </c>
      <c r="K37" s="59">
        <v>131169609</v>
      </c>
      <c r="L37" s="59">
        <v>115052276</v>
      </c>
      <c r="M37" s="59">
        <v>115052276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115052276</v>
      </c>
      <c r="W37" s="59">
        <v>15000000</v>
      </c>
      <c r="X37" s="59">
        <v>100052276</v>
      </c>
      <c r="Y37" s="60">
        <v>667.02</v>
      </c>
      <c r="Z37" s="61">
        <v>30000000</v>
      </c>
    </row>
    <row r="38" spans="1:26" ht="13.5">
      <c r="A38" s="57" t="s">
        <v>55</v>
      </c>
      <c r="B38" s="18">
        <v>6879241</v>
      </c>
      <c r="C38" s="18">
        <v>0</v>
      </c>
      <c r="D38" s="58">
        <v>6000000</v>
      </c>
      <c r="E38" s="59">
        <v>6000000</v>
      </c>
      <c r="F38" s="59">
        <v>350785</v>
      </c>
      <c r="G38" s="59">
        <v>4751686</v>
      </c>
      <c r="H38" s="59">
        <v>4751686</v>
      </c>
      <c r="I38" s="59">
        <v>4751686</v>
      </c>
      <c r="J38" s="59">
        <v>4751686</v>
      </c>
      <c r="K38" s="59">
        <v>4751686</v>
      </c>
      <c r="L38" s="59">
        <v>4751686</v>
      </c>
      <c r="M38" s="59">
        <v>4751686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4751686</v>
      </c>
      <c r="W38" s="59">
        <v>3000000</v>
      </c>
      <c r="X38" s="59">
        <v>1751686</v>
      </c>
      <c r="Y38" s="60">
        <v>58.39</v>
      </c>
      <c r="Z38" s="61">
        <v>6000000</v>
      </c>
    </row>
    <row r="39" spans="1:26" ht="13.5">
      <c r="A39" s="57" t="s">
        <v>56</v>
      </c>
      <c r="B39" s="18">
        <v>482278828</v>
      </c>
      <c r="C39" s="18">
        <v>0</v>
      </c>
      <c r="D39" s="58">
        <v>449636273</v>
      </c>
      <c r="E39" s="59">
        <v>449636273</v>
      </c>
      <c r="F39" s="59">
        <v>544858565</v>
      </c>
      <c r="G39" s="59">
        <v>642608869</v>
      </c>
      <c r="H39" s="59">
        <v>626547324</v>
      </c>
      <c r="I39" s="59">
        <v>626547324</v>
      </c>
      <c r="J39" s="59">
        <v>602190577</v>
      </c>
      <c r="K39" s="59">
        <v>581131212</v>
      </c>
      <c r="L39" s="59">
        <v>652248930</v>
      </c>
      <c r="M39" s="59">
        <v>652248930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652248930</v>
      </c>
      <c r="W39" s="59">
        <v>224818137</v>
      </c>
      <c r="X39" s="59">
        <v>427430793</v>
      </c>
      <c r="Y39" s="60">
        <v>190.12</v>
      </c>
      <c r="Z39" s="61">
        <v>449636273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82282513</v>
      </c>
      <c r="C42" s="18">
        <v>0</v>
      </c>
      <c r="D42" s="58">
        <v>23650000</v>
      </c>
      <c r="E42" s="59">
        <v>23650000</v>
      </c>
      <c r="F42" s="59">
        <v>100298758</v>
      </c>
      <c r="G42" s="59">
        <v>-23562086</v>
      </c>
      <c r="H42" s="59">
        <v>-27147733</v>
      </c>
      <c r="I42" s="59">
        <v>49588939</v>
      </c>
      <c r="J42" s="59">
        <v>-19708555</v>
      </c>
      <c r="K42" s="59">
        <v>-19518420</v>
      </c>
      <c r="L42" s="59">
        <v>71955944</v>
      </c>
      <c r="M42" s="59">
        <v>32728969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82317908</v>
      </c>
      <c r="W42" s="59">
        <v>178859852</v>
      </c>
      <c r="X42" s="59">
        <v>-96541944</v>
      </c>
      <c r="Y42" s="60">
        <v>-53.98</v>
      </c>
      <c r="Z42" s="61">
        <v>23650000</v>
      </c>
    </row>
    <row r="43" spans="1:26" ht="13.5">
      <c r="A43" s="57" t="s">
        <v>59</v>
      </c>
      <c r="B43" s="18">
        <v>-25548044</v>
      </c>
      <c r="C43" s="18">
        <v>0</v>
      </c>
      <c r="D43" s="58">
        <v>-38157250</v>
      </c>
      <c r="E43" s="59">
        <v>-38157250</v>
      </c>
      <c r="F43" s="59">
        <v>0</v>
      </c>
      <c r="G43" s="59">
        <v>0</v>
      </c>
      <c r="H43" s="59">
        <v>-2065920</v>
      </c>
      <c r="I43" s="59">
        <v>-2065920</v>
      </c>
      <c r="J43" s="59">
        <v>-883117</v>
      </c>
      <c r="K43" s="59">
        <v>-2581938</v>
      </c>
      <c r="L43" s="59">
        <v>-2003928</v>
      </c>
      <c r="M43" s="59">
        <v>-5468983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-7534903</v>
      </c>
      <c r="W43" s="59"/>
      <c r="X43" s="59">
        <v>-7534903</v>
      </c>
      <c r="Y43" s="60">
        <v>0</v>
      </c>
      <c r="Z43" s="61">
        <v>-38157250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148030747</v>
      </c>
      <c r="C45" s="21">
        <v>0</v>
      </c>
      <c r="D45" s="98">
        <v>142935906</v>
      </c>
      <c r="E45" s="99">
        <v>142935906</v>
      </c>
      <c r="F45" s="99">
        <v>100298758</v>
      </c>
      <c r="G45" s="99">
        <v>76736672</v>
      </c>
      <c r="H45" s="99">
        <v>47523019</v>
      </c>
      <c r="I45" s="99">
        <v>47523019</v>
      </c>
      <c r="J45" s="99">
        <v>26931347</v>
      </c>
      <c r="K45" s="99">
        <v>4830989</v>
      </c>
      <c r="L45" s="99">
        <v>74783005</v>
      </c>
      <c r="M45" s="99">
        <v>74783005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74783005</v>
      </c>
      <c r="W45" s="99">
        <v>336303008</v>
      </c>
      <c r="X45" s="99">
        <v>-261520003</v>
      </c>
      <c r="Y45" s="100">
        <v>-77.76</v>
      </c>
      <c r="Z45" s="101">
        <v>142935906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22118619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22118619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41089224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41089224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109</v>
      </c>
      <c r="B67" s="23">
        <v>2629338</v>
      </c>
      <c r="C67" s="23"/>
      <c r="D67" s="24">
        <v>2756000</v>
      </c>
      <c r="E67" s="25">
        <v>2756000</v>
      </c>
      <c r="F67" s="25">
        <v>14261</v>
      </c>
      <c r="G67" s="25">
        <v>14946</v>
      </c>
      <c r="H67" s="25">
        <v>25861</v>
      </c>
      <c r="I67" s="25">
        <v>55068</v>
      </c>
      <c r="J67" s="25">
        <v>27087</v>
      </c>
      <c r="K67" s="25">
        <v>44642</v>
      </c>
      <c r="L67" s="25">
        <v>12555</v>
      </c>
      <c r="M67" s="25">
        <v>84284</v>
      </c>
      <c r="N67" s="25"/>
      <c r="O67" s="25"/>
      <c r="P67" s="25"/>
      <c r="Q67" s="25"/>
      <c r="R67" s="25"/>
      <c r="S67" s="25"/>
      <c r="T67" s="25"/>
      <c r="U67" s="25"/>
      <c r="V67" s="25">
        <v>139352</v>
      </c>
      <c r="W67" s="25">
        <v>1378002</v>
      </c>
      <c r="X67" s="25"/>
      <c r="Y67" s="24"/>
      <c r="Z67" s="26">
        <v>2756000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2629338</v>
      </c>
      <c r="C69" s="18"/>
      <c r="D69" s="19">
        <v>2756000</v>
      </c>
      <c r="E69" s="20">
        <v>2756000</v>
      </c>
      <c r="F69" s="20">
        <v>14261</v>
      </c>
      <c r="G69" s="20">
        <v>14946</v>
      </c>
      <c r="H69" s="20">
        <v>25861</v>
      </c>
      <c r="I69" s="20">
        <v>55068</v>
      </c>
      <c r="J69" s="20">
        <v>27087</v>
      </c>
      <c r="K69" s="20">
        <v>44642</v>
      </c>
      <c r="L69" s="20">
        <v>12555</v>
      </c>
      <c r="M69" s="20">
        <v>84284</v>
      </c>
      <c r="N69" s="20"/>
      <c r="O69" s="20"/>
      <c r="P69" s="20"/>
      <c r="Q69" s="20"/>
      <c r="R69" s="20"/>
      <c r="S69" s="20"/>
      <c r="T69" s="20"/>
      <c r="U69" s="20"/>
      <c r="V69" s="20">
        <v>139352</v>
      </c>
      <c r="W69" s="20">
        <v>1378002</v>
      </c>
      <c r="X69" s="20"/>
      <c r="Y69" s="19"/>
      <c r="Z69" s="22">
        <v>2756000</v>
      </c>
    </row>
    <row r="70" spans="1:26" ht="13.5" hidden="1">
      <c r="A70" s="38" t="s">
        <v>103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107</v>
      </c>
      <c r="B74" s="18">
        <v>2629338</v>
      </c>
      <c r="C74" s="18"/>
      <c r="D74" s="19">
        <v>2756000</v>
      </c>
      <c r="E74" s="20">
        <v>2756000</v>
      </c>
      <c r="F74" s="20">
        <v>14261</v>
      </c>
      <c r="G74" s="20">
        <v>14946</v>
      </c>
      <c r="H74" s="20">
        <v>25861</v>
      </c>
      <c r="I74" s="20">
        <v>55068</v>
      </c>
      <c r="J74" s="20">
        <v>27087</v>
      </c>
      <c r="K74" s="20">
        <v>44642</v>
      </c>
      <c r="L74" s="20">
        <v>12555</v>
      </c>
      <c r="M74" s="20">
        <v>84284</v>
      </c>
      <c r="N74" s="20"/>
      <c r="O74" s="20"/>
      <c r="P74" s="20"/>
      <c r="Q74" s="20"/>
      <c r="R74" s="20"/>
      <c r="S74" s="20"/>
      <c r="T74" s="20"/>
      <c r="U74" s="20"/>
      <c r="V74" s="20">
        <v>139352</v>
      </c>
      <c r="W74" s="20">
        <v>1378002</v>
      </c>
      <c r="X74" s="20"/>
      <c r="Y74" s="19"/>
      <c r="Z74" s="22">
        <v>2756000</v>
      </c>
    </row>
    <row r="75" spans="1:26" ht="13.5" hidden="1">
      <c r="A75" s="39" t="s">
        <v>108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110</v>
      </c>
      <c r="B76" s="31"/>
      <c r="C76" s="31"/>
      <c r="D76" s="32">
        <v>2756000</v>
      </c>
      <c r="E76" s="33">
        <v>2756000</v>
      </c>
      <c r="F76" s="33">
        <v>14261</v>
      </c>
      <c r="G76" s="33">
        <v>14946</v>
      </c>
      <c r="H76" s="33">
        <v>25861</v>
      </c>
      <c r="I76" s="33">
        <v>55068</v>
      </c>
      <c r="J76" s="33">
        <v>27087</v>
      </c>
      <c r="K76" s="33">
        <v>44642</v>
      </c>
      <c r="L76" s="33">
        <v>12555</v>
      </c>
      <c r="M76" s="33">
        <v>84284</v>
      </c>
      <c r="N76" s="33"/>
      <c r="O76" s="33"/>
      <c r="P76" s="33"/>
      <c r="Q76" s="33"/>
      <c r="R76" s="33"/>
      <c r="S76" s="33"/>
      <c r="T76" s="33"/>
      <c r="U76" s="33"/>
      <c r="V76" s="33">
        <v>139352</v>
      </c>
      <c r="W76" s="33">
        <v>1378002</v>
      </c>
      <c r="X76" s="33"/>
      <c r="Y76" s="32"/>
      <c r="Z76" s="34">
        <v>2756000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>
        <v>2756000</v>
      </c>
      <c r="E78" s="20">
        <v>2756000</v>
      </c>
      <c r="F78" s="20">
        <v>14261</v>
      </c>
      <c r="G78" s="20">
        <v>14946</v>
      </c>
      <c r="H78" s="20">
        <v>25861</v>
      </c>
      <c r="I78" s="20">
        <v>55068</v>
      </c>
      <c r="J78" s="20">
        <v>27087</v>
      </c>
      <c r="K78" s="20">
        <v>44642</v>
      </c>
      <c r="L78" s="20">
        <v>12555</v>
      </c>
      <c r="M78" s="20">
        <v>84284</v>
      </c>
      <c r="N78" s="20"/>
      <c r="O78" s="20"/>
      <c r="P78" s="20"/>
      <c r="Q78" s="20"/>
      <c r="R78" s="20"/>
      <c r="S78" s="20"/>
      <c r="T78" s="20"/>
      <c r="U78" s="20"/>
      <c r="V78" s="20">
        <v>139352</v>
      </c>
      <c r="W78" s="20">
        <v>1378002</v>
      </c>
      <c r="X78" s="20"/>
      <c r="Y78" s="19"/>
      <c r="Z78" s="22">
        <v>2756000</v>
      </c>
    </row>
    <row r="79" spans="1:26" ht="13.5" hidden="1">
      <c r="A79" s="38" t="s">
        <v>103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107</v>
      </c>
      <c r="B83" s="18"/>
      <c r="C83" s="18"/>
      <c r="D83" s="19">
        <v>2756000</v>
      </c>
      <c r="E83" s="20">
        <v>2756000</v>
      </c>
      <c r="F83" s="20">
        <v>14261</v>
      </c>
      <c r="G83" s="20">
        <v>14946</v>
      </c>
      <c r="H83" s="20">
        <v>25861</v>
      </c>
      <c r="I83" s="20">
        <v>55068</v>
      </c>
      <c r="J83" s="20">
        <v>27087</v>
      </c>
      <c r="K83" s="20">
        <v>44642</v>
      </c>
      <c r="L83" s="20">
        <v>12555</v>
      </c>
      <c r="M83" s="20">
        <v>84284</v>
      </c>
      <c r="N83" s="20"/>
      <c r="O83" s="20"/>
      <c r="P83" s="20"/>
      <c r="Q83" s="20"/>
      <c r="R83" s="20"/>
      <c r="S83" s="20"/>
      <c r="T83" s="20"/>
      <c r="U83" s="20"/>
      <c r="V83" s="20">
        <v>139352</v>
      </c>
      <c r="W83" s="20">
        <v>1378002</v>
      </c>
      <c r="X83" s="20"/>
      <c r="Y83" s="19"/>
      <c r="Z83" s="22">
        <v>2756000</v>
      </c>
    </row>
    <row r="84" spans="1:26" ht="13.5" hidden="1">
      <c r="A84" s="39" t="s">
        <v>108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2019-01-31T09:38:31Z</dcterms:created>
  <dcterms:modified xsi:type="dcterms:W3CDTF">2019-01-31T09:39:19Z</dcterms:modified>
  <cp:category/>
  <cp:version/>
  <cp:contentType/>
  <cp:contentStatus/>
</cp:coreProperties>
</file>