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'DC45'!$A$1:$Z$66</definedName>
    <definedName name="_xlnm.Print_Area" localSheetId="11">'DC6'!$A$1:$Z$66</definedName>
    <definedName name="_xlnm.Print_Area" localSheetId="20">'DC7'!$A$1:$Z$66</definedName>
    <definedName name="_xlnm.Print_Area" localSheetId="26">'DC8'!$A$1:$Z$66</definedName>
    <definedName name="_xlnm.Print_Area" localSheetId="31">'DC9'!$A$1:$Z$66</definedName>
    <definedName name="_xlnm.Print_Area" localSheetId="5">'NC061'!$A$1:$Z$66</definedName>
    <definedName name="_xlnm.Print_Area" localSheetId="6">'NC062'!$A$1:$Z$66</definedName>
    <definedName name="_xlnm.Print_Area" localSheetId="7">'NC064'!$A$1:$Z$66</definedName>
    <definedName name="_xlnm.Print_Area" localSheetId="8">'NC065'!$A$1:$Z$66</definedName>
    <definedName name="_xlnm.Print_Area" localSheetId="9">'NC066'!$A$1:$Z$66</definedName>
    <definedName name="_xlnm.Print_Area" localSheetId="10">'NC067'!$A$1:$Z$66</definedName>
    <definedName name="_xlnm.Print_Area" localSheetId="12">'NC071'!$A$1:$Z$66</definedName>
    <definedName name="_xlnm.Print_Area" localSheetId="13">'NC072'!$A$1:$Z$66</definedName>
    <definedName name="_xlnm.Print_Area" localSheetId="14">'NC073'!$A$1:$Z$66</definedName>
    <definedName name="_xlnm.Print_Area" localSheetId="15">'NC074'!$A$1:$Z$66</definedName>
    <definedName name="_xlnm.Print_Area" localSheetId="16">'NC075'!$A$1:$Z$66</definedName>
    <definedName name="_xlnm.Print_Area" localSheetId="17">'NC076'!$A$1:$Z$66</definedName>
    <definedName name="_xlnm.Print_Area" localSheetId="18">'NC077'!$A$1:$Z$66</definedName>
    <definedName name="_xlnm.Print_Area" localSheetId="19">'NC078'!$A$1:$Z$66</definedName>
    <definedName name="_xlnm.Print_Area" localSheetId="21">'NC082'!$A$1:$Z$66</definedName>
    <definedName name="_xlnm.Print_Area" localSheetId="22">'NC084'!$A$1:$Z$66</definedName>
    <definedName name="_xlnm.Print_Area" localSheetId="23">'NC085'!$A$1:$Z$66</definedName>
    <definedName name="_xlnm.Print_Area" localSheetId="24">'NC086'!$A$1:$Z$66</definedName>
    <definedName name="_xlnm.Print_Area" localSheetId="25">'NC087'!$A$1:$Z$66</definedName>
    <definedName name="_xlnm.Print_Area" localSheetId="27">'NC091'!$A$1:$Z$66</definedName>
    <definedName name="_xlnm.Print_Area" localSheetId="28">'NC092'!$A$1:$Z$66</definedName>
    <definedName name="_xlnm.Print_Area" localSheetId="29">'NC093'!$A$1:$Z$66</definedName>
    <definedName name="_xlnm.Print_Area" localSheetId="30">'NC094'!$A$1:$Z$66</definedName>
    <definedName name="_xlnm.Print_Area" localSheetId="1">'NC451'!$A$1:$Z$66</definedName>
    <definedName name="_xlnm.Print_Area" localSheetId="2">'NC452'!$A$1:$Z$66</definedName>
    <definedName name="_xlnm.Print_Area" localSheetId="3">'NC453'!$A$1:$Z$66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<sst xmlns="http://schemas.openxmlformats.org/spreadsheetml/2006/main" count="3552" uniqueCount="122">
  <si>
    <t>Northern Cape: Joe Morolong(NC451)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</si>
  <si>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</si>
  <si>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</si>
  <si>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</si>
  <si>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</si>
  <si>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</si>
  <si>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</si>
  <si>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</si>
  <si>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</si>
  <si>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</si>
  <si>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</si>
  <si>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</si>
  <si>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</si>
  <si>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</si>
  <si>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</si>
  <si>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</si>
  <si>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</si>
  <si>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</si>
  <si>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</si>
  <si>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</si>
  <si>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</si>
  <si>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</si>
  <si>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</si>
  <si>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</si>
  <si>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</si>
  <si>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</si>
  <si>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</si>
  <si>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</si>
  <si>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</si>
  <si>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</si>
  <si>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</si>
  <si>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</si>
  <si>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</si>
  <si>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</si>
  <si>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</si>
  <si>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</si>
  <si>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</si>
  <si>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</si>
  <si>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</si>
  <si>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</si>
  <si>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</si>
  <si>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</si>
  <si>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</si>
  <si>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</si>
  <si>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</si>
  <si>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</si>
  <si>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</si>
  <si>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</si>
  <si>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</si>
  <si>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</si>
  <si>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</si>
  <si>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</si>
  <si>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</si>
  <si>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</si>
  <si>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</si>
  <si>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</si>
  <si>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</si>
  <si>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</si>
  <si>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</si>
  <si>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</si>
  <si>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</si>
  <si>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</si>
  <si>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</si>
  <si>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</si>
  <si>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</si>
  <si>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</si>
  <si>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Ga-Segonyana(NC452) - Table C1 Schedule Quarterly Budget Statement Summary for 2nd Quarter ended 31 December 2018 (Figures Finalised as at 2019/01/30)</t>
  </si>
  <si>
    <t>Northern Cape: Gamagara(NC453) - Table C1 Schedule Quarterly Budget Statement Summary for 2nd Quarter ended 31 December 2018 (Figures Finalised as at 2019/01/30)</t>
  </si>
  <si>
    <t>Northern Cape: John Taolo Gaetsewe(DC45) - Table C1 Schedule Quarterly Budget Statement Summary for 2nd Quarter ended 31 December 2018 (Figures Finalised as at 2019/01/30)</t>
  </si>
  <si>
    <t>Northern Cape: Richtersveld(NC061) - Table C1 Schedule Quarterly Budget Statement Summary for 2nd Quarter ended 31 December 2018 (Figures Finalised as at 2019/01/30)</t>
  </si>
  <si>
    <t>Northern Cape: Nama Khoi(NC062) - Table C1 Schedule Quarterly Budget Statement Summary for 2nd Quarter ended 31 December 2018 (Figures Finalised as at 2019/01/30)</t>
  </si>
  <si>
    <t>Northern Cape: Kamiesberg(NC064) - Table C1 Schedule Quarterly Budget Statement Summary for 2nd Quarter ended 31 December 2018 (Figures Finalised as at 2019/01/30)</t>
  </si>
  <si>
    <t>Northern Cape: Hantam(NC065) - Table C1 Schedule Quarterly Budget Statement Summary for 2nd Quarter ended 31 December 2018 (Figures Finalised as at 2019/01/30)</t>
  </si>
  <si>
    <t>Northern Cape: Karoo Hoogland(NC066) - Table C1 Schedule Quarterly Budget Statement Summary for 2nd Quarter ended 31 December 2018 (Figures Finalised as at 2019/01/30)</t>
  </si>
  <si>
    <t>Northern Cape: Khai-Ma(NC067) - Table C1 Schedule Quarterly Budget Statement Summary for 2nd Quarter ended 31 December 2018 (Figures Finalised as at 2019/01/30)</t>
  </si>
  <si>
    <t>Northern Cape: Namakwa(DC6) - Table C1 Schedule Quarterly Budget Statement Summary for 2nd Quarter ended 31 December 2018 (Figures Finalised as at 2019/01/30)</t>
  </si>
  <si>
    <t>Northern Cape: Ubuntu(NC071) - Table C1 Schedule Quarterly Budget Statement Summary for 2nd Quarter ended 31 December 2018 (Figures Finalised as at 2019/01/30)</t>
  </si>
  <si>
    <t>Northern Cape: Umsobomvu(NC072) - Table C1 Schedule Quarterly Budget Statement Summary for 2nd Quarter ended 31 December 2018 (Figures Finalised as at 2019/01/30)</t>
  </si>
  <si>
    <t>Northern Cape: Emthanjeni(NC073) - Table C1 Schedule Quarterly Budget Statement Summary for 2nd Quarter ended 31 December 2018 (Figures Finalised as at 2019/01/30)</t>
  </si>
  <si>
    <t>Northern Cape: Kareeberg(NC074) - Table C1 Schedule Quarterly Budget Statement Summary for 2nd Quarter ended 31 December 2018 (Figures Finalised as at 2019/01/30)</t>
  </si>
  <si>
    <t>Northern Cape: Renosterberg(NC075) - Table C1 Schedule Quarterly Budget Statement Summary for 2nd Quarter ended 31 December 2018 (Figures Finalised as at 2019/01/30)</t>
  </si>
  <si>
    <t>Northern Cape: Thembelihle(NC076) - Table C1 Schedule Quarterly Budget Statement Summary for 2nd Quarter ended 31 December 2018 (Figures Finalised as at 2019/01/30)</t>
  </si>
  <si>
    <t>Northern Cape: Siyathemba(NC077) - Table C1 Schedule Quarterly Budget Statement Summary for 2nd Quarter ended 31 December 2018 (Figures Finalised as at 2019/01/30)</t>
  </si>
  <si>
    <t>Northern Cape: Siyancuma(NC078) - Table C1 Schedule Quarterly Budget Statement Summary for 2nd Quarter ended 31 December 2018 (Figures Finalised as at 2019/01/30)</t>
  </si>
  <si>
    <t>Northern Cape: Pixley Ka Seme (NC)(DC7) - Table C1 Schedule Quarterly Budget Statement Summary for 2nd Quarter ended 31 December 2018 (Figures Finalised as at 2019/01/30)</t>
  </si>
  <si>
    <t>Northern Cape: !Kai! Garib(NC082) - Table C1 Schedule Quarterly Budget Statement Summary for 2nd Quarter ended 31 December 2018 (Figures Finalised as at 2019/01/30)</t>
  </si>
  <si>
    <t>Northern Cape: !Kheis(NC084) - Table C1 Schedule Quarterly Budget Statement Summary for 2nd Quarter ended 31 December 2018 (Figures Finalised as at 2019/01/30)</t>
  </si>
  <si>
    <t>Northern Cape: Tsantsabane(NC085) - Table C1 Schedule Quarterly Budget Statement Summary for 2nd Quarter ended 31 December 2018 (Figures Finalised as at 2019/01/30)</t>
  </si>
  <si>
    <t>Northern Cape: Kgatelopele(NC086) - Table C1 Schedule Quarterly Budget Statement Summary for 2nd Quarter ended 31 December 2018 (Figures Finalised as at 2019/01/30)</t>
  </si>
  <si>
    <t>Northern Cape: Dawid Kruiper(NC087) - Table C1 Schedule Quarterly Budget Statement Summary for 2nd Quarter ended 31 December 2018 (Figures Finalised as at 2019/01/30)</t>
  </si>
  <si>
    <t>Northern Cape: Z F Mgcawu(DC8) - Table C1 Schedule Quarterly Budget Statement Summary for 2nd Quarter ended 31 December 2018 (Figures Finalised as at 2019/01/30)</t>
  </si>
  <si>
    <t>Northern Cape: Sol Plaatje(NC091) - Table C1 Schedule Quarterly Budget Statement Summary for 2nd Quarter ended 31 December 2018 (Figures Finalised as at 2019/01/30)</t>
  </si>
  <si>
    <t>Northern Cape: Dikgatlong(NC092) - Table C1 Schedule Quarterly Budget Statement Summary for 2nd Quarter ended 31 December 2018 (Figures Finalised as at 2019/01/30)</t>
  </si>
  <si>
    <t>Northern Cape: Magareng(NC093) - Table C1 Schedule Quarterly Budget Statement Summary for 2nd Quarter ended 31 December 2018 (Figures Finalised as at 2019/01/30)</t>
  </si>
  <si>
    <t>Northern Cape: Phokwane(NC094) - Table C1 Schedule Quarterly Budget Statement Summary for 2nd Quarter ended 31 December 2018 (Figures Finalised as at 2019/01/30)</t>
  </si>
  <si>
    <t>Northern Cape: Frances Baard(DC9) - Table C1 Schedule Quarterly Budget Statement Summary for 2nd Quarter ended 31 December 2018 (Figures Finalised as at 2019/01/30)</t>
  </si>
  <si>
    <t>Summary - Table C1 Schedule Quarterly Budget Statement Summary for 2nd Quarter ended 31 December 2018 (Figures Finalised as at 2019/01/30)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</si>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</sst>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182" fontId="5" fillId="0" borderId="45" xfId="0" applyNumberFormat="1" applyFont="1" applyFill="1" applyBorder="1" applyAlignment="1" applyProtection="1">
      <alignment/>
      <protection/>
    </xf>
    <xf numFmtId="182" fontId="5" fillId="0" borderId="46" xfId="0" applyNumberFormat="1" applyFont="1" applyFill="1" applyBorder="1" applyAlignment="1" applyProtection="1">
      <alignment/>
      <protection/>
    </xf>
    <xf numFmtId="182" fontId="5" fillId="0" borderId="47" xfId="0" applyNumberFormat="1" applyFont="1" applyFill="1" applyBorder="1" applyAlignment="1" applyProtection="1">
      <alignment/>
      <protection/>
    </xf>
    <xf numFmtId="180" fontId="5" fillId="0" borderId="46" xfId="0" applyNumberFormat="1" applyFont="1" applyFill="1" applyBorder="1" applyAlignment="1" applyProtection="1">
      <alignment/>
      <protection/>
    </xf>
    <xf numFmtId="182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928552782</v>
      </c>
      <c r="C5" s="18">
        <v>0</v>
      </c>
      <c r="D5" s="58">
        <v>1075503987</v>
      </c>
      <c r="E5" s="59">
        <v>1075503987</v>
      </c>
      <c r="F5" s="59">
        <v>457218524</v>
      </c>
      <c r="G5" s="59">
        <v>76922686</v>
      </c>
      <c r="H5" s="59">
        <v>74056718</v>
      </c>
      <c r="I5" s="59">
        <v>608197928</v>
      </c>
      <c r="J5" s="59">
        <v>54375536</v>
      </c>
      <c r="K5" s="59">
        <v>34033457</v>
      </c>
      <c r="L5" s="59">
        <v>53506253</v>
      </c>
      <c r="M5" s="59">
        <v>141915246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750113174</v>
      </c>
      <c r="W5" s="59">
        <v>645381206</v>
      </c>
      <c r="X5" s="59">
        <v>104731968</v>
      </c>
      <c r="Y5" s="60">
        <v>16.23</v>
      </c>
      <c r="Z5" s="61">
        <v>1075503987</v>
      </c>
    </row>
    <row r="6" spans="1:26" ht="13.5">
      <c r="A6" s="57" t="s">
        <v>32</v>
      </c>
      <c r="B6" s="18">
        <v>2449396346</v>
      </c>
      <c r="C6" s="18">
        <v>0</v>
      </c>
      <c r="D6" s="58">
        <v>3198649495</v>
      </c>
      <c r="E6" s="59">
        <v>3198649495</v>
      </c>
      <c r="F6" s="59">
        <v>238554311</v>
      </c>
      <c r="G6" s="59">
        <v>232348419</v>
      </c>
      <c r="H6" s="59">
        <v>235934388</v>
      </c>
      <c r="I6" s="59">
        <v>706837118</v>
      </c>
      <c r="J6" s="59">
        <v>224315766</v>
      </c>
      <c r="K6" s="59">
        <v>211029431</v>
      </c>
      <c r="L6" s="59">
        <v>202654601</v>
      </c>
      <c r="M6" s="59">
        <v>637999798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1344836916</v>
      </c>
      <c r="W6" s="59">
        <v>1537912048</v>
      </c>
      <c r="X6" s="59">
        <v>-193075132</v>
      </c>
      <c r="Y6" s="60">
        <v>-12.55</v>
      </c>
      <c r="Z6" s="61">
        <v>3198649495</v>
      </c>
    </row>
    <row r="7" spans="1:26" ht="13.5">
      <c r="A7" s="57" t="s">
        <v>33</v>
      </c>
      <c r="B7" s="18">
        <v>50650362</v>
      </c>
      <c r="C7" s="18">
        <v>0</v>
      </c>
      <c r="D7" s="58">
        <v>50057783</v>
      </c>
      <c r="E7" s="59">
        <v>50057783</v>
      </c>
      <c r="F7" s="59">
        <v>1131652</v>
      </c>
      <c r="G7" s="59">
        <v>2990723</v>
      </c>
      <c r="H7" s="59">
        <v>8730550</v>
      </c>
      <c r="I7" s="59">
        <v>12852925</v>
      </c>
      <c r="J7" s="59">
        <v>-4166443</v>
      </c>
      <c r="K7" s="59">
        <v>2516423</v>
      </c>
      <c r="L7" s="59">
        <v>2798365</v>
      </c>
      <c r="M7" s="59">
        <v>1148345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14001270</v>
      </c>
      <c r="W7" s="59">
        <v>17527479</v>
      </c>
      <c r="X7" s="59">
        <v>-3526209</v>
      </c>
      <c r="Y7" s="60">
        <v>-20.12</v>
      </c>
      <c r="Z7" s="61">
        <v>50057783</v>
      </c>
    </row>
    <row r="8" spans="1:26" ht="13.5">
      <c r="A8" s="57" t="s">
        <v>34</v>
      </c>
      <c r="B8" s="18">
        <v>1610913511</v>
      </c>
      <c r="C8" s="18">
        <v>0</v>
      </c>
      <c r="D8" s="58">
        <v>1871340913</v>
      </c>
      <c r="E8" s="59">
        <v>1871340913</v>
      </c>
      <c r="F8" s="59">
        <v>539231848</v>
      </c>
      <c r="G8" s="59">
        <v>79116952</v>
      </c>
      <c r="H8" s="59">
        <v>68029090</v>
      </c>
      <c r="I8" s="59">
        <v>686377890</v>
      </c>
      <c r="J8" s="59">
        <v>96940616</v>
      </c>
      <c r="K8" s="59">
        <v>23653791</v>
      </c>
      <c r="L8" s="59">
        <v>455092201</v>
      </c>
      <c r="M8" s="59">
        <v>575686608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1262064498</v>
      </c>
      <c r="W8" s="59">
        <v>1114972594</v>
      </c>
      <c r="X8" s="59">
        <v>147091904</v>
      </c>
      <c r="Y8" s="60">
        <v>13.19</v>
      </c>
      <c r="Z8" s="61">
        <v>1871340913</v>
      </c>
    </row>
    <row r="9" spans="1:26" ht="13.5">
      <c r="A9" s="57" t="s">
        <v>35</v>
      </c>
      <c r="B9" s="18">
        <v>646064729</v>
      </c>
      <c r="C9" s="18">
        <v>0</v>
      </c>
      <c r="D9" s="58">
        <v>653150665</v>
      </c>
      <c r="E9" s="59">
        <v>653150665</v>
      </c>
      <c r="F9" s="59">
        <v>39328867</v>
      </c>
      <c r="G9" s="59">
        <v>36100351</v>
      </c>
      <c r="H9" s="59">
        <v>45719336</v>
      </c>
      <c r="I9" s="59">
        <v>121148554</v>
      </c>
      <c r="J9" s="59">
        <v>71502579</v>
      </c>
      <c r="K9" s="59">
        <v>39115468</v>
      </c>
      <c r="L9" s="59">
        <v>35238415</v>
      </c>
      <c r="M9" s="59">
        <v>145856462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267005016</v>
      </c>
      <c r="W9" s="59">
        <v>295557307</v>
      </c>
      <c r="X9" s="59">
        <v>-28552291</v>
      </c>
      <c r="Y9" s="60">
        <v>-9.66</v>
      </c>
      <c r="Z9" s="61">
        <v>653150665</v>
      </c>
    </row>
    <row r="10" spans="1:26" ht="25.5">
      <c r="A10" s="62" t="s">
        <v>106</v>
      </c>
      <c r="B10" s="63">
        <f>SUM(B5:B9)</f>
        <v>5685577730</v>
      </c>
      <c r="C10" s="63">
        <f>SUM(C5:C9)</f>
        <v>0</v>
      </c>
      <c r="D10" s="64">
        <f aca="true" t="shared" si="0" ref="D10:Z10">SUM(D5:D9)</f>
        <v>6848702843</v>
      </c>
      <c r="E10" s="65">
        <f t="shared" si="0"/>
        <v>6848702843</v>
      </c>
      <c r="F10" s="65">
        <f t="shared" si="0"/>
        <v>1275465202</v>
      </c>
      <c r="G10" s="65">
        <f t="shared" si="0"/>
        <v>427479131</v>
      </c>
      <c r="H10" s="65">
        <f t="shared" si="0"/>
        <v>432470082</v>
      </c>
      <c r="I10" s="65">
        <f t="shared" si="0"/>
        <v>2135414415</v>
      </c>
      <c r="J10" s="65">
        <f t="shared" si="0"/>
        <v>442968054</v>
      </c>
      <c r="K10" s="65">
        <f t="shared" si="0"/>
        <v>310348570</v>
      </c>
      <c r="L10" s="65">
        <f t="shared" si="0"/>
        <v>749289835</v>
      </c>
      <c r="M10" s="65">
        <f t="shared" si="0"/>
        <v>1502606459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3638020874</v>
      </c>
      <c r="W10" s="65">
        <f t="shared" si="0"/>
        <v>3611350634</v>
      </c>
      <c r="X10" s="65">
        <f t="shared" si="0"/>
        <v>26670240</v>
      </c>
      <c r="Y10" s="66">
        <f>+IF(W10&lt;&gt;0,(X10/W10)*100,0)</f>
        <v>0.7385115072711602</v>
      </c>
      <c r="Z10" s="67">
        <f t="shared" si="0"/>
        <v>6848702843</v>
      </c>
    </row>
    <row r="11" spans="1:26" ht="13.5">
      <c r="A11" s="57" t="s">
        <v>36</v>
      </c>
      <c r="B11" s="18">
        <v>2293432916</v>
      </c>
      <c r="C11" s="18">
        <v>0</v>
      </c>
      <c r="D11" s="58">
        <v>2653685564</v>
      </c>
      <c r="E11" s="59">
        <v>2653685564</v>
      </c>
      <c r="F11" s="59">
        <v>168702759</v>
      </c>
      <c r="G11" s="59">
        <v>185202313</v>
      </c>
      <c r="H11" s="59">
        <v>201637776</v>
      </c>
      <c r="I11" s="59">
        <v>555542848</v>
      </c>
      <c r="J11" s="59">
        <v>189814081</v>
      </c>
      <c r="K11" s="59">
        <v>195797933</v>
      </c>
      <c r="L11" s="59">
        <v>212369422</v>
      </c>
      <c r="M11" s="59">
        <v>597981436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1153524284</v>
      </c>
      <c r="W11" s="59">
        <v>1283516662</v>
      </c>
      <c r="X11" s="59">
        <v>-129992378</v>
      </c>
      <c r="Y11" s="60">
        <v>-10.13</v>
      </c>
      <c r="Z11" s="61">
        <v>2653685564</v>
      </c>
    </row>
    <row r="12" spans="1:26" ht="13.5">
      <c r="A12" s="57" t="s">
        <v>37</v>
      </c>
      <c r="B12" s="18">
        <v>154794488</v>
      </c>
      <c r="C12" s="18">
        <v>0</v>
      </c>
      <c r="D12" s="58">
        <v>167589913</v>
      </c>
      <c r="E12" s="59">
        <v>167589913</v>
      </c>
      <c r="F12" s="59">
        <v>11901971</v>
      </c>
      <c r="G12" s="59">
        <v>12704433</v>
      </c>
      <c r="H12" s="59">
        <v>15811521</v>
      </c>
      <c r="I12" s="59">
        <v>40417925</v>
      </c>
      <c r="J12" s="59">
        <v>13566938</v>
      </c>
      <c r="K12" s="59">
        <v>11175350</v>
      </c>
      <c r="L12" s="59">
        <v>12119180</v>
      </c>
      <c r="M12" s="59">
        <v>36861468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77279393</v>
      </c>
      <c r="W12" s="59">
        <v>81008190</v>
      </c>
      <c r="X12" s="59">
        <v>-3728797</v>
      </c>
      <c r="Y12" s="60">
        <v>-4.6</v>
      </c>
      <c r="Z12" s="61">
        <v>167589913</v>
      </c>
    </row>
    <row r="13" spans="1:26" ht="13.5">
      <c r="A13" s="57" t="s">
        <v>107</v>
      </c>
      <c r="B13" s="18">
        <v>709738201</v>
      </c>
      <c r="C13" s="18">
        <v>0</v>
      </c>
      <c r="D13" s="58">
        <v>593444943</v>
      </c>
      <c r="E13" s="59">
        <v>593444943</v>
      </c>
      <c r="F13" s="59">
        <v>7000984</v>
      </c>
      <c r="G13" s="59">
        <v>6989902</v>
      </c>
      <c r="H13" s="59">
        <v>7163504</v>
      </c>
      <c r="I13" s="59">
        <v>21154390</v>
      </c>
      <c r="J13" s="59">
        <v>6989280</v>
      </c>
      <c r="K13" s="59">
        <v>1274762</v>
      </c>
      <c r="L13" s="59">
        <v>2482650</v>
      </c>
      <c r="M13" s="59">
        <v>10746692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31901082</v>
      </c>
      <c r="W13" s="59">
        <v>230427208</v>
      </c>
      <c r="X13" s="59">
        <v>-198526126</v>
      </c>
      <c r="Y13" s="60">
        <v>-86.16</v>
      </c>
      <c r="Z13" s="61">
        <v>593444943</v>
      </c>
    </row>
    <row r="14" spans="1:26" ht="13.5">
      <c r="A14" s="57" t="s">
        <v>38</v>
      </c>
      <c r="B14" s="18">
        <v>215190664</v>
      </c>
      <c r="C14" s="18">
        <v>0</v>
      </c>
      <c r="D14" s="58">
        <v>83432195</v>
      </c>
      <c r="E14" s="59">
        <v>83432195</v>
      </c>
      <c r="F14" s="59">
        <v>3684455</v>
      </c>
      <c r="G14" s="59">
        <v>1992182</v>
      </c>
      <c r="H14" s="59">
        <v>8295223</v>
      </c>
      <c r="I14" s="59">
        <v>13971860</v>
      </c>
      <c r="J14" s="59">
        <v>4268818</v>
      </c>
      <c r="K14" s="59">
        <v>9905197</v>
      </c>
      <c r="L14" s="59">
        <v>19747197</v>
      </c>
      <c r="M14" s="59">
        <v>33921212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47893072</v>
      </c>
      <c r="W14" s="59">
        <v>36496842</v>
      </c>
      <c r="X14" s="59">
        <v>11396230</v>
      </c>
      <c r="Y14" s="60">
        <v>31.23</v>
      </c>
      <c r="Z14" s="61">
        <v>83432195</v>
      </c>
    </row>
    <row r="15" spans="1:26" ht="13.5">
      <c r="A15" s="57" t="s">
        <v>39</v>
      </c>
      <c r="B15" s="18">
        <v>1712505794</v>
      </c>
      <c r="C15" s="18">
        <v>0</v>
      </c>
      <c r="D15" s="58">
        <v>1996248188</v>
      </c>
      <c r="E15" s="59">
        <v>1996248188</v>
      </c>
      <c r="F15" s="59">
        <v>32248482</v>
      </c>
      <c r="G15" s="59">
        <v>146546519</v>
      </c>
      <c r="H15" s="59">
        <v>199036811</v>
      </c>
      <c r="I15" s="59">
        <v>377831812</v>
      </c>
      <c r="J15" s="59">
        <v>164975831</v>
      </c>
      <c r="K15" s="59">
        <v>141603392</v>
      </c>
      <c r="L15" s="59">
        <v>120862797</v>
      </c>
      <c r="M15" s="59">
        <v>427442020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805273832</v>
      </c>
      <c r="W15" s="59">
        <v>931398288</v>
      </c>
      <c r="X15" s="59">
        <v>-126124456</v>
      </c>
      <c r="Y15" s="60">
        <v>-13.54</v>
      </c>
      <c r="Z15" s="61">
        <v>1996248188</v>
      </c>
    </row>
    <row r="16" spans="1:26" ht="13.5">
      <c r="A16" s="68" t="s">
        <v>40</v>
      </c>
      <c r="B16" s="18">
        <v>79150380</v>
      </c>
      <c r="C16" s="18">
        <v>0</v>
      </c>
      <c r="D16" s="58">
        <v>75424315</v>
      </c>
      <c r="E16" s="59">
        <v>75424315</v>
      </c>
      <c r="F16" s="59">
        <v>4470516</v>
      </c>
      <c r="G16" s="59">
        <v>5114540</v>
      </c>
      <c r="H16" s="59">
        <v>4776626</v>
      </c>
      <c r="I16" s="59">
        <v>14361682</v>
      </c>
      <c r="J16" s="59">
        <v>7515987</v>
      </c>
      <c r="K16" s="59">
        <v>3317772</v>
      </c>
      <c r="L16" s="59">
        <v>5415103</v>
      </c>
      <c r="M16" s="59">
        <v>16248862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30610544</v>
      </c>
      <c r="W16" s="59">
        <v>15717217</v>
      </c>
      <c r="X16" s="59">
        <v>14893327</v>
      </c>
      <c r="Y16" s="60">
        <v>94.76</v>
      </c>
      <c r="Z16" s="61">
        <v>75424315</v>
      </c>
    </row>
    <row r="17" spans="1:26" ht="13.5">
      <c r="A17" s="57" t="s">
        <v>41</v>
      </c>
      <c r="B17" s="18">
        <v>1555419303</v>
      </c>
      <c r="C17" s="18">
        <v>0</v>
      </c>
      <c r="D17" s="58">
        <v>1752261246</v>
      </c>
      <c r="E17" s="59">
        <v>1752261246</v>
      </c>
      <c r="F17" s="59">
        <v>55625405</v>
      </c>
      <c r="G17" s="59">
        <v>74511364</v>
      </c>
      <c r="H17" s="59">
        <v>319816182</v>
      </c>
      <c r="I17" s="59">
        <v>449952951</v>
      </c>
      <c r="J17" s="59">
        <v>105281787</v>
      </c>
      <c r="K17" s="59">
        <v>99641640</v>
      </c>
      <c r="L17" s="59">
        <v>100895036</v>
      </c>
      <c r="M17" s="59">
        <v>305818463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755771414</v>
      </c>
      <c r="W17" s="59">
        <v>926977486</v>
      </c>
      <c r="X17" s="59">
        <v>-171206072</v>
      </c>
      <c r="Y17" s="60">
        <v>-18.47</v>
      </c>
      <c r="Z17" s="61">
        <v>1752261246</v>
      </c>
    </row>
    <row r="18" spans="1:26" ht="13.5">
      <c r="A18" s="69" t="s">
        <v>42</v>
      </c>
      <c r="B18" s="70">
        <f>SUM(B11:B17)</f>
        <v>6720231746</v>
      </c>
      <c r="C18" s="70">
        <f>SUM(C11:C17)</f>
        <v>0</v>
      </c>
      <c r="D18" s="71">
        <f aca="true" t="shared" si="1" ref="D18:Z18">SUM(D11:D17)</f>
        <v>7322086364</v>
      </c>
      <c r="E18" s="72">
        <f t="shared" si="1"/>
        <v>7322086364</v>
      </c>
      <c r="F18" s="72">
        <f t="shared" si="1"/>
        <v>283634572</v>
      </c>
      <c r="G18" s="72">
        <f t="shared" si="1"/>
        <v>433061253</v>
      </c>
      <c r="H18" s="72">
        <f t="shared" si="1"/>
        <v>756537643</v>
      </c>
      <c r="I18" s="72">
        <f t="shared" si="1"/>
        <v>1473233468</v>
      </c>
      <c r="J18" s="72">
        <f t="shared" si="1"/>
        <v>492412722</v>
      </c>
      <c r="K18" s="72">
        <f t="shared" si="1"/>
        <v>462716046</v>
      </c>
      <c r="L18" s="72">
        <f t="shared" si="1"/>
        <v>473891385</v>
      </c>
      <c r="M18" s="72">
        <f t="shared" si="1"/>
        <v>1429020153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2902253621</v>
      </c>
      <c r="W18" s="72">
        <f t="shared" si="1"/>
        <v>3505541893</v>
      </c>
      <c r="X18" s="72">
        <f t="shared" si="1"/>
        <v>-603288272</v>
      </c>
      <c r="Y18" s="66">
        <f>+IF(W18&lt;&gt;0,(X18/W18)*100,0)</f>
        <v>-17.20955819140741</v>
      </c>
      <c r="Z18" s="73">
        <f t="shared" si="1"/>
        <v>7322086364</v>
      </c>
    </row>
    <row r="19" spans="1:26" ht="13.5">
      <c r="A19" s="69" t="s">
        <v>43</v>
      </c>
      <c r="B19" s="74">
        <f>+B10-B18</f>
        <v>-1034654016</v>
      </c>
      <c r="C19" s="74">
        <f>+C10-C18</f>
        <v>0</v>
      </c>
      <c r="D19" s="75">
        <f aca="true" t="shared" si="2" ref="D19:Z19">+D10-D18</f>
        <v>-473383521</v>
      </c>
      <c r="E19" s="76">
        <f t="shared" si="2"/>
        <v>-473383521</v>
      </c>
      <c r="F19" s="76">
        <f t="shared" si="2"/>
        <v>991830630</v>
      </c>
      <c r="G19" s="76">
        <f t="shared" si="2"/>
        <v>-5582122</v>
      </c>
      <c r="H19" s="76">
        <f t="shared" si="2"/>
        <v>-324067561</v>
      </c>
      <c r="I19" s="76">
        <f t="shared" si="2"/>
        <v>662180947</v>
      </c>
      <c r="J19" s="76">
        <f t="shared" si="2"/>
        <v>-49444668</v>
      </c>
      <c r="K19" s="76">
        <f t="shared" si="2"/>
        <v>-152367476</v>
      </c>
      <c r="L19" s="76">
        <f t="shared" si="2"/>
        <v>275398450</v>
      </c>
      <c r="M19" s="76">
        <f t="shared" si="2"/>
        <v>73586306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735767253</v>
      </c>
      <c r="W19" s="76">
        <f>IF(E10=E18,0,W10-W18)</f>
        <v>105808741</v>
      </c>
      <c r="X19" s="76">
        <f t="shared" si="2"/>
        <v>629958512</v>
      </c>
      <c r="Y19" s="77">
        <f>+IF(W19&lt;&gt;0,(X19/W19)*100,0)</f>
        <v>595.3747356279383</v>
      </c>
      <c r="Z19" s="78">
        <f t="shared" si="2"/>
        <v>-473383521</v>
      </c>
    </row>
    <row r="20" spans="1:26" ht="13.5">
      <c r="A20" s="57" t="s">
        <v>44</v>
      </c>
      <c r="B20" s="18">
        <v>980081135</v>
      </c>
      <c r="C20" s="18">
        <v>0</v>
      </c>
      <c r="D20" s="58">
        <v>1245683471</v>
      </c>
      <c r="E20" s="59">
        <v>1245683471</v>
      </c>
      <c r="F20" s="59">
        <v>81482043</v>
      </c>
      <c r="G20" s="59">
        <v>14850523</v>
      </c>
      <c r="H20" s="59">
        <v>48765184</v>
      </c>
      <c r="I20" s="59">
        <v>145097750</v>
      </c>
      <c r="J20" s="59">
        <v>67627860</v>
      </c>
      <c r="K20" s="59">
        <v>24343922</v>
      </c>
      <c r="L20" s="59">
        <v>92954838</v>
      </c>
      <c r="M20" s="59">
        <v>184926620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330024370</v>
      </c>
      <c r="W20" s="59">
        <v>544237272</v>
      </c>
      <c r="X20" s="59">
        <v>-214212902</v>
      </c>
      <c r="Y20" s="60">
        <v>-39.36</v>
      </c>
      <c r="Z20" s="61">
        <v>1245683471</v>
      </c>
    </row>
    <row r="21" spans="1:26" ht="13.5">
      <c r="A21" s="57" t="s">
        <v>108</v>
      </c>
      <c r="B21" s="79">
        <v>-20881349</v>
      </c>
      <c r="C21" s="79">
        <v>0</v>
      </c>
      <c r="D21" s="80">
        <v>0</v>
      </c>
      <c r="E21" s="81">
        <v>0</v>
      </c>
      <c r="F21" s="81">
        <v>0</v>
      </c>
      <c r="G21" s="81">
        <v>1803877</v>
      </c>
      <c r="H21" s="81">
        <v>815727</v>
      </c>
      <c r="I21" s="81">
        <v>2619604</v>
      </c>
      <c r="J21" s="81">
        <v>1447899</v>
      </c>
      <c r="K21" s="81">
        <v>255954</v>
      </c>
      <c r="L21" s="81">
        <v>2803417</v>
      </c>
      <c r="M21" s="81">
        <v>4507270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7126874</v>
      </c>
      <c r="W21" s="81">
        <v>6475000</v>
      </c>
      <c r="X21" s="81">
        <v>651874</v>
      </c>
      <c r="Y21" s="82">
        <v>10.07</v>
      </c>
      <c r="Z21" s="83">
        <v>0</v>
      </c>
    </row>
    <row r="22" spans="1:26" ht="25.5">
      <c r="A22" s="84" t="s">
        <v>109</v>
      </c>
      <c r="B22" s="85">
        <f>SUM(B19:B21)</f>
        <v>-75454230</v>
      </c>
      <c r="C22" s="85">
        <f>SUM(C19:C21)</f>
        <v>0</v>
      </c>
      <c r="D22" s="86">
        <f aca="true" t="shared" si="3" ref="D22:Z22">SUM(D19:D21)</f>
        <v>772299950</v>
      </c>
      <c r="E22" s="87">
        <f t="shared" si="3"/>
        <v>772299950</v>
      </c>
      <c r="F22" s="87">
        <f t="shared" si="3"/>
        <v>1073312673</v>
      </c>
      <c r="G22" s="87">
        <f t="shared" si="3"/>
        <v>11072278</v>
      </c>
      <c r="H22" s="87">
        <f t="shared" si="3"/>
        <v>-274486650</v>
      </c>
      <c r="I22" s="87">
        <f t="shared" si="3"/>
        <v>809898301</v>
      </c>
      <c r="J22" s="87">
        <f t="shared" si="3"/>
        <v>19631091</v>
      </c>
      <c r="K22" s="87">
        <f t="shared" si="3"/>
        <v>-127767600</v>
      </c>
      <c r="L22" s="87">
        <f t="shared" si="3"/>
        <v>371156705</v>
      </c>
      <c r="M22" s="87">
        <f t="shared" si="3"/>
        <v>263020196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1072918497</v>
      </c>
      <c r="W22" s="87">
        <f t="shared" si="3"/>
        <v>656521013</v>
      </c>
      <c r="X22" s="87">
        <f t="shared" si="3"/>
        <v>416397484</v>
      </c>
      <c r="Y22" s="88">
        <f>+IF(W22&lt;&gt;0,(X22/W22)*100,0)</f>
        <v>63.42485248069279</v>
      </c>
      <c r="Z22" s="89">
        <f t="shared" si="3"/>
        <v>772299950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-75454230</v>
      </c>
      <c r="C24" s="74">
        <f>SUM(C22:C23)</f>
        <v>0</v>
      </c>
      <c r="D24" s="75">
        <f aca="true" t="shared" si="4" ref="D24:Z24">SUM(D22:D23)</f>
        <v>772299950</v>
      </c>
      <c r="E24" s="76">
        <f t="shared" si="4"/>
        <v>772299950</v>
      </c>
      <c r="F24" s="76">
        <f t="shared" si="4"/>
        <v>1073312673</v>
      </c>
      <c r="G24" s="76">
        <f t="shared" si="4"/>
        <v>11072278</v>
      </c>
      <c r="H24" s="76">
        <f t="shared" si="4"/>
        <v>-274486650</v>
      </c>
      <c r="I24" s="76">
        <f t="shared" si="4"/>
        <v>809898301</v>
      </c>
      <c r="J24" s="76">
        <f t="shared" si="4"/>
        <v>19631091</v>
      </c>
      <c r="K24" s="76">
        <f t="shared" si="4"/>
        <v>-127767600</v>
      </c>
      <c r="L24" s="76">
        <f t="shared" si="4"/>
        <v>371156705</v>
      </c>
      <c r="M24" s="76">
        <f t="shared" si="4"/>
        <v>263020196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1072918497</v>
      </c>
      <c r="W24" s="76">
        <f t="shared" si="4"/>
        <v>656521013</v>
      </c>
      <c r="X24" s="76">
        <f t="shared" si="4"/>
        <v>416397484</v>
      </c>
      <c r="Y24" s="77">
        <f>+IF(W24&lt;&gt;0,(X24/W24)*100,0)</f>
        <v>63.42485248069279</v>
      </c>
      <c r="Z24" s="78">
        <f t="shared" si="4"/>
        <v>772299950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1055523137</v>
      </c>
      <c r="C27" s="21">
        <v>0</v>
      </c>
      <c r="D27" s="98">
        <v>1433466144</v>
      </c>
      <c r="E27" s="99">
        <v>1433466144</v>
      </c>
      <c r="F27" s="99">
        <v>14495039</v>
      </c>
      <c r="G27" s="99">
        <v>63726400</v>
      </c>
      <c r="H27" s="99">
        <v>67707047</v>
      </c>
      <c r="I27" s="99">
        <v>145928486</v>
      </c>
      <c r="J27" s="99">
        <v>63506400</v>
      </c>
      <c r="K27" s="99">
        <v>76944268</v>
      </c>
      <c r="L27" s="99">
        <v>93435169</v>
      </c>
      <c r="M27" s="99">
        <v>233885837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379814323</v>
      </c>
      <c r="W27" s="99">
        <v>716733074</v>
      </c>
      <c r="X27" s="99">
        <v>-336918751</v>
      </c>
      <c r="Y27" s="100">
        <v>-47.01</v>
      </c>
      <c r="Z27" s="101">
        <v>1433466144</v>
      </c>
    </row>
    <row r="28" spans="1:26" ht="13.5">
      <c r="A28" s="102" t="s">
        <v>44</v>
      </c>
      <c r="B28" s="18">
        <v>853346575</v>
      </c>
      <c r="C28" s="18">
        <v>0</v>
      </c>
      <c r="D28" s="58">
        <v>1268449692</v>
      </c>
      <c r="E28" s="59">
        <v>1268449692</v>
      </c>
      <c r="F28" s="59">
        <v>12825290</v>
      </c>
      <c r="G28" s="59">
        <v>57393406</v>
      </c>
      <c r="H28" s="59">
        <v>57651950</v>
      </c>
      <c r="I28" s="59">
        <v>127870646</v>
      </c>
      <c r="J28" s="59">
        <v>57530837</v>
      </c>
      <c r="K28" s="59">
        <v>74178674</v>
      </c>
      <c r="L28" s="59">
        <v>83653069</v>
      </c>
      <c r="M28" s="59">
        <v>215362580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343233226</v>
      </c>
      <c r="W28" s="59">
        <v>634224848</v>
      </c>
      <c r="X28" s="59">
        <v>-290991622</v>
      </c>
      <c r="Y28" s="60">
        <v>-45.88</v>
      </c>
      <c r="Z28" s="61">
        <v>1268449692</v>
      </c>
    </row>
    <row r="29" spans="1:26" ht="13.5">
      <c r="A29" s="57" t="s">
        <v>111</v>
      </c>
      <c r="B29" s="18">
        <v>76388913</v>
      </c>
      <c r="C29" s="18">
        <v>0</v>
      </c>
      <c r="D29" s="58">
        <v>155853</v>
      </c>
      <c r="E29" s="59">
        <v>155853</v>
      </c>
      <c r="F29" s="59">
        <v>90271</v>
      </c>
      <c r="G29" s="59">
        <v>1302427</v>
      </c>
      <c r="H29" s="59">
        <v>2436197</v>
      </c>
      <c r="I29" s="59">
        <v>3828895</v>
      </c>
      <c r="J29" s="59">
        <v>0</v>
      </c>
      <c r="K29" s="59">
        <v>1141</v>
      </c>
      <c r="L29" s="59">
        <v>184204</v>
      </c>
      <c r="M29" s="59">
        <v>185345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4014240</v>
      </c>
      <c r="W29" s="59">
        <v>77927</v>
      </c>
      <c r="X29" s="59">
        <v>3936313</v>
      </c>
      <c r="Y29" s="60">
        <v>5051.28</v>
      </c>
      <c r="Z29" s="61">
        <v>155853</v>
      </c>
    </row>
    <row r="30" spans="1:26" ht="13.5">
      <c r="A30" s="57" t="s">
        <v>48</v>
      </c>
      <c r="B30" s="18">
        <v>8863042</v>
      </c>
      <c r="C30" s="18">
        <v>0</v>
      </c>
      <c r="D30" s="58">
        <v>1306</v>
      </c>
      <c r="E30" s="59">
        <v>1306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73426</v>
      </c>
      <c r="M30" s="59">
        <v>73426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73426</v>
      </c>
      <c r="W30" s="59">
        <v>653</v>
      </c>
      <c r="X30" s="59">
        <v>72773</v>
      </c>
      <c r="Y30" s="60">
        <v>11144.41</v>
      </c>
      <c r="Z30" s="61">
        <v>1306</v>
      </c>
    </row>
    <row r="31" spans="1:26" ht="13.5">
      <c r="A31" s="57" t="s">
        <v>49</v>
      </c>
      <c r="B31" s="18">
        <v>116924603</v>
      </c>
      <c r="C31" s="18">
        <v>0</v>
      </c>
      <c r="D31" s="58">
        <v>164859293</v>
      </c>
      <c r="E31" s="59">
        <v>164859293</v>
      </c>
      <c r="F31" s="59">
        <v>1579478</v>
      </c>
      <c r="G31" s="59">
        <v>5030567</v>
      </c>
      <c r="H31" s="59">
        <v>7618899</v>
      </c>
      <c r="I31" s="59">
        <v>14228944</v>
      </c>
      <c r="J31" s="59">
        <v>5975563</v>
      </c>
      <c r="K31" s="59">
        <v>2764453</v>
      </c>
      <c r="L31" s="59">
        <v>9524470</v>
      </c>
      <c r="M31" s="59">
        <v>18264486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32493430</v>
      </c>
      <c r="W31" s="59">
        <v>82429648</v>
      </c>
      <c r="X31" s="59">
        <v>-49936218</v>
      </c>
      <c r="Y31" s="60">
        <v>-60.58</v>
      </c>
      <c r="Z31" s="61">
        <v>164859293</v>
      </c>
    </row>
    <row r="32" spans="1:26" ht="13.5">
      <c r="A32" s="69" t="s">
        <v>50</v>
      </c>
      <c r="B32" s="21">
        <f>SUM(B28:B31)</f>
        <v>1055523133</v>
      </c>
      <c r="C32" s="21">
        <f>SUM(C28:C31)</f>
        <v>0</v>
      </c>
      <c r="D32" s="98">
        <f aca="true" t="shared" si="5" ref="D32:Z32">SUM(D28:D31)</f>
        <v>1433466144</v>
      </c>
      <c r="E32" s="99">
        <f t="shared" si="5"/>
        <v>1433466144</v>
      </c>
      <c r="F32" s="99">
        <f t="shared" si="5"/>
        <v>14495039</v>
      </c>
      <c r="G32" s="99">
        <f t="shared" si="5"/>
        <v>63726400</v>
      </c>
      <c r="H32" s="99">
        <f t="shared" si="5"/>
        <v>67707046</v>
      </c>
      <c r="I32" s="99">
        <f t="shared" si="5"/>
        <v>145928485</v>
      </c>
      <c r="J32" s="99">
        <f t="shared" si="5"/>
        <v>63506400</v>
      </c>
      <c r="K32" s="99">
        <f t="shared" si="5"/>
        <v>76944268</v>
      </c>
      <c r="L32" s="99">
        <f t="shared" si="5"/>
        <v>93435169</v>
      </c>
      <c r="M32" s="99">
        <f t="shared" si="5"/>
        <v>233885837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379814322</v>
      </c>
      <c r="W32" s="99">
        <f t="shared" si="5"/>
        <v>716733076</v>
      </c>
      <c r="X32" s="99">
        <f t="shared" si="5"/>
        <v>-336918754</v>
      </c>
      <c r="Y32" s="100">
        <f>+IF(W32&lt;&gt;0,(X32/W32)*100,0)</f>
        <v>-47.00756324520455</v>
      </c>
      <c r="Z32" s="101">
        <f t="shared" si="5"/>
        <v>1433466144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2898037470</v>
      </c>
      <c r="C35" s="18">
        <v>0</v>
      </c>
      <c r="D35" s="58">
        <v>2874286863</v>
      </c>
      <c r="E35" s="59">
        <v>2874286863</v>
      </c>
      <c r="F35" s="59">
        <v>3192145244</v>
      </c>
      <c r="G35" s="59">
        <v>2834837896</v>
      </c>
      <c r="H35" s="59">
        <v>2986110040</v>
      </c>
      <c r="I35" s="59">
        <v>2986110040</v>
      </c>
      <c r="J35" s="59">
        <v>2895986812</v>
      </c>
      <c r="K35" s="59">
        <v>2600832914</v>
      </c>
      <c r="L35" s="59">
        <v>2712012359</v>
      </c>
      <c r="M35" s="59">
        <v>2915216423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2915216423</v>
      </c>
      <c r="W35" s="59">
        <v>1437143438</v>
      </c>
      <c r="X35" s="59">
        <v>1478072985</v>
      </c>
      <c r="Y35" s="60">
        <v>102.85</v>
      </c>
      <c r="Z35" s="61">
        <v>2874286863</v>
      </c>
    </row>
    <row r="36" spans="1:26" ht="13.5">
      <c r="A36" s="57" t="s">
        <v>53</v>
      </c>
      <c r="B36" s="18">
        <v>16448494650</v>
      </c>
      <c r="C36" s="18">
        <v>0</v>
      </c>
      <c r="D36" s="58">
        <v>19697058113</v>
      </c>
      <c r="E36" s="59">
        <v>19697058113</v>
      </c>
      <c r="F36" s="59">
        <v>9283613429</v>
      </c>
      <c r="G36" s="59">
        <v>8619515095</v>
      </c>
      <c r="H36" s="59">
        <v>11017980766</v>
      </c>
      <c r="I36" s="59">
        <v>11017980766</v>
      </c>
      <c r="J36" s="59">
        <v>11042111241</v>
      </c>
      <c r="K36" s="59">
        <v>8197051011</v>
      </c>
      <c r="L36" s="59">
        <v>10464414994</v>
      </c>
      <c r="M36" s="59">
        <v>10473315326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10473315326</v>
      </c>
      <c r="W36" s="59">
        <v>9848529064</v>
      </c>
      <c r="X36" s="59">
        <v>624786262</v>
      </c>
      <c r="Y36" s="60">
        <v>6.34</v>
      </c>
      <c r="Z36" s="61">
        <v>19697058113</v>
      </c>
    </row>
    <row r="37" spans="1:26" ht="13.5">
      <c r="A37" s="57" t="s">
        <v>54</v>
      </c>
      <c r="B37" s="18">
        <v>3261861101</v>
      </c>
      <c r="C37" s="18">
        <v>0</v>
      </c>
      <c r="D37" s="58">
        <v>2482403363</v>
      </c>
      <c r="E37" s="59">
        <v>2482403363</v>
      </c>
      <c r="F37" s="59">
        <v>1775434969</v>
      </c>
      <c r="G37" s="59">
        <v>1334550414</v>
      </c>
      <c r="H37" s="59">
        <v>2033660243</v>
      </c>
      <c r="I37" s="59">
        <v>2033660243</v>
      </c>
      <c r="J37" s="59">
        <v>2129487612</v>
      </c>
      <c r="K37" s="59">
        <v>1979024551</v>
      </c>
      <c r="L37" s="59">
        <v>2103615493</v>
      </c>
      <c r="M37" s="59">
        <v>2117438398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2117438398</v>
      </c>
      <c r="W37" s="59">
        <v>1241201687</v>
      </c>
      <c r="X37" s="59">
        <v>876236711</v>
      </c>
      <c r="Y37" s="60">
        <v>70.6</v>
      </c>
      <c r="Z37" s="61">
        <v>2482403363</v>
      </c>
    </row>
    <row r="38" spans="1:26" ht="13.5">
      <c r="A38" s="57" t="s">
        <v>55</v>
      </c>
      <c r="B38" s="18">
        <v>1598643837</v>
      </c>
      <c r="C38" s="18">
        <v>0</v>
      </c>
      <c r="D38" s="58">
        <v>1711234792</v>
      </c>
      <c r="E38" s="59">
        <v>1711234792</v>
      </c>
      <c r="F38" s="59">
        <v>1201018759</v>
      </c>
      <c r="G38" s="59">
        <v>1049722054</v>
      </c>
      <c r="H38" s="59">
        <v>1074045569</v>
      </c>
      <c r="I38" s="59">
        <v>1074045569</v>
      </c>
      <c r="J38" s="59">
        <v>1072748314</v>
      </c>
      <c r="K38" s="59">
        <v>745227744</v>
      </c>
      <c r="L38" s="59">
        <v>1062430852</v>
      </c>
      <c r="M38" s="59">
        <v>1063622864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1063622864</v>
      </c>
      <c r="W38" s="59">
        <v>855617402</v>
      </c>
      <c r="X38" s="59">
        <v>208005462</v>
      </c>
      <c r="Y38" s="60">
        <v>24.31</v>
      </c>
      <c r="Z38" s="61">
        <v>1711234792</v>
      </c>
    </row>
    <row r="39" spans="1:26" ht="13.5">
      <c r="A39" s="57" t="s">
        <v>56</v>
      </c>
      <c r="B39" s="18">
        <v>14486027183</v>
      </c>
      <c r="C39" s="18">
        <v>0</v>
      </c>
      <c r="D39" s="58">
        <v>18377706819</v>
      </c>
      <c r="E39" s="59">
        <v>18377706819</v>
      </c>
      <c r="F39" s="59">
        <v>9499304947</v>
      </c>
      <c r="G39" s="59">
        <v>9070080520</v>
      </c>
      <c r="H39" s="59">
        <v>10896384997</v>
      </c>
      <c r="I39" s="59">
        <v>10896384997</v>
      </c>
      <c r="J39" s="59">
        <v>10735862126</v>
      </c>
      <c r="K39" s="59">
        <v>8073631630</v>
      </c>
      <c r="L39" s="59">
        <v>10010381010</v>
      </c>
      <c r="M39" s="59">
        <v>10207470489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10207470489</v>
      </c>
      <c r="W39" s="59">
        <v>9188853413</v>
      </c>
      <c r="X39" s="59">
        <v>1018617076</v>
      </c>
      <c r="Y39" s="60">
        <v>11.09</v>
      </c>
      <c r="Z39" s="61">
        <v>18377706819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990109908</v>
      </c>
      <c r="C42" s="18">
        <v>0</v>
      </c>
      <c r="D42" s="58">
        <v>1267071971</v>
      </c>
      <c r="E42" s="59">
        <v>1267071971</v>
      </c>
      <c r="F42" s="59">
        <v>523260145</v>
      </c>
      <c r="G42" s="59">
        <v>-44008529</v>
      </c>
      <c r="H42" s="59">
        <v>-81039889</v>
      </c>
      <c r="I42" s="59">
        <v>398211727</v>
      </c>
      <c r="J42" s="59">
        <v>-29121835</v>
      </c>
      <c r="K42" s="59">
        <v>-5845211</v>
      </c>
      <c r="L42" s="59">
        <v>320108321</v>
      </c>
      <c r="M42" s="59">
        <v>285141275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683353002</v>
      </c>
      <c r="W42" s="59">
        <v>895053155</v>
      </c>
      <c r="X42" s="59">
        <v>-211700153</v>
      </c>
      <c r="Y42" s="60">
        <v>-23.65</v>
      </c>
      <c r="Z42" s="61">
        <v>1267071971</v>
      </c>
    </row>
    <row r="43" spans="1:26" ht="13.5">
      <c r="A43" s="57" t="s">
        <v>59</v>
      </c>
      <c r="B43" s="18">
        <v>-934397348</v>
      </c>
      <c r="C43" s="18">
        <v>0</v>
      </c>
      <c r="D43" s="58">
        <v>-1160641185</v>
      </c>
      <c r="E43" s="59">
        <v>-1160641185</v>
      </c>
      <c r="F43" s="59">
        <v>-86934960</v>
      </c>
      <c r="G43" s="59">
        <v>-61929639</v>
      </c>
      <c r="H43" s="59">
        <v>-44749167</v>
      </c>
      <c r="I43" s="59">
        <v>-193613766</v>
      </c>
      <c r="J43" s="59">
        <v>-69839488</v>
      </c>
      <c r="K43" s="59">
        <v>-66662629</v>
      </c>
      <c r="L43" s="59">
        <v>-112770641</v>
      </c>
      <c r="M43" s="59">
        <v>-249272758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-442886524</v>
      </c>
      <c r="W43" s="59">
        <v>-541474324</v>
      </c>
      <c r="X43" s="59">
        <v>98587800</v>
      </c>
      <c r="Y43" s="60">
        <v>-18.21</v>
      </c>
      <c r="Z43" s="61">
        <v>-1160641185</v>
      </c>
    </row>
    <row r="44" spans="1:26" ht="13.5">
      <c r="A44" s="57" t="s">
        <v>60</v>
      </c>
      <c r="B44" s="18">
        <v>-3308168</v>
      </c>
      <c r="C44" s="18">
        <v>0</v>
      </c>
      <c r="D44" s="58">
        <v>-46077346</v>
      </c>
      <c r="E44" s="59">
        <v>-46077346</v>
      </c>
      <c r="F44" s="59">
        <v>-841501</v>
      </c>
      <c r="G44" s="59">
        <v>-466011</v>
      </c>
      <c r="H44" s="59">
        <v>-1288117</v>
      </c>
      <c r="I44" s="59">
        <v>-2595629</v>
      </c>
      <c r="J44" s="59">
        <v>-1479231</v>
      </c>
      <c r="K44" s="59">
        <v>-1251991</v>
      </c>
      <c r="L44" s="59">
        <v>-8792671</v>
      </c>
      <c r="M44" s="59">
        <v>-11523893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-14119522</v>
      </c>
      <c r="W44" s="59">
        <v>-22555195</v>
      </c>
      <c r="X44" s="59">
        <v>8435673</v>
      </c>
      <c r="Y44" s="60">
        <v>-37.4</v>
      </c>
      <c r="Z44" s="61">
        <v>-46077346</v>
      </c>
    </row>
    <row r="45" spans="1:26" ht="13.5">
      <c r="A45" s="69" t="s">
        <v>61</v>
      </c>
      <c r="B45" s="21">
        <v>492676158</v>
      </c>
      <c r="C45" s="21">
        <v>0</v>
      </c>
      <c r="D45" s="98">
        <v>448597889</v>
      </c>
      <c r="E45" s="99">
        <v>448597889</v>
      </c>
      <c r="F45" s="99">
        <v>777269599</v>
      </c>
      <c r="G45" s="99">
        <v>670865420</v>
      </c>
      <c r="H45" s="99">
        <v>502354008</v>
      </c>
      <c r="I45" s="99">
        <v>502354008</v>
      </c>
      <c r="J45" s="99">
        <v>401913454</v>
      </c>
      <c r="K45" s="99">
        <v>328153623</v>
      </c>
      <c r="L45" s="99">
        <v>531687153</v>
      </c>
      <c r="M45" s="99">
        <v>526698632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526698632</v>
      </c>
      <c r="W45" s="99">
        <v>719268085</v>
      </c>
      <c r="X45" s="99">
        <v>-192569453</v>
      </c>
      <c r="Y45" s="100">
        <v>-26.77</v>
      </c>
      <c r="Z45" s="101">
        <v>448597889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191351594</v>
      </c>
      <c r="C49" s="51">
        <v>0</v>
      </c>
      <c r="D49" s="128">
        <v>142873139</v>
      </c>
      <c r="E49" s="53">
        <v>112854405</v>
      </c>
      <c r="F49" s="53">
        <v>0</v>
      </c>
      <c r="G49" s="53">
        <v>0</v>
      </c>
      <c r="H49" s="53">
        <v>0</v>
      </c>
      <c r="I49" s="53">
        <v>2106064345</v>
      </c>
      <c r="J49" s="53">
        <v>0</v>
      </c>
      <c r="K49" s="53">
        <v>0</v>
      </c>
      <c r="L49" s="53">
        <v>0</v>
      </c>
      <c r="M49" s="53">
        <v>81671456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122717022</v>
      </c>
      <c r="W49" s="53">
        <v>178319386</v>
      </c>
      <c r="X49" s="53">
        <v>1415270176</v>
      </c>
      <c r="Y49" s="53">
        <v>4351121523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203761620</v>
      </c>
      <c r="C51" s="51">
        <v>0</v>
      </c>
      <c r="D51" s="128">
        <v>31917374</v>
      </c>
      <c r="E51" s="53">
        <v>56408048</v>
      </c>
      <c r="F51" s="53">
        <v>0</v>
      </c>
      <c r="G51" s="53">
        <v>0</v>
      </c>
      <c r="H51" s="53">
        <v>0</v>
      </c>
      <c r="I51" s="53">
        <v>156460767</v>
      </c>
      <c r="J51" s="53">
        <v>0</v>
      </c>
      <c r="K51" s="53">
        <v>0</v>
      </c>
      <c r="L51" s="53">
        <v>0</v>
      </c>
      <c r="M51" s="53">
        <v>394789502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70455409</v>
      </c>
      <c r="W51" s="53">
        <v>41008849</v>
      </c>
      <c r="X51" s="53">
        <v>457575856</v>
      </c>
      <c r="Y51" s="53">
        <v>1412377425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80.86711254732295</v>
      </c>
      <c r="C58" s="5">
        <f>IF(C67=0,0,+(C76/C67)*100)</f>
        <v>0</v>
      </c>
      <c r="D58" s="6">
        <f aca="true" t="shared" si="6" ref="D58:Z58">IF(D67=0,0,+(D76/D67)*100)</f>
        <v>84.50289928150771</v>
      </c>
      <c r="E58" s="7">
        <f t="shared" si="6"/>
        <v>84.50289928150771</v>
      </c>
      <c r="F58" s="7">
        <f t="shared" si="6"/>
        <v>34.01030729901528</v>
      </c>
      <c r="G58" s="7">
        <f t="shared" si="6"/>
        <v>80.81382460319755</v>
      </c>
      <c r="H58" s="7">
        <f t="shared" si="6"/>
        <v>80.99459189257355</v>
      </c>
      <c r="I58" s="7">
        <f t="shared" si="6"/>
        <v>56.55719333200208</v>
      </c>
      <c r="J58" s="7">
        <f t="shared" si="6"/>
        <v>90.10852338235121</v>
      </c>
      <c r="K58" s="7">
        <f t="shared" si="6"/>
        <v>116.80184567843995</v>
      </c>
      <c r="L58" s="7">
        <f t="shared" si="6"/>
        <v>82.93489397905903</v>
      </c>
      <c r="M58" s="7">
        <f t="shared" si="6"/>
        <v>96.11279966797922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71.52403962997903</v>
      </c>
      <c r="W58" s="7">
        <f t="shared" si="6"/>
        <v>82.45133874949848</v>
      </c>
      <c r="X58" s="7">
        <f t="shared" si="6"/>
        <v>0</v>
      </c>
      <c r="Y58" s="7">
        <f t="shared" si="6"/>
        <v>0</v>
      </c>
      <c r="Z58" s="8">
        <f t="shared" si="6"/>
        <v>84.50289928150771</v>
      </c>
    </row>
    <row r="59" spans="1:26" ht="13.5">
      <c r="A59" s="36" t="s">
        <v>31</v>
      </c>
      <c r="B59" s="9">
        <f aca="true" t="shared" si="7" ref="B59:Z66">IF(B68=0,0,+(B77/B68)*100)</f>
        <v>83.49620551261464</v>
      </c>
      <c r="C59" s="9">
        <f t="shared" si="7"/>
        <v>0</v>
      </c>
      <c r="D59" s="2">
        <f t="shared" si="7"/>
        <v>85.55627251245141</v>
      </c>
      <c r="E59" s="10">
        <f t="shared" si="7"/>
        <v>85.55627251245141</v>
      </c>
      <c r="F59" s="10">
        <f t="shared" si="7"/>
        <v>10.772967975802054</v>
      </c>
      <c r="G59" s="10">
        <f t="shared" si="7"/>
        <v>89.26731824368694</v>
      </c>
      <c r="H59" s="10">
        <f t="shared" si="7"/>
        <v>102.55327384184089</v>
      </c>
      <c r="I59" s="10">
        <f t="shared" si="7"/>
        <v>31.698770941394766</v>
      </c>
      <c r="J59" s="10">
        <f t="shared" si="7"/>
        <v>99.55171104152302</v>
      </c>
      <c r="K59" s="10">
        <f t="shared" si="7"/>
        <v>395.4571572064814</v>
      </c>
      <c r="L59" s="10">
        <f t="shared" si="7"/>
        <v>84.04180453676265</v>
      </c>
      <c r="M59" s="10">
        <f t="shared" si="7"/>
        <v>163.7258725510935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56.34286531901419</v>
      </c>
      <c r="W59" s="10">
        <f t="shared" si="7"/>
        <v>77.15198837073046</v>
      </c>
      <c r="X59" s="10">
        <f t="shared" si="7"/>
        <v>0</v>
      </c>
      <c r="Y59" s="10">
        <f t="shared" si="7"/>
        <v>0</v>
      </c>
      <c r="Z59" s="11">
        <f t="shared" si="7"/>
        <v>85.55627251245141</v>
      </c>
    </row>
    <row r="60" spans="1:26" ht="13.5">
      <c r="A60" s="37" t="s">
        <v>32</v>
      </c>
      <c r="B60" s="12">
        <f t="shared" si="7"/>
        <v>80.540901852068</v>
      </c>
      <c r="C60" s="12">
        <f t="shared" si="7"/>
        <v>0</v>
      </c>
      <c r="D60" s="3">
        <f t="shared" si="7"/>
        <v>86.53596038974567</v>
      </c>
      <c r="E60" s="13">
        <f t="shared" si="7"/>
        <v>86.53596038974567</v>
      </c>
      <c r="F60" s="13">
        <f t="shared" si="7"/>
        <v>75.59053082884762</v>
      </c>
      <c r="G60" s="13">
        <f t="shared" si="7"/>
        <v>79.57092662636109</v>
      </c>
      <c r="H60" s="13">
        <f t="shared" si="7"/>
        <v>75.88404620355723</v>
      </c>
      <c r="I60" s="13">
        <f t="shared" si="7"/>
        <v>76.9969213755976</v>
      </c>
      <c r="J60" s="13">
        <f t="shared" si="7"/>
        <v>90.38687855761329</v>
      </c>
      <c r="K60" s="13">
        <f t="shared" si="7"/>
        <v>76.45521396491847</v>
      </c>
      <c r="L60" s="13">
        <f t="shared" si="7"/>
        <v>84.09600086010384</v>
      </c>
      <c r="M60" s="13">
        <f t="shared" si="7"/>
        <v>83.780502544924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80.21509851236118</v>
      </c>
      <c r="W60" s="13">
        <f t="shared" si="7"/>
        <v>86.95492539635791</v>
      </c>
      <c r="X60" s="13">
        <f t="shared" si="7"/>
        <v>0</v>
      </c>
      <c r="Y60" s="13">
        <f t="shared" si="7"/>
        <v>0</v>
      </c>
      <c r="Z60" s="14">
        <f t="shared" si="7"/>
        <v>86.53596038974567</v>
      </c>
    </row>
    <row r="61" spans="1:26" ht="13.5">
      <c r="A61" s="38" t="s">
        <v>114</v>
      </c>
      <c r="B61" s="12">
        <f t="shared" si="7"/>
        <v>83.76074919525257</v>
      </c>
      <c r="C61" s="12">
        <f t="shared" si="7"/>
        <v>0</v>
      </c>
      <c r="D61" s="3">
        <f t="shared" si="7"/>
        <v>87.48746949650933</v>
      </c>
      <c r="E61" s="13">
        <f t="shared" si="7"/>
        <v>87.48746949650933</v>
      </c>
      <c r="F61" s="13">
        <f t="shared" si="7"/>
        <v>83.55675806018745</v>
      </c>
      <c r="G61" s="13">
        <f t="shared" si="7"/>
        <v>89.1187187116407</v>
      </c>
      <c r="H61" s="13">
        <f t="shared" si="7"/>
        <v>89.53995682882777</v>
      </c>
      <c r="I61" s="13">
        <f t="shared" si="7"/>
        <v>87.37962267842674</v>
      </c>
      <c r="J61" s="13">
        <f t="shared" si="7"/>
        <v>102.55335122783097</v>
      </c>
      <c r="K61" s="13">
        <f t="shared" si="7"/>
        <v>82.44823774919949</v>
      </c>
      <c r="L61" s="13">
        <f t="shared" si="7"/>
        <v>103.6808941773942</v>
      </c>
      <c r="M61" s="13">
        <f t="shared" si="7"/>
        <v>95.95787727036968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91.38389534487465</v>
      </c>
      <c r="W61" s="13">
        <f t="shared" si="7"/>
        <v>90.97491411535012</v>
      </c>
      <c r="X61" s="13">
        <f t="shared" si="7"/>
        <v>0</v>
      </c>
      <c r="Y61" s="13">
        <f t="shared" si="7"/>
        <v>0</v>
      </c>
      <c r="Z61" s="14">
        <f t="shared" si="7"/>
        <v>87.48746949650933</v>
      </c>
    </row>
    <row r="62" spans="1:26" ht="13.5">
      <c r="A62" s="38" t="s">
        <v>115</v>
      </c>
      <c r="B62" s="12">
        <f t="shared" si="7"/>
        <v>71.92683054324421</v>
      </c>
      <c r="C62" s="12">
        <f t="shared" si="7"/>
        <v>0</v>
      </c>
      <c r="D62" s="3">
        <f t="shared" si="7"/>
        <v>85.06844798831776</v>
      </c>
      <c r="E62" s="13">
        <f t="shared" si="7"/>
        <v>85.06844798831776</v>
      </c>
      <c r="F62" s="13">
        <f t="shared" si="7"/>
        <v>69.03264262482463</v>
      </c>
      <c r="G62" s="13">
        <f t="shared" si="7"/>
        <v>59.06628960389486</v>
      </c>
      <c r="H62" s="13">
        <f t="shared" si="7"/>
        <v>57.979429354456734</v>
      </c>
      <c r="I62" s="13">
        <f t="shared" si="7"/>
        <v>61.992594016172276</v>
      </c>
      <c r="J62" s="13">
        <f t="shared" si="7"/>
        <v>76.1409184136585</v>
      </c>
      <c r="K62" s="13">
        <f t="shared" si="7"/>
        <v>67.14159581339501</v>
      </c>
      <c r="L62" s="13">
        <f t="shared" si="7"/>
        <v>63.06112714020779</v>
      </c>
      <c r="M62" s="13">
        <f t="shared" si="7"/>
        <v>68.77081270707703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65.3788732528622</v>
      </c>
      <c r="W62" s="13">
        <f t="shared" si="7"/>
        <v>80.65963663906581</v>
      </c>
      <c r="X62" s="13">
        <f t="shared" si="7"/>
        <v>0</v>
      </c>
      <c r="Y62" s="13">
        <f t="shared" si="7"/>
        <v>0</v>
      </c>
      <c r="Z62" s="14">
        <f t="shared" si="7"/>
        <v>85.06844798831776</v>
      </c>
    </row>
    <row r="63" spans="1:26" ht="13.5">
      <c r="A63" s="38" t="s">
        <v>116</v>
      </c>
      <c r="B63" s="12">
        <f t="shared" si="7"/>
        <v>70.43342221106109</v>
      </c>
      <c r="C63" s="12">
        <f t="shared" si="7"/>
        <v>0</v>
      </c>
      <c r="D63" s="3">
        <f t="shared" si="7"/>
        <v>85.93086576213396</v>
      </c>
      <c r="E63" s="13">
        <f t="shared" si="7"/>
        <v>85.93086576213396</v>
      </c>
      <c r="F63" s="13">
        <f t="shared" si="7"/>
        <v>58.42940556070397</v>
      </c>
      <c r="G63" s="13">
        <f t="shared" si="7"/>
        <v>70.08149148673695</v>
      </c>
      <c r="H63" s="13">
        <f t="shared" si="7"/>
        <v>58.60454627985121</v>
      </c>
      <c r="I63" s="13">
        <f t="shared" si="7"/>
        <v>62.183690803205806</v>
      </c>
      <c r="J63" s="13">
        <f t="shared" si="7"/>
        <v>70.36454693151296</v>
      </c>
      <c r="K63" s="13">
        <f t="shared" si="7"/>
        <v>73.93898087555512</v>
      </c>
      <c r="L63" s="13">
        <f t="shared" si="7"/>
        <v>60.08962199372384</v>
      </c>
      <c r="M63" s="13">
        <f t="shared" si="7"/>
        <v>67.97217770261678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64.87105788113996</v>
      </c>
      <c r="W63" s="13">
        <f t="shared" si="7"/>
        <v>83.04272636554056</v>
      </c>
      <c r="X63" s="13">
        <f t="shared" si="7"/>
        <v>0</v>
      </c>
      <c r="Y63" s="13">
        <f t="shared" si="7"/>
        <v>0</v>
      </c>
      <c r="Z63" s="14">
        <f t="shared" si="7"/>
        <v>85.93086576213396</v>
      </c>
    </row>
    <row r="64" spans="1:26" ht="13.5">
      <c r="A64" s="38" t="s">
        <v>117</v>
      </c>
      <c r="B64" s="12">
        <f t="shared" si="7"/>
        <v>86.34065431365767</v>
      </c>
      <c r="C64" s="12">
        <f t="shared" si="7"/>
        <v>0</v>
      </c>
      <c r="D64" s="3">
        <f t="shared" si="7"/>
        <v>84.02299942702489</v>
      </c>
      <c r="E64" s="13">
        <f t="shared" si="7"/>
        <v>84.02299942702489</v>
      </c>
      <c r="F64" s="13">
        <f t="shared" si="7"/>
        <v>57.57083868177919</v>
      </c>
      <c r="G64" s="13">
        <f t="shared" si="7"/>
        <v>59.57790413272222</v>
      </c>
      <c r="H64" s="13">
        <f t="shared" si="7"/>
        <v>52.86577085274278</v>
      </c>
      <c r="I64" s="13">
        <f t="shared" si="7"/>
        <v>56.623804492557014</v>
      </c>
      <c r="J64" s="13">
        <f t="shared" si="7"/>
        <v>65.93402466406586</v>
      </c>
      <c r="K64" s="13">
        <f t="shared" si="7"/>
        <v>59.081084723481844</v>
      </c>
      <c r="L64" s="13">
        <f t="shared" si="7"/>
        <v>53.70908388287948</v>
      </c>
      <c r="M64" s="13">
        <f t="shared" si="7"/>
        <v>59.63214993627307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58.04206229467119</v>
      </c>
      <c r="W64" s="13">
        <f t="shared" si="7"/>
        <v>79.20077272869806</v>
      </c>
      <c r="X64" s="13">
        <f t="shared" si="7"/>
        <v>0</v>
      </c>
      <c r="Y64" s="13">
        <f t="shared" si="7"/>
        <v>0</v>
      </c>
      <c r="Z64" s="14">
        <f t="shared" si="7"/>
        <v>84.02299942702489</v>
      </c>
    </row>
    <row r="65" spans="1:26" ht="13.5">
      <c r="A65" s="38" t="s">
        <v>118</v>
      </c>
      <c r="B65" s="12">
        <f t="shared" si="7"/>
        <v>-46.72564575556184</v>
      </c>
      <c r="C65" s="12">
        <f t="shared" si="7"/>
        <v>0</v>
      </c>
      <c r="D65" s="3">
        <f t="shared" si="7"/>
        <v>388.8819507821381</v>
      </c>
      <c r="E65" s="13">
        <f t="shared" si="7"/>
        <v>388.8819507821381</v>
      </c>
      <c r="F65" s="13">
        <f t="shared" si="7"/>
        <v>105.49238992571117</v>
      </c>
      <c r="G65" s="13">
        <f t="shared" si="7"/>
        <v>2251.1652896508904</v>
      </c>
      <c r="H65" s="13">
        <f t="shared" si="7"/>
        <v>264.95046406086357</v>
      </c>
      <c r="I65" s="13">
        <f t="shared" si="7"/>
        <v>764.0229122280047</v>
      </c>
      <c r="J65" s="13">
        <f t="shared" si="7"/>
        <v>8095.090252707581</v>
      </c>
      <c r="K65" s="13">
        <f t="shared" si="7"/>
        <v>2058.6906463395267</v>
      </c>
      <c r="L65" s="13">
        <f t="shared" si="7"/>
        <v>-144.58820708670856</v>
      </c>
      <c r="M65" s="13">
        <f t="shared" si="7"/>
        <v>-764.223306308918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2096.8539531558554</v>
      </c>
      <c r="W65" s="13">
        <f t="shared" si="7"/>
        <v>853.5423109361823</v>
      </c>
      <c r="X65" s="13">
        <f t="shared" si="7"/>
        <v>0</v>
      </c>
      <c r="Y65" s="13">
        <f t="shared" si="7"/>
        <v>0</v>
      </c>
      <c r="Z65" s="14">
        <f t="shared" si="7"/>
        <v>388.8819507821381</v>
      </c>
    </row>
    <row r="66" spans="1:26" ht="13.5">
      <c r="A66" s="39" t="s">
        <v>119</v>
      </c>
      <c r="B66" s="15">
        <f t="shared" si="7"/>
        <v>75.09241574951537</v>
      </c>
      <c r="C66" s="15">
        <f t="shared" si="7"/>
        <v>0</v>
      </c>
      <c r="D66" s="4">
        <f t="shared" si="7"/>
        <v>52.972691238199275</v>
      </c>
      <c r="E66" s="16">
        <f t="shared" si="7"/>
        <v>52.972691238199275</v>
      </c>
      <c r="F66" s="16">
        <f t="shared" si="7"/>
        <v>66.41589668634363</v>
      </c>
      <c r="G66" s="16">
        <f t="shared" si="7"/>
        <v>64.72284087974047</v>
      </c>
      <c r="H66" s="16">
        <f t="shared" si="7"/>
        <v>65.85717323148492</v>
      </c>
      <c r="I66" s="16">
        <f t="shared" si="7"/>
        <v>65.66383701719204</v>
      </c>
      <c r="J66" s="16">
        <f t="shared" si="7"/>
        <v>65.98815886478795</v>
      </c>
      <c r="K66" s="16">
        <f t="shared" si="7"/>
        <v>82.49283184172457</v>
      </c>
      <c r="L66" s="16">
        <f t="shared" si="7"/>
        <v>68.65405429392038</v>
      </c>
      <c r="M66" s="16">
        <f t="shared" si="7"/>
        <v>71.8584197913486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68.655036646733</v>
      </c>
      <c r="W66" s="16">
        <f t="shared" si="7"/>
        <v>52.87157651439356</v>
      </c>
      <c r="X66" s="16">
        <f t="shared" si="7"/>
        <v>0</v>
      </c>
      <c r="Y66" s="16">
        <f t="shared" si="7"/>
        <v>0</v>
      </c>
      <c r="Z66" s="17">
        <f t="shared" si="7"/>
        <v>52.972691238199275</v>
      </c>
    </row>
    <row r="67" spans="1:26" ht="13.5" hidden="1">
      <c r="A67" s="40" t="s">
        <v>120</v>
      </c>
      <c r="B67" s="23">
        <v>3660683437</v>
      </c>
      <c r="C67" s="23"/>
      <c r="D67" s="24">
        <v>4516332569</v>
      </c>
      <c r="E67" s="25">
        <v>4516332569</v>
      </c>
      <c r="F67" s="25">
        <v>716850068</v>
      </c>
      <c r="G67" s="25">
        <v>330788402</v>
      </c>
      <c r="H67" s="25">
        <v>333052001</v>
      </c>
      <c r="I67" s="25">
        <v>1380690471</v>
      </c>
      <c r="J67" s="25">
        <v>301474109</v>
      </c>
      <c r="K67" s="25">
        <v>263151798</v>
      </c>
      <c r="L67" s="25">
        <v>275781744</v>
      </c>
      <c r="M67" s="25">
        <v>840407651</v>
      </c>
      <c r="N67" s="25"/>
      <c r="O67" s="25"/>
      <c r="P67" s="25"/>
      <c r="Q67" s="25"/>
      <c r="R67" s="25"/>
      <c r="S67" s="25"/>
      <c r="T67" s="25"/>
      <c r="U67" s="25"/>
      <c r="V67" s="25">
        <v>2221098122</v>
      </c>
      <c r="W67" s="25">
        <v>2301820881</v>
      </c>
      <c r="X67" s="25"/>
      <c r="Y67" s="24"/>
      <c r="Z67" s="26">
        <v>4516332569</v>
      </c>
    </row>
    <row r="68" spans="1:26" ht="13.5" hidden="1">
      <c r="A68" s="36" t="s">
        <v>31</v>
      </c>
      <c r="B68" s="18">
        <v>927419080</v>
      </c>
      <c r="C68" s="18"/>
      <c r="D68" s="19">
        <v>1075503987</v>
      </c>
      <c r="E68" s="20">
        <v>1075503987</v>
      </c>
      <c r="F68" s="20">
        <v>456816312</v>
      </c>
      <c r="G68" s="20">
        <v>76301545</v>
      </c>
      <c r="H68" s="20">
        <v>72919558</v>
      </c>
      <c r="I68" s="20">
        <v>606037415</v>
      </c>
      <c r="J68" s="20">
        <v>53589319</v>
      </c>
      <c r="K68" s="20">
        <v>32919387</v>
      </c>
      <c r="L68" s="20">
        <v>52575155</v>
      </c>
      <c r="M68" s="20">
        <v>139083861</v>
      </c>
      <c r="N68" s="20"/>
      <c r="O68" s="20"/>
      <c r="P68" s="20"/>
      <c r="Q68" s="20"/>
      <c r="R68" s="20"/>
      <c r="S68" s="20"/>
      <c r="T68" s="20"/>
      <c r="U68" s="20"/>
      <c r="V68" s="20">
        <v>745121276</v>
      </c>
      <c r="W68" s="20">
        <v>645381206</v>
      </c>
      <c r="X68" s="20"/>
      <c r="Y68" s="19"/>
      <c r="Z68" s="22">
        <v>1075503987</v>
      </c>
    </row>
    <row r="69" spans="1:26" ht="13.5" hidden="1">
      <c r="A69" s="37" t="s">
        <v>32</v>
      </c>
      <c r="B69" s="18">
        <v>2449396346</v>
      </c>
      <c r="C69" s="18"/>
      <c r="D69" s="19">
        <v>3198649495</v>
      </c>
      <c r="E69" s="20">
        <v>3198649495</v>
      </c>
      <c r="F69" s="20">
        <v>238554311</v>
      </c>
      <c r="G69" s="20">
        <v>232348419</v>
      </c>
      <c r="H69" s="20">
        <v>235934388</v>
      </c>
      <c r="I69" s="20">
        <v>706837118</v>
      </c>
      <c r="J69" s="20">
        <v>224315766</v>
      </c>
      <c r="K69" s="20">
        <v>211029431</v>
      </c>
      <c r="L69" s="20">
        <v>202654601</v>
      </c>
      <c r="M69" s="20">
        <v>637999798</v>
      </c>
      <c r="N69" s="20"/>
      <c r="O69" s="20"/>
      <c r="P69" s="20"/>
      <c r="Q69" s="20"/>
      <c r="R69" s="20"/>
      <c r="S69" s="20"/>
      <c r="T69" s="20"/>
      <c r="U69" s="20"/>
      <c r="V69" s="20">
        <v>1344836916</v>
      </c>
      <c r="W69" s="20">
        <v>1537912048</v>
      </c>
      <c r="X69" s="20"/>
      <c r="Y69" s="19"/>
      <c r="Z69" s="22">
        <v>3198649495</v>
      </c>
    </row>
    <row r="70" spans="1:26" ht="13.5" hidden="1">
      <c r="A70" s="38" t="s">
        <v>114</v>
      </c>
      <c r="B70" s="18">
        <v>1531823161</v>
      </c>
      <c r="C70" s="18"/>
      <c r="D70" s="19">
        <v>1920977279</v>
      </c>
      <c r="E70" s="20">
        <v>1920977279</v>
      </c>
      <c r="F70" s="20">
        <v>141099572</v>
      </c>
      <c r="G70" s="20">
        <v>140971358</v>
      </c>
      <c r="H70" s="20">
        <v>136202000</v>
      </c>
      <c r="I70" s="20">
        <v>418272930</v>
      </c>
      <c r="J70" s="20">
        <v>130460587</v>
      </c>
      <c r="K70" s="20">
        <v>126261994</v>
      </c>
      <c r="L70" s="20">
        <v>109452644</v>
      </c>
      <c r="M70" s="20">
        <v>366175225</v>
      </c>
      <c r="N70" s="20"/>
      <c r="O70" s="20"/>
      <c r="P70" s="20"/>
      <c r="Q70" s="20"/>
      <c r="R70" s="20"/>
      <c r="S70" s="20"/>
      <c r="T70" s="20"/>
      <c r="U70" s="20"/>
      <c r="V70" s="20">
        <v>784448155</v>
      </c>
      <c r="W70" s="20">
        <v>920075067</v>
      </c>
      <c r="X70" s="20"/>
      <c r="Y70" s="19"/>
      <c r="Z70" s="22">
        <v>1920977279</v>
      </c>
    </row>
    <row r="71" spans="1:26" ht="13.5" hidden="1">
      <c r="A71" s="38" t="s">
        <v>115</v>
      </c>
      <c r="B71" s="18">
        <v>509689393</v>
      </c>
      <c r="C71" s="18"/>
      <c r="D71" s="19">
        <v>743484816</v>
      </c>
      <c r="E71" s="20">
        <v>743484816</v>
      </c>
      <c r="F71" s="20">
        <v>52408408</v>
      </c>
      <c r="G71" s="20">
        <v>49517131</v>
      </c>
      <c r="H71" s="20">
        <v>55830139</v>
      </c>
      <c r="I71" s="20">
        <v>157755678</v>
      </c>
      <c r="J71" s="20">
        <v>53376275</v>
      </c>
      <c r="K71" s="20">
        <v>49279070</v>
      </c>
      <c r="L71" s="20">
        <v>54837082</v>
      </c>
      <c r="M71" s="20">
        <v>157492427</v>
      </c>
      <c r="N71" s="20"/>
      <c r="O71" s="20"/>
      <c r="P71" s="20"/>
      <c r="Q71" s="20"/>
      <c r="R71" s="20"/>
      <c r="S71" s="20"/>
      <c r="T71" s="20"/>
      <c r="U71" s="20"/>
      <c r="V71" s="20">
        <v>315248105</v>
      </c>
      <c r="W71" s="20">
        <v>354775563</v>
      </c>
      <c r="X71" s="20"/>
      <c r="Y71" s="19"/>
      <c r="Z71" s="22">
        <v>743484816</v>
      </c>
    </row>
    <row r="72" spans="1:26" ht="13.5" hidden="1">
      <c r="A72" s="38" t="s">
        <v>116</v>
      </c>
      <c r="B72" s="18">
        <v>236184781</v>
      </c>
      <c r="C72" s="18"/>
      <c r="D72" s="19">
        <v>287502410</v>
      </c>
      <c r="E72" s="20">
        <v>287502410</v>
      </c>
      <c r="F72" s="20">
        <v>24225350</v>
      </c>
      <c r="G72" s="20">
        <v>21986223</v>
      </c>
      <c r="H72" s="20">
        <v>23104385</v>
      </c>
      <c r="I72" s="20">
        <v>69315958</v>
      </c>
      <c r="J72" s="20">
        <v>21725104</v>
      </c>
      <c r="K72" s="20">
        <v>18070433</v>
      </c>
      <c r="L72" s="20">
        <v>20272256</v>
      </c>
      <c r="M72" s="20">
        <v>60067793</v>
      </c>
      <c r="N72" s="20"/>
      <c r="O72" s="20"/>
      <c r="P72" s="20"/>
      <c r="Q72" s="20"/>
      <c r="R72" s="20"/>
      <c r="S72" s="20"/>
      <c r="T72" s="20"/>
      <c r="U72" s="20"/>
      <c r="V72" s="20">
        <v>129383751</v>
      </c>
      <c r="W72" s="20">
        <v>140941218</v>
      </c>
      <c r="X72" s="20"/>
      <c r="Y72" s="19"/>
      <c r="Z72" s="22">
        <v>287502410</v>
      </c>
    </row>
    <row r="73" spans="1:26" ht="13.5" hidden="1">
      <c r="A73" s="38" t="s">
        <v>117</v>
      </c>
      <c r="B73" s="18">
        <v>178084438</v>
      </c>
      <c r="C73" s="18"/>
      <c r="D73" s="19">
        <v>246497619</v>
      </c>
      <c r="E73" s="20">
        <v>246497619</v>
      </c>
      <c r="F73" s="20">
        <v>20600221</v>
      </c>
      <c r="G73" s="20">
        <v>19748073</v>
      </c>
      <c r="H73" s="20">
        <v>20714793</v>
      </c>
      <c r="I73" s="20">
        <v>61063087</v>
      </c>
      <c r="J73" s="20">
        <v>18745490</v>
      </c>
      <c r="K73" s="20">
        <v>17392746</v>
      </c>
      <c r="L73" s="20">
        <v>18326183</v>
      </c>
      <c r="M73" s="20">
        <v>54464419</v>
      </c>
      <c r="N73" s="20"/>
      <c r="O73" s="20"/>
      <c r="P73" s="20"/>
      <c r="Q73" s="20"/>
      <c r="R73" s="20"/>
      <c r="S73" s="20"/>
      <c r="T73" s="20"/>
      <c r="U73" s="20"/>
      <c r="V73" s="20">
        <v>115527506</v>
      </c>
      <c r="W73" s="20">
        <v>122077516</v>
      </c>
      <c r="X73" s="20"/>
      <c r="Y73" s="19"/>
      <c r="Z73" s="22">
        <v>246497619</v>
      </c>
    </row>
    <row r="74" spans="1:26" ht="13.5" hidden="1">
      <c r="A74" s="38" t="s">
        <v>118</v>
      </c>
      <c r="B74" s="18">
        <v>-6385427</v>
      </c>
      <c r="C74" s="18"/>
      <c r="D74" s="19">
        <v>187371</v>
      </c>
      <c r="E74" s="20">
        <v>187371</v>
      </c>
      <c r="F74" s="20">
        <v>220760</v>
      </c>
      <c r="G74" s="20">
        <v>125634</v>
      </c>
      <c r="H74" s="20">
        <v>83071</v>
      </c>
      <c r="I74" s="20">
        <v>429465</v>
      </c>
      <c r="J74" s="20">
        <v>8310</v>
      </c>
      <c r="K74" s="20">
        <v>25188</v>
      </c>
      <c r="L74" s="20">
        <v>-233564</v>
      </c>
      <c r="M74" s="20">
        <v>-200066</v>
      </c>
      <c r="N74" s="20"/>
      <c r="O74" s="20"/>
      <c r="P74" s="20"/>
      <c r="Q74" s="20"/>
      <c r="R74" s="20"/>
      <c r="S74" s="20"/>
      <c r="T74" s="20"/>
      <c r="U74" s="20"/>
      <c r="V74" s="20">
        <v>229399</v>
      </c>
      <c r="W74" s="20">
        <v>42684</v>
      </c>
      <c r="X74" s="20"/>
      <c r="Y74" s="19"/>
      <c r="Z74" s="22">
        <v>187371</v>
      </c>
    </row>
    <row r="75" spans="1:26" ht="13.5" hidden="1">
      <c r="A75" s="39" t="s">
        <v>119</v>
      </c>
      <c r="B75" s="27">
        <v>283868011</v>
      </c>
      <c r="C75" s="27"/>
      <c r="D75" s="28">
        <v>242179087</v>
      </c>
      <c r="E75" s="29">
        <v>242179087</v>
      </c>
      <c r="F75" s="29">
        <v>21479445</v>
      </c>
      <c r="G75" s="29">
        <v>22138438</v>
      </c>
      <c r="H75" s="29">
        <v>24198055</v>
      </c>
      <c r="I75" s="29">
        <v>67815938</v>
      </c>
      <c r="J75" s="29">
        <v>23569024</v>
      </c>
      <c r="K75" s="29">
        <v>19202980</v>
      </c>
      <c r="L75" s="29">
        <v>20551988</v>
      </c>
      <c r="M75" s="29">
        <v>63323992</v>
      </c>
      <c r="N75" s="29"/>
      <c r="O75" s="29"/>
      <c r="P75" s="29"/>
      <c r="Q75" s="29"/>
      <c r="R75" s="29"/>
      <c r="S75" s="29"/>
      <c r="T75" s="29"/>
      <c r="U75" s="29"/>
      <c r="V75" s="29">
        <v>131139930</v>
      </c>
      <c r="W75" s="29">
        <v>118527627</v>
      </c>
      <c r="X75" s="29"/>
      <c r="Y75" s="28"/>
      <c r="Z75" s="30">
        <v>242179087</v>
      </c>
    </row>
    <row r="76" spans="1:26" ht="13.5" hidden="1">
      <c r="A76" s="41" t="s">
        <v>121</v>
      </c>
      <c r="B76" s="31">
        <v>2960288995</v>
      </c>
      <c r="C76" s="31"/>
      <c r="D76" s="32">
        <v>3816431962</v>
      </c>
      <c r="E76" s="33">
        <v>3816431962</v>
      </c>
      <c r="F76" s="33">
        <v>243802911</v>
      </c>
      <c r="G76" s="33">
        <v>267322759</v>
      </c>
      <c r="H76" s="33">
        <v>269754109</v>
      </c>
      <c r="I76" s="33">
        <v>780879779</v>
      </c>
      <c r="J76" s="33">
        <v>271653868</v>
      </c>
      <c r="K76" s="33">
        <v>307366157</v>
      </c>
      <c r="L76" s="33">
        <v>228719297</v>
      </c>
      <c r="M76" s="33">
        <v>807739322</v>
      </c>
      <c r="N76" s="33"/>
      <c r="O76" s="33"/>
      <c r="P76" s="33"/>
      <c r="Q76" s="33"/>
      <c r="R76" s="33"/>
      <c r="S76" s="33"/>
      <c r="T76" s="33"/>
      <c r="U76" s="33"/>
      <c r="V76" s="33">
        <v>1588619101</v>
      </c>
      <c r="W76" s="33">
        <v>1897882132</v>
      </c>
      <c r="X76" s="33"/>
      <c r="Y76" s="32"/>
      <c r="Z76" s="34">
        <v>3816431962</v>
      </c>
    </row>
    <row r="77" spans="1:26" ht="13.5" hidden="1">
      <c r="A77" s="36" t="s">
        <v>31</v>
      </c>
      <c r="B77" s="18">
        <v>774359741</v>
      </c>
      <c r="C77" s="18"/>
      <c r="D77" s="19">
        <v>920161122</v>
      </c>
      <c r="E77" s="20">
        <v>920161122</v>
      </c>
      <c r="F77" s="20">
        <v>49212675</v>
      </c>
      <c r="G77" s="20">
        <v>68112343</v>
      </c>
      <c r="H77" s="20">
        <v>74781394</v>
      </c>
      <c r="I77" s="20">
        <v>192106412</v>
      </c>
      <c r="J77" s="20">
        <v>53349084</v>
      </c>
      <c r="K77" s="20">
        <v>130182072</v>
      </c>
      <c r="L77" s="20">
        <v>44185109</v>
      </c>
      <c r="M77" s="20">
        <v>227716265</v>
      </c>
      <c r="N77" s="20"/>
      <c r="O77" s="20"/>
      <c r="P77" s="20"/>
      <c r="Q77" s="20"/>
      <c r="R77" s="20"/>
      <c r="S77" s="20"/>
      <c r="T77" s="20"/>
      <c r="U77" s="20"/>
      <c r="V77" s="20">
        <v>419822677</v>
      </c>
      <c r="W77" s="20">
        <v>497924433</v>
      </c>
      <c r="X77" s="20"/>
      <c r="Y77" s="19"/>
      <c r="Z77" s="22">
        <v>920161122</v>
      </c>
    </row>
    <row r="78" spans="1:26" ht="13.5" hidden="1">
      <c r="A78" s="37" t="s">
        <v>32</v>
      </c>
      <c r="B78" s="18">
        <v>1972765907</v>
      </c>
      <c r="C78" s="18"/>
      <c r="D78" s="19">
        <v>2767982060</v>
      </c>
      <c r="E78" s="20">
        <v>2767982060</v>
      </c>
      <c r="F78" s="20">
        <v>180324470</v>
      </c>
      <c r="G78" s="20">
        <v>184881790</v>
      </c>
      <c r="H78" s="20">
        <v>179036560</v>
      </c>
      <c r="I78" s="20">
        <v>544242820</v>
      </c>
      <c r="J78" s="20">
        <v>202752019</v>
      </c>
      <c r="K78" s="20">
        <v>161343003</v>
      </c>
      <c r="L78" s="20">
        <v>170424415</v>
      </c>
      <c r="M78" s="20">
        <v>534519437</v>
      </c>
      <c r="N78" s="20"/>
      <c r="O78" s="20"/>
      <c r="P78" s="20"/>
      <c r="Q78" s="20"/>
      <c r="R78" s="20"/>
      <c r="S78" s="20"/>
      <c r="T78" s="20"/>
      <c r="U78" s="20"/>
      <c r="V78" s="20">
        <v>1078762257</v>
      </c>
      <c r="W78" s="20">
        <v>1337290274</v>
      </c>
      <c r="X78" s="20"/>
      <c r="Y78" s="19"/>
      <c r="Z78" s="22">
        <v>2767982060</v>
      </c>
    </row>
    <row r="79" spans="1:26" ht="13.5" hidden="1">
      <c r="A79" s="38" t="s">
        <v>114</v>
      </c>
      <c r="B79" s="18">
        <v>1283066556</v>
      </c>
      <c r="C79" s="18"/>
      <c r="D79" s="19">
        <v>1680614411</v>
      </c>
      <c r="E79" s="20">
        <v>1680614411</v>
      </c>
      <c r="F79" s="20">
        <v>117898228</v>
      </c>
      <c r="G79" s="20">
        <v>125631868</v>
      </c>
      <c r="H79" s="20">
        <v>121955212</v>
      </c>
      <c r="I79" s="20">
        <v>365485308</v>
      </c>
      <c r="J79" s="20">
        <v>133791704</v>
      </c>
      <c r="K79" s="20">
        <v>104100789</v>
      </c>
      <c r="L79" s="20">
        <v>113481480</v>
      </c>
      <c r="M79" s="20">
        <v>351373973</v>
      </c>
      <c r="N79" s="20"/>
      <c r="O79" s="20"/>
      <c r="P79" s="20"/>
      <c r="Q79" s="20"/>
      <c r="R79" s="20"/>
      <c r="S79" s="20"/>
      <c r="T79" s="20"/>
      <c r="U79" s="20"/>
      <c r="V79" s="20">
        <v>716859281</v>
      </c>
      <c r="W79" s="20">
        <v>837037502</v>
      </c>
      <c r="X79" s="20"/>
      <c r="Y79" s="19"/>
      <c r="Z79" s="22">
        <v>1680614411</v>
      </c>
    </row>
    <row r="80" spans="1:26" ht="13.5" hidden="1">
      <c r="A80" s="38" t="s">
        <v>115</v>
      </c>
      <c r="B80" s="18">
        <v>366603426</v>
      </c>
      <c r="C80" s="18"/>
      <c r="D80" s="19">
        <v>632470994</v>
      </c>
      <c r="E80" s="20">
        <v>632470994</v>
      </c>
      <c r="F80" s="20">
        <v>36178909</v>
      </c>
      <c r="G80" s="20">
        <v>29247932</v>
      </c>
      <c r="H80" s="20">
        <v>32369996</v>
      </c>
      <c r="I80" s="20">
        <v>97796837</v>
      </c>
      <c r="J80" s="20">
        <v>40641186</v>
      </c>
      <c r="K80" s="20">
        <v>33086754</v>
      </c>
      <c r="L80" s="20">
        <v>34580882</v>
      </c>
      <c r="M80" s="20">
        <v>108308822</v>
      </c>
      <c r="N80" s="20"/>
      <c r="O80" s="20"/>
      <c r="P80" s="20"/>
      <c r="Q80" s="20"/>
      <c r="R80" s="20"/>
      <c r="S80" s="20"/>
      <c r="T80" s="20"/>
      <c r="U80" s="20"/>
      <c r="V80" s="20">
        <v>206105659</v>
      </c>
      <c r="W80" s="20">
        <v>286160680</v>
      </c>
      <c r="X80" s="20"/>
      <c r="Y80" s="19"/>
      <c r="Z80" s="22">
        <v>632470994</v>
      </c>
    </row>
    <row r="81" spans="1:26" ht="13.5" hidden="1">
      <c r="A81" s="38" t="s">
        <v>116</v>
      </c>
      <c r="B81" s="18">
        <v>166353024</v>
      </c>
      <c r="C81" s="18"/>
      <c r="D81" s="19">
        <v>247053310</v>
      </c>
      <c r="E81" s="20">
        <v>247053310</v>
      </c>
      <c r="F81" s="20">
        <v>14154728</v>
      </c>
      <c r="G81" s="20">
        <v>15408273</v>
      </c>
      <c r="H81" s="20">
        <v>13540220</v>
      </c>
      <c r="I81" s="20">
        <v>43103221</v>
      </c>
      <c r="J81" s="20">
        <v>15286771</v>
      </c>
      <c r="K81" s="20">
        <v>13361094</v>
      </c>
      <c r="L81" s="20">
        <v>12181522</v>
      </c>
      <c r="M81" s="20">
        <v>40829387</v>
      </c>
      <c r="N81" s="20"/>
      <c r="O81" s="20"/>
      <c r="P81" s="20"/>
      <c r="Q81" s="20"/>
      <c r="R81" s="20"/>
      <c r="S81" s="20"/>
      <c r="T81" s="20"/>
      <c r="U81" s="20"/>
      <c r="V81" s="20">
        <v>83932608</v>
      </c>
      <c r="W81" s="20">
        <v>117041430</v>
      </c>
      <c r="X81" s="20"/>
      <c r="Y81" s="19"/>
      <c r="Z81" s="22">
        <v>247053310</v>
      </c>
    </row>
    <row r="82" spans="1:26" ht="13.5" hidden="1">
      <c r="A82" s="38" t="s">
        <v>117</v>
      </c>
      <c r="B82" s="18">
        <v>153759269</v>
      </c>
      <c r="C82" s="18"/>
      <c r="D82" s="19">
        <v>207114693</v>
      </c>
      <c r="E82" s="20">
        <v>207114693</v>
      </c>
      <c r="F82" s="20">
        <v>11859720</v>
      </c>
      <c r="G82" s="20">
        <v>11765488</v>
      </c>
      <c r="H82" s="20">
        <v>10951035</v>
      </c>
      <c r="I82" s="20">
        <v>34576243</v>
      </c>
      <c r="J82" s="20">
        <v>12359656</v>
      </c>
      <c r="K82" s="20">
        <v>10275823</v>
      </c>
      <c r="L82" s="20">
        <v>9842825</v>
      </c>
      <c r="M82" s="20">
        <v>32478304</v>
      </c>
      <c r="N82" s="20"/>
      <c r="O82" s="20"/>
      <c r="P82" s="20"/>
      <c r="Q82" s="20"/>
      <c r="R82" s="20"/>
      <c r="S82" s="20"/>
      <c r="T82" s="20"/>
      <c r="U82" s="20"/>
      <c r="V82" s="20">
        <v>67054547</v>
      </c>
      <c r="W82" s="20">
        <v>96686336</v>
      </c>
      <c r="X82" s="20"/>
      <c r="Y82" s="19"/>
      <c r="Z82" s="22">
        <v>207114693</v>
      </c>
    </row>
    <row r="83" spans="1:26" ht="13.5" hidden="1">
      <c r="A83" s="38" t="s">
        <v>118</v>
      </c>
      <c r="B83" s="18">
        <v>2983632</v>
      </c>
      <c r="C83" s="18"/>
      <c r="D83" s="19">
        <v>728652</v>
      </c>
      <c r="E83" s="20">
        <v>728652</v>
      </c>
      <c r="F83" s="20">
        <v>232885</v>
      </c>
      <c r="G83" s="20">
        <v>2828229</v>
      </c>
      <c r="H83" s="20">
        <v>220097</v>
      </c>
      <c r="I83" s="20">
        <v>3281211</v>
      </c>
      <c r="J83" s="20">
        <v>672702</v>
      </c>
      <c r="K83" s="20">
        <v>518543</v>
      </c>
      <c r="L83" s="20">
        <v>337706</v>
      </c>
      <c r="M83" s="20">
        <v>1528951</v>
      </c>
      <c r="N83" s="20"/>
      <c r="O83" s="20"/>
      <c r="P83" s="20"/>
      <c r="Q83" s="20"/>
      <c r="R83" s="20"/>
      <c r="S83" s="20"/>
      <c r="T83" s="20"/>
      <c r="U83" s="20"/>
      <c r="V83" s="20">
        <v>4810162</v>
      </c>
      <c r="W83" s="20">
        <v>364326</v>
      </c>
      <c r="X83" s="20"/>
      <c r="Y83" s="19"/>
      <c r="Z83" s="22">
        <v>728652</v>
      </c>
    </row>
    <row r="84" spans="1:26" ht="13.5" hidden="1">
      <c r="A84" s="39" t="s">
        <v>119</v>
      </c>
      <c r="B84" s="27">
        <v>213163347</v>
      </c>
      <c r="C84" s="27"/>
      <c r="D84" s="28">
        <v>128288780</v>
      </c>
      <c r="E84" s="29">
        <v>128288780</v>
      </c>
      <c r="F84" s="29">
        <v>14265766</v>
      </c>
      <c r="G84" s="29">
        <v>14328626</v>
      </c>
      <c r="H84" s="29">
        <v>15936155</v>
      </c>
      <c r="I84" s="29">
        <v>44530547</v>
      </c>
      <c r="J84" s="29">
        <v>15552765</v>
      </c>
      <c r="K84" s="29">
        <v>15841082</v>
      </c>
      <c r="L84" s="29">
        <v>14109773</v>
      </c>
      <c r="M84" s="29">
        <v>45503620</v>
      </c>
      <c r="N84" s="29"/>
      <c r="O84" s="29"/>
      <c r="P84" s="29"/>
      <c r="Q84" s="29"/>
      <c r="R84" s="29"/>
      <c r="S84" s="29"/>
      <c r="T84" s="29"/>
      <c r="U84" s="29"/>
      <c r="V84" s="29">
        <v>90034167</v>
      </c>
      <c r="W84" s="29">
        <v>62667425</v>
      </c>
      <c r="X84" s="29"/>
      <c r="Y84" s="28"/>
      <c r="Z84" s="30">
        <v>128288780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6491902</v>
      </c>
      <c r="C5" s="18">
        <v>0</v>
      </c>
      <c r="D5" s="58">
        <v>6574100</v>
      </c>
      <c r="E5" s="59">
        <v>6574100</v>
      </c>
      <c r="F5" s="59">
        <v>5971574</v>
      </c>
      <c r="G5" s="59">
        <v>7898</v>
      </c>
      <c r="H5" s="59">
        <v>6547678</v>
      </c>
      <c r="I5" s="59">
        <v>12527150</v>
      </c>
      <c r="J5" s="59">
        <v>10908</v>
      </c>
      <c r="K5" s="59">
        <v>15048</v>
      </c>
      <c r="L5" s="59">
        <v>-851</v>
      </c>
      <c r="M5" s="59">
        <v>25105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12552255</v>
      </c>
      <c r="W5" s="59">
        <v>3287052</v>
      </c>
      <c r="X5" s="59">
        <v>9265203</v>
      </c>
      <c r="Y5" s="60">
        <v>281.87</v>
      </c>
      <c r="Z5" s="61">
        <v>6574100</v>
      </c>
    </row>
    <row r="6" spans="1:26" ht="13.5">
      <c r="A6" s="57" t="s">
        <v>32</v>
      </c>
      <c r="B6" s="18">
        <v>16406663</v>
      </c>
      <c r="C6" s="18">
        <v>0</v>
      </c>
      <c r="D6" s="58">
        <v>17453100</v>
      </c>
      <c r="E6" s="59">
        <v>17453100</v>
      </c>
      <c r="F6" s="59">
        <v>1703482</v>
      </c>
      <c r="G6" s="59">
        <v>1742373</v>
      </c>
      <c r="H6" s="59">
        <v>1809982</v>
      </c>
      <c r="I6" s="59">
        <v>5255837</v>
      </c>
      <c r="J6" s="59">
        <v>1864886</v>
      </c>
      <c r="K6" s="59">
        <v>1940458</v>
      </c>
      <c r="L6" s="59">
        <v>1437005</v>
      </c>
      <c r="M6" s="59">
        <v>5242349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10498186</v>
      </c>
      <c r="W6" s="59">
        <v>8726346</v>
      </c>
      <c r="X6" s="59">
        <v>1771840</v>
      </c>
      <c r="Y6" s="60">
        <v>20.3</v>
      </c>
      <c r="Z6" s="61">
        <v>17453100</v>
      </c>
    </row>
    <row r="7" spans="1:26" ht="13.5">
      <c r="A7" s="57" t="s">
        <v>33</v>
      </c>
      <c r="B7" s="18">
        <v>317198</v>
      </c>
      <c r="C7" s="18">
        <v>0</v>
      </c>
      <c r="D7" s="58">
        <v>403000</v>
      </c>
      <c r="E7" s="59">
        <v>403000</v>
      </c>
      <c r="F7" s="59">
        <v>3561</v>
      </c>
      <c r="G7" s="59">
        <v>35336</v>
      </c>
      <c r="H7" s="59">
        <v>32690</v>
      </c>
      <c r="I7" s="59">
        <v>71587</v>
      </c>
      <c r="J7" s="59">
        <v>44573</v>
      </c>
      <c r="K7" s="59">
        <v>34499</v>
      </c>
      <c r="L7" s="59">
        <v>9386</v>
      </c>
      <c r="M7" s="59">
        <v>88458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160045</v>
      </c>
      <c r="W7" s="59">
        <v>201498</v>
      </c>
      <c r="X7" s="59">
        <v>-41453</v>
      </c>
      <c r="Y7" s="60">
        <v>-20.57</v>
      </c>
      <c r="Z7" s="61">
        <v>403000</v>
      </c>
    </row>
    <row r="8" spans="1:26" ht="13.5">
      <c r="A8" s="57" t="s">
        <v>34</v>
      </c>
      <c r="B8" s="18">
        <v>22961271</v>
      </c>
      <c r="C8" s="18">
        <v>0</v>
      </c>
      <c r="D8" s="58">
        <v>23918000</v>
      </c>
      <c r="E8" s="59">
        <v>23918000</v>
      </c>
      <c r="F8" s="59">
        <v>7583000</v>
      </c>
      <c r="G8" s="59">
        <v>3967242</v>
      </c>
      <c r="H8" s="59">
        <v>0</v>
      </c>
      <c r="I8" s="59">
        <v>11550242</v>
      </c>
      <c r="J8" s="59">
        <v>1520800</v>
      </c>
      <c r="K8" s="59">
        <v>2780</v>
      </c>
      <c r="L8" s="59">
        <v>7306500</v>
      </c>
      <c r="M8" s="59">
        <v>8830080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20380322</v>
      </c>
      <c r="W8" s="59">
        <v>11959002</v>
      </c>
      <c r="X8" s="59">
        <v>8421320</v>
      </c>
      <c r="Y8" s="60">
        <v>70.42</v>
      </c>
      <c r="Z8" s="61">
        <v>23918000</v>
      </c>
    </row>
    <row r="9" spans="1:26" ht="13.5">
      <c r="A9" s="57" t="s">
        <v>35</v>
      </c>
      <c r="B9" s="18">
        <v>3461190</v>
      </c>
      <c r="C9" s="18">
        <v>0</v>
      </c>
      <c r="D9" s="58">
        <v>5882000</v>
      </c>
      <c r="E9" s="59">
        <v>5882000</v>
      </c>
      <c r="F9" s="59">
        <v>226517</v>
      </c>
      <c r="G9" s="59">
        <v>254553</v>
      </c>
      <c r="H9" s="59">
        <v>453435</v>
      </c>
      <c r="I9" s="59">
        <v>934505</v>
      </c>
      <c r="J9" s="59">
        <v>570497</v>
      </c>
      <c r="K9" s="59">
        <v>1295224</v>
      </c>
      <c r="L9" s="59">
        <v>261893</v>
      </c>
      <c r="M9" s="59">
        <v>2127614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3062119</v>
      </c>
      <c r="W9" s="59">
        <v>2941104</v>
      </c>
      <c r="X9" s="59">
        <v>121015</v>
      </c>
      <c r="Y9" s="60">
        <v>4.11</v>
      </c>
      <c r="Z9" s="61">
        <v>5882000</v>
      </c>
    </row>
    <row r="10" spans="1:26" ht="25.5">
      <c r="A10" s="62" t="s">
        <v>106</v>
      </c>
      <c r="B10" s="63">
        <f>SUM(B5:B9)</f>
        <v>49638224</v>
      </c>
      <c r="C10" s="63">
        <f>SUM(C5:C9)</f>
        <v>0</v>
      </c>
      <c r="D10" s="64">
        <f aca="true" t="shared" si="0" ref="D10:Z10">SUM(D5:D9)</f>
        <v>54230200</v>
      </c>
      <c r="E10" s="65">
        <f t="shared" si="0"/>
        <v>54230200</v>
      </c>
      <c r="F10" s="65">
        <f t="shared" si="0"/>
        <v>15488134</v>
      </c>
      <c r="G10" s="65">
        <f t="shared" si="0"/>
        <v>6007402</v>
      </c>
      <c r="H10" s="65">
        <f t="shared" si="0"/>
        <v>8843785</v>
      </c>
      <c r="I10" s="65">
        <f t="shared" si="0"/>
        <v>30339321</v>
      </c>
      <c r="J10" s="65">
        <f t="shared" si="0"/>
        <v>4011664</v>
      </c>
      <c r="K10" s="65">
        <f t="shared" si="0"/>
        <v>3288009</v>
      </c>
      <c r="L10" s="65">
        <f t="shared" si="0"/>
        <v>9013933</v>
      </c>
      <c r="M10" s="65">
        <f t="shared" si="0"/>
        <v>16313606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46652927</v>
      </c>
      <c r="W10" s="65">
        <f t="shared" si="0"/>
        <v>27115002</v>
      </c>
      <c r="X10" s="65">
        <f t="shared" si="0"/>
        <v>19537925</v>
      </c>
      <c r="Y10" s="66">
        <f>+IF(W10&lt;&gt;0,(X10/W10)*100,0)</f>
        <v>72.05577561823524</v>
      </c>
      <c r="Z10" s="67">
        <f t="shared" si="0"/>
        <v>54230200</v>
      </c>
    </row>
    <row r="11" spans="1:26" ht="13.5">
      <c r="A11" s="57" t="s">
        <v>36</v>
      </c>
      <c r="B11" s="18">
        <v>21462637</v>
      </c>
      <c r="C11" s="18">
        <v>0</v>
      </c>
      <c r="D11" s="58">
        <v>25753200</v>
      </c>
      <c r="E11" s="59">
        <v>25753200</v>
      </c>
      <c r="F11" s="59">
        <v>2034512</v>
      </c>
      <c r="G11" s="59">
        <v>1555124</v>
      </c>
      <c r="H11" s="59">
        <v>1840356</v>
      </c>
      <c r="I11" s="59">
        <v>5429992</v>
      </c>
      <c r="J11" s="59">
        <v>1814911</v>
      </c>
      <c r="K11" s="59">
        <v>1854971</v>
      </c>
      <c r="L11" s="59">
        <v>3112006</v>
      </c>
      <c r="M11" s="59">
        <v>6781888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12211880</v>
      </c>
      <c r="W11" s="59">
        <v>12876600</v>
      </c>
      <c r="X11" s="59">
        <v>-664720</v>
      </c>
      <c r="Y11" s="60">
        <v>-5.16</v>
      </c>
      <c r="Z11" s="61">
        <v>25753200</v>
      </c>
    </row>
    <row r="12" spans="1:26" ht="13.5">
      <c r="A12" s="57" t="s">
        <v>37</v>
      </c>
      <c r="B12" s="18">
        <v>2523995</v>
      </c>
      <c r="C12" s="18">
        <v>0</v>
      </c>
      <c r="D12" s="58">
        <v>2668400</v>
      </c>
      <c r="E12" s="59">
        <v>2668400</v>
      </c>
      <c r="F12" s="59">
        <v>226740</v>
      </c>
      <c r="G12" s="59">
        <v>183695</v>
      </c>
      <c r="H12" s="59">
        <v>205327</v>
      </c>
      <c r="I12" s="59">
        <v>615762</v>
      </c>
      <c r="J12" s="59">
        <v>205327</v>
      </c>
      <c r="K12" s="59">
        <v>205327</v>
      </c>
      <c r="L12" s="59">
        <v>205327</v>
      </c>
      <c r="M12" s="59">
        <v>615981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1231743</v>
      </c>
      <c r="W12" s="59">
        <v>1334202</v>
      </c>
      <c r="X12" s="59">
        <v>-102459</v>
      </c>
      <c r="Y12" s="60">
        <v>-7.68</v>
      </c>
      <c r="Z12" s="61">
        <v>2668400</v>
      </c>
    </row>
    <row r="13" spans="1:26" ht="13.5">
      <c r="A13" s="57" t="s">
        <v>107</v>
      </c>
      <c r="B13" s="18">
        <v>8893647</v>
      </c>
      <c r="C13" s="18">
        <v>0</v>
      </c>
      <c r="D13" s="58">
        <v>400000</v>
      </c>
      <c r="E13" s="59">
        <v>400000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199998</v>
      </c>
      <c r="X13" s="59">
        <v>-199998</v>
      </c>
      <c r="Y13" s="60">
        <v>-100</v>
      </c>
      <c r="Z13" s="61">
        <v>400000</v>
      </c>
    </row>
    <row r="14" spans="1:26" ht="13.5">
      <c r="A14" s="57" t="s">
        <v>38</v>
      </c>
      <c r="B14" s="18">
        <v>1232372</v>
      </c>
      <c r="C14" s="18">
        <v>0</v>
      </c>
      <c r="D14" s="58">
        <v>231200</v>
      </c>
      <c r="E14" s="59">
        <v>231200</v>
      </c>
      <c r="F14" s="59">
        <v>9633</v>
      </c>
      <c r="G14" s="59">
        <v>16214</v>
      </c>
      <c r="H14" s="59">
        <v>5384</v>
      </c>
      <c r="I14" s="59">
        <v>31231</v>
      </c>
      <c r="J14" s="59">
        <v>8615</v>
      </c>
      <c r="K14" s="59">
        <v>3342</v>
      </c>
      <c r="L14" s="59">
        <v>8471</v>
      </c>
      <c r="M14" s="59">
        <v>20428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51659</v>
      </c>
      <c r="W14" s="59">
        <v>115602</v>
      </c>
      <c r="X14" s="59">
        <v>-63943</v>
      </c>
      <c r="Y14" s="60">
        <v>-55.31</v>
      </c>
      <c r="Z14" s="61">
        <v>231200</v>
      </c>
    </row>
    <row r="15" spans="1:26" ht="13.5">
      <c r="A15" s="57" t="s">
        <v>39</v>
      </c>
      <c r="B15" s="18">
        <v>9298903</v>
      </c>
      <c r="C15" s="18">
        <v>0</v>
      </c>
      <c r="D15" s="58">
        <v>9474200</v>
      </c>
      <c r="E15" s="59">
        <v>9474200</v>
      </c>
      <c r="F15" s="59">
        <v>187909</v>
      </c>
      <c r="G15" s="59">
        <v>1362072</v>
      </c>
      <c r="H15" s="59">
        <v>1344731</v>
      </c>
      <c r="I15" s="59">
        <v>2894712</v>
      </c>
      <c r="J15" s="59">
        <v>1279609</v>
      </c>
      <c r="K15" s="59">
        <v>1591254</v>
      </c>
      <c r="L15" s="59">
        <v>1001854</v>
      </c>
      <c r="M15" s="59">
        <v>3872717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6767429</v>
      </c>
      <c r="W15" s="59">
        <v>4737000</v>
      </c>
      <c r="X15" s="59">
        <v>2030429</v>
      </c>
      <c r="Y15" s="60">
        <v>42.86</v>
      </c>
      <c r="Z15" s="61">
        <v>9474200</v>
      </c>
    </row>
    <row r="16" spans="1:26" ht="13.5">
      <c r="A16" s="68" t="s">
        <v>40</v>
      </c>
      <c r="B16" s="18">
        <v>102632</v>
      </c>
      <c r="C16" s="18">
        <v>0</v>
      </c>
      <c r="D16" s="58">
        <v>0</v>
      </c>
      <c r="E16" s="59">
        <v>0</v>
      </c>
      <c r="F16" s="59">
        <v>263435</v>
      </c>
      <c r="G16" s="59">
        <v>316094</v>
      </c>
      <c r="H16" s="59">
        <v>853438</v>
      </c>
      <c r="I16" s="59">
        <v>1432967</v>
      </c>
      <c r="J16" s="59">
        <v>2565638</v>
      </c>
      <c r="K16" s="59">
        <v>337825</v>
      </c>
      <c r="L16" s="59">
        <v>604018</v>
      </c>
      <c r="M16" s="59">
        <v>3507481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4940448</v>
      </c>
      <c r="W16" s="59"/>
      <c r="X16" s="59">
        <v>4940448</v>
      </c>
      <c r="Y16" s="60">
        <v>0</v>
      </c>
      <c r="Z16" s="61">
        <v>0</v>
      </c>
    </row>
    <row r="17" spans="1:26" ht="13.5">
      <c r="A17" s="57" t="s">
        <v>41</v>
      </c>
      <c r="B17" s="18">
        <v>15003616</v>
      </c>
      <c r="C17" s="18">
        <v>0</v>
      </c>
      <c r="D17" s="58">
        <v>15648200</v>
      </c>
      <c r="E17" s="59">
        <v>15648200</v>
      </c>
      <c r="F17" s="59">
        <v>275490</v>
      </c>
      <c r="G17" s="59">
        <v>383670</v>
      </c>
      <c r="H17" s="59">
        <v>614269</v>
      </c>
      <c r="I17" s="59">
        <v>1273429</v>
      </c>
      <c r="J17" s="59">
        <v>158049</v>
      </c>
      <c r="K17" s="59">
        <v>256252</v>
      </c>
      <c r="L17" s="59">
        <v>893893</v>
      </c>
      <c r="M17" s="59">
        <v>1308194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2581623</v>
      </c>
      <c r="W17" s="59">
        <v>7824150</v>
      </c>
      <c r="X17" s="59">
        <v>-5242527</v>
      </c>
      <c r="Y17" s="60">
        <v>-67</v>
      </c>
      <c r="Z17" s="61">
        <v>15648200</v>
      </c>
    </row>
    <row r="18" spans="1:26" ht="13.5">
      <c r="A18" s="69" t="s">
        <v>42</v>
      </c>
      <c r="B18" s="70">
        <f>SUM(B11:B17)</f>
        <v>58517802</v>
      </c>
      <c r="C18" s="70">
        <f>SUM(C11:C17)</f>
        <v>0</v>
      </c>
      <c r="D18" s="71">
        <f aca="true" t="shared" si="1" ref="D18:Z18">SUM(D11:D17)</f>
        <v>54175200</v>
      </c>
      <c r="E18" s="72">
        <f t="shared" si="1"/>
        <v>54175200</v>
      </c>
      <c r="F18" s="72">
        <f t="shared" si="1"/>
        <v>2997719</v>
      </c>
      <c r="G18" s="72">
        <f t="shared" si="1"/>
        <v>3816869</v>
      </c>
      <c r="H18" s="72">
        <f t="shared" si="1"/>
        <v>4863505</v>
      </c>
      <c r="I18" s="72">
        <f t="shared" si="1"/>
        <v>11678093</v>
      </c>
      <c r="J18" s="72">
        <f t="shared" si="1"/>
        <v>6032149</v>
      </c>
      <c r="K18" s="72">
        <f t="shared" si="1"/>
        <v>4248971</v>
      </c>
      <c r="L18" s="72">
        <f t="shared" si="1"/>
        <v>5825569</v>
      </c>
      <c r="M18" s="72">
        <f t="shared" si="1"/>
        <v>16106689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27784782</v>
      </c>
      <c r="W18" s="72">
        <f t="shared" si="1"/>
        <v>27087552</v>
      </c>
      <c r="X18" s="72">
        <f t="shared" si="1"/>
        <v>697230</v>
      </c>
      <c r="Y18" s="66">
        <f>+IF(W18&lt;&gt;0,(X18/W18)*100,0)</f>
        <v>2.573986752291237</v>
      </c>
      <c r="Z18" s="73">
        <f t="shared" si="1"/>
        <v>54175200</v>
      </c>
    </row>
    <row r="19" spans="1:26" ht="13.5">
      <c r="A19" s="69" t="s">
        <v>43</v>
      </c>
      <c r="B19" s="74">
        <f>+B10-B18</f>
        <v>-8879578</v>
      </c>
      <c r="C19" s="74">
        <f>+C10-C18</f>
        <v>0</v>
      </c>
      <c r="D19" s="75">
        <f aca="true" t="shared" si="2" ref="D19:Z19">+D10-D18</f>
        <v>55000</v>
      </c>
      <c r="E19" s="76">
        <f t="shared" si="2"/>
        <v>55000</v>
      </c>
      <c r="F19" s="76">
        <f t="shared" si="2"/>
        <v>12490415</v>
      </c>
      <c r="G19" s="76">
        <f t="shared" si="2"/>
        <v>2190533</v>
      </c>
      <c r="H19" s="76">
        <f t="shared" si="2"/>
        <v>3980280</v>
      </c>
      <c r="I19" s="76">
        <f t="shared" si="2"/>
        <v>18661228</v>
      </c>
      <c r="J19" s="76">
        <f t="shared" si="2"/>
        <v>-2020485</v>
      </c>
      <c r="K19" s="76">
        <f t="shared" si="2"/>
        <v>-960962</v>
      </c>
      <c r="L19" s="76">
        <f t="shared" si="2"/>
        <v>3188364</v>
      </c>
      <c r="M19" s="76">
        <f t="shared" si="2"/>
        <v>206917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18868145</v>
      </c>
      <c r="W19" s="76">
        <f>IF(E10=E18,0,W10-W18)</f>
        <v>27450</v>
      </c>
      <c r="X19" s="76">
        <f t="shared" si="2"/>
        <v>18840695</v>
      </c>
      <c r="Y19" s="77">
        <f>+IF(W19&lt;&gt;0,(X19/W19)*100,0)</f>
        <v>68636.4116575592</v>
      </c>
      <c r="Z19" s="78">
        <f t="shared" si="2"/>
        <v>55000</v>
      </c>
    </row>
    <row r="20" spans="1:26" ht="13.5">
      <c r="A20" s="57" t="s">
        <v>44</v>
      </c>
      <c r="B20" s="18">
        <v>21453872</v>
      </c>
      <c r="C20" s="18">
        <v>0</v>
      </c>
      <c r="D20" s="58">
        <v>44020000</v>
      </c>
      <c r="E20" s="59">
        <v>44020000</v>
      </c>
      <c r="F20" s="59">
        <v>4522000</v>
      </c>
      <c r="G20" s="59">
        <v>3250000</v>
      </c>
      <c r="H20" s="59">
        <v>0</v>
      </c>
      <c r="I20" s="59">
        <v>7772000</v>
      </c>
      <c r="J20" s="59">
        <v>0</v>
      </c>
      <c r="K20" s="59">
        <v>0</v>
      </c>
      <c r="L20" s="59">
        <v>1000000</v>
      </c>
      <c r="M20" s="59">
        <v>1000000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8772000</v>
      </c>
      <c r="W20" s="59">
        <v>22009998</v>
      </c>
      <c r="X20" s="59">
        <v>-13237998</v>
      </c>
      <c r="Y20" s="60">
        <v>-60.15</v>
      </c>
      <c r="Z20" s="61">
        <v>44020000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1803877</v>
      </c>
      <c r="H21" s="81">
        <v>820727</v>
      </c>
      <c r="I21" s="81">
        <v>2624604</v>
      </c>
      <c r="J21" s="81">
        <v>1447899</v>
      </c>
      <c r="K21" s="81">
        <v>255954</v>
      </c>
      <c r="L21" s="81">
        <v>2803417</v>
      </c>
      <c r="M21" s="81">
        <v>4507270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7131874</v>
      </c>
      <c r="W21" s="81"/>
      <c r="X21" s="81">
        <v>7131874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12574294</v>
      </c>
      <c r="C22" s="85">
        <f>SUM(C19:C21)</f>
        <v>0</v>
      </c>
      <c r="D22" s="86">
        <f aca="true" t="shared" si="3" ref="D22:Z22">SUM(D19:D21)</f>
        <v>44075000</v>
      </c>
      <c r="E22" s="87">
        <f t="shared" si="3"/>
        <v>44075000</v>
      </c>
      <c r="F22" s="87">
        <f t="shared" si="3"/>
        <v>17012415</v>
      </c>
      <c r="G22" s="87">
        <f t="shared" si="3"/>
        <v>7244410</v>
      </c>
      <c r="H22" s="87">
        <f t="shared" si="3"/>
        <v>4801007</v>
      </c>
      <c r="I22" s="87">
        <f t="shared" si="3"/>
        <v>29057832</v>
      </c>
      <c r="J22" s="87">
        <f t="shared" si="3"/>
        <v>-572586</v>
      </c>
      <c r="K22" s="87">
        <f t="shared" si="3"/>
        <v>-705008</v>
      </c>
      <c r="L22" s="87">
        <f t="shared" si="3"/>
        <v>6991781</v>
      </c>
      <c r="M22" s="87">
        <f t="shared" si="3"/>
        <v>5714187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34772019</v>
      </c>
      <c r="W22" s="87">
        <f t="shared" si="3"/>
        <v>22037448</v>
      </c>
      <c r="X22" s="87">
        <f t="shared" si="3"/>
        <v>12734571</v>
      </c>
      <c r="Y22" s="88">
        <f>+IF(W22&lt;&gt;0,(X22/W22)*100,0)</f>
        <v>57.78605127054639</v>
      </c>
      <c r="Z22" s="89">
        <f t="shared" si="3"/>
        <v>44075000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12574294</v>
      </c>
      <c r="C24" s="74">
        <f>SUM(C22:C23)</f>
        <v>0</v>
      </c>
      <c r="D24" s="75">
        <f aca="true" t="shared" si="4" ref="D24:Z24">SUM(D22:D23)</f>
        <v>44075000</v>
      </c>
      <c r="E24" s="76">
        <f t="shared" si="4"/>
        <v>44075000</v>
      </c>
      <c r="F24" s="76">
        <f t="shared" si="4"/>
        <v>17012415</v>
      </c>
      <c r="G24" s="76">
        <f t="shared" si="4"/>
        <v>7244410</v>
      </c>
      <c r="H24" s="76">
        <f t="shared" si="4"/>
        <v>4801007</v>
      </c>
      <c r="I24" s="76">
        <f t="shared" si="4"/>
        <v>29057832</v>
      </c>
      <c r="J24" s="76">
        <f t="shared" si="4"/>
        <v>-572586</v>
      </c>
      <c r="K24" s="76">
        <f t="shared" si="4"/>
        <v>-705008</v>
      </c>
      <c r="L24" s="76">
        <f t="shared" si="4"/>
        <v>6991781</v>
      </c>
      <c r="M24" s="76">
        <f t="shared" si="4"/>
        <v>5714187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34772019</v>
      </c>
      <c r="W24" s="76">
        <f t="shared" si="4"/>
        <v>22037448</v>
      </c>
      <c r="X24" s="76">
        <f t="shared" si="4"/>
        <v>12734571</v>
      </c>
      <c r="Y24" s="77">
        <f>+IF(W24&lt;&gt;0,(X24/W24)*100,0)</f>
        <v>57.78605127054639</v>
      </c>
      <c r="Z24" s="78">
        <f t="shared" si="4"/>
        <v>44075000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23929182</v>
      </c>
      <c r="C27" s="21">
        <v>0</v>
      </c>
      <c r="D27" s="98">
        <v>44020000</v>
      </c>
      <c r="E27" s="99">
        <v>44020000</v>
      </c>
      <c r="F27" s="99">
        <v>0</v>
      </c>
      <c r="G27" s="99">
        <v>876258</v>
      </c>
      <c r="H27" s="99">
        <v>1618211</v>
      </c>
      <c r="I27" s="99">
        <v>2494469</v>
      </c>
      <c r="J27" s="99">
        <v>4124097</v>
      </c>
      <c r="K27" s="99">
        <v>294221</v>
      </c>
      <c r="L27" s="99">
        <v>3574533</v>
      </c>
      <c r="M27" s="99">
        <v>7992851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10487320</v>
      </c>
      <c r="W27" s="99">
        <v>22010000</v>
      </c>
      <c r="X27" s="99">
        <v>-11522680</v>
      </c>
      <c r="Y27" s="100">
        <v>-52.35</v>
      </c>
      <c r="Z27" s="101">
        <v>44020000</v>
      </c>
    </row>
    <row r="28" spans="1:26" ht="13.5">
      <c r="A28" s="102" t="s">
        <v>44</v>
      </c>
      <c r="B28" s="18">
        <v>20874488</v>
      </c>
      <c r="C28" s="18">
        <v>0</v>
      </c>
      <c r="D28" s="58">
        <v>44020000</v>
      </c>
      <c r="E28" s="59">
        <v>44020000</v>
      </c>
      <c r="F28" s="59">
        <v>0</v>
      </c>
      <c r="G28" s="59">
        <v>876258</v>
      </c>
      <c r="H28" s="59">
        <v>1618211</v>
      </c>
      <c r="I28" s="59">
        <v>2494469</v>
      </c>
      <c r="J28" s="59">
        <v>4124097</v>
      </c>
      <c r="K28" s="59">
        <v>294221</v>
      </c>
      <c r="L28" s="59">
        <v>3574533</v>
      </c>
      <c r="M28" s="59">
        <v>7992851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10487320</v>
      </c>
      <c r="W28" s="59">
        <v>22010000</v>
      </c>
      <c r="X28" s="59">
        <v>-11522680</v>
      </c>
      <c r="Y28" s="60">
        <v>-52.35</v>
      </c>
      <c r="Z28" s="61">
        <v>44020000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3054694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23929182</v>
      </c>
      <c r="C32" s="21">
        <f>SUM(C28:C31)</f>
        <v>0</v>
      </c>
      <c r="D32" s="98">
        <f aca="true" t="shared" si="5" ref="D32:Z32">SUM(D28:D31)</f>
        <v>44020000</v>
      </c>
      <c r="E32" s="99">
        <f t="shared" si="5"/>
        <v>44020000</v>
      </c>
      <c r="F32" s="99">
        <f t="shared" si="5"/>
        <v>0</v>
      </c>
      <c r="G32" s="99">
        <f t="shared" si="5"/>
        <v>876258</v>
      </c>
      <c r="H32" s="99">
        <f t="shared" si="5"/>
        <v>1618211</v>
      </c>
      <c r="I32" s="99">
        <f t="shared" si="5"/>
        <v>2494469</v>
      </c>
      <c r="J32" s="99">
        <f t="shared" si="5"/>
        <v>4124097</v>
      </c>
      <c r="K32" s="99">
        <f t="shared" si="5"/>
        <v>294221</v>
      </c>
      <c r="L32" s="99">
        <f t="shared" si="5"/>
        <v>3574533</v>
      </c>
      <c r="M32" s="99">
        <f t="shared" si="5"/>
        <v>7992851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10487320</v>
      </c>
      <c r="W32" s="99">
        <f t="shared" si="5"/>
        <v>22010000</v>
      </c>
      <c r="X32" s="99">
        <f t="shared" si="5"/>
        <v>-11522680</v>
      </c>
      <c r="Y32" s="100">
        <f>+IF(W32&lt;&gt;0,(X32/W32)*100,0)</f>
        <v>-52.352021808268965</v>
      </c>
      <c r="Z32" s="101">
        <f t="shared" si="5"/>
        <v>44020000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10608984</v>
      </c>
      <c r="C35" s="18">
        <v>0</v>
      </c>
      <c r="D35" s="58">
        <v>10248261</v>
      </c>
      <c r="E35" s="59">
        <v>10248261</v>
      </c>
      <c r="F35" s="59">
        <v>18490852</v>
      </c>
      <c r="G35" s="59">
        <v>-5322658</v>
      </c>
      <c r="H35" s="59">
        <v>4805722</v>
      </c>
      <c r="I35" s="59">
        <v>4805722</v>
      </c>
      <c r="J35" s="59">
        <v>704526</v>
      </c>
      <c r="K35" s="59">
        <v>2394065</v>
      </c>
      <c r="L35" s="59">
        <v>2475364</v>
      </c>
      <c r="M35" s="59">
        <v>2475364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2475364</v>
      </c>
      <c r="W35" s="59">
        <v>5124131</v>
      </c>
      <c r="X35" s="59">
        <v>-2648767</v>
      </c>
      <c r="Y35" s="60">
        <v>-51.69</v>
      </c>
      <c r="Z35" s="61">
        <v>10248261</v>
      </c>
    </row>
    <row r="36" spans="1:26" ht="13.5">
      <c r="A36" s="57" t="s">
        <v>53</v>
      </c>
      <c r="B36" s="18">
        <v>235608877</v>
      </c>
      <c r="C36" s="18">
        <v>0</v>
      </c>
      <c r="D36" s="58">
        <v>274212489</v>
      </c>
      <c r="E36" s="59">
        <v>274212489</v>
      </c>
      <c r="F36" s="59">
        <v>57067181</v>
      </c>
      <c r="G36" s="59">
        <v>-22686</v>
      </c>
      <c r="H36" s="59">
        <v>-7565</v>
      </c>
      <c r="I36" s="59">
        <v>-7565</v>
      </c>
      <c r="J36" s="59">
        <v>228704</v>
      </c>
      <c r="K36" s="59">
        <v>978051</v>
      </c>
      <c r="L36" s="59">
        <v>499575</v>
      </c>
      <c r="M36" s="59">
        <v>499575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499575</v>
      </c>
      <c r="W36" s="59">
        <v>137106245</v>
      </c>
      <c r="X36" s="59">
        <v>-136606670</v>
      </c>
      <c r="Y36" s="60">
        <v>-99.64</v>
      </c>
      <c r="Z36" s="61">
        <v>274212489</v>
      </c>
    </row>
    <row r="37" spans="1:26" ht="13.5">
      <c r="A37" s="57" t="s">
        <v>54</v>
      </c>
      <c r="B37" s="18">
        <v>23347111</v>
      </c>
      <c r="C37" s="18">
        <v>0</v>
      </c>
      <c r="D37" s="58">
        <v>6947365</v>
      </c>
      <c r="E37" s="59">
        <v>6947365</v>
      </c>
      <c r="F37" s="59">
        <v>7603611</v>
      </c>
      <c r="G37" s="59">
        <v>-5335156</v>
      </c>
      <c r="H37" s="59">
        <v>1651647</v>
      </c>
      <c r="I37" s="59">
        <v>1651647</v>
      </c>
      <c r="J37" s="59">
        <v>2242020</v>
      </c>
      <c r="K37" s="59">
        <v>4058605</v>
      </c>
      <c r="L37" s="59">
        <v>1607725</v>
      </c>
      <c r="M37" s="59">
        <v>1607725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1607725</v>
      </c>
      <c r="W37" s="59">
        <v>3473683</v>
      </c>
      <c r="X37" s="59">
        <v>-1865958</v>
      </c>
      <c r="Y37" s="60">
        <v>-53.72</v>
      </c>
      <c r="Z37" s="61">
        <v>6947365</v>
      </c>
    </row>
    <row r="38" spans="1:26" ht="13.5">
      <c r="A38" s="57" t="s">
        <v>55</v>
      </c>
      <c r="B38" s="18">
        <v>47404948</v>
      </c>
      <c r="C38" s="18">
        <v>0</v>
      </c>
      <c r="D38" s="58">
        <v>3143506</v>
      </c>
      <c r="E38" s="59">
        <v>3143506</v>
      </c>
      <c r="F38" s="59">
        <v>57211280</v>
      </c>
      <c r="G38" s="59">
        <v>-15478</v>
      </c>
      <c r="H38" s="59">
        <v>-16644</v>
      </c>
      <c r="I38" s="59">
        <v>-16644</v>
      </c>
      <c r="J38" s="59">
        <v>-16431</v>
      </c>
      <c r="K38" s="59">
        <v>-16780</v>
      </c>
      <c r="L38" s="59">
        <v>-16575</v>
      </c>
      <c r="M38" s="59">
        <v>-16575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-16575</v>
      </c>
      <c r="W38" s="59">
        <v>1571753</v>
      </c>
      <c r="X38" s="59">
        <v>-1588328</v>
      </c>
      <c r="Y38" s="60">
        <v>-101.05</v>
      </c>
      <c r="Z38" s="61">
        <v>3143506</v>
      </c>
    </row>
    <row r="39" spans="1:26" ht="13.5">
      <c r="A39" s="57" t="s">
        <v>56</v>
      </c>
      <c r="B39" s="18">
        <v>175465802</v>
      </c>
      <c r="C39" s="18">
        <v>0</v>
      </c>
      <c r="D39" s="58">
        <v>274369880</v>
      </c>
      <c r="E39" s="59">
        <v>274369880</v>
      </c>
      <c r="F39" s="59">
        <v>10743142</v>
      </c>
      <c r="G39" s="59">
        <v>5290</v>
      </c>
      <c r="H39" s="59">
        <v>3163154</v>
      </c>
      <c r="I39" s="59">
        <v>3163154</v>
      </c>
      <c r="J39" s="59">
        <v>-1292359</v>
      </c>
      <c r="K39" s="59">
        <v>-669709</v>
      </c>
      <c r="L39" s="59">
        <v>1383789</v>
      </c>
      <c r="M39" s="59">
        <v>1383789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1383789</v>
      </c>
      <c r="W39" s="59">
        <v>137184940</v>
      </c>
      <c r="X39" s="59">
        <v>-135801151</v>
      </c>
      <c r="Y39" s="60">
        <v>-98.99</v>
      </c>
      <c r="Z39" s="61">
        <v>274369880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23206495</v>
      </c>
      <c r="C42" s="18">
        <v>0</v>
      </c>
      <c r="D42" s="58">
        <v>46942584</v>
      </c>
      <c r="E42" s="59">
        <v>46942584</v>
      </c>
      <c r="F42" s="59">
        <v>9355417</v>
      </c>
      <c r="G42" s="59">
        <v>493559</v>
      </c>
      <c r="H42" s="59">
        <v>-1259503</v>
      </c>
      <c r="I42" s="59">
        <v>8589473</v>
      </c>
      <c r="J42" s="59">
        <v>-666431</v>
      </c>
      <c r="K42" s="59">
        <v>4122687</v>
      </c>
      <c r="L42" s="59">
        <v>5054693</v>
      </c>
      <c r="M42" s="59">
        <v>8510949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17100422</v>
      </c>
      <c r="W42" s="59">
        <v>23490642</v>
      </c>
      <c r="X42" s="59">
        <v>-6390220</v>
      </c>
      <c r="Y42" s="60">
        <v>-27.2</v>
      </c>
      <c r="Z42" s="61">
        <v>46942584</v>
      </c>
    </row>
    <row r="43" spans="1:26" ht="13.5">
      <c r="A43" s="57" t="s">
        <v>59</v>
      </c>
      <c r="B43" s="18">
        <v>-23929180</v>
      </c>
      <c r="C43" s="18">
        <v>0</v>
      </c>
      <c r="D43" s="58">
        <v>-44019996</v>
      </c>
      <c r="E43" s="59">
        <v>-44019996</v>
      </c>
      <c r="F43" s="59">
        <v>-4522000</v>
      </c>
      <c r="G43" s="59">
        <v>-3196123</v>
      </c>
      <c r="H43" s="59">
        <v>-820727</v>
      </c>
      <c r="I43" s="59">
        <v>-8538850</v>
      </c>
      <c r="J43" s="59">
        <v>-194419</v>
      </c>
      <c r="K43" s="59">
        <v>-255954</v>
      </c>
      <c r="L43" s="59">
        <v>-1803417</v>
      </c>
      <c r="M43" s="59">
        <v>-2253790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-10792640</v>
      </c>
      <c r="W43" s="59">
        <v>-22009998</v>
      </c>
      <c r="X43" s="59">
        <v>11217358</v>
      </c>
      <c r="Y43" s="60">
        <v>-50.96</v>
      </c>
      <c r="Z43" s="61">
        <v>-44019996</v>
      </c>
    </row>
    <row r="44" spans="1:26" ht="13.5">
      <c r="A44" s="57" t="s">
        <v>60</v>
      </c>
      <c r="B44" s="18">
        <v>-383164</v>
      </c>
      <c r="C44" s="18">
        <v>0</v>
      </c>
      <c r="D44" s="58">
        <v>-278904</v>
      </c>
      <c r="E44" s="59">
        <v>-278904</v>
      </c>
      <c r="F44" s="59">
        <v>100737</v>
      </c>
      <c r="G44" s="59">
        <v>2076</v>
      </c>
      <c r="H44" s="59">
        <v>1599</v>
      </c>
      <c r="I44" s="59">
        <v>104412</v>
      </c>
      <c r="J44" s="59">
        <v>1000</v>
      </c>
      <c r="K44" s="59">
        <v>520</v>
      </c>
      <c r="L44" s="59">
        <v>2524</v>
      </c>
      <c r="M44" s="59">
        <v>4044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108456</v>
      </c>
      <c r="W44" s="59">
        <v>-139452</v>
      </c>
      <c r="X44" s="59">
        <v>247908</v>
      </c>
      <c r="Y44" s="60">
        <v>-177.77</v>
      </c>
      <c r="Z44" s="61">
        <v>-278904</v>
      </c>
    </row>
    <row r="45" spans="1:26" ht="13.5">
      <c r="A45" s="69" t="s">
        <v>61</v>
      </c>
      <c r="B45" s="21">
        <v>2414449</v>
      </c>
      <c r="C45" s="21">
        <v>0</v>
      </c>
      <c r="D45" s="98">
        <v>3933035</v>
      </c>
      <c r="E45" s="99">
        <v>3933035</v>
      </c>
      <c r="F45" s="99">
        <v>6773547</v>
      </c>
      <c r="G45" s="99">
        <v>4073059</v>
      </c>
      <c r="H45" s="99">
        <v>1994428</v>
      </c>
      <c r="I45" s="99">
        <v>1994428</v>
      </c>
      <c r="J45" s="99">
        <v>1134578</v>
      </c>
      <c r="K45" s="99">
        <v>5001831</v>
      </c>
      <c r="L45" s="99">
        <v>8255631</v>
      </c>
      <c r="M45" s="99">
        <v>8255631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8255631</v>
      </c>
      <c r="W45" s="99">
        <v>2630543</v>
      </c>
      <c r="X45" s="99">
        <v>5625088</v>
      </c>
      <c r="Y45" s="100">
        <v>213.84</v>
      </c>
      <c r="Z45" s="101">
        <v>3933035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2324020</v>
      </c>
      <c r="C49" s="51">
        <v>0</v>
      </c>
      <c r="D49" s="128">
        <v>469893</v>
      </c>
      <c r="E49" s="53">
        <v>-806760</v>
      </c>
      <c r="F49" s="53">
        <v>0</v>
      </c>
      <c r="G49" s="53">
        <v>0</v>
      </c>
      <c r="H49" s="53">
        <v>0</v>
      </c>
      <c r="I49" s="53">
        <v>393648</v>
      </c>
      <c r="J49" s="53">
        <v>0</v>
      </c>
      <c r="K49" s="53">
        <v>0</v>
      </c>
      <c r="L49" s="53">
        <v>0</v>
      </c>
      <c r="M49" s="53">
        <v>554190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482097</v>
      </c>
      <c r="W49" s="53">
        <v>2776789</v>
      </c>
      <c r="X49" s="53">
        <v>23986316</v>
      </c>
      <c r="Y49" s="53">
        <v>30180193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733425</v>
      </c>
      <c r="C51" s="51">
        <v>0</v>
      </c>
      <c r="D51" s="128">
        <v>1488992</v>
      </c>
      <c r="E51" s="53">
        <v>369687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203900</v>
      </c>
      <c r="X51" s="53">
        <v>101292</v>
      </c>
      <c r="Y51" s="53">
        <v>2897296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86.68533590920389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14.689633124896101</v>
      </c>
      <c r="G58" s="7">
        <f t="shared" si="6"/>
        <v>119.67915523031722</v>
      </c>
      <c r="H58" s="7">
        <f t="shared" si="6"/>
        <v>17.8397733127254</v>
      </c>
      <c r="I58" s="7">
        <f t="shared" si="6"/>
        <v>27.103747590587453</v>
      </c>
      <c r="J58" s="7">
        <f t="shared" si="6"/>
        <v>114.34528886706994</v>
      </c>
      <c r="K58" s="7">
        <f t="shared" si="6"/>
        <v>128.30346754197814</v>
      </c>
      <c r="L58" s="7">
        <f t="shared" si="6"/>
        <v>117.12335505482842</v>
      </c>
      <c r="M58" s="7">
        <f t="shared" si="6"/>
        <v>120.25247473893639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49.70164178609932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85.99999638394425</v>
      </c>
      <c r="C59" s="9">
        <f t="shared" si="7"/>
        <v>0</v>
      </c>
      <c r="D59" s="2">
        <f t="shared" si="7"/>
        <v>100.00006084483046</v>
      </c>
      <c r="E59" s="10">
        <f t="shared" si="7"/>
        <v>100.00006084483046</v>
      </c>
      <c r="F59" s="10">
        <f t="shared" si="7"/>
        <v>1.5392591634969273</v>
      </c>
      <c r="G59" s="10">
        <f t="shared" si="7"/>
        <v>7976.664978475563</v>
      </c>
      <c r="H59" s="10">
        <f t="shared" si="7"/>
        <v>2.1175140255828095</v>
      </c>
      <c r="I59" s="10">
        <f t="shared" si="7"/>
        <v>6.869583265148098</v>
      </c>
      <c r="J59" s="10">
        <f t="shared" si="7"/>
        <v>5395.782911624496</v>
      </c>
      <c r="K59" s="10">
        <f t="shared" si="7"/>
        <v>6429.186602870813</v>
      </c>
      <c r="L59" s="10">
        <f t="shared" si="7"/>
        <v>-94907.99059929494</v>
      </c>
      <c r="M59" s="10">
        <f t="shared" si="7"/>
        <v>9415.267874925314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25.686747122329812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100.00006084483046</v>
      </c>
    </row>
    <row r="60" spans="1:26" ht="13.5">
      <c r="A60" s="37" t="s">
        <v>32</v>
      </c>
      <c r="B60" s="12">
        <f t="shared" si="7"/>
        <v>85.66654291613108</v>
      </c>
      <c r="C60" s="12">
        <f t="shared" si="7"/>
        <v>0</v>
      </c>
      <c r="D60" s="3">
        <f t="shared" si="7"/>
        <v>99.99995416287078</v>
      </c>
      <c r="E60" s="13">
        <f t="shared" si="7"/>
        <v>99.99995416287078</v>
      </c>
      <c r="F60" s="13">
        <f t="shared" si="7"/>
        <v>55.09585660429638</v>
      </c>
      <c r="G60" s="13">
        <f t="shared" si="7"/>
        <v>87.53320902011222</v>
      </c>
      <c r="H60" s="13">
        <f t="shared" si="7"/>
        <v>68.18355099663974</v>
      </c>
      <c r="I60" s="13">
        <f t="shared" si="7"/>
        <v>70.35631051724016</v>
      </c>
      <c r="J60" s="13">
        <f t="shared" si="7"/>
        <v>87.10741568117301</v>
      </c>
      <c r="K60" s="13">
        <f t="shared" si="7"/>
        <v>84.44429098697319</v>
      </c>
      <c r="L60" s="13">
        <f t="shared" si="7"/>
        <v>65.68634068774986</v>
      </c>
      <c r="M60" s="13">
        <f t="shared" si="7"/>
        <v>80.24982693826756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75.29671316549354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99.99995416287078</v>
      </c>
    </row>
    <row r="61" spans="1:26" ht="13.5">
      <c r="A61" s="38" t="s">
        <v>114</v>
      </c>
      <c r="B61" s="12">
        <f t="shared" si="7"/>
        <v>86.48408451802044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68.56947995705639</v>
      </c>
      <c r="G61" s="13">
        <f t="shared" si="7"/>
        <v>103.93299183615576</v>
      </c>
      <c r="H61" s="13">
        <f t="shared" si="7"/>
        <v>86.96682800644098</v>
      </c>
      <c r="I61" s="13">
        <f t="shared" si="7"/>
        <v>87.13004781181425</v>
      </c>
      <c r="J61" s="13">
        <f t="shared" si="7"/>
        <v>97.52460818536292</v>
      </c>
      <c r="K61" s="13">
        <f t="shared" si="7"/>
        <v>92.46777807119918</v>
      </c>
      <c r="L61" s="13">
        <f t="shared" si="7"/>
        <v>83.92855280204111</v>
      </c>
      <c r="M61" s="13">
        <f t="shared" si="7"/>
        <v>92.60471012704828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89.75983238548821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115</v>
      </c>
      <c r="B62" s="12">
        <f t="shared" si="7"/>
        <v>82.27692414425502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36.065615291098204</v>
      </c>
      <c r="G62" s="13">
        <f t="shared" si="7"/>
        <v>65.89534622684508</v>
      </c>
      <c r="H62" s="13">
        <f t="shared" si="7"/>
        <v>52.5612158317168</v>
      </c>
      <c r="I62" s="13">
        <f t="shared" si="7"/>
        <v>50.58598499300522</v>
      </c>
      <c r="J62" s="13">
        <f t="shared" si="7"/>
        <v>65.34208239767996</v>
      </c>
      <c r="K62" s="13">
        <f t="shared" si="7"/>
        <v>67.2754374526794</v>
      </c>
      <c r="L62" s="13">
        <f t="shared" si="7"/>
        <v>53.910572240549534</v>
      </c>
      <c r="M62" s="13">
        <f t="shared" si="7"/>
        <v>62.331021452107194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56.74845854389825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116</v>
      </c>
      <c r="B63" s="12">
        <f t="shared" si="7"/>
        <v>86.0000340969148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40.43286414119921</v>
      </c>
      <c r="G63" s="13">
        <f t="shared" si="7"/>
        <v>56.503184557045905</v>
      </c>
      <c r="H63" s="13">
        <f t="shared" si="7"/>
        <v>44.48220541717214</v>
      </c>
      <c r="I63" s="13">
        <f t="shared" si="7"/>
        <v>47.15825578169529</v>
      </c>
      <c r="J63" s="13">
        <f t="shared" si="7"/>
        <v>60.16627472679485</v>
      </c>
      <c r="K63" s="13">
        <f t="shared" si="7"/>
        <v>66.23821441042952</v>
      </c>
      <c r="L63" s="13">
        <f t="shared" si="7"/>
        <v>56.207554599703144</v>
      </c>
      <c r="M63" s="13">
        <f t="shared" si="7"/>
        <v>60.919418094704504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54.18804388858596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117</v>
      </c>
      <c r="B64" s="12">
        <f t="shared" si="7"/>
        <v>86.00000099069098</v>
      </c>
      <c r="C64" s="12">
        <f t="shared" si="7"/>
        <v>0</v>
      </c>
      <c r="D64" s="3">
        <f t="shared" si="7"/>
        <v>99.99980937857416</v>
      </c>
      <c r="E64" s="13">
        <f t="shared" si="7"/>
        <v>99.99980937857416</v>
      </c>
      <c r="F64" s="13">
        <f t="shared" si="7"/>
        <v>37.364915213847205</v>
      </c>
      <c r="G64" s="13">
        <f t="shared" si="7"/>
        <v>48.867487885685094</v>
      </c>
      <c r="H64" s="13">
        <f t="shared" si="7"/>
        <v>43.46660139447322</v>
      </c>
      <c r="I64" s="13">
        <f t="shared" si="7"/>
        <v>43.22234997980049</v>
      </c>
      <c r="J64" s="13">
        <f t="shared" si="7"/>
        <v>56.39815208539037</v>
      </c>
      <c r="K64" s="13">
        <f t="shared" si="7"/>
        <v>55.931372195498376</v>
      </c>
      <c r="L64" s="13">
        <f t="shared" si="7"/>
        <v>48.87009621034342</v>
      </c>
      <c r="M64" s="13">
        <f t="shared" si="7"/>
        <v>53.733251465628186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48.56694397059471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99.99980937857416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99.96850393700787</v>
      </c>
      <c r="E65" s="13">
        <f t="shared" si="7"/>
        <v>99.96850393700787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99.96850393700787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100.00024692882276</v>
      </c>
      <c r="E66" s="16">
        <f t="shared" si="7"/>
        <v>100.00024692882276</v>
      </c>
      <c r="F66" s="16">
        <f t="shared" si="7"/>
        <v>81.54628940183667</v>
      </c>
      <c r="G66" s="16">
        <f t="shared" si="7"/>
        <v>80.17867295790664</v>
      </c>
      <c r="H66" s="16">
        <f t="shared" si="7"/>
        <v>82.53803217686331</v>
      </c>
      <c r="I66" s="16">
        <f t="shared" si="7"/>
        <v>81.48797527459386</v>
      </c>
      <c r="J66" s="16">
        <f t="shared" si="7"/>
        <v>79.54228571136727</v>
      </c>
      <c r="K66" s="16">
        <f t="shared" si="7"/>
        <v>78.9114088906525</v>
      </c>
      <c r="L66" s="16">
        <f t="shared" si="7"/>
        <v>80.57541852443846</v>
      </c>
      <c r="M66" s="16">
        <f t="shared" si="7"/>
        <v>79.66671072530241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80.49020179469191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100.00024692882276</v>
      </c>
    </row>
    <row r="67" spans="1:26" ht="13.5" hidden="1">
      <c r="A67" s="40" t="s">
        <v>120</v>
      </c>
      <c r="B67" s="23">
        <v>24059180</v>
      </c>
      <c r="C67" s="23"/>
      <c r="D67" s="24">
        <v>25647100</v>
      </c>
      <c r="E67" s="25">
        <v>25647100</v>
      </c>
      <c r="F67" s="25">
        <v>7820100</v>
      </c>
      <c r="G67" s="25">
        <v>1903288</v>
      </c>
      <c r="H67" s="25">
        <v>8540400</v>
      </c>
      <c r="I67" s="25">
        <v>18263788</v>
      </c>
      <c r="J67" s="25">
        <v>2071593</v>
      </c>
      <c r="K67" s="25">
        <v>2152072</v>
      </c>
      <c r="L67" s="25">
        <v>1626346</v>
      </c>
      <c r="M67" s="25">
        <v>5850011</v>
      </c>
      <c r="N67" s="25"/>
      <c r="O67" s="25"/>
      <c r="P67" s="25"/>
      <c r="Q67" s="25"/>
      <c r="R67" s="25"/>
      <c r="S67" s="25"/>
      <c r="T67" s="25"/>
      <c r="U67" s="25"/>
      <c r="V67" s="25">
        <v>24113799</v>
      </c>
      <c r="W67" s="25">
        <v>12823350</v>
      </c>
      <c r="X67" s="25"/>
      <c r="Y67" s="24"/>
      <c r="Z67" s="26">
        <v>25647100</v>
      </c>
    </row>
    <row r="68" spans="1:26" ht="13.5" hidden="1">
      <c r="A68" s="36" t="s">
        <v>31</v>
      </c>
      <c r="B68" s="18">
        <v>6083977</v>
      </c>
      <c r="C68" s="18"/>
      <c r="D68" s="19">
        <v>6574100</v>
      </c>
      <c r="E68" s="20">
        <v>6574100</v>
      </c>
      <c r="F68" s="20">
        <v>5971574</v>
      </c>
      <c r="G68" s="20">
        <v>7898</v>
      </c>
      <c r="H68" s="20">
        <v>6547678</v>
      </c>
      <c r="I68" s="20">
        <v>12527150</v>
      </c>
      <c r="J68" s="20">
        <v>10908</v>
      </c>
      <c r="K68" s="20">
        <v>15048</v>
      </c>
      <c r="L68" s="20">
        <v>-851</v>
      </c>
      <c r="M68" s="20">
        <v>25105</v>
      </c>
      <c r="N68" s="20"/>
      <c r="O68" s="20"/>
      <c r="P68" s="20"/>
      <c r="Q68" s="20"/>
      <c r="R68" s="20"/>
      <c r="S68" s="20"/>
      <c r="T68" s="20"/>
      <c r="U68" s="20"/>
      <c r="V68" s="20">
        <v>12552255</v>
      </c>
      <c r="W68" s="20">
        <v>3287052</v>
      </c>
      <c r="X68" s="20"/>
      <c r="Y68" s="19"/>
      <c r="Z68" s="22">
        <v>6574100</v>
      </c>
    </row>
    <row r="69" spans="1:26" ht="13.5" hidden="1">
      <c r="A69" s="37" t="s">
        <v>32</v>
      </c>
      <c r="B69" s="18">
        <v>16406663</v>
      </c>
      <c r="C69" s="18"/>
      <c r="D69" s="19">
        <v>17453100</v>
      </c>
      <c r="E69" s="20">
        <v>17453100</v>
      </c>
      <c r="F69" s="20">
        <v>1703482</v>
      </c>
      <c r="G69" s="20">
        <v>1742373</v>
      </c>
      <c r="H69" s="20">
        <v>1809982</v>
      </c>
      <c r="I69" s="20">
        <v>5255837</v>
      </c>
      <c r="J69" s="20">
        <v>1864886</v>
      </c>
      <c r="K69" s="20">
        <v>1940458</v>
      </c>
      <c r="L69" s="20">
        <v>1437005</v>
      </c>
      <c r="M69" s="20">
        <v>5242349</v>
      </c>
      <c r="N69" s="20"/>
      <c r="O69" s="20"/>
      <c r="P69" s="20"/>
      <c r="Q69" s="20"/>
      <c r="R69" s="20"/>
      <c r="S69" s="20"/>
      <c r="T69" s="20"/>
      <c r="U69" s="20"/>
      <c r="V69" s="20">
        <v>10498186</v>
      </c>
      <c r="W69" s="20">
        <v>8726346</v>
      </c>
      <c r="X69" s="20"/>
      <c r="Y69" s="19"/>
      <c r="Z69" s="22">
        <v>17453100</v>
      </c>
    </row>
    <row r="70" spans="1:26" ht="13.5" hidden="1">
      <c r="A70" s="38" t="s">
        <v>114</v>
      </c>
      <c r="B70" s="18">
        <v>9096143</v>
      </c>
      <c r="C70" s="18"/>
      <c r="D70" s="19">
        <v>9855100</v>
      </c>
      <c r="E70" s="20">
        <v>9855100</v>
      </c>
      <c r="F70" s="20">
        <v>771244</v>
      </c>
      <c r="G70" s="20">
        <v>860134</v>
      </c>
      <c r="H70" s="20">
        <v>845834</v>
      </c>
      <c r="I70" s="20">
        <v>2477212</v>
      </c>
      <c r="J70" s="20">
        <v>871458</v>
      </c>
      <c r="K70" s="20">
        <v>939112</v>
      </c>
      <c r="L70" s="20">
        <v>479347</v>
      </c>
      <c r="M70" s="20">
        <v>2289917</v>
      </c>
      <c r="N70" s="20"/>
      <c r="O70" s="20"/>
      <c r="P70" s="20"/>
      <c r="Q70" s="20"/>
      <c r="R70" s="20"/>
      <c r="S70" s="20"/>
      <c r="T70" s="20"/>
      <c r="U70" s="20"/>
      <c r="V70" s="20">
        <v>4767129</v>
      </c>
      <c r="W70" s="20">
        <v>4927500</v>
      </c>
      <c r="X70" s="20"/>
      <c r="Y70" s="19"/>
      <c r="Z70" s="22">
        <v>9855100</v>
      </c>
    </row>
    <row r="71" spans="1:26" ht="13.5" hidden="1">
      <c r="A71" s="38" t="s">
        <v>115</v>
      </c>
      <c r="B71" s="18">
        <v>2652192</v>
      </c>
      <c r="C71" s="18"/>
      <c r="D71" s="19">
        <v>2820000</v>
      </c>
      <c r="E71" s="20">
        <v>2820000</v>
      </c>
      <c r="F71" s="20">
        <v>355344</v>
      </c>
      <c r="G71" s="20">
        <v>293998</v>
      </c>
      <c r="H71" s="20">
        <v>333533</v>
      </c>
      <c r="I71" s="20">
        <v>982875</v>
      </c>
      <c r="J71" s="20">
        <v>354476</v>
      </c>
      <c r="K71" s="20">
        <v>380384</v>
      </c>
      <c r="L71" s="20">
        <v>350115</v>
      </c>
      <c r="M71" s="20">
        <v>1084975</v>
      </c>
      <c r="N71" s="20"/>
      <c r="O71" s="20"/>
      <c r="P71" s="20"/>
      <c r="Q71" s="20"/>
      <c r="R71" s="20"/>
      <c r="S71" s="20"/>
      <c r="T71" s="20"/>
      <c r="U71" s="20"/>
      <c r="V71" s="20">
        <v>2067850</v>
      </c>
      <c r="W71" s="20">
        <v>1410000</v>
      </c>
      <c r="X71" s="20"/>
      <c r="Y71" s="19"/>
      <c r="Z71" s="22">
        <v>2820000</v>
      </c>
    </row>
    <row r="72" spans="1:26" ht="13.5" hidden="1">
      <c r="A72" s="38" t="s">
        <v>116</v>
      </c>
      <c r="B72" s="18">
        <v>2639535</v>
      </c>
      <c r="C72" s="18"/>
      <c r="D72" s="19">
        <v>2666900</v>
      </c>
      <c r="E72" s="20">
        <v>2666900</v>
      </c>
      <c r="F72" s="20">
        <v>312523</v>
      </c>
      <c r="G72" s="20">
        <v>325948</v>
      </c>
      <c r="H72" s="20">
        <v>352804</v>
      </c>
      <c r="I72" s="20">
        <v>991275</v>
      </c>
      <c r="J72" s="20">
        <v>361450</v>
      </c>
      <c r="K72" s="20">
        <v>343640</v>
      </c>
      <c r="L72" s="20">
        <v>330130</v>
      </c>
      <c r="M72" s="20">
        <v>1035220</v>
      </c>
      <c r="N72" s="20"/>
      <c r="O72" s="20"/>
      <c r="P72" s="20"/>
      <c r="Q72" s="20"/>
      <c r="R72" s="20"/>
      <c r="S72" s="20"/>
      <c r="T72" s="20"/>
      <c r="U72" s="20"/>
      <c r="V72" s="20">
        <v>2026495</v>
      </c>
      <c r="W72" s="20">
        <v>1333500</v>
      </c>
      <c r="X72" s="20"/>
      <c r="Y72" s="19"/>
      <c r="Z72" s="22">
        <v>2666900</v>
      </c>
    </row>
    <row r="73" spans="1:26" ht="13.5" hidden="1">
      <c r="A73" s="38" t="s">
        <v>117</v>
      </c>
      <c r="B73" s="18">
        <v>2018793</v>
      </c>
      <c r="C73" s="18"/>
      <c r="D73" s="19">
        <v>2098400</v>
      </c>
      <c r="E73" s="20">
        <v>2098400</v>
      </c>
      <c r="F73" s="20">
        <v>264371</v>
      </c>
      <c r="G73" s="20">
        <v>262293</v>
      </c>
      <c r="H73" s="20">
        <v>277811</v>
      </c>
      <c r="I73" s="20">
        <v>804475</v>
      </c>
      <c r="J73" s="20">
        <v>277502</v>
      </c>
      <c r="K73" s="20">
        <v>277322</v>
      </c>
      <c r="L73" s="20">
        <v>277413</v>
      </c>
      <c r="M73" s="20">
        <v>832237</v>
      </c>
      <c r="N73" s="20"/>
      <c r="O73" s="20"/>
      <c r="P73" s="20"/>
      <c r="Q73" s="20"/>
      <c r="R73" s="20"/>
      <c r="S73" s="20"/>
      <c r="T73" s="20"/>
      <c r="U73" s="20"/>
      <c r="V73" s="20">
        <v>1636712</v>
      </c>
      <c r="W73" s="20">
        <v>1048998</v>
      </c>
      <c r="X73" s="20"/>
      <c r="Y73" s="19"/>
      <c r="Z73" s="22">
        <v>2098400</v>
      </c>
    </row>
    <row r="74" spans="1:26" ht="13.5" hidden="1">
      <c r="A74" s="38" t="s">
        <v>118</v>
      </c>
      <c r="B74" s="18"/>
      <c r="C74" s="18"/>
      <c r="D74" s="19">
        <v>12700</v>
      </c>
      <c r="E74" s="20">
        <v>12700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6348</v>
      </c>
      <c r="X74" s="20"/>
      <c r="Y74" s="19"/>
      <c r="Z74" s="22">
        <v>12700</v>
      </c>
    </row>
    <row r="75" spans="1:26" ht="13.5" hidden="1">
      <c r="A75" s="39" t="s">
        <v>119</v>
      </c>
      <c r="B75" s="27">
        <v>1568540</v>
      </c>
      <c r="C75" s="27"/>
      <c r="D75" s="28">
        <v>1619900</v>
      </c>
      <c r="E75" s="29">
        <v>1619900</v>
      </c>
      <c r="F75" s="29">
        <v>145044</v>
      </c>
      <c r="G75" s="29">
        <v>153017</v>
      </c>
      <c r="H75" s="29">
        <v>182740</v>
      </c>
      <c r="I75" s="29">
        <v>480801</v>
      </c>
      <c r="J75" s="29">
        <v>195799</v>
      </c>
      <c r="K75" s="29">
        <v>196566</v>
      </c>
      <c r="L75" s="29">
        <v>190192</v>
      </c>
      <c r="M75" s="29">
        <v>582557</v>
      </c>
      <c r="N75" s="29"/>
      <c r="O75" s="29"/>
      <c r="P75" s="29"/>
      <c r="Q75" s="29"/>
      <c r="R75" s="29"/>
      <c r="S75" s="29"/>
      <c r="T75" s="29"/>
      <c r="U75" s="29"/>
      <c r="V75" s="29">
        <v>1063358</v>
      </c>
      <c r="W75" s="29">
        <v>809952</v>
      </c>
      <c r="X75" s="29"/>
      <c r="Y75" s="28"/>
      <c r="Z75" s="30">
        <v>1619900</v>
      </c>
    </row>
    <row r="76" spans="1:26" ht="13.5" hidden="1">
      <c r="A76" s="41" t="s">
        <v>121</v>
      </c>
      <c r="B76" s="31">
        <v>20855781</v>
      </c>
      <c r="C76" s="31"/>
      <c r="D76" s="32">
        <v>25647100</v>
      </c>
      <c r="E76" s="33">
        <v>25647100</v>
      </c>
      <c r="F76" s="33">
        <v>1148744</v>
      </c>
      <c r="G76" s="33">
        <v>2277839</v>
      </c>
      <c r="H76" s="33">
        <v>1523588</v>
      </c>
      <c r="I76" s="33">
        <v>4950171</v>
      </c>
      <c r="J76" s="33">
        <v>2368769</v>
      </c>
      <c r="K76" s="33">
        <v>2761183</v>
      </c>
      <c r="L76" s="33">
        <v>1904831</v>
      </c>
      <c r="M76" s="33">
        <v>7034783</v>
      </c>
      <c r="N76" s="33"/>
      <c r="O76" s="33"/>
      <c r="P76" s="33"/>
      <c r="Q76" s="33"/>
      <c r="R76" s="33"/>
      <c r="S76" s="33"/>
      <c r="T76" s="33"/>
      <c r="U76" s="33"/>
      <c r="V76" s="33">
        <v>11984954</v>
      </c>
      <c r="W76" s="33">
        <v>12823350</v>
      </c>
      <c r="X76" s="33"/>
      <c r="Y76" s="32"/>
      <c r="Z76" s="34">
        <v>25647100</v>
      </c>
    </row>
    <row r="77" spans="1:26" ht="13.5" hidden="1">
      <c r="A77" s="36" t="s">
        <v>31</v>
      </c>
      <c r="B77" s="18">
        <v>5232220</v>
      </c>
      <c r="C77" s="18"/>
      <c r="D77" s="19">
        <v>6574104</v>
      </c>
      <c r="E77" s="20">
        <v>6574104</v>
      </c>
      <c r="F77" s="20">
        <v>91918</v>
      </c>
      <c r="G77" s="20">
        <v>629997</v>
      </c>
      <c r="H77" s="20">
        <v>138648</v>
      </c>
      <c r="I77" s="20">
        <v>860563</v>
      </c>
      <c r="J77" s="20">
        <v>588572</v>
      </c>
      <c r="K77" s="20">
        <v>967464</v>
      </c>
      <c r="L77" s="20">
        <v>807667</v>
      </c>
      <c r="M77" s="20">
        <v>2363703</v>
      </c>
      <c r="N77" s="20"/>
      <c r="O77" s="20"/>
      <c r="P77" s="20"/>
      <c r="Q77" s="20"/>
      <c r="R77" s="20"/>
      <c r="S77" s="20"/>
      <c r="T77" s="20"/>
      <c r="U77" s="20"/>
      <c r="V77" s="20">
        <v>3224266</v>
      </c>
      <c r="W77" s="20">
        <v>3287052</v>
      </c>
      <c r="X77" s="20"/>
      <c r="Y77" s="19"/>
      <c r="Z77" s="22">
        <v>6574104</v>
      </c>
    </row>
    <row r="78" spans="1:26" ht="13.5" hidden="1">
      <c r="A78" s="37" t="s">
        <v>32</v>
      </c>
      <c r="B78" s="18">
        <v>14055021</v>
      </c>
      <c r="C78" s="18"/>
      <c r="D78" s="19">
        <v>17453092</v>
      </c>
      <c r="E78" s="20">
        <v>17453092</v>
      </c>
      <c r="F78" s="20">
        <v>938548</v>
      </c>
      <c r="G78" s="20">
        <v>1525155</v>
      </c>
      <c r="H78" s="20">
        <v>1234110</v>
      </c>
      <c r="I78" s="20">
        <v>3697813</v>
      </c>
      <c r="J78" s="20">
        <v>1624454</v>
      </c>
      <c r="K78" s="20">
        <v>1638606</v>
      </c>
      <c r="L78" s="20">
        <v>943916</v>
      </c>
      <c r="M78" s="20">
        <v>4206976</v>
      </c>
      <c r="N78" s="20"/>
      <c r="O78" s="20"/>
      <c r="P78" s="20"/>
      <c r="Q78" s="20"/>
      <c r="R78" s="20"/>
      <c r="S78" s="20"/>
      <c r="T78" s="20"/>
      <c r="U78" s="20"/>
      <c r="V78" s="20">
        <v>7904789</v>
      </c>
      <c r="W78" s="20">
        <v>8726346</v>
      </c>
      <c r="X78" s="20"/>
      <c r="Y78" s="19"/>
      <c r="Z78" s="22">
        <v>17453092</v>
      </c>
    </row>
    <row r="79" spans="1:26" ht="13.5" hidden="1">
      <c r="A79" s="38" t="s">
        <v>114</v>
      </c>
      <c r="B79" s="18">
        <v>7866716</v>
      </c>
      <c r="C79" s="18"/>
      <c r="D79" s="19">
        <v>9855100</v>
      </c>
      <c r="E79" s="20">
        <v>9855100</v>
      </c>
      <c r="F79" s="20">
        <v>528838</v>
      </c>
      <c r="G79" s="20">
        <v>893963</v>
      </c>
      <c r="H79" s="20">
        <v>735595</v>
      </c>
      <c r="I79" s="20">
        <v>2158396</v>
      </c>
      <c r="J79" s="20">
        <v>849886</v>
      </c>
      <c r="K79" s="20">
        <v>868376</v>
      </c>
      <c r="L79" s="20">
        <v>402309</v>
      </c>
      <c r="M79" s="20">
        <v>2120571</v>
      </c>
      <c r="N79" s="20"/>
      <c r="O79" s="20"/>
      <c r="P79" s="20"/>
      <c r="Q79" s="20"/>
      <c r="R79" s="20"/>
      <c r="S79" s="20"/>
      <c r="T79" s="20"/>
      <c r="U79" s="20"/>
      <c r="V79" s="20">
        <v>4278967</v>
      </c>
      <c r="W79" s="20">
        <v>4927500</v>
      </c>
      <c r="X79" s="20"/>
      <c r="Y79" s="19"/>
      <c r="Z79" s="22">
        <v>9855100</v>
      </c>
    </row>
    <row r="80" spans="1:26" ht="13.5" hidden="1">
      <c r="A80" s="38" t="s">
        <v>115</v>
      </c>
      <c r="B80" s="18">
        <v>2182142</v>
      </c>
      <c r="C80" s="18"/>
      <c r="D80" s="19">
        <v>2820000</v>
      </c>
      <c r="E80" s="20">
        <v>2820000</v>
      </c>
      <c r="F80" s="20">
        <v>128157</v>
      </c>
      <c r="G80" s="20">
        <v>193731</v>
      </c>
      <c r="H80" s="20">
        <v>175309</v>
      </c>
      <c r="I80" s="20">
        <v>497197</v>
      </c>
      <c r="J80" s="20">
        <v>231622</v>
      </c>
      <c r="K80" s="20">
        <v>255905</v>
      </c>
      <c r="L80" s="20">
        <v>188749</v>
      </c>
      <c r="M80" s="20">
        <v>676276</v>
      </c>
      <c r="N80" s="20"/>
      <c r="O80" s="20"/>
      <c r="P80" s="20"/>
      <c r="Q80" s="20"/>
      <c r="R80" s="20"/>
      <c r="S80" s="20"/>
      <c r="T80" s="20"/>
      <c r="U80" s="20"/>
      <c r="V80" s="20">
        <v>1173473</v>
      </c>
      <c r="W80" s="20">
        <v>1410000</v>
      </c>
      <c r="X80" s="20"/>
      <c r="Y80" s="19"/>
      <c r="Z80" s="22">
        <v>2820000</v>
      </c>
    </row>
    <row r="81" spans="1:26" ht="13.5" hidden="1">
      <c r="A81" s="38" t="s">
        <v>116</v>
      </c>
      <c r="B81" s="18">
        <v>2270001</v>
      </c>
      <c r="C81" s="18"/>
      <c r="D81" s="19">
        <v>2666900</v>
      </c>
      <c r="E81" s="20">
        <v>2666900</v>
      </c>
      <c r="F81" s="20">
        <v>126362</v>
      </c>
      <c r="G81" s="20">
        <v>184171</v>
      </c>
      <c r="H81" s="20">
        <v>156935</v>
      </c>
      <c r="I81" s="20">
        <v>467468</v>
      </c>
      <c r="J81" s="20">
        <v>217471</v>
      </c>
      <c r="K81" s="20">
        <v>227621</v>
      </c>
      <c r="L81" s="20">
        <v>185558</v>
      </c>
      <c r="M81" s="20">
        <v>630650</v>
      </c>
      <c r="N81" s="20"/>
      <c r="O81" s="20"/>
      <c r="P81" s="20"/>
      <c r="Q81" s="20"/>
      <c r="R81" s="20"/>
      <c r="S81" s="20"/>
      <c r="T81" s="20"/>
      <c r="U81" s="20"/>
      <c r="V81" s="20">
        <v>1098118</v>
      </c>
      <c r="W81" s="20">
        <v>1333500</v>
      </c>
      <c r="X81" s="20"/>
      <c r="Y81" s="19"/>
      <c r="Z81" s="22">
        <v>2666900</v>
      </c>
    </row>
    <row r="82" spans="1:26" ht="13.5" hidden="1">
      <c r="A82" s="38" t="s">
        <v>117</v>
      </c>
      <c r="B82" s="18">
        <v>1736162</v>
      </c>
      <c r="C82" s="18"/>
      <c r="D82" s="19">
        <v>2098396</v>
      </c>
      <c r="E82" s="20">
        <v>2098396</v>
      </c>
      <c r="F82" s="20">
        <v>98782</v>
      </c>
      <c r="G82" s="20">
        <v>128176</v>
      </c>
      <c r="H82" s="20">
        <v>120755</v>
      </c>
      <c r="I82" s="20">
        <v>347713</v>
      </c>
      <c r="J82" s="20">
        <v>156506</v>
      </c>
      <c r="K82" s="20">
        <v>155110</v>
      </c>
      <c r="L82" s="20">
        <v>135572</v>
      </c>
      <c r="M82" s="20">
        <v>447188</v>
      </c>
      <c r="N82" s="20"/>
      <c r="O82" s="20"/>
      <c r="P82" s="20"/>
      <c r="Q82" s="20"/>
      <c r="R82" s="20"/>
      <c r="S82" s="20"/>
      <c r="T82" s="20"/>
      <c r="U82" s="20"/>
      <c r="V82" s="20">
        <v>794901</v>
      </c>
      <c r="W82" s="20">
        <v>1048998</v>
      </c>
      <c r="X82" s="20"/>
      <c r="Y82" s="19"/>
      <c r="Z82" s="22">
        <v>2098396</v>
      </c>
    </row>
    <row r="83" spans="1:26" ht="13.5" hidden="1">
      <c r="A83" s="38" t="s">
        <v>118</v>
      </c>
      <c r="B83" s="18"/>
      <c r="C83" s="18"/>
      <c r="D83" s="19">
        <v>12696</v>
      </c>
      <c r="E83" s="20">
        <v>12696</v>
      </c>
      <c r="F83" s="20">
        <v>56409</v>
      </c>
      <c r="G83" s="20">
        <v>125114</v>
      </c>
      <c r="H83" s="20">
        <v>45516</v>
      </c>
      <c r="I83" s="20">
        <v>227039</v>
      </c>
      <c r="J83" s="20">
        <v>168969</v>
      </c>
      <c r="K83" s="20">
        <v>131594</v>
      </c>
      <c r="L83" s="20">
        <v>31728</v>
      </c>
      <c r="M83" s="20">
        <v>332291</v>
      </c>
      <c r="N83" s="20"/>
      <c r="O83" s="20"/>
      <c r="P83" s="20"/>
      <c r="Q83" s="20"/>
      <c r="R83" s="20"/>
      <c r="S83" s="20"/>
      <c r="T83" s="20"/>
      <c r="U83" s="20"/>
      <c r="V83" s="20">
        <v>559330</v>
      </c>
      <c r="W83" s="20">
        <v>6348</v>
      </c>
      <c r="X83" s="20"/>
      <c r="Y83" s="19"/>
      <c r="Z83" s="22">
        <v>12696</v>
      </c>
    </row>
    <row r="84" spans="1:26" ht="13.5" hidden="1">
      <c r="A84" s="39" t="s">
        <v>119</v>
      </c>
      <c r="B84" s="27">
        <v>1568540</v>
      </c>
      <c r="C84" s="27"/>
      <c r="D84" s="28">
        <v>1619904</v>
      </c>
      <c r="E84" s="29">
        <v>1619904</v>
      </c>
      <c r="F84" s="29">
        <v>118278</v>
      </c>
      <c r="G84" s="29">
        <v>122687</v>
      </c>
      <c r="H84" s="29">
        <v>150830</v>
      </c>
      <c r="I84" s="29">
        <v>391795</v>
      </c>
      <c r="J84" s="29">
        <v>155743</v>
      </c>
      <c r="K84" s="29">
        <v>155113</v>
      </c>
      <c r="L84" s="29">
        <v>153248</v>
      </c>
      <c r="M84" s="29">
        <v>464104</v>
      </c>
      <c r="N84" s="29"/>
      <c r="O84" s="29"/>
      <c r="P84" s="29"/>
      <c r="Q84" s="29"/>
      <c r="R84" s="29"/>
      <c r="S84" s="29"/>
      <c r="T84" s="29"/>
      <c r="U84" s="29"/>
      <c r="V84" s="29">
        <v>855899</v>
      </c>
      <c r="W84" s="29">
        <v>809952</v>
      </c>
      <c r="X84" s="29"/>
      <c r="Y84" s="28"/>
      <c r="Z84" s="30">
        <v>1619904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5053365</v>
      </c>
      <c r="C5" s="18">
        <v>0</v>
      </c>
      <c r="D5" s="58">
        <v>5065730</v>
      </c>
      <c r="E5" s="59">
        <v>5065730</v>
      </c>
      <c r="F5" s="59">
        <v>4229062</v>
      </c>
      <c r="G5" s="59">
        <v>2387603</v>
      </c>
      <c r="H5" s="59">
        <v>-1133565</v>
      </c>
      <c r="I5" s="59">
        <v>5483100</v>
      </c>
      <c r="J5" s="59">
        <v>-213487</v>
      </c>
      <c r="K5" s="59">
        <v>0</v>
      </c>
      <c r="L5" s="59">
        <v>0</v>
      </c>
      <c r="M5" s="59">
        <v>-213487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5269613</v>
      </c>
      <c r="W5" s="59">
        <v>2532876</v>
      </c>
      <c r="X5" s="59">
        <v>2736737</v>
      </c>
      <c r="Y5" s="60">
        <v>108.05</v>
      </c>
      <c r="Z5" s="61">
        <v>5065730</v>
      </c>
    </row>
    <row r="6" spans="1:26" ht="13.5">
      <c r="A6" s="57" t="s">
        <v>32</v>
      </c>
      <c r="B6" s="18">
        <v>16436773</v>
      </c>
      <c r="C6" s="18">
        <v>0</v>
      </c>
      <c r="D6" s="58">
        <v>17733555</v>
      </c>
      <c r="E6" s="59">
        <v>17733555</v>
      </c>
      <c r="F6" s="59">
        <v>1009006</v>
      </c>
      <c r="G6" s="59">
        <v>1635649</v>
      </c>
      <c r="H6" s="59">
        <v>1457322</v>
      </c>
      <c r="I6" s="59">
        <v>4101977</v>
      </c>
      <c r="J6" s="59">
        <v>1251149</v>
      </c>
      <c r="K6" s="59">
        <v>1458960</v>
      </c>
      <c r="L6" s="59">
        <v>1125044</v>
      </c>
      <c r="M6" s="59">
        <v>3835153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7937130</v>
      </c>
      <c r="W6" s="59">
        <v>8866794</v>
      </c>
      <c r="X6" s="59">
        <v>-929664</v>
      </c>
      <c r="Y6" s="60">
        <v>-10.48</v>
      </c>
      <c r="Z6" s="61">
        <v>17733555</v>
      </c>
    </row>
    <row r="7" spans="1:26" ht="13.5">
      <c r="A7" s="57" t="s">
        <v>33</v>
      </c>
      <c r="B7" s="18">
        <v>659591</v>
      </c>
      <c r="C7" s="18">
        <v>0</v>
      </c>
      <c r="D7" s="58">
        <v>200000</v>
      </c>
      <c r="E7" s="59">
        <v>200000</v>
      </c>
      <c r="F7" s="59">
        <v>2986</v>
      </c>
      <c r="G7" s="59">
        <v>10747</v>
      </c>
      <c r="H7" s="59">
        <v>0</v>
      </c>
      <c r="I7" s="59">
        <v>13733</v>
      </c>
      <c r="J7" s="59">
        <v>30704</v>
      </c>
      <c r="K7" s="59">
        <v>0</v>
      </c>
      <c r="L7" s="59">
        <v>88345</v>
      </c>
      <c r="M7" s="59">
        <v>119049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132782</v>
      </c>
      <c r="W7" s="59">
        <v>100002</v>
      </c>
      <c r="X7" s="59">
        <v>32780</v>
      </c>
      <c r="Y7" s="60">
        <v>32.78</v>
      </c>
      <c r="Z7" s="61">
        <v>200000</v>
      </c>
    </row>
    <row r="8" spans="1:26" ht="13.5">
      <c r="A8" s="57" t="s">
        <v>34</v>
      </c>
      <c r="B8" s="18">
        <v>20057997</v>
      </c>
      <c r="C8" s="18">
        <v>0</v>
      </c>
      <c r="D8" s="58">
        <v>22103913</v>
      </c>
      <c r="E8" s="59">
        <v>22103913</v>
      </c>
      <c r="F8" s="59">
        <v>0</v>
      </c>
      <c r="G8" s="59">
        <v>0</v>
      </c>
      <c r="H8" s="59">
        <v>7792534</v>
      </c>
      <c r="I8" s="59">
        <v>7792534</v>
      </c>
      <c r="J8" s="59">
        <v>166268</v>
      </c>
      <c r="K8" s="59">
        <v>589688</v>
      </c>
      <c r="L8" s="59">
        <v>6473882</v>
      </c>
      <c r="M8" s="59">
        <v>7229838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15022372</v>
      </c>
      <c r="W8" s="59">
        <v>22103913</v>
      </c>
      <c r="X8" s="59">
        <v>-7081541</v>
      </c>
      <c r="Y8" s="60">
        <v>-32.04</v>
      </c>
      <c r="Z8" s="61">
        <v>22103913</v>
      </c>
    </row>
    <row r="9" spans="1:26" ht="13.5">
      <c r="A9" s="57" t="s">
        <v>35</v>
      </c>
      <c r="B9" s="18">
        <v>9722914</v>
      </c>
      <c r="C9" s="18">
        <v>0</v>
      </c>
      <c r="D9" s="58">
        <v>2502657</v>
      </c>
      <c r="E9" s="59">
        <v>2502657</v>
      </c>
      <c r="F9" s="59">
        <v>312102</v>
      </c>
      <c r="G9" s="59">
        <v>312219</v>
      </c>
      <c r="H9" s="59">
        <v>336037</v>
      </c>
      <c r="I9" s="59">
        <v>960358</v>
      </c>
      <c r="J9" s="59">
        <v>332834</v>
      </c>
      <c r="K9" s="59">
        <v>330671</v>
      </c>
      <c r="L9" s="59">
        <v>350116</v>
      </c>
      <c r="M9" s="59">
        <v>1013621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1973979</v>
      </c>
      <c r="W9" s="59">
        <v>1238058</v>
      </c>
      <c r="X9" s="59">
        <v>735921</v>
      </c>
      <c r="Y9" s="60">
        <v>59.44</v>
      </c>
      <c r="Z9" s="61">
        <v>2502657</v>
      </c>
    </row>
    <row r="10" spans="1:26" ht="25.5">
      <c r="A10" s="62" t="s">
        <v>106</v>
      </c>
      <c r="B10" s="63">
        <f>SUM(B5:B9)</f>
        <v>51930640</v>
      </c>
      <c r="C10" s="63">
        <f>SUM(C5:C9)</f>
        <v>0</v>
      </c>
      <c r="D10" s="64">
        <f aca="true" t="shared" si="0" ref="D10:Z10">SUM(D5:D9)</f>
        <v>47605855</v>
      </c>
      <c r="E10" s="65">
        <f t="shared" si="0"/>
        <v>47605855</v>
      </c>
      <c r="F10" s="65">
        <f t="shared" si="0"/>
        <v>5553156</v>
      </c>
      <c r="G10" s="65">
        <f t="shared" si="0"/>
        <v>4346218</v>
      </c>
      <c r="H10" s="65">
        <f t="shared" si="0"/>
        <v>8452328</v>
      </c>
      <c r="I10" s="65">
        <f t="shared" si="0"/>
        <v>18351702</v>
      </c>
      <c r="J10" s="65">
        <f t="shared" si="0"/>
        <v>1567468</v>
      </c>
      <c r="K10" s="65">
        <f t="shared" si="0"/>
        <v>2379319</v>
      </c>
      <c r="L10" s="65">
        <f t="shared" si="0"/>
        <v>8037387</v>
      </c>
      <c r="M10" s="65">
        <f t="shared" si="0"/>
        <v>11984174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30335876</v>
      </c>
      <c r="W10" s="65">
        <f t="shared" si="0"/>
        <v>34841643</v>
      </c>
      <c r="X10" s="65">
        <f t="shared" si="0"/>
        <v>-4505767</v>
      </c>
      <c r="Y10" s="66">
        <f>+IF(W10&lt;&gt;0,(X10/W10)*100,0)</f>
        <v>-12.932131243064513</v>
      </c>
      <c r="Z10" s="67">
        <f t="shared" si="0"/>
        <v>47605855</v>
      </c>
    </row>
    <row r="11" spans="1:26" ht="13.5">
      <c r="A11" s="57" t="s">
        <v>36</v>
      </c>
      <c r="B11" s="18">
        <v>20868494</v>
      </c>
      <c r="C11" s="18">
        <v>0</v>
      </c>
      <c r="D11" s="58">
        <v>28124979</v>
      </c>
      <c r="E11" s="59">
        <v>28124979</v>
      </c>
      <c r="F11" s="59">
        <v>1767093</v>
      </c>
      <c r="G11" s="59">
        <v>1887091</v>
      </c>
      <c r="H11" s="59">
        <v>1861855</v>
      </c>
      <c r="I11" s="59">
        <v>5516039</v>
      </c>
      <c r="J11" s="59">
        <v>1754760</v>
      </c>
      <c r="K11" s="59">
        <v>1799253</v>
      </c>
      <c r="L11" s="59">
        <v>1812740</v>
      </c>
      <c r="M11" s="59">
        <v>5366753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10882792</v>
      </c>
      <c r="W11" s="59">
        <v>14062554</v>
      </c>
      <c r="X11" s="59">
        <v>-3179762</v>
      </c>
      <c r="Y11" s="60">
        <v>-22.61</v>
      </c>
      <c r="Z11" s="61">
        <v>28124979</v>
      </c>
    </row>
    <row r="12" spans="1:26" ht="13.5">
      <c r="A12" s="57" t="s">
        <v>37</v>
      </c>
      <c r="B12" s="18">
        <v>2661775</v>
      </c>
      <c r="C12" s="18">
        <v>0</v>
      </c>
      <c r="D12" s="58">
        <v>3240594</v>
      </c>
      <c r="E12" s="59">
        <v>3240594</v>
      </c>
      <c r="F12" s="59">
        <v>189384</v>
      </c>
      <c r="G12" s="59">
        <v>189384</v>
      </c>
      <c r="H12" s="59">
        <v>212737</v>
      </c>
      <c r="I12" s="59">
        <v>591505</v>
      </c>
      <c r="J12" s="59">
        <v>212737</v>
      </c>
      <c r="K12" s="59">
        <v>212737</v>
      </c>
      <c r="L12" s="59">
        <v>212737</v>
      </c>
      <c r="M12" s="59">
        <v>638211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1229716</v>
      </c>
      <c r="W12" s="59">
        <v>1620300</v>
      </c>
      <c r="X12" s="59">
        <v>-390584</v>
      </c>
      <c r="Y12" s="60">
        <v>-24.11</v>
      </c>
      <c r="Z12" s="61">
        <v>3240594</v>
      </c>
    </row>
    <row r="13" spans="1:26" ht="13.5">
      <c r="A13" s="57" t="s">
        <v>107</v>
      </c>
      <c r="B13" s="18">
        <v>8227359</v>
      </c>
      <c r="C13" s="18">
        <v>0</v>
      </c>
      <c r="D13" s="58">
        <v>3008135</v>
      </c>
      <c r="E13" s="59">
        <v>3008135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1504068</v>
      </c>
      <c r="X13" s="59">
        <v>-1504068</v>
      </c>
      <c r="Y13" s="60">
        <v>-100</v>
      </c>
      <c r="Z13" s="61">
        <v>3008135</v>
      </c>
    </row>
    <row r="14" spans="1:26" ht="13.5">
      <c r="A14" s="57" t="s">
        <v>38</v>
      </c>
      <c r="B14" s="18">
        <v>3262475</v>
      </c>
      <c r="C14" s="18">
        <v>0</v>
      </c>
      <c r="D14" s="58">
        <v>1532776</v>
      </c>
      <c r="E14" s="59">
        <v>1532776</v>
      </c>
      <c r="F14" s="59">
        <v>116266</v>
      </c>
      <c r="G14" s="59">
        <v>134393</v>
      </c>
      <c r="H14" s="59">
        <v>116760</v>
      </c>
      <c r="I14" s="59">
        <v>367419</v>
      </c>
      <c r="J14" s="59">
        <v>21974</v>
      </c>
      <c r="K14" s="59">
        <v>140301</v>
      </c>
      <c r="L14" s="59">
        <v>125695</v>
      </c>
      <c r="M14" s="59">
        <v>287970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655389</v>
      </c>
      <c r="W14" s="59">
        <v>766386</v>
      </c>
      <c r="X14" s="59">
        <v>-110997</v>
      </c>
      <c r="Y14" s="60">
        <v>-14.48</v>
      </c>
      <c r="Z14" s="61">
        <v>1532776</v>
      </c>
    </row>
    <row r="15" spans="1:26" ht="13.5">
      <c r="A15" s="57" t="s">
        <v>39</v>
      </c>
      <c r="B15" s="18">
        <v>12394101</v>
      </c>
      <c r="C15" s="18">
        <v>0</v>
      </c>
      <c r="D15" s="58">
        <v>18529861</v>
      </c>
      <c r="E15" s="59">
        <v>18529861</v>
      </c>
      <c r="F15" s="59">
        <v>912171</v>
      </c>
      <c r="G15" s="59">
        <v>1654706</v>
      </c>
      <c r="H15" s="59">
        <v>1101559</v>
      </c>
      <c r="I15" s="59">
        <v>3668436</v>
      </c>
      <c r="J15" s="59">
        <v>921271</v>
      </c>
      <c r="K15" s="59">
        <v>1088294</v>
      </c>
      <c r="L15" s="59">
        <v>897268</v>
      </c>
      <c r="M15" s="59">
        <v>2906833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6575269</v>
      </c>
      <c r="W15" s="59">
        <v>9264948</v>
      </c>
      <c r="X15" s="59">
        <v>-2689679</v>
      </c>
      <c r="Y15" s="60">
        <v>-29.03</v>
      </c>
      <c r="Z15" s="61">
        <v>18529861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19572229</v>
      </c>
      <c r="C17" s="18">
        <v>0</v>
      </c>
      <c r="D17" s="58">
        <v>14648280</v>
      </c>
      <c r="E17" s="59">
        <v>14648280</v>
      </c>
      <c r="F17" s="59">
        <v>199644</v>
      </c>
      <c r="G17" s="59">
        <v>516948</v>
      </c>
      <c r="H17" s="59">
        <v>540517</v>
      </c>
      <c r="I17" s="59">
        <v>1257109</v>
      </c>
      <c r="J17" s="59">
        <v>1123699</v>
      </c>
      <c r="K17" s="59">
        <v>971027</v>
      </c>
      <c r="L17" s="59">
        <v>365620</v>
      </c>
      <c r="M17" s="59">
        <v>2460346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3717455</v>
      </c>
      <c r="W17" s="59">
        <v>4624290</v>
      </c>
      <c r="X17" s="59">
        <v>-906835</v>
      </c>
      <c r="Y17" s="60">
        <v>-19.61</v>
      </c>
      <c r="Z17" s="61">
        <v>14648280</v>
      </c>
    </row>
    <row r="18" spans="1:26" ht="13.5">
      <c r="A18" s="69" t="s">
        <v>42</v>
      </c>
      <c r="B18" s="70">
        <f>SUM(B11:B17)</f>
        <v>66986433</v>
      </c>
      <c r="C18" s="70">
        <f>SUM(C11:C17)</f>
        <v>0</v>
      </c>
      <c r="D18" s="71">
        <f aca="true" t="shared" si="1" ref="D18:Z18">SUM(D11:D17)</f>
        <v>69084625</v>
      </c>
      <c r="E18" s="72">
        <f t="shared" si="1"/>
        <v>69084625</v>
      </c>
      <c r="F18" s="72">
        <f t="shared" si="1"/>
        <v>3184558</v>
      </c>
      <c r="G18" s="72">
        <f t="shared" si="1"/>
        <v>4382522</v>
      </c>
      <c r="H18" s="72">
        <f t="shared" si="1"/>
        <v>3833428</v>
      </c>
      <c r="I18" s="72">
        <f t="shared" si="1"/>
        <v>11400508</v>
      </c>
      <c r="J18" s="72">
        <f t="shared" si="1"/>
        <v>4034441</v>
      </c>
      <c r="K18" s="72">
        <f t="shared" si="1"/>
        <v>4211612</v>
      </c>
      <c r="L18" s="72">
        <f t="shared" si="1"/>
        <v>3414060</v>
      </c>
      <c r="M18" s="72">
        <f t="shared" si="1"/>
        <v>11660113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23060621</v>
      </c>
      <c r="W18" s="72">
        <f t="shared" si="1"/>
        <v>31842546</v>
      </c>
      <c r="X18" s="72">
        <f t="shared" si="1"/>
        <v>-8781925</v>
      </c>
      <c r="Y18" s="66">
        <f>+IF(W18&lt;&gt;0,(X18/W18)*100,0)</f>
        <v>-27.579217440715954</v>
      </c>
      <c r="Z18" s="73">
        <f t="shared" si="1"/>
        <v>69084625</v>
      </c>
    </row>
    <row r="19" spans="1:26" ht="13.5">
      <c r="A19" s="69" t="s">
        <v>43</v>
      </c>
      <c r="B19" s="74">
        <f>+B10-B18</f>
        <v>-15055793</v>
      </c>
      <c r="C19" s="74">
        <f>+C10-C18</f>
        <v>0</v>
      </c>
      <c r="D19" s="75">
        <f aca="true" t="shared" si="2" ref="D19:Z19">+D10-D18</f>
        <v>-21478770</v>
      </c>
      <c r="E19" s="76">
        <f t="shared" si="2"/>
        <v>-21478770</v>
      </c>
      <c r="F19" s="76">
        <f t="shared" si="2"/>
        <v>2368598</v>
      </c>
      <c r="G19" s="76">
        <f t="shared" si="2"/>
        <v>-36304</v>
      </c>
      <c r="H19" s="76">
        <f t="shared" si="2"/>
        <v>4618900</v>
      </c>
      <c r="I19" s="76">
        <f t="shared" si="2"/>
        <v>6951194</v>
      </c>
      <c r="J19" s="76">
        <f t="shared" si="2"/>
        <v>-2466973</v>
      </c>
      <c r="K19" s="76">
        <f t="shared" si="2"/>
        <v>-1832293</v>
      </c>
      <c r="L19" s="76">
        <f t="shared" si="2"/>
        <v>4623327</v>
      </c>
      <c r="M19" s="76">
        <f t="shared" si="2"/>
        <v>324061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7275255</v>
      </c>
      <c r="W19" s="76">
        <f>IF(E10=E18,0,W10-W18)</f>
        <v>2999097</v>
      </c>
      <c r="X19" s="76">
        <f t="shared" si="2"/>
        <v>4276158</v>
      </c>
      <c r="Y19" s="77">
        <f>+IF(W19&lt;&gt;0,(X19/W19)*100,0)</f>
        <v>142.58151703662801</v>
      </c>
      <c r="Z19" s="78">
        <f t="shared" si="2"/>
        <v>-21478770</v>
      </c>
    </row>
    <row r="20" spans="1:26" ht="13.5">
      <c r="A20" s="57" t="s">
        <v>44</v>
      </c>
      <c r="B20" s="18">
        <v>17556483</v>
      </c>
      <c r="C20" s="18">
        <v>0</v>
      </c>
      <c r="D20" s="58">
        <v>27356087</v>
      </c>
      <c r="E20" s="59">
        <v>27356087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237458</v>
      </c>
      <c r="L20" s="59">
        <v>4547911</v>
      </c>
      <c r="M20" s="59">
        <v>4785369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4785369</v>
      </c>
      <c r="W20" s="59">
        <v>26000087</v>
      </c>
      <c r="X20" s="59">
        <v>-21214718</v>
      </c>
      <c r="Y20" s="60">
        <v>-81.59</v>
      </c>
      <c r="Z20" s="61">
        <v>27356087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2500690</v>
      </c>
      <c r="C22" s="85">
        <f>SUM(C19:C21)</f>
        <v>0</v>
      </c>
      <c r="D22" s="86">
        <f aca="true" t="shared" si="3" ref="D22:Z22">SUM(D19:D21)</f>
        <v>5877317</v>
      </c>
      <c r="E22" s="87">
        <f t="shared" si="3"/>
        <v>5877317</v>
      </c>
      <c r="F22" s="87">
        <f t="shared" si="3"/>
        <v>2368598</v>
      </c>
      <c r="G22" s="87">
        <f t="shared" si="3"/>
        <v>-36304</v>
      </c>
      <c r="H22" s="87">
        <f t="shared" si="3"/>
        <v>4618900</v>
      </c>
      <c r="I22" s="87">
        <f t="shared" si="3"/>
        <v>6951194</v>
      </c>
      <c r="J22" s="87">
        <f t="shared" si="3"/>
        <v>-2466973</v>
      </c>
      <c r="K22" s="87">
        <f t="shared" si="3"/>
        <v>-1594835</v>
      </c>
      <c r="L22" s="87">
        <f t="shared" si="3"/>
        <v>9171238</v>
      </c>
      <c r="M22" s="87">
        <f t="shared" si="3"/>
        <v>5109430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12060624</v>
      </c>
      <c r="W22" s="87">
        <f t="shared" si="3"/>
        <v>28999184</v>
      </c>
      <c r="X22" s="87">
        <f t="shared" si="3"/>
        <v>-16938560</v>
      </c>
      <c r="Y22" s="88">
        <f>+IF(W22&lt;&gt;0,(X22/W22)*100,0)</f>
        <v>-58.41047113601542</v>
      </c>
      <c r="Z22" s="89">
        <f t="shared" si="3"/>
        <v>5877317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2500690</v>
      </c>
      <c r="C24" s="74">
        <f>SUM(C22:C23)</f>
        <v>0</v>
      </c>
      <c r="D24" s="75">
        <f aca="true" t="shared" si="4" ref="D24:Z24">SUM(D22:D23)</f>
        <v>5877317</v>
      </c>
      <c r="E24" s="76">
        <f t="shared" si="4"/>
        <v>5877317</v>
      </c>
      <c r="F24" s="76">
        <f t="shared" si="4"/>
        <v>2368598</v>
      </c>
      <c r="G24" s="76">
        <f t="shared" si="4"/>
        <v>-36304</v>
      </c>
      <c r="H24" s="76">
        <f t="shared" si="4"/>
        <v>4618900</v>
      </c>
      <c r="I24" s="76">
        <f t="shared" si="4"/>
        <v>6951194</v>
      </c>
      <c r="J24" s="76">
        <f t="shared" si="4"/>
        <v>-2466973</v>
      </c>
      <c r="K24" s="76">
        <f t="shared" si="4"/>
        <v>-1594835</v>
      </c>
      <c r="L24" s="76">
        <f t="shared" si="4"/>
        <v>9171238</v>
      </c>
      <c r="M24" s="76">
        <f t="shared" si="4"/>
        <v>5109430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12060624</v>
      </c>
      <c r="W24" s="76">
        <f t="shared" si="4"/>
        <v>28999184</v>
      </c>
      <c r="X24" s="76">
        <f t="shared" si="4"/>
        <v>-16938560</v>
      </c>
      <c r="Y24" s="77">
        <f>+IF(W24&lt;&gt;0,(X24/W24)*100,0)</f>
        <v>-58.41047113601542</v>
      </c>
      <c r="Z24" s="78">
        <f t="shared" si="4"/>
        <v>5877317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22276569</v>
      </c>
      <c r="C27" s="21">
        <v>0</v>
      </c>
      <c r="D27" s="98">
        <v>27506087</v>
      </c>
      <c r="E27" s="99">
        <v>27506087</v>
      </c>
      <c r="F27" s="99">
        <v>1064831</v>
      </c>
      <c r="G27" s="99">
        <v>533396</v>
      </c>
      <c r="H27" s="99">
        <v>213657</v>
      </c>
      <c r="I27" s="99">
        <v>1811884</v>
      </c>
      <c r="J27" s="99">
        <v>288642</v>
      </c>
      <c r="K27" s="99">
        <v>2022317</v>
      </c>
      <c r="L27" s="99">
        <v>394426</v>
      </c>
      <c r="M27" s="99">
        <v>2705385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4517269</v>
      </c>
      <c r="W27" s="99">
        <v>13753044</v>
      </c>
      <c r="X27" s="99">
        <v>-9235775</v>
      </c>
      <c r="Y27" s="100">
        <v>-67.15</v>
      </c>
      <c r="Z27" s="101">
        <v>27506087</v>
      </c>
    </row>
    <row r="28" spans="1:26" ht="13.5">
      <c r="A28" s="102" t="s">
        <v>44</v>
      </c>
      <c r="B28" s="18">
        <v>15123699</v>
      </c>
      <c r="C28" s="18">
        <v>0</v>
      </c>
      <c r="D28" s="58">
        <v>27356087</v>
      </c>
      <c r="E28" s="59">
        <v>27356087</v>
      </c>
      <c r="F28" s="59">
        <v>1064831</v>
      </c>
      <c r="G28" s="59">
        <v>533396</v>
      </c>
      <c r="H28" s="59">
        <v>213115</v>
      </c>
      <c r="I28" s="59">
        <v>1811342</v>
      </c>
      <c r="J28" s="59">
        <v>266959</v>
      </c>
      <c r="K28" s="59">
        <v>1987624</v>
      </c>
      <c r="L28" s="59">
        <v>394426</v>
      </c>
      <c r="M28" s="59">
        <v>2649009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4460351</v>
      </c>
      <c r="W28" s="59">
        <v>13678044</v>
      </c>
      <c r="X28" s="59">
        <v>-9217693</v>
      </c>
      <c r="Y28" s="60">
        <v>-67.39</v>
      </c>
      <c r="Z28" s="61">
        <v>27356087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7152870</v>
      </c>
      <c r="C31" s="18">
        <v>0</v>
      </c>
      <c r="D31" s="58">
        <v>150000</v>
      </c>
      <c r="E31" s="59">
        <v>150000</v>
      </c>
      <c r="F31" s="59">
        <v>0</v>
      </c>
      <c r="G31" s="59">
        <v>0</v>
      </c>
      <c r="H31" s="59">
        <v>542</v>
      </c>
      <c r="I31" s="59">
        <v>542</v>
      </c>
      <c r="J31" s="59">
        <v>21683</v>
      </c>
      <c r="K31" s="59">
        <v>34693</v>
      </c>
      <c r="L31" s="59">
        <v>0</v>
      </c>
      <c r="M31" s="59">
        <v>56376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56918</v>
      </c>
      <c r="W31" s="59">
        <v>75000</v>
      </c>
      <c r="X31" s="59">
        <v>-18082</v>
      </c>
      <c r="Y31" s="60">
        <v>-24.11</v>
      </c>
      <c r="Z31" s="61">
        <v>150000</v>
      </c>
    </row>
    <row r="32" spans="1:26" ht="13.5">
      <c r="A32" s="69" t="s">
        <v>50</v>
      </c>
      <c r="B32" s="21">
        <f>SUM(B28:B31)</f>
        <v>22276569</v>
      </c>
      <c r="C32" s="21">
        <f>SUM(C28:C31)</f>
        <v>0</v>
      </c>
      <c r="D32" s="98">
        <f aca="true" t="shared" si="5" ref="D32:Z32">SUM(D28:D31)</f>
        <v>27506087</v>
      </c>
      <c r="E32" s="99">
        <f t="shared" si="5"/>
        <v>27506087</v>
      </c>
      <c r="F32" s="99">
        <f t="shared" si="5"/>
        <v>1064831</v>
      </c>
      <c r="G32" s="99">
        <f t="shared" si="5"/>
        <v>533396</v>
      </c>
      <c r="H32" s="99">
        <f t="shared" si="5"/>
        <v>213657</v>
      </c>
      <c r="I32" s="99">
        <f t="shared" si="5"/>
        <v>1811884</v>
      </c>
      <c r="J32" s="99">
        <f t="shared" si="5"/>
        <v>288642</v>
      </c>
      <c r="K32" s="99">
        <f t="shared" si="5"/>
        <v>2022317</v>
      </c>
      <c r="L32" s="99">
        <f t="shared" si="5"/>
        <v>394426</v>
      </c>
      <c r="M32" s="99">
        <f t="shared" si="5"/>
        <v>2705385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4517269</v>
      </c>
      <c r="W32" s="99">
        <f t="shared" si="5"/>
        <v>13753044</v>
      </c>
      <c r="X32" s="99">
        <f t="shared" si="5"/>
        <v>-9235775</v>
      </c>
      <c r="Y32" s="100">
        <f>+IF(W32&lt;&gt;0,(X32/W32)*100,0)</f>
        <v>-67.15440596278177</v>
      </c>
      <c r="Z32" s="101">
        <f t="shared" si="5"/>
        <v>27506087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9866008</v>
      </c>
      <c r="C35" s="18">
        <v>0</v>
      </c>
      <c r="D35" s="58">
        <v>14212693</v>
      </c>
      <c r="E35" s="59">
        <v>14212693</v>
      </c>
      <c r="F35" s="59">
        <v>24132966</v>
      </c>
      <c r="G35" s="59">
        <v>20103424</v>
      </c>
      <c r="H35" s="59">
        <v>20768169</v>
      </c>
      <c r="I35" s="59">
        <v>20768169</v>
      </c>
      <c r="J35" s="59">
        <v>20546484</v>
      </c>
      <c r="K35" s="59">
        <v>23613678</v>
      </c>
      <c r="L35" s="59">
        <v>27964413</v>
      </c>
      <c r="M35" s="59">
        <v>27964413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27964413</v>
      </c>
      <c r="W35" s="59">
        <v>7106347</v>
      </c>
      <c r="X35" s="59">
        <v>20858066</v>
      </c>
      <c r="Y35" s="60">
        <v>293.51</v>
      </c>
      <c r="Z35" s="61">
        <v>14212693</v>
      </c>
    </row>
    <row r="36" spans="1:26" ht="13.5">
      <c r="A36" s="57" t="s">
        <v>53</v>
      </c>
      <c r="B36" s="18">
        <v>129109646</v>
      </c>
      <c r="C36" s="18">
        <v>0</v>
      </c>
      <c r="D36" s="58">
        <v>163140126</v>
      </c>
      <c r="E36" s="59">
        <v>163140126</v>
      </c>
      <c r="F36" s="59">
        <v>132332918</v>
      </c>
      <c r="G36" s="59">
        <v>130707873</v>
      </c>
      <c r="H36" s="59">
        <v>130921531</v>
      </c>
      <c r="I36" s="59">
        <v>130921531</v>
      </c>
      <c r="J36" s="59">
        <v>131210172</v>
      </c>
      <c r="K36" s="59">
        <v>113639641</v>
      </c>
      <c r="L36" s="59">
        <v>114034067</v>
      </c>
      <c r="M36" s="59">
        <v>114034067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114034067</v>
      </c>
      <c r="W36" s="59">
        <v>81570063</v>
      </c>
      <c r="X36" s="59">
        <v>32464004</v>
      </c>
      <c r="Y36" s="60">
        <v>39.8</v>
      </c>
      <c r="Z36" s="61">
        <v>163140126</v>
      </c>
    </row>
    <row r="37" spans="1:26" ht="13.5">
      <c r="A37" s="57" t="s">
        <v>54</v>
      </c>
      <c r="B37" s="18">
        <v>46052890</v>
      </c>
      <c r="C37" s="18">
        <v>0</v>
      </c>
      <c r="D37" s="58">
        <v>26693756</v>
      </c>
      <c r="E37" s="59">
        <v>26693756</v>
      </c>
      <c r="F37" s="59">
        <v>39930094</v>
      </c>
      <c r="G37" s="59">
        <v>44260345</v>
      </c>
      <c r="H37" s="59">
        <v>40519848</v>
      </c>
      <c r="I37" s="59">
        <v>40519848</v>
      </c>
      <c r="J37" s="59">
        <v>42880071</v>
      </c>
      <c r="K37" s="59">
        <v>49537508</v>
      </c>
      <c r="L37" s="59">
        <v>45111434</v>
      </c>
      <c r="M37" s="59">
        <v>45111434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45111434</v>
      </c>
      <c r="W37" s="59">
        <v>13346878</v>
      </c>
      <c r="X37" s="59">
        <v>31764556</v>
      </c>
      <c r="Y37" s="60">
        <v>237.99</v>
      </c>
      <c r="Z37" s="61">
        <v>26693756</v>
      </c>
    </row>
    <row r="38" spans="1:26" ht="13.5">
      <c r="A38" s="57" t="s">
        <v>55</v>
      </c>
      <c r="B38" s="18">
        <v>13192112</v>
      </c>
      <c r="C38" s="18">
        <v>0</v>
      </c>
      <c r="D38" s="58">
        <v>18736843</v>
      </c>
      <c r="E38" s="59">
        <v>18736843</v>
      </c>
      <c r="F38" s="59">
        <v>16089940</v>
      </c>
      <c r="G38" s="59">
        <v>24488005</v>
      </c>
      <c r="H38" s="59">
        <v>24488005</v>
      </c>
      <c r="I38" s="59">
        <v>24488005</v>
      </c>
      <c r="J38" s="59">
        <v>24488005</v>
      </c>
      <c r="K38" s="59">
        <v>24488005</v>
      </c>
      <c r="L38" s="59">
        <v>24488005</v>
      </c>
      <c r="M38" s="59">
        <v>24488005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24488005</v>
      </c>
      <c r="W38" s="59">
        <v>9368422</v>
      </c>
      <c r="X38" s="59">
        <v>15119583</v>
      </c>
      <c r="Y38" s="60">
        <v>161.39</v>
      </c>
      <c r="Z38" s="61">
        <v>18736843</v>
      </c>
    </row>
    <row r="39" spans="1:26" ht="13.5">
      <c r="A39" s="57" t="s">
        <v>56</v>
      </c>
      <c r="B39" s="18">
        <v>79730652</v>
      </c>
      <c r="C39" s="18">
        <v>0</v>
      </c>
      <c r="D39" s="58">
        <v>131922220</v>
      </c>
      <c r="E39" s="59">
        <v>131922220</v>
      </c>
      <c r="F39" s="59">
        <v>100445850</v>
      </c>
      <c r="G39" s="59">
        <v>82062947</v>
      </c>
      <c r="H39" s="59">
        <v>86681847</v>
      </c>
      <c r="I39" s="59">
        <v>86681847</v>
      </c>
      <c r="J39" s="59">
        <v>84388580</v>
      </c>
      <c r="K39" s="59">
        <v>63227806</v>
      </c>
      <c r="L39" s="59">
        <v>72399041</v>
      </c>
      <c r="M39" s="59">
        <v>72399041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72399041</v>
      </c>
      <c r="W39" s="59">
        <v>65961110</v>
      </c>
      <c r="X39" s="59">
        <v>6437931</v>
      </c>
      <c r="Y39" s="60">
        <v>9.76</v>
      </c>
      <c r="Z39" s="61">
        <v>131922220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9783597</v>
      </c>
      <c r="C42" s="18">
        <v>0</v>
      </c>
      <c r="D42" s="58">
        <v>26496094</v>
      </c>
      <c r="E42" s="59">
        <v>26496094</v>
      </c>
      <c r="F42" s="59">
        <v>632958</v>
      </c>
      <c r="G42" s="59">
        <v>-5775816</v>
      </c>
      <c r="H42" s="59">
        <v>4612727</v>
      </c>
      <c r="I42" s="59">
        <v>-530131</v>
      </c>
      <c r="J42" s="59">
        <v>365423</v>
      </c>
      <c r="K42" s="59">
        <v>3531858</v>
      </c>
      <c r="L42" s="59">
        <v>2206682</v>
      </c>
      <c r="M42" s="59">
        <v>6103963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5573832</v>
      </c>
      <c r="W42" s="59">
        <v>39128688</v>
      </c>
      <c r="X42" s="59">
        <v>-33554856</v>
      </c>
      <c r="Y42" s="60">
        <v>-85.76</v>
      </c>
      <c r="Z42" s="61">
        <v>26496094</v>
      </c>
    </row>
    <row r="43" spans="1:26" ht="13.5">
      <c r="A43" s="57" t="s">
        <v>59</v>
      </c>
      <c r="B43" s="18">
        <v>-15443022</v>
      </c>
      <c r="C43" s="18">
        <v>0</v>
      </c>
      <c r="D43" s="58">
        <v>-27506087</v>
      </c>
      <c r="E43" s="59">
        <v>-27506087</v>
      </c>
      <c r="F43" s="59">
        <v>0</v>
      </c>
      <c r="G43" s="59">
        <v>-606505</v>
      </c>
      <c r="H43" s="59">
        <v>-213657</v>
      </c>
      <c r="I43" s="59">
        <v>-820162</v>
      </c>
      <c r="J43" s="59">
        <v>-331938</v>
      </c>
      <c r="K43" s="59">
        <v>-2022317</v>
      </c>
      <c r="L43" s="59">
        <v>-394426</v>
      </c>
      <c r="M43" s="59">
        <v>-2748681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-3568843</v>
      </c>
      <c r="W43" s="59">
        <v>-2998914</v>
      </c>
      <c r="X43" s="59">
        <v>-569929</v>
      </c>
      <c r="Y43" s="60">
        <v>19</v>
      </c>
      <c r="Z43" s="61">
        <v>-27506087</v>
      </c>
    </row>
    <row r="44" spans="1:26" ht="13.5">
      <c r="A44" s="57" t="s">
        <v>60</v>
      </c>
      <c r="B44" s="18">
        <v>4618</v>
      </c>
      <c r="C44" s="18">
        <v>0</v>
      </c>
      <c r="D44" s="58">
        <v>-23483</v>
      </c>
      <c r="E44" s="59">
        <v>-23483</v>
      </c>
      <c r="F44" s="59">
        <v>1315</v>
      </c>
      <c r="G44" s="59">
        <v>3957</v>
      </c>
      <c r="H44" s="59">
        <v>0</v>
      </c>
      <c r="I44" s="59">
        <v>5272</v>
      </c>
      <c r="J44" s="59">
        <v>3613</v>
      </c>
      <c r="K44" s="59">
        <v>40</v>
      </c>
      <c r="L44" s="59">
        <v>0</v>
      </c>
      <c r="M44" s="59">
        <v>3653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8925</v>
      </c>
      <c r="W44" s="59"/>
      <c r="X44" s="59">
        <v>8925</v>
      </c>
      <c r="Y44" s="60">
        <v>0</v>
      </c>
      <c r="Z44" s="61">
        <v>-23483</v>
      </c>
    </row>
    <row r="45" spans="1:26" ht="13.5">
      <c r="A45" s="69" t="s">
        <v>61</v>
      </c>
      <c r="B45" s="21">
        <v>933210</v>
      </c>
      <c r="C45" s="21">
        <v>0</v>
      </c>
      <c r="D45" s="98">
        <v>1223166</v>
      </c>
      <c r="E45" s="99">
        <v>1223166</v>
      </c>
      <c r="F45" s="99">
        <v>2890915</v>
      </c>
      <c r="G45" s="99">
        <v>-3487449</v>
      </c>
      <c r="H45" s="99">
        <v>911621</v>
      </c>
      <c r="I45" s="99">
        <v>911621</v>
      </c>
      <c r="J45" s="99">
        <v>948719</v>
      </c>
      <c r="K45" s="99">
        <v>2458300</v>
      </c>
      <c r="L45" s="99">
        <v>4270556</v>
      </c>
      <c r="M45" s="99">
        <v>4270556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4270556</v>
      </c>
      <c r="W45" s="99">
        <v>38386416</v>
      </c>
      <c r="X45" s="99">
        <v>-34115860</v>
      </c>
      <c r="Y45" s="100">
        <v>-88.87</v>
      </c>
      <c r="Z45" s="101">
        <v>1223166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2775932</v>
      </c>
      <c r="C49" s="51">
        <v>0</v>
      </c>
      <c r="D49" s="128">
        <v>968909</v>
      </c>
      <c r="E49" s="53">
        <v>1155077</v>
      </c>
      <c r="F49" s="53">
        <v>0</v>
      </c>
      <c r="G49" s="53">
        <v>0</v>
      </c>
      <c r="H49" s="53">
        <v>0</v>
      </c>
      <c r="I49" s="53">
        <v>1524053</v>
      </c>
      <c r="J49" s="53">
        <v>0</v>
      </c>
      <c r="K49" s="53">
        <v>0</v>
      </c>
      <c r="L49" s="53">
        <v>0</v>
      </c>
      <c r="M49" s="53">
        <v>836148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865499</v>
      </c>
      <c r="W49" s="53">
        <v>892884</v>
      </c>
      <c r="X49" s="53">
        <v>50153130</v>
      </c>
      <c r="Y49" s="53">
        <v>59171632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2855290</v>
      </c>
      <c r="C51" s="51">
        <v>0</v>
      </c>
      <c r="D51" s="128">
        <v>2105320</v>
      </c>
      <c r="E51" s="53">
        <v>1497197</v>
      </c>
      <c r="F51" s="53">
        <v>0</v>
      </c>
      <c r="G51" s="53">
        <v>0</v>
      </c>
      <c r="H51" s="53">
        <v>0</v>
      </c>
      <c r="I51" s="53">
        <v>1916549</v>
      </c>
      <c r="J51" s="53">
        <v>0</v>
      </c>
      <c r="K51" s="53">
        <v>0</v>
      </c>
      <c r="L51" s="53">
        <v>0</v>
      </c>
      <c r="M51" s="53">
        <v>1913315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7431802</v>
      </c>
      <c r="W51" s="53">
        <v>1432246</v>
      </c>
      <c r="X51" s="53">
        <v>13099644</v>
      </c>
      <c r="Y51" s="53">
        <v>32251363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69.65340784203369</v>
      </c>
      <c r="C58" s="5">
        <f>IF(C67=0,0,+(C76/C67)*100)</f>
        <v>0</v>
      </c>
      <c r="D58" s="6">
        <f aca="true" t="shared" si="6" ref="D58:Z58">IF(D67=0,0,+(D76/D67)*100)</f>
        <v>78.95968059985809</v>
      </c>
      <c r="E58" s="7">
        <f t="shared" si="6"/>
        <v>78.95968059985809</v>
      </c>
      <c r="F58" s="7">
        <f t="shared" si="6"/>
        <v>17.132893824737806</v>
      </c>
      <c r="G58" s="7">
        <f t="shared" si="6"/>
        <v>37.150652429042616</v>
      </c>
      <c r="H58" s="7">
        <f t="shared" si="6"/>
        <v>713.7496062143858</v>
      </c>
      <c r="I58" s="7">
        <f t="shared" si="6"/>
        <v>66.20986321335293</v>
      </c>
      <c r="J58" s="7">
        <f t="shared" si="6"/>
        <v>125.43102868944878</v>
      </c>
      <c r="K58" s="7">
        <f t="shared" si="6"/>
        <v>72.5729112727746</v>
      </c>
      <c r="L58" s="7">
        <f t="shared" si="6"/>
        <v>107.37744195128978</v>
      </c>
      <c r="M58" s="7">
        <f t="shared" si="6"/>
        <v>99.17530598857466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76.20573145121443</v>
      </c>
      <c r="W58" s="7">
        <f t="shared" si="6"/>
        <v>78.95972026221223</v>
      </c>
      <c r="X58" s="7">
        <f t="shared" si="6"/>
        <v>0</v>
      </c>
      <c r="Y58" s="7">
        <f t="shared" si="6"/>
        <v>0</v>
      </c>
      <c r="Z58" s="8">
        <f t="shared" si="6"/>
        <v>78.95968059985809</v>
      </c>
    </row>
    <row r="59" spans="1:26" ht="13.5">
      <c r="A59" s="36" t="s">
        <v>31</v>
      </c>
      <c r="B59" s="9">
        <f aca="true" t="shared" si="7" ref="B59:Z66">IF(B68=0,0,+(B77/B68)*100)</f>
        <v>76.9030141301885</v>
      </c>
      <c r="C59" s="9">
        <f t="shared" si="7"/>
        <v>0</v>
      </c>
      <c r="D59" s="2">
        <f t="shared" si="7"/>
        <v>88.90912069928717</v>
      </c>
      <c r="E59" s="10">
        <f t="shared" si="7"/>
        <v>88.90912069928717</v>
      </c>
      <c r="F59" s="10">
        <f t="shared" si="7"/>
        <v>2.4483443373495115</v>
      </c>
      <c r="G59" s="10">
        <f t="shared" si="7"/>
        <v>13.577005892520658</v>
      </c>
      <c r="H59" s="10">
        <f t="shared" si="7"/>
        <v>-272.22303088045237</v>
      </c>
      <c r="I59" s="10">
        <f t="shared" si="7"/>
        <v>64.07929820721854</v>
      </c>
      <c r="J59" s="10">
        <f t="shared" si="7"/>
        <v>-206.12449469991145</v>
      </c>
      <c r="K59" s="10">
        <f t="shared" si="7"/>
        <v>0</v>
      </c>
      <c r="L59" s="10">
        <f t="shared" si="7"/>
        <v>0</v>
      </c>
      <c r="M59" s="10">
        <f t="shared" si="7"/>
        <v>-591.7578119510789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90.64912356941582</v>
      </c>
      <c r="W59" s="10">
        <f t="shared" si="7"/>
        <v>88.90916886574787</v>
      </c>
      <c r="X59" s="10">
        <f t="shared" si="7"/>
        <v>0</v>
      </c>
      <c r="Y59" s="10">
        <f t="shared" si="7"/>
        <v>0</v>
      </c>
      <c r="Z59" s="11">
        <f t="shared" si="7"/>
        <v>88.90912069928717</v>
      </c>
    </row>
    <row r="60" spans="1:26" ht="13.5">
      <c r="A60" s="37" t="s">
        <v>32</v>
      </c>
      <c r="B60" s="12">
        <f t="shared" si="7"/>
        <v>63.3553313658344</v>
      </c>
      <c r="C60" s="12">
        <f t="shared" si="7"/>
        <v>0</v>
      </c>
      <c r="D60" s="3">
        <f t="shared" si="7"/>
        <v>76.40513704105014</v>
      </c>
      <c r="E60" s="13">
        <f t="shared" si="7"/>
        <v>76.40513704105014</v>
      </c>
      <c r="F60" s="13">
        <f t="shared" si="7"/>
        <v>83.14687920587191</v>
      </c>
      <c r="G60" s="13">
        <f t="shared" si="7"/>
        <v>77.54927860439496</v>
      </c>
      <c r="H60" s="13">
        <f t="shared" si="7"/>
        <v>87.61056238772214</v>
      </c>
      <c r="I60" s="13">
        <f t="shared" si="7"/>
        <v>82.50068198822179</v>
      </c>
      <c r="J60" s="13">
        <f t="shared" si="7"/>
        <v>98.45430080669848</v>
      </c>
      <c r="K60" s="13">
        <f t="shared" si="7"/>
        <v>75.67794867576903</v>
      </c>
      <c r="L60" s="13">
        <f t="shared" si="7"/>
        <v>78.99086613501338</v>
      </c>
      <c r="M60" s="13">
        <f t="shared" si="7"/>
        <v>84.08016577174365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83.26387497747928</v>
      </c>
      <c r="W60" s="13">
        <f t="shared" si="7"/>
        <v>76.40516967011978</v>
      </c>
      <c r="X60" s="13">
        <f t="shared" si="7"/>
        <v>0</v>
      </c>
      <c r="Y60" s="13">
        <f t="shared" si="7"/>
        <v>0</v>
      </c>
      <c r="Z60" s="14">
        <f t="shared" si="7"/>
        <v>76.40513704105014</v>
      </c>
    </row>
    <row r="61" spans="1:26" ht="13.5">
      <c r="A61" s="38" t="s">
        <v>114</v>
      </c>
      <c r="B61" s="12">
        <f t="shared" si="7"/>
        <v>1.483293628807761</v>
      </c>
      <c r="C61" s="12">
        <f t="shared" si="7"/>
        <v>0</v>
      </c>
      <c r="D61" s="3">
        <f t="shared" si="7"/>
        <v>76.40513596372526</v>
      </c>
      <c r="E61" s="13">
        <f t="shared" si="7"/>
        <v>76.40513596372526</v>
      </c>
      <c r="F61" s="13">
        <f t="shared" si="7"/>
        <v>143.13594915867463</v>
      </c>
      <c r="G61" s="13">
        <f t="shared" si="7"/>
        <v>94.50110002812102</v>
      </c>
      <c r="H61" s="13">
        <f t="shared" si="7"/>
        <v>119.34816049224459</v>
      </c>
      <c r="I61" s="13">
        <f t="shared" si="7"/>
        <v>112.3205888846611</v>
      </c>
      <c r="J61" s="13">
        <f t="shared" si="7"/>
        <v>146.87935262383522</v>
      </c>
      <c r="K61" s="13">
        <f t="shared" si="7"/>
        <v>84.70984652074802</v>
      </c>
      <c r="L61" s="13">
        <f t="shared" si="7"/>
        <v>182.52722609098683</v>
      </c>
      <c r="M61" s="13">
        <f t="shared" si="7"/>
        <v>128.04014839018313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119.21218380707037</v>
      </c>
      <c r="W61" s="13">
        <f t="shared" si="7"/>
        <v>76.40518830568145</v>
      </c>
      <c r="X61" s="13">
        <f t="shared" si="7"/>
        <v>0</v>
      </c>
      <c r="Y61" s="13">
        <f t="shared" si="7"/>
        <v>0</v>
      </c>
      <c r="Z61" s="14">
        <f t="shared" si="7"/>
        <v>76.40513596372526</v>
      </c>
    </row>
    <row r="62" spans="1:26" ht="13.5">
      <c r="A62" s="38" t="s">
        <v>115</v>
      </c>
      <c r="B62" s="12">
        <f t="shared" si="7"/>
        <v>99.10925001342137</v>
      </c>
      <c r="C62" s="12">
        <f t="shared" si="7"/>
        <v>0</v>
      </c>
      <c r="D62" s="3">
        <f t="shared" si="7"/>
        <v>76.40513177239644</v>
      </c>
      <c r="E62" s="13">
        <f t="shared" si="7"/>
        <v>76.40513177239644</v>
      </c>
      <c r="F62" s="13">
        <f t="shared" si="7"/>
        <v>44.02252703028682</v>
      </c>
      <c r="G62" s="13">
        <f t="shared" si="7"/>
        <v>46.02597528964018</v>
      </c>
      <c r="H62" s="13">
        <f t="shared" si="7"/>
        <v>52.33466646803342</v>
      </c>
      <c r="I62" s="13">
        <f t="shared" si="7"/>
        <v>47.489961452282756</v>
      </c>
      <c r="J62" s="13">
        <f t="shared" si="7"/>
        <v>48.40030187832808</v>
      </c>
      <c r="K62" s="13">
        <f t="shared" si="7"/>
        <v>71.99604465992194</v>
      </c>
      <c r="L62" s="13">
        <f t="shared" si="7"/>
        <v>29.464608043697776</v>
      </c>
      <c r="M62" s="13">
        <f t="shared" si="7"/>
        <v>49.6523980324368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48.66077583197896</v>
      </c>
      <c r="W62" s="13">
        <f t="shared" si="7"/>
        <v>76.4051326260511</v>
      </c>
      <c r="X62" s="13">
        <f t="shared" si="7"/>
        <v>0</v>
      </c>
      <c r="Y62" s="13">
        <f t="shared" si="7"/>
        <v>0</v>
      </c>
      <c r="Z62" s="14">
        <f t="shared" si="7"/>
        <v>76.40513177239644</v>
      </c>
    </row>
    <row r="63" spans="1:26" ht="13.5">
      <c r="A63" s="38" t="s">
        <v>116</v>
      </c>
      <c r="B63" s="12">
        <f t="shared" si="7"/>
        <v>64.16404538071451</v>
      </c>
      <c r="C63" s="12">
        <f t="shared" si="7"/>
        <v>0</v>
      </c>
      <c r="D63" s="3">
        <f t="shared" si="7"/>
        <v>76.40515138298434</v>
      </c>
      <c r="E63" s="13">
        <f t="shared" si="7"/>
        <v>76.40515138298434</v>
      </c>
      <c r="F63" s="13">
        <f t="shared" si="7"/>
        <v>56.38026391070991</v>
      </c>
      <c r="G63" s="13">
        <f t="shared" si="7"/>
        <v>69.52214248205846</v>
      </c>
      <c r="H63" s="13">
        <f t="shared" si="7"/>
        <v>47.48895429137531</v>
      </c>
      <c r="I63" s="13">
        <f t="shared" si="7"/>
        <v>57.13033072116737</v>
      </c>
      <c r="J63" s="13">
        <f t="shared" si="7"/>
        <v>63.02616707195945</v>
      </c>
      <c r="K63" s="13">
        <f t="shared" si="7"/>
        <v>57.42309955128599</v>
      </c>
      <c r="L63" s="13">
        <f t="shared" si="7"/>
        <v>43.09118509112781</v>
      </c>
      <c r="M63" s="13">
        <f t="shared" si="7"/>
        <v>54.89845324556069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56.0579537412939</v>
      </c>
      <c r="W63" s="13">
        <f t="shared" si="7"/>
        <v>76.40505659335604</v>
      </c>
      <c r="X63" s="13">
        <f t="shared" si="7"/>
        <v>0</v>
      </c>
      <c r="Y63" s="13">
        <f t="shared" si="7"/>
        <v>0</v>
      </c>
      <c r="Z63" s="14">
        <f t="shared" si="7"/>
        <v>76.40515138298434</v>
      </c>
    </row>
    <row r="64" spans="1:26" ht="13.5">
      <c r="A64" s="38" t="s">
        <v>117</v>
      </c>
      <c r="B64" s="12">
        <f t="shared" si="7"/>
        <v>72.28616880618931</v>
      </c>
      <c r="C64" s="12">
        <f t="shared" si="7"/>
        <v>0</v>
      </c>
      <c r="D64" s="3">
        <f t="shared" si="7"/>
        <v>76.40516403513598</v>
      </c>
      <c r="E64" s="13">
        <f t="shared" si="7"/>
        <v>76.40516403513598</v>
      </c>
      <c r="F64" s="13">
        <f t="shared" si="7"/>
        <v>47.18043209751554</v>
      </c>
      <c r="G64" s="13">
        <f t="shared" si="7"/>
        <v>65.53628533872202</v>
      </c>
      <c r="H64" s="13">
        <f t="shared" si="7"/>
        <v>50.39759106589487</v>
      </c>
      <c r="I64" s="13">
        <f t="shared" si="7"/>
        <v>54.437682554543834</v>
      </c>
      <c r="J64" s="13">
        <f t="shared" si="7"/>
        <v>55.553795128546376</v>
      </c>
      <c r="K64" s="13">
        <f t="shared" si="7"/>
        <v>53.01064222379589</v>
      </c>
      <c r="L64" s="13">
        <f t="shared" si="7"/>
        <v>40.743829051929396</v>
      </c>
      <c r="M64" s="13">
        <f t="shared" si="7"/>
        <v>49.6818055244266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52.09498701924363</v>
      </c>
      <c r="W64" s="13">
        <f t="shared" si="7"/>
        <v>76.40534741706553</v>
      </c>
      <c r="X64" s="13">
        <f t="shared" si="7"/>
        <v>0</v>
      </c>
      <c r="Y64" s="13">
        <f t="shared" si="7"/>
        <v>0</v>
      </c>
      <c r="Z64" s="14">
        <f t="shared" si="7"/>
        <v>76.40516403513598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90.67286307387764</v>
      </c>
      <c r="C66" s="15">
        <f t="shared" si="7"/>
        <v>0</v>
      </c>
      <c r="D66" s="4">
        <f t="shared" si="7"/>
        <v>76.40512190161918</v>
      </c>
      <c r="E66" s="16">
        <f t="shared" si="7"/>
        <v>76.40512190161918</v>
      </c>
      <c r="F66" s="16">
        <f t="shared" si="7"/>
        <v>1.5886922089927016</v>
      </c>
      <c r="G66" s="16">
        <f t="shared" si="7"/>
        <v>3.673647976536783</v>
      </c>
      <c r="H66" s="16">
        <f t="shared" si="7"/>
        <v>3.5114197295819114</v>
      </c>
      <c r="I66" s="16">
        <f t="shared" si="7"/>
        <v>2.9261390045136704</v>
      </c>
      <c r="J66" s="16">
        <f t="shared" si="7"/>
        <v>2.6397989229912193</v>
      </c>
      <c r="K66" s="16">
        <f t="shared" si="7"/>
        <v>3.1539997078728272</v>
      </c>
      <c r="L66" s="16">
        <f t="shared" si="7"/>
        <v>2.2818156746728175</v>
      </c>
      <c r="M66" s="16">
        <f t="shared" si="7"/>
        <v>2.6873783982539954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2.8029522771487394</v>
      </c>
      <c r="W66" s="16">
        <f t="shared" si="7"/>
        <v>76.40514272319095</v>
      </c>
      <c r="X66" s="16">
        <f t="shared" si="7"/>
        <v>0</v>
      </c>
      <c r="Y66" s="16">
        <f t="shared" si="7"/>
        <v>0</v>
      </c>
      <c r="Z66" s="17">
        <f t="shared" si="7"/>
        <v>76.40512190161918</v>
      </c>
    </row>
    <row r="67" spans="1:26" ht="13.5" hidden="1">
      <c r="A67" s="40" t="s">
        <v>120</v>
      </c>
      <c r="B67" s="23">
        <v>24672197</v>
      </c>
      <c r="C67" s="23"/>
      <c r="D67" s="24">
        <v>24795731</v>
      </c>
      <c r="E67" s="25">
        <v>24795731</v>
      </c>
      <c r="F67" s="25">
        <v>5527992</v>
      </c>
      <c r="G67" s="25">
        <v>4315795</v>
      </c>
      <c r="H67" s="25">
        <v>612643</v>
      </c>
      <c r="I67" s="25">
        <v>10456430</v>
      </c>
      <c r="J67" s="25">
        <v>1339238</v>
      </c>
      <c r="K67" s="25">
        <v>1767045</v>
      </c>
      <c r="L67" s="25">
        <v>1444132</v>
      </c>
      <c r="M67" s="25">
        <v>4550415</v>
      </c>
      <c r="N67" s="25"/>
      <c r="O67" s="25"/>
      <c r="P67" s="25"/>
      <c r="Q67" s="25"/>
      <c r="R67" s="25"/>
      <c r="S67" s="25"/>
      <c r="T67" s="25"/>
      <c r="U67" s="25"/>
      <c r="V67" s="25">
        <v>15006845</v>
      </c>
      <c r="W67" s="25">
        <v>12397896</v>
      </c>
      <c r="X67" s="25"/>
      <c r="Y67" s="24"/>
      <c r="Z67" s="26">
        <v>24795731</v>
      </c>
    </row>
    <row r="68" spans="1:26" ht="13.5" hidden="1">
      <c r="A68" s="36" t="s">
        <v>31</v>
      </c>
      <c r="B68" s="18">
        <v>5053365</v>
      </c>
      <c r="C68" s="18"/>
      <c r="D68" s="19">
        <v>5065730</v>
      </c>
      <c r="E68" s="20">
        <v>5065730</v>
      </c>
      <c r="F68" s="20">
        <v>4229062</v>
      </c>
      <c r="G68" s="20">
        <v>2387603</v>
      </c>
      <c r="H68" s="20">
        <v>-1133565</v>
      </c>
      <c r="I68" s="20">
        <v>5483100</v>
      </c>
      <c r="J68" s="20">
        <v>-213487</v>
      </c>
      <c r="K68" s="20"/>
      <c r="L68" s="20"/>
      <c r="M68" s="20">
        <v>-213487</v>
      </c>
      <c r="N68" s="20"/>
      <c r="O68" s="20"/>
      <c r="P68" s="20"/>
      <c r="Q68" s="20"/>
      <c r="R68" s="20"/>
      <c r="S68" s="20"/>
      <c r="T68" s="20"/>
      <c r="U68" s="20"/>
      <c r="V68" s="20">
        <v>5269613</v>
      </c>
      <c r="W68" s="20">
        <v>2532876</v>
      </c>
      <c r="X68" s="20"/>
      <c r="Y68" s="19"/>
      <c r="Z68" s="22">
        <v>5065730</v>
      </c>
    </row>
    <row r="69" spans="1:26" ht="13.5" hidden="1">
      <c r="A69" s="37" t="s">
        <v>32</v>
      </c>
      <c r="B69" s="18">
        <v>16436773</v>
      </c>
      <c r="C69" s="18"/>
      <c r="D69" s="19">
        <v>17733555</v>
      </c>
      <c r="E69" s="20">
        <v>17733555</v>
      </c>
      <c r="F69" s="20">
        <v>1009006</v>
      </c>
      <c r="G69" s="20">
        <v>1635649</v>
      </c>
      <c r="H69" s="20">
        <v>1457322</v>
      </c>
      <c r="I69" s="20">
        <v>4101977</v>
      </c>
      <c r="J69" s="20">
        <v>1251149</v>
      </c>
      <c r="K69" s="20">
        <v>1458960</v>
      </c>
      <c r="L69" s="20">
        <v>1125044</v>
      </c>
      <c r="M69" s="20">
        <v>3835153</v>
      </c>
      <c r="N69" s="20"/>
      <c r="O69" s="20"/>
      <c r="P69" s="20"/>
      <c r="Q69" s="20"/>
      <c r="R69" s="20"/>
      <c r="S69" s="20"/>
      <c r="T69" s="20"/>
      <c r="U69" s="20"/>
      <c r="V69" s="20">
        <v>7937130</v>
      </c>
      <c r="W69" s="20">
        <v>8866794</v>
      </c>
      <c r="X69" s="20"/>
      <c r="Y69" s="19"/>
      <c r="Z69" s="22">
        <v>17733555</v>
      </c>
    </row>
    <row r="70" spans="1:26" ht="13.5" hidden="1">
      <c r="A70" s="38" t="s">
        <v>114</v>
      </c>
      <c r="B70" s="18">
        <v>7531887</v>
      </c>
      <c r="C70" s="18"/>
      <c r="D70" s="19">
        <v>9015640</v>
      </c>
      <c r="E70" s="20">
        <v>9015640</v>
      </c>
      <c r="F70" s="20">
        <v>381422</v>
      </c>
      <c r="G70" s="20">
        <v>967248</v>
      </c>
      <c r="H70" s="20">
        <v>780100</v>
      </c>
      <c r="I70" s="20">
        <v>2128770</v>
      </c>
      <c r="J70" s="20">
        <v>611700</v>
      </c>
      <c r="K70" s="20">
        <v>702766</v>
      </c>
      <c r="L70" s="20">
        <v>347369</v>
      </c>
      <c r="M70" s="20">
        <v>1661835</v>
      </c>
      <c r="N70" s="20"/>
      <c r="O70" s="20"/>
      <c r="P70" s="20"/>
      <c r="Q70" s="20"/>
      <c r="R70" s="20"/>
      <c r="S70" s="20"/>
      <c r="T70" s="20"/>
      <c r="U70" s="20"/>
      <c r="V70" s="20">
        <v>3790605</v>
      </c>
      <c r="W70" s="20">
        <v>4507830</v>
      </c>
      <c r="X70" s="20"/>
      <c r="Y70" s="19"/>
      <c r="Z70" s="22">
        <v>9015640</v>
      </c>
    </row>
    <row r="71" spans="1:26" ht="13.5" hidden="1">
      <c r="A71" s="38" t="s">
        <v>115</v>
      </c>
      <c r="B71" s="18">
        <v>6519450</v>
      </c>
      <c r="C71" s="18"/>
      <c r="D71" s="19">
        <v>6584080</v>
      </c>
      <c r="E71" s="20">
        <v>6584080</v>
      </c>
      <c r="F71" s="20">
        <v>418697</v>
      </c>
      <c r="G71" s="20">
        <v>452199</v>
      </c>
      <c r="H71" s="20">
        <v>436315</v>
      </c>
      <c r="I71" s="20">
        <v>1307211</v>
      </c>
      <c r="J71" s="20">
        <v>427987</v>
      </c>
      <c r="K71" s="20">
        <v>542052</v>
      </c>
      <c r="L71" s="20">
        <v>573393</v>
      </c>
      <c r="M71" s="20">
        <v>1543432</v>
      </c>
      <c r="N71" s="20"/>
      <c r="O71" s="20"/>
      <c r="P71" s="20"/>
      <c r="Q71" s="20"/>
      <c r="R71" s="20"/>
      <c r="S71" s="20"/>
      <c r="T71" s="20"/>
      <c r="U71" s="20"/>
      <c r="V71" s="20">
        <v>2850643</v>
      </c>
      <c r="W71" s="20">
        <v>3292038</v>
      </c>
      <c r="X71" s="20"/>
      <c r="Y71" s="19"/>
      <c r="Z71" s="22">
        <v>6584080</v>
      </c>
    </row>
    <row r="72" spans="1:26" ht="13.5" hidden="1">
      <c r="A72" s="38" t="s">
        <v>116</v>
      </c>
      <c r="B72" s="18">
        <v>1291033</v>
      </c>
      <c r="C72" s="18"/>
      <c r="D72" s="19">
        <v>1043215</v>
      </c>
      <c r="E72" s="20">
        <v>1043215</v>
      </c>
      <c r="F72" s="20">
        <v>110113</v>
      </c>
      <c r="G72" s="20">
        <v>114260</v>
      </c>
      <c r="H72" s="20">
        <v>138289</v>
      </c>
      <c r="I72" s="20">
        <v>362662</v>
      </c>
      <c r="J72" s="20">
        <v>116788</v>
      </c>
      <c r="K72" s="20">
        <v>113881</v>
      </c>
      <c r="L72" s="20">
        <v>104743</v>
      </c>
      <c r="M72" s="20">
        <v>335412</v>
      </c>
      <c r="N72" s="20"/>
      <c r="O72" s="20"/>
      <c r="P72" s="20"/>
      <c r="Q72" s="20"/>
      <c r="R72" s="20"/>
      <c r="S72" s="20"/>
      <c r="T72" s="20"/>
      <c r="U72" s="20"/>
      <c r="V72" s="20">
        <v>698074</v>
      </c>
      <c r="W72" s="20">
        <v>521616</v>
      </c>
      <c r="X72" s="20"/>
      <c r="Y72" s="19"/>
      <c r="Z72" s="22">
        <v>1043215</v>
      </c>
    </row>
    <row r="73" spans="1:26" ht="13.5" hidden="1">
      <c r="A73" s="38" t="s">
        <v>117</v>
      </c>
      <c r="B73" s="18">
        <v>1094403</v>
      </c>
      <c r="C73" s="18"/>
      <c r="D73" s="19">
        <v>1090620</v>
      </c>
      <c r="E73" s="20">
        <v>1090620</v>
      </c>
      <c r="F73" s="20">
        <v>98774</v>
      </c>
      <c r="G73" s="20">
        <v>101942</v>
      </c>
      <c r="H73" s="20">
        <v>102618</v>
      </c>
      <c r="I73" s="20">
        <v>303334</v>
      </c>
      <c r="J73" s="20">
        <v>94674</v>
      </c>
      <c r="K73" s="20">
        <v>100261</v>
      </c>
      <c r="L73" s="20">
        <v>99539</v>
      </c>
      <c r="M73" s="20">
        <v>294474</v>
      </c>
      <c r="N73" s="20"/>
      <c r="O73" s="20"/>
      <c r="P73" s="20"/>
      <c r="Q73" s="20"/>
      <c r="R73" s="20"/>
      <c r="S73" s="20"/>
      <c r="T73" s="20"/>
      <c r="U73" s="20"/>
      <c r="V73" s="20">
        <v>597808</v>
      </c>
      <c r="W73" s="20">
        <v>545310</v>
      </c>
      <c r="X73" s="20"/>
      <c r="Y73" s="19"/>
      <c r="Z73" s="22">
        <v>1090620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3182059</v>
      </c>
      <c r="C75" s="27"/>
      <c r="D75" s="28">
        <v>1996446</v>
      </c>
      <c r="E75" s="29">
        <v>1996446</v>
      </c>
      <c r="F75" s="29">
        <v>289924</v>
      </c>
      <c r="G75" s="29">
        <v>292543</v>
      </c>
      <c r="H75" s="29">
        <v>288886</v>
      </c>
      <c r="I75" s="29">
        <v>871353</v>
      </c>
      <c r="J75" s="29">
        <v>301576</v>
      </c>
      <c r="K75" s="29">
        <v>308085</v>
      </c>
      <c r="L75" s="29">
        <v>319088</v>
      </c>
      <c r="M75" s="29">
        <v>928749</v>
      </c>
      <c r="N75" s="29"/>
      <c r="O75" s="29"/>
      <c r="P75" s="29"/>
      <c r="Q75" s="29"/>
      <c r="R75" s="29"/>
      <c r="S75" s="29"/>
      <c r="T75" s="29"/>
      <c r="U75" s="29"/>
      <c r="V75" s="29">
        <v>1800102</v>
      </c>
      <c r="W75" s="29">
        <v>998226</v>
      </c>
      <c r="X75" s="29"/>
      <c r="Y75" s="28"/>
      <c r="Z75" s="30">
        <v>1996446</v>
      </c>
    </row>
    <row r="76" spans="1:26" ht="13.5" hidden="1">
      <c r="A76" s="41" t="s">
        <v>121</v>
      </c>
      <c r="B76" s="31">
        <v>17185026</v>
      </c>
      <c r="C76" s="31"/>
      <c r="D76" s="32">
        <v>19578630</v>
      </c>
      <c r="E76" s="33">
        <v>19578630</v>
      </c>
      <c r="F76" s="33">
        <v>947105</v>
      </c>
      <c r="G76" s="33">
        <v>1603346</v>
      </c>
      <c r="H76" s="33">
        <v>4372737</v>
      </c>
      <c r="I76" s="33">
        <v>6923188</v>
      </c>
      <c r="J76" s="33">
        <v>1679820</v>
      </c>
      <c r="K76" s="33">
        <v>1282396</v>
      </c>
      <c r="L76" s="33">
        <v>1550672</v>
      </c>
      <c r="M76" s="33">
        <v>4512888</v>
      </c>
      <c r="N76" s="33"/>
      <c r="O76" s="33"/>
      <c r="P76" s="33"/>
      <c r="Q76" s="33"/>
      <c r="R76" s="33"/>
      <c r="S76" s="33"/>
      <c r="T76" s="33"/>
      <c r="U76" s="33"/>
      <c r="V76" s="33">
        <v>11436076</v>
      </c>
      <c r="W76" s="33">
        <v>9789344</v>
      </c>
      <c r="X76" s="33"/>
      <c r="Y76" s="32"/>
      <c r="Z76" s="34">
        <v>19578630</v>
      </c>
    </row>
    <row r="77" spans="1:26" ht="13.5" hidden="1">
      <c r="A77" s="36" t="s">
        <v>31</v>
      </c>
      <c r="B77" s="18">
        <v>3886190</v>
      </c>
      <c r="C77" s="18"/>
      <c r="D77" s="19">
        <v>4503896</v>
      </c>
      <c r="E77" s="20">
        <v>4503896</v>
      </c>
      <c r="F77" s="20">
        <v>103542</v>
      </c>
      <c r="G77" s="20">
        <v>324165</v>
      </c>
      <c r="H77" s="20">
        <v>3085825</v>
      </c>
      <c r="I77" s="20">
        <v>3513532</v>
      </c>
      <c r="J77" s="20">
        <v>440049</v>
      </c>
      <c r="K77" s="20">
        <v>168568</v>
      </c>
      <c r="L77" s="20">
        <v>654709</v>
      </c>
      <c r="M77" s="20">
        <v>1263326</v>
      </c>
      <c r="N77" s="20"/>
      <c r="O77" s="20"/>
      <c r="P77" s="20"/>
      <c r="Q77" s="20"/>
      <c r="R77" s="20"/>
      <c r="S77" s="20"/>
      <c r="T77" s="20"/>
      <c r="U77" s="20"/>
      <c r="V77" s="20">
        <v>4776858</v>
      </c>
      <c r="W77" s="20">
        <v>2251959</v>
      </c>
      <c r="X77" s="20"/>
      <c r="Y77" s="19"/>
      <c r="Z77" s="22">
        <v>4503896</v>
      </c>
    </row>
    <row r="78" spans="1:26" ht="13.5" hidden="1">
      <c r="A78" s="37" t="s">
        <v>32</v>
      </c>
      <c r="B78" s="18">
        <v>10413572</v>
      </c>
      <c r="C78" s="18"/>
      <c r="D78" s="19">
        <v>13549347</v>
      </c>
      <c r="E78" s="20">
        <v>13549347</v>
      </c>
      <c r="F78" s="20">
        <v>838957</v>
      </c>
      <c r="G78" s="20">
        <v>1268434</v>
      </c>
      <c r="H78" s="20">
        <v>1276768</v>
      </c>
      <c r="I78" s="20">
        <v>3384159</v>
      </c>
      <c r="J78" s="20">
        <v>1231810</v>
      </c>
      <c r="K78" s="20">
        <v>1104111</v>
      </c>
      <c r="L78" s="20">
        <v>888682</v>
      </c>
      <c r="M78" s="20">
        <v>3224603</v>
      </c>
      <c r="N78" s="20"/>
      <c r="O78" s="20"/>
      <c r="P78" s="20"/>
      <c r="Q78" s="20"/>
      <c r="R78" s="20"/>
      <c r="S78" s="20"/>
      <c r="T78" s="20"/>
      <c r="U78" s="20"/>
      <c r="V78" s="20">
        <v>6608762</v>
      </c>
      <c r="W78" s="20">
        <v>6774689</v>
      </c>
      <c r="X78" s="20"/>
      <c r="Y78" s="19"/>
      <c r="Z78" s="22">
        <v>13549347</v>
      </c>
    </row>
    <row r="79" spans="1:26" ht="13.5" hidden="1">
      <c r="A79" s="38" t="s">
        <v>114</v>
      </c>
      <c r="B79" s="18">
        <v>111720</v>
      </c>
      <c r="C79" s="18"/>
      <c r="D79" s="19">
        <v>6888412</v>
      </c>
      <c r="E79" s="20">
        <v>6888412</v>
      </c>
      <c r="F79" s="20">
        <v>545952</v>
      </c>
      <c r="G79" s="20">
        <v>914060</v>
      </c>
      <c r="H79" s="20">
        <v>931035</v>
      </c>
      <c r="I79" s="20">
        <v>2391047</v>
      </c>
      <c r="J79" s="20">
        <v>898461</v>
      </c>
      <c r="K79" s="20">
        <v>595312</v>
      </c>
      <c r="L79" s="20">
        <v>634043</v>
      </c>
      <c r="M79" s="20">
        <v>2127816</v>
      </c>
      <c r="N79" s="20"/>
      <c r="O79" s="20"/>
      <c r="P79" s="20"/>
      <c r="Q79" s="20"/>
      <c r="R79" s="20"/>
      <c r="S79" s="20"/>
      <c r="T79" s="20"/>
      <c r="U79" s="20"/>
      <c r="V79" s="20">
        <v>4518863</v>
      </c>
      <c r="W79" s="20">
        <v>3444216</v>
      </c>
      <c r="X79" s="20"/>
      <c r="Y79" s="19"/>
      <c r="Z79" s="22">
        <v>6888412</v>
      </c>
    </row>
    <row r="80" spans="1:26" ht="13.5" hidden="1">
      <c r="A80" s="38" t="s">
        <v>115</v>
      </c>
      <c r="B80" s="18">
        <v>6461378</v>
      </c>
      <c r="C80" s="18"/>
      <c r="D80" s="19">
        <v>5030575</v>
      </c>
      <c r="E80" s="20">
        <v>5030575</v>
      </c>
      <c r="F80" s="20">
        <v>184321</v>
      </c>
      <c r="G80" s="20">
        <v>208129</v>
      </c>
      <c r="H80" s="20">
        <v>228344</v>
      </c>
      <c r="I80" s="20">
        <v>620794</v>
      </c>
      <c r="J80" s="20">
        <v>207147</v>
      </c>
      <c r="K80" s="20">
        <v>390256</v>
      </c>
      <c r="L80" s="20">
        <v>168948</v>
      </c>
      <c r="M80" s="20">
        <v>766351</v>
      </c>
      <c r="N80" s="20"/>
      <c r="O80" s="20"/>
      <c r="P80" s="20"/>
      <c r="Q80" s="20"/>
      <c r="R80" s="20"/>
      <c r="S80" s="20"/>
      <c r="T80" s="20"/>
      <c r="U80" s="20"/>
      <c r="V80" s="20">
        <v>1387145</v>
      </c>
      <c r="W80" s="20">
        <v>2515286</v>
      </c>
      <c r="X80" s="20"/>
      <c r="Y80" s="19"/>
      <c r="Z80" s="22">
        <v>5030575</v>
      </c>
    </row>
    <row r="81" spans="1:26" ht="13.5" hidden="1">
      <c r="A81" s="38" t="s">
        <v>116</v>
      </c>
      <c r="B81" s="18">
        <v>828379</v>
      </c>
      <c r="C81" s="18"/>
      <c r="D81" s="19">
        <v>797070</v>
      </c>
      <c r="E81" s="20">
        <v>797070</v>
      </c>
      <c r="F81" s="20">
        <v>62082</v>
      </c>
      <c r="G81" s="20">
        <v>79436</v>
      </c>
      <c r="H81" s="20">
        <v>65672</v>
      </c>
      <c r="I81" s="20">
        <v>207190</v>
      </c>
      <c r="J81" s="20">
        <v>73607</v>
      </c>
      <c r="K81" s="20">
        <v>65394</v>
      </c>
      <c r="L81" s="20">
        <v>45135</v>
      </c>
      <c r="M81" s="20">
        <v>184136</v>
      </c>
      <c r="N81" s="20"/>
      <c r="O81" s="20"/>
      <c r="P81" s="20"/>
      <c r="Q81" s="20"/>
      <c r="R81" s="20"/>
      <c r="S81" s="20"/>
      <c r="T81" s="20"/>
      <c r="U81" s="20"/>
      <c r="V81" s="20">
        <v>391326</v>
      </c>
      <c r="W81" s="20">
        <v>398541</v>
      </c>
      <c r="X81" s="20"/>
      <c r="Y81" s="19"/>
      <c r="Z81" s="22">
        <v>797070</v>
      </c>
    </row>
    <row r="82" spans="1:26" ht="13.5" hidden="1">
      <c r="A82" s="38" t="s">
        <v>117</v>
      </c>
      <c r="B82" s="18">
        <v>791102</v>
      </c>
      <c r="C82" s="18"/>
      <c r="D82" s="19">
        <v>833290</v>
      </c>
      <c r="E82" s="20">
        <v>833290</v>
      </c>
      <c r="F82" s="20">
        <v>46602</v>
      </c>
      <c r="G82" s="20">
        <v>66809</v>
      </c>
      <c r="H82" s="20">
        <v>51717</v>
      </c>
      <c r="I82" s="20">
        <v>165128</v>
      </c>
      <c r="J82" s="20">
        <v>52595</v>
      </c>
      <c r="K82" s="20">
        <v>53149</v>
      </c>
      <c r="L82" s="20">
        <v>40556</v>
      </c>
      <c r="M82" s="20">
        <v>146300</v>
      </c>
      <c r="N82" s="20"/>
      <c r="O82" s="20"/>
      <c r="P82" s="20"/>
      <c r="Q82" s="20"/>
      <c r="R82" s="20"/>
      <c r="S82" s="20"/>
      <c r="T82" s="20"/>
      <c r="U82" s="20"/>
      <c r="V82" s="20">
        <v>311428</v>
      </c>
      <c r="W82" s="20">
        <v>416646</v>
      </c>
      <c r="X82" s="20"/>
      <c r="Y82" s="19"/>
      <c r="Z82" s="22">
        <v>833290</v>
      </c>
    </row>
    <row r="83" spans="1:26" ht="13.5" hidden="1">
      <c r="A83" s="38" t="s">
        <v>118</v>
      </c>
      <c r="B83" s="18">
        <v>2220993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2885264</v>
      </c>
      <c r="C84" s="27"/>
      <c r="D84" s="28">
        <v>1525387</v>
      </c>
      <c r="E84" s="29">
        <v>1525387</v>
      </c>
      <c r="F84" s="29">
        <v>4606</v>
      </c>
      <c r="G84" s="29">
        <v>10747</v>
      </c>
      <c r="H84" s="29">
        <v>10144</v>
      </c>
      <c r="I84" s="29">
        <v>25497</v>
      </c>
      <c r="J84" s="29">
        <v>7961</v>
      </c>
      <c r="K84" s="29">
        <v>9717</v>
      </c>
      <c r="L84" s="29">
        <v>7281</v>
      </c>
      <c r="M84" s="29">
        <v>24959</v>
      </c>
      <c r="N84" s="29"/>
      <c r="O84" s="29"/>
      <c r="P84" s="29"/>
      <c r="Q84" s="29"/>
      <c r="R84" s="29"/>
      <c r="S84" s="29"/>
      <c r="T84" s="29"/>
      <c r="U84" s="29"/>
      <c r="V84" s="29">
        <v>50456</v>
      </c>
      <c r="W84" s="29">
        <v>762696</v>
      </c>
      <c r="X84" s="29"/>
      <c r="Y84" s="28"/>
      <c r="Z84" s="30">
        <v>1525387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1087176</v>
      </c>
      <c r="C7" s="18">
        <v>0</v>
      </c>
      <c r="D7" s="58">
        <v>3020000</v>
      </c>
      <c r="E7" s="59">
        <v>3020000</v>
      </c>
      <c r="F7" s="59">
        <v>3746</v>
      </c>
      <c r="G7" s="59">
        <v>49194</v>
      </c>
      <c r="H7" s="59">
        <v>44472</v>
      </c>
      <c r="I7" s="59">
        <v>97412</v>
      </c>
      <c r="J7" s="59">
        <v>50653</v>
      </c>
      <c r="K7" s="59">
        <v>50093</v>
      </c>
      <c r="L7" s="59">
        <v>37839</v>
      </c>
      <c r="M7" s="59">
        <v>138585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235997</v>
      </c>
      <c r="W7" s="59">
        <v>1510002</v>
      </c>
      <c r="X7" s="59">
        <v>-1274005</v>
      </c>
      <c r="Y7" s="60">
        <v>-84.37</v>
      </c>
      <c r="Z7" s="61">
        <v>3020000</v>
      </c>
    </row>
    <row r="8" spans="1:26" ht="13.5">
      <c r="A8" s="57" t="s">
        <v>34</v>
      </c>
      <c r="B8" s="18">
        <v>44792364</v>
      </c>
      <c r="C8" s="18">
        <v>0</v>
      </c>
      <c r="D8" s="58">
        <v>51376000</v>
      </c>
      <c r="E8" s="59">
        <v>51376000</v>
      </c>
      <c r="F8" s="59">
        <v>19647000</v>
      </c>
      <c r="G8" s="59">
        <v>524068</v>
      </c>
      <c r="H8" s="59">
        <v>0</v>
      </c>
      <c r="I8" s="59">
        <v>20171068</v>
      </c>
      <c r="J8" s="59">
        <v>289287</v>
      </c>
      <c r="K8" s="59">
        <v>246889</v>
      </c>
      <c r="L8" s="59">
        <v>15646736</v>
      </c>
      <c r="M8" s="59">
        <v>16182912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36353980</v>
      </c>
      <c r="W8" s="59">
        <v>35658665</v>
      </c>
      <c r="X8" s="59">
        <v>695315</v>
      </c>
      <c r="Y8" s="60">
        <v>1.95</v>
      </c>
      <c r="Z8" s="61">
        <v>51376000</v>
      </c>
    </row>
    <row r="9" spans="1:26" ht="13.5">
      <c r="A9" s="57" t="s">
        <v>35</v>
      </c>
      <c r="B9" s="18">
        <v>2301956</v>
      </c>
      <c r="C9" s="18">
        <v>0</v>
      </c>
      <c r="D9" s="58">
        <v>12036251</v>
      </c>
      <c r="E9" s="59">
        <v>12036251</v>
      </c>
      <c r="F9" s="59">
        <v>106843</v>
      </c>
      <c r="G9" s="59">
        <v>104449</v>
      </c>
      <c r="H9" s="59">
        <v>97780</v>
      </c>
      <c r="I9" s="59">
        <v>309072</v>
      </c>
      <c r="J9" s="59">
        <v>97476</v>
      </c>
      <c r="K9" s="59">
        <v>1577119</v>
      </c>
      <c r="L9" s="59">
        <v>98312</v>
      </c>
      <c r="M9" s="59">
        <v>1772907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2081979</v>
      </c>
      <c r="W9" s="59">
        <v>6018138</v>
      </c>
      <c r="X9" s="59">
        <v>-3936159</v>
      </c>
      <c r="Y9" s="60">
        <v>-65.4</v>
      </c>
      <c r="Z9" s="61">
        <v>12036251</v>
      </c>
    </row>
    <row r="10" spans="1:26" ht="25.5">
      <c r="A10" s="62" t="s">
        <v>106</v>
      </c>
      <c r="B10" s="63">
        <f>SUM(B5:B9)</f>
        <v>48181496</v>
      </c>
      <c r="C10" s="63">
        <f>SUM(C5:C9)</f>
        <v>0</v>
      </c>
      <c r="D10" s="64">
        <f aca="true" t="shared" si="0" ref="D10:Z10">SUM(D5:D9)</f>
        <v>66432251</v>
      </c>
      <c r="E10" s="65">
        <f t="shared" si="0"/>
        <v>66432251</v>
      </c>
      <c r="F10" s="65">
        <f t="shared" si="0"/>
        <v>19757589</v>
      </c>
      <c r="G10" s="65">
        <f t="shared" si="0"/>
        <v>677711</v>
      </c>
      <c r="H10" s="65">
        <f t="shared" si="0"/>
        <v>142252</v>
      </c>
      <c r="I10" s="65">
        <f t="shared" si="0"/>
        <v>20577552</v>
      </c>
      <c r="J10" s="65">
        <f t="shared" si="0"/>
        <v>437416</v>
      </c>
      <c r="K10" s="65">
        <f t="shared" si="0"/>
        <v>1874101</v>
      </c>
      <c r="L10" s="65">
        <f t="shared" si="0"/>
        <v>15782887</v>
      </c>
      <c r="M10" s="65">
        <f t="shared" si="0"/>
        <v>18094404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38671956</v>
      </c>
      <c r="W10" s="65">
        <f t="shared" si="0"/>
        <v>43186805</v>
      </c>
      <c r="X10" s="65">
        <f t="shared" si="0"/>
        <v>-4514849</v>
      </c>
      <c r="Y10" s="66">
        <f>+IF(W10&lt;&gt;0,(X10/W10)*100,0)</f>
        <v>-10.454232490687838</v>
      </c>
      <c r="Z10" s="67">
        <f t="shared" si="0"/>
        <v>66432251</v>
      </c>
    </row>
    <row r="11" spans="1:26" ht="13.5">
      <c r="A11" s="57" t="s">
        <v>36</v>
      </c>
      <c r="B11" s="18">
        <v>30523325</v>
      </c>
      <c r="C11" s="18">
        <v>0</v>
      </c>
      <c r="D11" s="58">
        <v>38312422</v>
      </c>
      <c r="E11" s="59">
        <v>38312422</v>
      </c>
      <c r="F11" s="59">
        <v>2765724</v>
      </c>
      <c r="G11" s="59">
        <v>3075231</v>
      </c>
      <c r="H11" s="59">
        <v>2843396</v>
      </c>
      <c r="I11" s="59">
        <v>8684351</v>
      </c>
      <c r="J11" s="59">
        <v>2809469</v>
      </c>
      <c r="K11" s="59">
        <v>4481282</v>
      </c>
      <c r="L11" s="59">
        <v>3006618</v>
      </c>
      <c r="M11" s="59">
        <v>10297369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18981720</v>
      </c>
      <c r="W11" s="59">
        <v>19205928</v>
      </c>
      <c r="X11" s="59">
        <v>-224208</v>
      </c>
      <c r="Y11" s="60">
        <v>-1.17</v>
      </c>
      <c r="Z11" s="61">
        <v>38312422</v>
      </c>
    </row>
    <row r="12" spans="1:26" ht="13.5">
      <c r="A12" s="57" t="s">
        <v>37</v>
      </c>
      <c r="B12" s="18">
        <v>2969987</v>
      </c>
      <c r="C12" s="18">
        <v>0</v>
      </c>
      <c r="D12" s="58">
        <v>3109720</v>
      </c>
      <c r="E12" s="59">
        <v>3109720</v>
      </c>
      <c r="F12" s="59">
        <v>257857</v>
      </c>
      <c r="G12" s="59">
        <v>257857</v>
      </c>
      <c r="H12" s="59">
        <v>257857</v>
      </c>
      <c r="I12" s="59">
        <v>773571</v>
      </c>
      <c r="J12" s="59">
        <v>257857</v>
      </c>
      <c r="K12" s="59">
        <v>257857</v>
      </c>
      <c r="L12" s="59">
        <v>257857</v>
      </c>
      <c r="M12" s="59">
        <v>773571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1547142</v>
      </c>
      <c r="W12" s="59">
        <v>1554870</v>
      </c>
      <c r="X12" s="59">
        <v>-7728</v>
      </c>
      <c r="Y12" s="60">
        <v>-0.5</v>
      </c>
      <c r="Z12" s="61">
        <v>3109720</v>
      </c>
    </row>
    <row r="13" spans="1:26" ht="13.5">
      <c r="A13" s="57" t="s">
        <v>107</v>
      </c>
      <c r="B13" s="18">
        <v>1733588</v>
      </c>
      <c r="C13" s="18">
        <v>0</v>
      </c>
      <c r="D13" s="58">
        <v>1373400</v>
      </c>
      <c r="E13" s="59">
        <v>1373400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686712</v>
      </c>
      <c r="X13" s="59">
        <v>-686712</v>
      </c>
      <c r="Y13" s="60">
        <v>-100</v>
      </c>
      <c r="Z13" s="61">
        <v>1373400</v>
      </c>
    </row>
    <row r="14" spans="1:26" ht="13.5">
      <c r="A14" s="57" t="s">
        <v>38</v>
      </c>
      <c r="B14" s="18">
        <v>1620373</v>
      </c>
      <c r="C14" s="18">
        <v>0</v>
      </c>
      <c r="D14" s="58">
        <v>100255</v>
      </c>
      <c r="E14" s="59">
        <v>100255</v>
      </c>
      <c r="F14" s="59">
        <v>13968</v>
      </c>
      <c r="G14" s="59">
        <v>13968</v>
      </c>
      <c r="H14" s="59">
        <v>13968</v>
      </c>
      <c r="I14" s="59">
        <v>41904</v>
      </c>
      <c r="J14" s="59">
        <v>13968</v>
      </c>
      <c r="K14" s="59">
        <v>13968</v>
      </c>
      <c r="L14" s="59">
        <v>13968</v>
      </c>
      <c r="M14" s="59">
        <v>41904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83808</v>
      </c>
      <c r="W14" s="59">
        <v>492</v>
      </c>
      <c r="X14" s="59">
        <v>83316</v>
      </c>
      <c r="Y14" s="60">
        <v>16934.15</v>
      </c>
      <c r="Z14" s="61">
        <v>100255</v>
      </c>
    </row>
    <row r="15" spans="1:26" ht="13.5">
      <c r="A15" s="57" t="s">
        <v>39</v>
      </c>
      <c r="B15" s="18">
        <v>0</v>
      </c>
      <c r="C15" s="18">
        <v>0</v>
      </c>
      <c r="D15" s="58">
        <v>558363</v>
      </c>
      <c r="E15" s="59">
        <v>558363</v>
      </c>
      <c r="F15" s="59">
        <v>994</v>
      </c>
      <c r="G15" s="59">
        <v>29015</v>
      </c>
      <c r="H15" s="59">
        <v>3518</v>
      </c>
      <c r="I15" s="59">
        <v>33527</v>
      </c>
      <c r="J15" s="59">
        <v>104067</v>
      </c>
      <c r="K15" s="59">
        <v>51733</v>
      </c>
      <c r="L15" s="59">
        <v>1212</v>
      </c>
      <c r="M15" s="59">
        <v>157012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190539</v>
      </c>
      <c r="W15" s="59">
        <v>279192</v>
      </c>
      <c r="X15" s="59">
        <v>-88653</v>
      </c>
      <c r="Y15" s="60">
        <v>-31.75</v>
      </c>
      <c r="Z15" s="61">
        <v>558363</v>
      </c>
    </row>
    <row r="16" spans="1:26" ht="13.5">
      <c r="A16" s="68" t="s">
        <v>40</v>
      </c>
      <c r="B16" s="18">
        <v>842951</v>
      </c>
      <c r="C16" s="18">
        <v>0</v>
      </c>
      <c r="D16" s="58">
        <v>120000</v>
      </c>
      <c r="E16" s="59">
        <v>120000</v>
      </c>
      <c r="F16" s="59">
        <v>17795</v>
      </c>
      <c r="G16" s="59">
        <v>35850</v>
      </c>
      <c r="H16" s="59">
        <v>53543</v>
      </c>
      <c r="I16" s="59">
        <v>107188</v>
      </c>
      <c r="J16" s="59">
        <v>31820</v>
      </c>
      <c r="K16" s="59">
        <v>1500</v>
      </c>
      <c r="L16" s="59">
        <v>71280</v>
      </c>
      <c r="M16" s="59">
        <v>104600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211788</v>
      </c>
      <c r="W16" s="59">
        <v>60000</v>
      </c>
      <c r="X16" s="59">
        <v>151788</v>
      </c>
      <c r="Y16" s="60">
        <v>252.98</v>
      </c>
      <c r="Z16" s="61">
        <v>120000</v>
      </c>
    </row>
    <row r="17" spans="1:26" ht="13.5">
      <c r="A17" s="57" t="s">
        <v>41</v>
      </c>
      <c r="B17" s="18">
        <v>8529929</v>
      </c>
      <c r="C17" s="18">
        <v>0</v>
      </c>
      <c r="D17" s="58">
        <v>26473488</v>
      </c>
      <c r="E17" s="59">
        <v>26473488</v>
      </c>
      <c r="F17" s="59">
        <v>683988</v>
      </c>
      <c r="G17" s="59">
        <v>1957172</v>
      </c>
      <c r="H17" s="59">
        <v>1651092</v>
      </c>
      <c r="I17" s="59">
        <v>4292252</v>
      </c>
      <c r="J17" s="59">
        <v>1628372</v>
      </c>
      <c r="K17" s="59">
        <v>1959054</v>
      </c>
      <c r="L17" s="59">
        <v>1247773</v>
      </c>
      <c r="M17" s="59">
        <v>4835199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9127451</v>
      </c>
      <c r="W17" s="59">
        <v>13236810</v>
      </c>
      <c r="X17" s="59">
        <v>-4109359</v>
      </c>
      <c r="Y17" s="60">
        <v>-31.04</v>
      </c>
      <c r="Z17" s="61">
        <v>26473488</v>
      </c>
    </row>
    <row r="18" spans="1:26" ht="13.5">
      <c r="A18" s="69" t="s">
        <v>42</v>
      </c>
      <c r="B18" s="70">
        <f>SUM(B11:B17)</f>
        <v>46220153</v>
      </c>
      <c r="C18" s="70">
        <f>SUM(C11:C17)</f>
        <v>0</v>
      </c>
      <c r="D18" s="71">
        <f aca="true" t="shared" si="1" ref="D18:Z18">SUM(D11:D17)</f>
        <v>70047648</v>
      </c>
      <c r="E18" s="72">
        <f t="shared" si="1"/>
        <v>70047648</v>
      </c>
      <c r="F18" s="72">
        <f t="shared" si="1"/>
        <v>3740326</v>
      </c>
      <c r="G18" s="72">
        <f t="shared" si="1"/>
        <v>5369093</v>
      </c>
      <c r="H18" s="72">
        <f t="shared" si="1"/>
        <v>4823374</v>
      </c>
      <c r="I18" s="72">
        <f t="shared" si="1"/>
        <v>13932793</v>
      </c>
      <c r="J18" s="72">
        <f t="shared" si="1"/>
        <v>4845553</v>
      </c>
      <c r="K18" s="72">
        <f t="shared" si="1"/>
        <v>6765394</v>
      </c>
      <c r="L18" s="72">
        <f t="shared" si="1"/>
        <v>4598708</v>
      </c>
      <c r="M18" s="72">
        <f t="shared" si="1"/>
        <v>16209655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30142448</v>
      </c>
      <c r="W18" s="72">
        <f t="shared" si="1"/>
        <v>35024004</v>
      </c>
      <c r="X18" s="72">
        <f t="shared" si="1"/>
        <v>-4881556</v>
      </c>
      <c r="Y18" s="66">
        <f>+IF(W18&lt;&gt;0,(X18/W18)*100,0)</f>
        <v>-13.937743954117868</v>
      </c>
      <c r="Z18" s="73">
        <f t="shared" si="1"/>
        <v>70047648</v>
      </c>
    </row>
    <row r="19" spans="1:26" ht="13.5">
      <c r="A19" s="69" t="s">
        <v>43</v>
      </c>
      <c r="B19" s="74">
        <f>+B10-B18</f>
        <v>1961343</v>
      </c>
      <c r="C19" s="74">
        <f>+C10-C18</f>
        <v>0</v>
      </c>
      <c r="D19" s="75">
        <f aca="true" t="shared" si="2" ref="D19:Z19">+D10-D18</f>
        <v>-3615397</v>
      </c>
      <c r="E19" s="76">
        <f t="shared" si="2"/>
        <v>-3615397</v>
      </c>
      <c r="F19" s="76">
        <f t="shared" si="2"/>
        <v>16017263</v>
      </c>
      <c r="G19" s="76">
        <f t="shared" si="2"/>
        <v>-4691382</v>
      </c>
      <c r="H19" s="76">
        <f t="shared" si="2"/>
        <v>-4681122</v>
      </c>
      <c r="I19" s="76">
        <f t="shared" si="2"/>
        <v>6644759</v>
      </c>
      <c r="J19" s="76">
        <f t="shared" si="2"/>
        <v>-4408137</v>
      </c>
      <c r="K19" s="76">
        <f t="shared" si="2"/>
        <v>-4891293</v>
      </c>
      <c r="L19" s="76">
        <f t="shared" si="2"/>
        <v>11184179</v>
      </c>
      <c r="M19" s="76">
        <f t="shared" si="2"/>
        <v>1884749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8529508</v>
      </c>
      <c r="W19" s="76">
        <f>IF(E10=E18,0,W10-W18)</f>
        <v>8162801</v>
      </c>
      <c r="X19" s="76">
        <f t="shared" si="2"/>
        <v>366707</v>
      </c>
      <c r="Y19" s="77">
        <f>+IF(W19&lt;&gt;0,(X19/W19)*100,0)</f>
        <v>4.4924162674062496</v>
      </c>
      <c r="Z19" s="78">
        <f t="shared" si="2"/>
        <v>-3615397</v>
      </c>
    </row>
    <row r="20" spans="1:26" ht="13.5">
      <c r="A20" s="57" t="s">
        <v>44</v>
      </c>
      <c r="B20" s="18">
        <v>1250274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3211617</v>
      </c>
      <c r="C22" s="85">
        <f>SUM(C19:C21)</f>
        <v>0</v>
      </c>
      <c r="D22" s="86">
        <f aca="true" t="shared" si="3" ref="D22:Z22">SUM(D19:D21)</f>
        <v>-3615397</v>
      </c>
      <c r="E22" s="87">
        <f t="shared" si="3"/>
        <v>-3615397</v>
      </c>
      <c r="F22" s="87">
        <f t="shared" si="3"/>
        <v>16017263</v>
      </c>
      <c r="G22" s="87">
        <f t="shared" si="3"/>
        <v>-4691382</v>
      </c>
      <c r="H22" s="87">
        <f t="shared" si="3"/>
        <v>-4681122</v>
      </c>
      <c r="I22" s="87">
        <f t="shared" si="3"/>
        <v>6644759</v>
      </c>
      <c r="J22" s="87">
        <f t="shared" si="3"/>
        <v>-4408137</v>
      </c>
      <c r="K22" s="87">
        <f t="shared" si="3"/>
        <v>-4891293</v>
      </c>
      <c r="L22" s="87">
        <f t="shared" si="3"/>
        <v>11184179</v>
      </c>
      <c r="M22" s="87">
        <f t="shared" si="3"/>
        <v>1884749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8529508</v>
      </c>
      <c r="W22" s="87">
        <f t="shared" si="3"/>
        <v>8162801</v>
      </c>
      <c r="X22" s="87">
        <f t="shared" si="3"/>
        <v>366707</v>
      </c>
      <c r="Y22" s="88">
        <f>+IF(W22&lt;&gt;0,(X22/W22)*100,0)</f>
        <v>4.4924162674062496</v>
      </c>
      <c r="Z22" s="89">
        <f t="shared" si="3"/>
        <v>-3615397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3211617</v>
      </c>
      <c r="C24" s="74">
        <f>SUM(C22:C23)</f>
        <v>0</v>
      </c>
      <c r="D24" s="75">
        <f aca="true" t="shared" si="4" ref="D24:Z24">SUM(D22:D23)</f>
        <v>-3615397</v>
      </c>
      <c r="E24" s="76">
        <f t="shared" si="4"/>
        <v>-3615397</v>
      </c>
      <c r="F24" s="76">
        <f t="shared" si="4"/>
        <v>16017263</v>
      </c>
      <c r="G24" s="76">
        <f t="shared" si="4"/>
        <v>-4691382</v>
      </c>
      <c r="H24" s="76">
        <f t="shared" si="4"/>
        <v>-4681122</v>
      </c>
      <c r="I24" s="76">
        <f t="shared" si="4"/>
        <v>6644759</v>
      </c>
      <c r="J24" s="76">
        <f t="shared" si="4"/>
        <v>-4408137</v>
      </c>
      <c r="K24" s="76">
        <f t="shared" si="4"/>
        <v>-4891293</v>
      </c>
      <c r="L24" s="76">
        <f t="shared" si="4"/>
        <v>11184179</v>
      </c>
      <c r="M24" s="76">
        <f t="shared" si="4"/>
        <v>1884749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8529508</v>
      </c>
      <c r="W24" s="76">
        <f t="shared" si="4"/>
        <v>8162801</v>
      </c>
      <c r="X24" s="76">
        <f t="shared" si="4"/>
        <v>366707</v>
      </c>
      <c r="Y24" s="77">
        <f>+IF(W24&lt;&gt;0,(X24/W24)*100,0)</f>
        <v>4.4924162674062496</v>
      </c>
      <c r="Z24" s="78">
        <f t="shared" si="4"/>
        <v>-3615397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116435</v>
      </c>
      <c r="C27" s="21">
        <v>0</v>
      </c>
      <c r="D27" s="98">
        <v>2820140</v>
      </c>
      <c r="E27" s="99">
        <v>2820140</v>
      </c>
      <c r="F27" s="99">
        <v>0</v>
      </c>
      <c r="G27" s="99">
        <v>0</v>
      </c>
      <c r="H27" s="99">
        <v>0</v>
      </c>
      <c r="I27" s="99">
        <v>0</v>
      </c>
      <c r="J27" s="99">
        <v>1523436</v>
      </c>
      <c r="K27" s="99">
        <v>792620</v>
      </c>
      <c r="L27" s="99">
        <v>291913</v>
      </c>
      <c r="M27" s="99">
        <v>2607969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2607969</v>
      </c>
      <c r="W27" s="99">
        <v>1410070</v>
      </c>
      <c r="X27" s="99">
        <v>1197899</v>
      </c>
      <c r="Y27" s="100">
        <v>84.95</v>
      </c>
      <c r="Z27" s="101">
        <v>2820140</v>
      </c>
    </row>
    <row r="28" spans="1:26" ht="13.5">
      <c r="A28" s="102" t="s">
        <v>44</v>
      </c>
      <c r="B28" s="18">
        <v>26418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90017</v>
      </c>
      <c r="C31" s="18">
        <v>0</v>
      </c>
      <c r="D31" s="58">
        <v>2820140</v>
      </c>
      <c r="E31" s="59">
        <v>2820140</v>
      </c>
      <c r="F31" s="59">
        <v>0</v>
      </c>
      <c r="G31" s="59">
        <v>0</v>
      </c>
      <c r="H31" s="59">
        <v>0</v>
      </c>
      <c r="I31" s="59">
        <v>0</v>
      </c>
      <c r="J31" s="59">
        <v>1523436</v>
      </c>
      <c r="K31" s="59">
        <v>792620</v>
      </c>
      <c r="L31" s="59">
        <v>291913</v>
      </c>
      <c r="M31" s="59">
        <v>2607969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2607969</v>
      </c>
      <c r="W31" s="59">
        <v>1410070</v>
      </c>
      <c r="X31" s="59">
        <v>1197899</v>
      </c>
      <c r="Y31" s="60">
        <v>84.95</v>
      </c>
      <c r="Z31" s="61">
        <v>2820140</v>
      </c>
    </row>
    <row r="32" spans="1:26" ht="13.5">
      <c r="A32" s="69" t="s">
        <v>50</v>
      </c>
      <c r="B32" s="21">
        <f>SUM(B28:B31)</f>
        <v>116435</v>
      </c>
      <c r="C32" s="21">
        <f>SUM(C28:C31)</f>
        <v>0</v>
      </c>
      <c r="D32" s="98">
        <f aca="true" t="shared" si="5" ref="D32:Z32">SUM(D28:D31)</f>
        <v>2820140</v>
      </c>
      <c r="E32" s="99">
        <f t="shared" si="5"/>
        <v>2820140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1523436</v>
      </c>
      <c r="K32" s="99">
        <f t="shared" si="5"/>
        <v>792620</v>
      </c>
      <c r="L32" s="99">
        <f t="shared" si="5"/>
        <v>291913</v>
      </c>
      <c r="M32" s="99">
        <f t="shared" si="5"/>
        <v>2607969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2607969</v>
      </c>
      <c r="W32" s="99">
        <f t="shared" si="5"/>
        <v>1410070</v>
      </c>
      <c r="X32" s="99">
        <f t="shared" si="5"/>
        <v>1197899</v>
      </c>
      <c r="Y32" s="100">
        <f>+IF(W32&lt;&gt;0,(X32/W32)*100,0)</f>
        <v>84.95315835384059</v>
      </c>
      <c r="Z32" s="101">
        <f t="shared" si="5"/>
        <v>2820140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13704533</v>
      </c>
      <c r="C35" s="18">
        <v>0</v>
      </c>
      <c r="D35" s="58">
        <v>11281958</v>
      </c>
      <c r="E35" s="59">
        <v>11281958</v>
      </c>
      <c r="F35" s="59">
        <v>56823278</v>
      </c>
      <c r="G35" s="59">
        <v>25137032</v>
      </c>
      <c r="H35" s="59">
        <v>20349296</v>
      </c>
      <c r="I35" s="59">
        <v>20349296</v>
      </c>
      <c r="J35" s="59">
        <v>14349457</v>
      </c>
      <c r="K35" s="59">
        <v>8665547</v>
      </c>
      <c r="L35" s="59">
        <v>19559786</v>
      </c>
      <c r="M35" s="59">
        <v>19559786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19559786</v>
      </c>
      <c r="W35" s="59">
        <v>5640979</v>
      </c>
      <c r="X35" s="59">
        <v>13918807</v>
      </c>
      <c r="Y35" s="60">
        <v>246.74</v>
      </c>
      <c r="Z35" s="61">
        <v>11281958</v>
      </c>
    </row>
    <row r="36" spans="1:26" ht="13.5">
      <c r="A36" s="57" t="s">
        <v>53</v>
      </c>
      <c r="B36" s="18">
        <v>6448761</v>
      </c>
      <c r="C36" s="18">
        <v>0</v>
      </c>
      <c r="D36" s="58">
        <v>10278870</v>
      </c>
      <c r="E36" s="59">
        <v>10278870</v>
      </c>
      <c r="F36" s="59">
        <v>8207898</v>
      </c>
      <c r="G36" s="59">
        <v>6448761</v>
      </c>
      <c r="H36" s="59">
        <v>6448761</v>
      </c>
      <c r="I36" s="59">
        <v>6448761</v>
      </c>
      <c r="J36" s="59">
        <v>7972196</v>
      </c>
      <c r="K36" s="59">
        <v>8764816</v>
      </c>
      <c r="L36" s="59">
        <v>9056729</v>
      </c>
      <c r="M36" s="59">
        <v>9056729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9056729</v>
      </c>
      <c r="W36" s="59">
        <v>5139435</v>
      </c>
      <c r="X36" s="59">
        <v>3917294</v>
      </c>
      <c r="Y36" s="60">
        <v>76.22</v>
      </c>
      <c r="Z36" s="61">
        <v>10278870</v>
      </c>
    </row>
    <row r="37" spans="1:26" ht="13.5">
      <c r="A37" s="57" t="s">
        <v>54</v>
      </c>
      <c r="B37" s="18">
        <v>9205027</v>
      </c>
      <c r="C37" s="18">
        <v>0</v>
      </c>
      <c r="D37" s="58">
        <v>4082074</v>
      </c>
      <c r="E37" s="59">
        <v>4082074</v>
      </c>
      <c r="F37" s="59">
        <v>12383991</v>
      </c>
      <c r="G37" s="59">
        <v>9205027</v>
      </c>
      <c r="H37" s="59">
        <v>9205027</v>
      </c>
      <c r="I37" s="59">
        <v>9205027</v>
      </c>
      <c r="J37" s="59">
        <v>9205027</v>
      </c>
      <c r="K37" s="59">
        <v>9205027</v>
      </c>
      <c r="L37" s="59">
        <v>9205027</v>
      </c>
      <c r="M37" s="59">
        <v>9205027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9205027</v>
      </c>
      <c r="W37" s="59">
        <v>2041037</v>
      </c>
      <c r="X37" s="59">
        <v>7163990</v>
      </c>
      <c r="Y37" s="60">
        <v>351</v>
      </c>
      <c r="Z37" s="61">
        <v>4082074</v>
      </c>
    </row>
    <row r="38" spans="1:26" ht="13.5">
      <c r="A38" s="57" t="s">
        <v>55</v>
      </c>
      <c r="B38" s="18">
        <v>16325440</v>
      </c>
      <c r="C38" s="18">
        <v>0</v>
      </c>
      <c r="D38" s="58">
        <v>19157645</v>
      </c>
      <c r="E38" s="59">
        <v>19157645</v>
      </c>
      <c r="F38" s="59">
        <v>16997190</v>
      </c>
      <c r="G38" s="59">
        <v>16325440</v>
      </c>
      <c r="H38" s="59">
        <v>16325440</v>
      </c>
      <c r="I38" s="59">
        <v>16325440</v>
      </c>
      <c r="J38" s="59">
        <v>16325440</v>
      </c>
      <c r="K38" s="59">
        <v>16325440</v>
      </c>
      <c r="L38" s="59">
        <v>16325440</v>
      </c>
      <c r="M38" s="59">
        <v>16325440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16325440</v>
      </c>
      <c r="W38" s="59">
        <v>9578823</v>
      </c>
      <c r="X38" s="59">
        <v>6746617</v>
      </c>
      <c r="Y38" s="60">
        <v>70.43</v>
      </c>
      <c r="Z38" s="61">
        <v>19157645</v>
      </c>
    </row>
    <row r="39" spans="1:26" ht="13.5">
      <c r="A39" s="57" t="s">
        <v>56</v>
      </c>
      <c r="B39" s="18">
        <v>-5377173</v>
      </c>
      <c r="C39" s="18">
        <v>0</v>
      </c>
      <c r="D39" s="58">
        <v>-1678891</v>
      </c>
      <c r="E39" s="59">
        <v>-1678891</v>
      </c>
      <c r="F39" s="59">
        <v>35649995</v>
      </c>
      <c r="G39" s="59">
        <v>6055326</v>
      </c>
      <c r="H39" s="59">
        <v>1267590</v>
      </c>
      <c r="I39" s="59">
        <v>1267590</v>
      </c>
      <c r="J39" s="59">
        <v>-3208814</v>
      </c>
      <c r="K39" s="59">
        <v>-8100104</v>
      </c>
      <c r="L39" s="59">
        <v>3086048</v>
      </c>
      <c r="M39" s="59">
        <v>3086048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3086048</v>
      </c>
      <c r="W39" s="59">
        <v>-839446</v>
      </c>
      <c r="X39" s="59">
        <v>3925494</v>
      </c>
      <c r="Y39" s="60">
        <v>-467.63</v>
      </c>
      <c r="Z39" s="61">
        <v>-1678891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3481981</v>
      </c>
      <c r="C42" s="18">
        <v>0</v>
      </c>
      <c r="D42" s="58">
        <v>-3010021</v>
      </c>
      <c r="E42" s="59">
        <v>-3010021</v>
      </c>
      <c r="F42" s="59">
        <v>955669</v>
      </c>
      <c r="G42" s="59">
        <v>5540017</v>
      </c>
      <c r="H42" s="59">
        <v>-3383753</v>
      </c>
      <c r="I42" s="59">
        <v>3111933</v>
      </c>
      <c r="J42" s="59">
        <v>-2022281</v>
      </c>
      <c r="K42" s="59">
        <v>283538</v>
      </c>
      <c r="L42" s="59">
        <v>2441136</v>
      </c>
      <c r="M42" s="59">
        <v>702393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3814326</v>
      </c>
      <c r="W42" s="59">
        <v>8415437</v>
      </c>
      <c r="X42" s="59">
        <v>-4601111</v>
      </c>
      <c r="Y42" s="60">
        <v>-54.67</v>
      </c>
      <c r="Z42" s="61">
        <v>-3010021</v>
      </c>
    </row>
    <row r="43" spans="1:26" ht="13.5">
      <c r="A43" s="57" t="s">
        <v>59</v>
      </c>
      <c r="B43" s="18">
        <v>-102558</v>
      </c>
      <c r="C43" s="18">
        <v>0</v>
      </c>
      <c r="D43" s="58">
        <v>-2820140</v>
      </c>
      <c r="E43" s="59">
        <v>-2820140</v>
      </c>
      <c r="F43" s="59">
        <v>0</v>
      </c>
      <c r="G43" s="59">
        <v>0</v>
      </c>
      <c r="H43" s="59">
        <v>0</v>
      </c>
      <c r="I43" s="59">
        <v>0</v>
      </c>
      <c r="J43" s="59">
        <v>-1523435</v>
      </c>
      <c r="K43" s="59">
        <v>-792620</v>
      </c>
      <c r="L43" s="59">
        <v>-291913</v>
      </c>
      <c r="M43" s="59">
        <v>-2607968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-2607968</v>
      </c>
      <c r="W43" s="59"/>
      <c r="X43" s="59">
        <v>-2607968</v>
      </c>
      <c r="Y43" s="60">
        <v>0</v>
      </c>
      <c r="Z43" s="61">
        <v>-2820140</v>
      </c>
    </row>
    <row r="44" spans="1:26" ht="13.5">
      <c r="A44" s="57" t="s">
        <v>60</v>
      </c>
      <c r="B44" s="18">
        <v>-138186</v>
      </c>
      <c r="C44" s="18">
        <v>0</v>
      </c>
      <c r="D44" s="58">
        <v>-14236</v>
      </c>
      <c r="E44" s="59">
        <v>-14236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-14236</v>
      </c>
    </row>
    <row r="45" spans="1:26" ht="13.5">
      <c r="A45" s="69" t="s">
        <v>61</v>
      </c>
      <c r="B45" s="21">
        <v>11469351</v>
      </c>
      <c r="C45" s="21">
        <v>0</v>
      </c>
      <c r="D45" s="98">
        <v>10641958</v>
      </c>
      <c r="E45" s="99">
        <v>10641958</v>
      </c>
      <c r="F45" s="99">
        <v>1755368</v>
      </c>
      <c r="G45" s="99">
        <v>7295385</v>
      </c>
      <c r="H45" s="99">
        <v>3911632</v>
      </c>
      <c r="I45" s="99">
        <v>3911632</v>
      </c>
      <c r="J45" s="99">
        <v>365916</v>
      </c>
      <c r="K45" s="99">
        <v>-143166</v>
      </c>
      <c r="L45" s="99">
        <v>2006057</v>
      </c>
      <c r="M45" s="99">
        <v>2006057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2006057</v>
      </c>
      <c r="W45" s="99">
        <v>24901792</v>
      </c>
      <c r="X45" s="99">
        <v>-22895735</v>
      </c>
      <c r="Y45" s="100">
        <v>-91.94</v>
      </c>
      <c r="Z45" s="101">
        <v>10641958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131246</v>
      </c>
      <c r="C49" s="51">
        <v>0</v>
      </c>
      <c r="D49" s="128">
        <v>107393</v>
      </c>
      <c r="E49" s="53">
        <v>84476</v>
      </c>
      <c r="F49" s="53">
        <v>0</v>
      </c>
      <c r="G49" s="53">
        <v>0</v>
      </c>
      <c r="H49" s="53">
        <v>0</v>
      </c>
      <c r="I49" s="53">
        <v>975880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1298995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89723</v>
      </c>
      <c r="C67" s="23"/>
      <c r="D67" s="24">
        <v>60000</v>
      </c>
      <c r="E67" s="25">
        <v>60000</v>
      </c>
      <c r="F67" s="25">
        <v>8667</v>
      </c>
      <c r="G67" s="25">
        <v>6273</v>
      </c>
      <c r="H67" s="25">
        <v>6090</v>
      </c>
      <c r="I67" s="25">
        <v>21030</v>
      </c>
      <c r="J67" s="25">
        <v>5786</v>
      </c>
      <c r="K67" s="25">
        <v>5728</v>
      </c>
      <c r="L67" s="25"/>
      <c r="M67" s="25">
        <v>11514</v>
      </c>
      <c r="N67" s="25"/>
      <c r="O67" s="25"/>
      <c r="P67" s="25"/>
      <c r="Q67" s="25"/>
      <c r="R67" s="25"/>
      <c r="S67" s="25"/>
      <c r="T67" s="25"/>
      <c r="U67" s="25"/>
      <c r="V67" s="25">
        <v>32544</v>
      </c>
      <c r="W67" s="25">
        <v>30000</v>
      </c>
      <c r="X67" s="25"/>
      <c r="Y67" s="24"/>
      <c r="Z67" s="26">
        <v>60000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89723</v>
      </c>
      <c r="C75" s="27"/>
      <c r="D75" s="28">
        <v>60000</v>
      </c>
      <c r="E75" s="29">
        <v>60000</v>
      </c>
      <c r="F75" s="29">
        <v>8667</v>
      </c>
      <c r="G75" s="29">
        <v>6273</v>
      </c>
      <c r="H75" s="29">
        <v>6090</v>
      </c>
      <c r="I75" s="29">
        <v>21030</v>
      </c>
      <c r="J75" s="29">
        <v>5786</v>
      </c>
      <c r="K75" s="29">
        <v>5728</v>
      </c>
      <c r="L75" s="29"/>
      <c r="M75" s="29">
        <v>11514</v>
      </c>
      <c r="N75" s="29"/>
      <c r="O75" s="29"/>
      <c r="P75" s="29"/>
      <c r="Q75" s="29"/>
      <c r="R75" s="29"/>
      <c r="S75" s="29"/>
      <c r="T75" s="29"/>
      <c r="U75" s="29"/>
      <c r="V75" s="29">
        <v>32544</v>
      </c>
      <c r="W75" s="29">
        <v>30000</v>
      </c>
      <c r="X75" s="29"/>
      <c r="Y75" s="28"/>
      <c r="Z75" s="30">
        <v>60000</v>
      </c>
    </row>
    <row r="76" spans="1:26" ht="13.5" hidden="1">
      <c r="A76" s="41" t="s">
        <v>121</v>
      </c>
      <c r="B76" s="31">
        <v>89723</v>
      </c>
      <c r="C76" s="31"/>
      <c r="D76" s="32">
        <v>60000</v>
      </c>
      <c r="E76" s="33">
        <v>60000</v>
      </c>
      <c r="F76" s="33">
        <v>8667</v>
      </c>
      <c r="G76" s="33">
        <v>6273</v>
      </c>
      <c r="H76" s="33">
        <v>6090</v>
      </c>
      <c r="I76" s="33">
        <v>21030</v>
      </c>
      <c r="J76" s="33">
        <v>5786</v>
      </c>
      <c r="K76" s="33">
        <v>5728</v>
      </c>
      <c r="L76" s="33"/>
      <c r="M76" s="33">
        <v>11514</v>
      </c>
      <c r="N76" s="33"/>
      <c r="O76" s="33"/>
      <c r="P76" s="33"/>
      <c r="Q76" s="33"/>
      <c r="R76" s="33"/>
      <c r="S76" s="33"/>
      <c r="T76" s="33"/>
      <c r="U76" s="33"/>
      <c r="V76" s="33">
        <v>32544</v>
      </c>
      <c r="W76" s="33">
        <v>30000</v>
      </c>
      <c r="X76" s="33"/>
      <c r="Y76" s="32"/>
      <c r="Z76" s="34">
        <v>60000</v>
      </c>
    </row>
    <row r="77" spans="1:26" ht="13.5" hidden="1">
      <c r="A77" s="36" t="s">
        <v>31</v>
      </c>
      <c r="B77" s="18">
        <v>89723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60000</v>
      </c>
      <c r="E84" s="29">
        <v>60000</v>
      </c>
      <c r="F84" s="29">
        <v>8667</v>
      </c>
      <c r="G84" s="29">
        <v>6273</v>
      </c>
      <c r="H84" s="29">
        <v>6090</v>
      </c>
      <c r="I84" s="29">
        <v>21030</v>
      </c>
      <c r="J84" s="29">
        <v>5786</v>
      </c>
      <c r="K84" s="29">
        <v>5728</v>
      </c>
      <c r="L84" s="29"/>
      <c r="M84" s="29">
        <v>11514</v>
      </c>
      <c r="N84" s="29"/>
      <c r="O84" s="29"/>
      <c r="P84" s="29"/>
      <c r="Q84" s="29"/>
      <c r="R84" s="29"/>
      <c r="S84" s="29"/>
      <c r="T84" s="29"/>
      <c r="U84" s="29"/>
      <c r="V84" s="29">
        <v>32544</v>
      </c>
      <c r="W84" s="29">
        <v>30000</v>
      </c>
      <c r="X84" s="29"/>
      <c r="Y84" s="28"/>
      <c r="Z84" s="30">
        <v>60000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5043171</v>
      </c>
      <c r="C5" s="18">
        <v>0</v>
      </c>
      <c r="D5" s="58">
        <v>5694041</v>
      </c>
      <c r="E5" s="59">
        <v>5694041</v>
      </c>
      <c r="F5" s="59">
        <v>7339257</v>
      </c>
      <c r="G5" s="59">
        <v>1927403</v>
      </c>
      <c r="H5" s="59">
        <v>-43176</v>
      </c>
      <c r="I5" s="59">
        <v>9223484</v>
      </c>
      <c r="J5" s="59">
        <v>-2774</v>
      </c>
      <c r="K5" s="59">
        <v>931637</v>
      </c>
      <c r="L5" s="59">
        <v>-1885</v>
      </c>
      <c r="M5" s="59">
        <v>926978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10150462</v>
      </c>
      <c r="W5" s="59">
        <v>2847018</v>
      </c>
      <c r="X5" s="59">
        <v>7303444</v>
      </c>
      <c r="Y5" s="60">
        <v>256.53</v>
      </c>
      <c r="Z5" s="61">
        <v>5694041</v>
      </c>
    </row>
    <row r="6" spans="1:26" ht="13.5">
      <c r="A6" s="57" t="s">
        <v>32</v>
      </c>
      <c r="B6" s="18">
        <v>17843159</v>
      </c>
      <c r="C6" s="18">
        <v>0</v>
      </c>
      <c r="D6" s="58">
        <v>26051135</v>
      </c>
      <c r="E6" s="59">
        <v>26051135</v>
      </c>
      <c r="F6" s="59">
        <v>2491225</v>
      </c>
      <c r="G6" s="59">
        <v>1905029</v>
      </c>
      <c r="H6" s="59">
        <v>1946541</v>
      </c>
      <c r="I6" s="59">
        <v>6342795</v>
      </c>
      <c r="J6" s="59">
        <v>1632338</v>
      </c>
      <c r="K6" s="59">
        <v>3072377</v>
      </c>
      <c r="L6" s="59">
        <v>1361572</v>
      </c>
      <c r="M6" s="59">
        <v>6066287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12409082</v>
      </c>
      <c r="W6" s="59">
        <v>13025574</v>
      </c>
      <c r="X6" s="59">
        <v>-616492</v>
      </c>
      <c r="Y6" s="60">
        <v>-4.73</v>
      </c>
      <c r="Z6" s="61">
        <v>26051135</v>
      </c>
    </row>
    <row r="7" spans="1:26" ht="13.5">
      <c r="A7" s="57" t="s">
        <v>33</v>
      </c>
      <c r="B7" s="18">
        <v>402336</v>
      </c>
      <c r="C7" s="18">
        <v>0</v>
      </c>
      <c r="D7" s="58">
        <v>346591</v>
      </c>
      <c r="E7" s="59">
        <v>346591</v>
      </c>
      <c r="F7" s="59">
        <v>46860</v>
      </c>
      <c r="G7" s="59">
        <v>44275</v>
      </c>
      <c r="H7" s="59">
        <v>27157</v>
      </c>
      <c r="I7" s="59">
        <v>118292</v>
      </c>
      <c r="J7" s="59">
        <v>26039</v>
      </c>
      <c r="K7" s="59">
        <v>110953</v>
      </c>
      <c r="L7" s="59">
        <v>43761</v>
      </c>
      <c r="M7" s="59">
        <v>180753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299045</v>
      </c>
      <c r="W7" s="59">
        <v>173298</v>
      </c>
      <c r="X7" s="59">
        <v>125747</v>
      </c>
      <c r="Y7" s="60">
        <v>72.56</v>
      </c>
      <c r="Z7" s="61">
        <v>346591</v>
      </c>
    </row>
    <row r="8" spans="1:26" ht="13.5">
      <c r="A8" s="57" t="s">
        <v>34</v>
      </c>
      <c r="B8" s="18">
        <v>38631946</v>
      </c>
      <c r="C8" s="18">
        <v>0</v>
      </c>
      <c r="D8" s="58">
        <v>37795000</v>
      </c>
      <c r="E8" s="59">
        <v>37795000</v>
      </c>
      <c r="F8" s="59">
        <v>0</v>
      </c>
      <c r="G8" s="59">
        <v>0</v>
      </c>
      <c r="H8" s="59">
        <v>31165</v>
      </c>
      <c r="I8" s="59">
        <v>31165</v>
      </c>
      <c r="J8" s="59">
        <v>31133835</v>
      </c>
      <c r="K8" s="59">
        <v>751819</v>
      </c>
      <c r="L8" s="59">
        <v>121662</v>
      </c>
      <c r="M8" s="59">
        <v>32007316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32038481</v>
      </c>
      <c r="W8" s="59">
        <v>18897498</v>
      </c>
      <c r="X8" s="59">
        <v>13140983</v>
      </c>
      <c r="Y8" s="60">
        <v>69.54</v>
      </c>
      <c r="Z8" s="61">
        <v>37795000</v>
      </c>
    </row>
    <row r="9" spans="1:26" ht="13.5">
      <c r="A9" s="57" t="s">
        <v>35</v>
      </c>
      <c r="B9" s="18">
        <v>36638851</v>
      </c>
      <c r="C9" s="18">
        <v>0</v>
      </c>
      <c r="D9" s="58">
        <v>39513370</v>
      </c>
      <c r="E9" s="59">
        <v>39513370</v>
      </c>
      <c r="F9" s="59">
        <v>557986</v>
      </c>
      <c r="G9" s="59">
        <v>430647</v>
      </c>
      <c r="H9" s="59">
        <v>432594</v>
      </c>
      <c r="I9" s="59">
        <v>1421227</v>
      </c>
      <c r="J9" s="59">
        <v>342592</v>
      </c>
      <c r="K9" s="59">
        <v>696379</v>
      </c>
      <c r="L9" s="59">
        <v>1075924</v>
      </c>
      <c r="M9" s="59">
        <v>2114895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3536122</v>
      </c>
      <c r="W9" s="59">
        <v>19756680</v>
      </c>
      <c r="X9" s="59">
        <v>-16220558</v>
      </c>
      <c r="Y9" s="60">
        <v>-82.1</v>
      </c>
      <c r="Z9" s="61">
        <v>39513370</v>
      </c>
    </row>
    <row r="10" spans="1:26" ht="25.5">
      <c r="A10" s="62" t="s">
        <v>106</v>
      </c>
      <c r="B10" s="63">
        <f>SUM(B5:B9)</f>
        <v>98559463</v>
      </c>
      <c r="C10" s="63">
        <f>SUM(C5:C9)</f>
        <v>0</v>
      </c>
      <c r="D10" s="64">
        <f aca="true" t="shared" si="0" ref="D10:Z10">SUM(D5:D9)</f>
        <v>109400137</v>
      </c>
      <c r="E10" s="65">
        <f t="shared" si="0"/>
        <v>109400137</v>
      </c>
      <c r="F10" s="65">
        <f t="shared" si="0"/>
        <v>10435328</v>
      </c>
      <c r="G10" s="65">
        <f t="shared" si="0"/>
        <v>4307354</v>
      </c>
      <c r="H10" s="65">
        <f t="shared" si="0"/>
        <v>2394281</v>
      </c>
      <c r="I10" s="65">
        <f t="shared" si="0"/>
        <v>17136963</v>
      </c>
      <c r="J10" s="65">
        <f t="shared" si="0"/>
        <v>33132030</v>
      </c>
      <c r="K10" s="65">
        <f t="shared" si="0"/>
        <v>5563165</v>
      </c>
      <c r="L10" s="65">
        <f t="shared" si="0"/>
        <v>2601034</v>
      </c>
      <c r="M10" s="65">
        <f t="shared" si="0"/>
        <v>41296229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58433192</v>
      </c>
      <c r="W10" s="65">
        <f t="shared" si="0"/>
        <v>54700068</v>
      </c>
      <c r="X10" s="65">
        <f t="shared" si="0"/>
        <v>3733124</v>
      </c>
      <c r="Y10" s="66">
        <f>+IF(W10&lt;&gt;0,(X10/W10)*100,0)</f>
        <v>6.824715464704724</v>
      </c>
      <c r="Z10" s="67">
        <f t="shared" si="0"/>
        <v>109400137</v>
      </c>
    </row>
    <row r="11" spans="1:26" ht="13.5">
      <c r="A11" s="57" t="s">
        <v>36</v>
      </c>
      <c r="B11" s="18">
        <v>28890973</v>
      </c>
      <c r="C11" s="18">
        <v>0</v>
      </c>
      <c r="D11" s="58">
        <v>35828809</v>
      </c>
      <c r="E11" s="59">
        <v>35828809</v>
      </c>
      <c r="F11" s="59">
        <v>2494422</v>
      </c>
      <c r="G11" s="59">
        <v>2352901</v>
      </c>
      <c r="H11" s="59">
        <v>2928059</v>
      </c>
      <c r="I11" s="59">
        <v>7775382</v>
      </c>
      <c r="J11" s="59">
        <v>2712146</v>
      </c>
      <c r="K11" s="59">
        <v>2790162</v>
      </c>
      <c r="L11" s="59">
        <v>2647207</v>
      </c>
      <c r="M11" s="59">
        <v>8149515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15924897</v>
      </c>
      <c r="W11" s="59">
        <v>17914404</v>
      </c>
      <c r="X11" s="59">
        <v>-1989507</v>
      </c>
      <c r="Y11" s="60">
        <v>-11.11</v>
      </c>
      <c r="Z11" s="61">
        <v>35828809</v>
      </c>
    </row>
    <row r="12" spans="1:26" ht="13.5">
      <c r="A12" s="57" t="s">
        <v>37</v>
      </c>
      <c r="B12" s="18">
        <v>2602506</v>
      </c>
      <c r="C12" s="18">
        <v>0</v>
      </c>
      <c r="D12" s="58">
        <v>2231312</v>
      </c>
      <c r="E12" s="59">
        <v>2231312</v>
      </c>
      <c r="F12" s="59">
        <v>229387</v>
      </c>
      <c r="G12" s="59">
        <v>205051</v>
      </c>
      <c r="H12" s="59">
        <v>192431</v>
      </c>
      <c r="I12" s="59">
        <v>626869</v>
      </c>
      <c r="J12" s="59">
        <v>201398</v>
      </c>
      <c r="K12" s="59">
        <v>128869</v>
      </c>
      <c r="L12" s="59">
        <v>231355</v>
      </c>
      <c r="M12" s="59">
        <v>561622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1188491</v>
      </c>
      <c r="W12" s="59">
        <v>1115658</v>
      </c>
      <c r="X12" s="59">
        <v>72833</v>
      </c>
      <c r="Y12" s="60">
        <v>6.53</v>
      </c>
      <c r="Z12" s="61">
        <v>2231312</v>
      </c>
    </row>
    <row r="13" spans="1:26" ht="13.5">
      <c r="A13" s="57" t="s">
        <v>107</v>
      </c>
      <c r="B13" s="18">
        <v>24711375</v>
      </c>
      <c r="C13" s="18">
        <v>0</v>
      </c>
      <c r="D13" s="58">
        <v>51472594</v>
      </c>
      <c r="E13" s="59">
        <v>51472594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25736298</v>
      </c>
      <c r="X13" s="59">
        <v>-25736298</v>
      </c>
      <c r="Y13" s="60">
        <v>-100</v>
      </c>
      <c r="Z13" s="61">
        <v>51472594</v>
      </c>
    </row>
    <row r="14" spans="1:26" ht="13.5">
      <c r="A14" s="57" t="s">
        <v>38</v>
      </c>
      <c r="B14" s="18">
        <v>4924204</v>
      </c>
      <c r="C14" s="18">
        <v>0</v>
      </c>
      <c r="D14" s="58">
        <v>836073</v>
      </c>
      <c r="E14" s="59">
        <v>836073</v>
      </c>
      <c r="F14" s="59">
        <v>461596</v>
      </c>
      <c r="G14" s="59">
        <v>26674</v>
      </c>
      <c r="H14" s="59">
        <v>976508</v>
      </c>
      <c r="I14" s="59">
        <v>1464778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1464778</v>
      </c>
      <c r="W14" s="59">
        <v>418038</v>
      </c>
      <c r="X14" s="59">
        <v>1046740</v>
      </c>
      <c r="Y14" s="60">
        <v>250.39</v>
      </c>
      <c r="Z14" s="61">
        <v>836073</v>
      </c>
    </row>
    <row r="15" spans="1:26" ht="13.5">
      <c r="A15" s="57" t="s">
        <v>39</v>
      </c>
      <c r="B15" s="18">
        <v>28304796</v>
      </c>
      <c r="C15" s="18">
        <v>0</v>
      </c>
      <c r="D15" s="58">
        <v>20265299</v>
      </c>
      <c r="E15" s="59">
        <v>20265299</v>
      </c>
      <c r="F15" s="59">
        <v>2198630</v>
      </c>
      <c r="G15" s="59">
        <v>95329</v>
      </c>
      <c r="H15" s="59">
        <v>6062164</v>
      </c>
      <c r="I15" s="59">
        <v>8356123</v>
      </c>
      <c r="J15" s="59">
        <v>6068495</v>
      </c>
      <c r="K15" s="59">
        <v>3034898</v>
      </c>
      <c r="L15" s="59">
        <v>1990681</v>
      </c>
      <c r="M15" s="59">
        <v>11094074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19450197</v>
      </c>
      <c r="W15" s="59">
        <v>10132650</v>
      </c>
      <c r="X15" s="59">
        <v>9317547</v>
      </c>
      <c r="Y15" s="60">
        <v>91.96</v>
      </c>
      <c r="Z15" s="61">
        <v>20265299</v>
      </c>
    </row>
    <row r="16" spans="1:26" ht="13.5">
      <c r="A16" s="68" t="s">
        <v>40</v>
      </c>
      <c r="B16" s="18">
        <v>0</v>
      </c>
      <c r="C16" s="18">
        <v>0</v>
      </c>
      <c r="D16" s="58">
        <v>20906151</v>
      </c>
      <c r="E16" s="59">
        <v>20906151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20906151</v>
      </c>
    </row>
    <row r="17" spans="1:26" ht="13.5">
      <c r="A17" s="57" t="s">
        <v>41</v>
      </c>
      <c r="B17" s="18">
        <v>48080040</v>
      </c>
      <c r="C17" s="18">
        <v>0</v>
      </c>
      <c r="D17" s="58">
        <v>52996704</v>
      </c>
      <c r="E17" s="59">
        <v>52996704</v>
      </c>
      <c r="F17" s="59">
        <v>696171</v>
      </c>
      <c r="G17" s="59">
        <v>632950</v>
      </c>
      <c r="H17" s="59">
        <v>1140376</v>
      </c>
      <c r="I17" s="59">
        <v>2469497</v>
      </c>
      <c r="J17" s="59">
        <v>1015136</v>
      </c>
      <c r="K17" s="59">
        <v>3389825</v>
      </c>
      <c r="L17" s="59">
        <v>1164643</v>
      </c>
      <c r="M17" s="59">
        <v>5569604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8039101</v>
      </c>
      <c r="W17" s="59">
        <v>26498358</v>
      </c>
      <c r="X17" s="59">
        <v>-18459257</v>
      </c>
      <c r="Y17" s="60">
        <v>-69.66</v>
      </c>
      <c r="Z17" s="61">
        <v>52996704</v>
      </c>
    </row>
    <row r="18" spans="1:26" ht="13.5">
      <c r="A18" s="69" t="s">
        <v>42</v>
      </c>
      <c r="B18" s="70">
        <f>SUM(B11:B17)</f>
        <v>137513894</v>
      </c>
      <c r="C18" s="70">
        <f>SUM(C11:C17)</f>
        <v>0</v>
      </c>
      <c r="D18" s="71">
        <f aca="true" t="shared" si="1" ref="D18:Z18">SUM(D11:D17)</f>
        <v>184536942</v>
      </c>
      <c r="E18" s="72">
        <f t="shared" si="1"/>
        <v>184536942</v>
      </c>
      <c r="F18" s="72">
        <f t="shared" si="1"/>
        <v>6080206</v>
      </c>
      <c r="G18" s="72">
        <f t="shared" si="1"/>
        <v>3312905</v>
      </c>
      <c r="H18" s="72">
        <f t="shared" si="1"/>
        <v>11299538</v>
      </c>
      <c r="I18" s="72">
        <f t="shared" si="1"/>
        <v>20692649</v>
      </c>
      <c r="J18" s="72">
        <f t="shared" si="1"/>
        <v>9997175</v>
      </c>
      <c r="K18" s="72">
        <f t="shared" si="1"/>
        <v>9343754</v>
      </c>
      <c r="L18" s="72">
        <f t="shared" si="1"/>
        <v>6033886</v>
      </c>
      <c r="M18" s="72">
        <f t="shared" si="1"/>
        <v>25374815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46067464</v>
      </c>
      <c r="W18" s="72">
        <f t="shared" si="1"/>
        <v>81815406</v>
      </c>
      <c r="X18" s="72">
        <f t="shared" si="1"/>
        <v>-35747942</v>
      </c>
      <c r="Y18" s="66">
        <f>+IF(W18&lt;&gt;0,(X18/W18)*100,0)</f>
        <v>-43.69341148291802</v>
      </c>
      <c r="Z18" s="73">
        <f t="shared" si="1"/>
        <v>184536942</v>
      </c>
    </row>
    <row r="19" spans="1:26" ht="13.5">
      <c r="A19" s="69" t="s">
        <v>43</v>
      </c>
      <c r="B19" s="74">
        <f>+B10-B18</f>
        <v>-38954431</v>
      </c>
      <c r="C19" s="74">
        <f>+C10-C18</f>
        <v>0</v>
      </c>
      <c r="D19" s="75">
        <f aca="true" t="shared" si="2" ref="D19:Z19">+D10-D18</f>
        <v>-75136805</v>
      </c>
      <c r="E19" s="76">
        <f t="shared" si="2"/>
        <v>-75136805</v>
      </c>
      <c r="F19" s="76">
        <f t="shared" si="2"/>
        <v>4355122</v>
      </c>
      <c r="G19" s="76">
        <f t="shared" si="2"/>
        <v>994449</v>
      </c>
      <c r="H19" s="76">
        <f t="shared" si="2"/>
        <v>-8905257</v>
      </c>
      <c r="I19" s="76">
        <f t="shared" si="2"/>
        <v>-3555686</v>
      </c>
      <c r="J19" s="76">
        <f t="shared" si="2"/>
        <v>23134855</v>
      </c>
      <c r="K19" s="76">
        <f t="shared" si="2"/>
        <v>-3780589</v>
      </c>
      <c r="L19" s="76">
        <f t="shared" si="2"/>
        <v>-3432852</v>
      </c>
      <c r="M19" s="76">
        <f t="shared" si="2"/>
        <v>15921414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12365728</v>
      </c>
      <c r="W19" s="76">
        <f>IF(E10=E18,0,W10-W18)</f>
        <v>-27115338</v>
      </c>
      <c r="X19" s="76">
        <f t="shared" si="2"/>
        <v>39481066</v>
      </c>
      <c r="Y19" s="77">
        <f>+IF(W19&lt;&gt;0,(X19/W19)*100,0)</f>
        <v>-145.60418166279175</v>
      </c>
      <c r="Z19" s="78">
        <f t="shared" si="2"/>
        <v>-75136805</v>
      </c>
    </row>
    <row r="20" spans="1:26" ht="13.5">
      <c r="A20" s="57" t="s">
        <v>44</v>
      </c>
      <c r="B20" s="18">
        <v>12829063</v>
      </c>
      <c r="C20" s="18">
        <v>0</v>
      </c>
      <c r="D20" s="58">
        <v>14862000</v>
      </c>
      <c r="E20" s="59">
        <v>14862000</v>
      </c>
      <c r="F20" s="59">
        <v>5916</v>
      </c>
      <c r="G20" s="59">
        <v>0</v>
      </c>
      <c r="H20" s="59">
        <v>0</v>
      </c>
      <c r="I20" s="59">
        <v>5916</v>
      </c>
      <c r="J20" s="59">
        <v>0</v>
      </c>
      <c r="K20" s="59">
        <v>679308</v>
      </c>
      <c r="L20" s="59">
        <v>0</v>
      </c>
      <c r="M20" s="59">
        <v>679308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685224</v>
      </c>
      <c r="W20" s="59">
        <v>5431002</v>
      </c>
      <c r="X20" s="59">
        <v>-4745778</v>
      </c>
      <c r="Y20" s="60">
        <v>-87.38</v>
      </c>
      <c r="Z20" s="61">
        <v>14862000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-26125368</v>
      </c>
      <c r="C22" s="85">
        <f>SUM(C19:C21)</f>
        <v>0</v>
      </c>
      <c r="D22" s="86">
        <f aca="true" t="shared" si="3" ref="D22:Z22">SUM(D19:D21)</f>
        <v>-60274805</v>
      </c>
      <c r="E22" s="87">
        <f t="shared" si="3"/>
        <v>-60274805</v>
      </c>
      <c r="F22" s="87">
        <f t="shared" si="3"/>
        <v>4361038</v>
      </c>
      <c r="G22" s="87">
        <f t="shared" si="3"/>
        <v>994449</v>
      </c>
      <c r="H22" s="87">
        <f t="shared" si="3"/>
        <v>-8905257</v>
      </c>
      <c r="I22" s="87">
        <f t="shared" si="3"/>
        <v>-3549770</v>
      </c>
      <c r="J22" s="87">
        <f t="shared" si="3"/>
        <v>23134855</v>
      </c>
      <c r="K22" s="87">
        <f t="shared" si="3"/>
        <v>-3101281</v>
      </c>
      <c r="L22" s="87">
        <f t="shared" si="3"/>
        <v>-3432852</v>
      </c>
      <c r="M22" s="87">
        <f t="shared" si="3"/>
        <v>16600722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13050952</v>
      </c>
      <c r="W22" s="87">
        <f t="shared" si="3"/>
        <v>-21684336</v>
      </c>
      <c r="X22" s="87">
        <f t="shared" si="3"/>
        <v>34735288</v>
      </c>
      <c r="Y22" s="88">
        <f>+IF(W22&lt;&gt;0,(X22/W22)*100,0)</f>
        <v>-160.1860808650078</v>
      </c>
      <c r="Z22" s="89">
        <f t="shared" si="3"/>
        <v>-60274805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-26125368</v>
      </c>
      <c r="C24" s="74">
        <f>SUM(C22:C23)</f>
        <v>0</v>
      </c>
      <c r="D24" s="75">
        <f aca="true" t="shared" si="4" ref="D24:Z24">SUM(D22:D23)</f>
        <v>-60274805</v>
      </c>
      <c r="E24" s="76">
        <f t="shared" si="4"/>
        <v>-60274805</v>
      </c>
      <c r="F24" s="76">
        <f t="shared" si="4"/>
        <v>4361038</v>
      </c>
      <c r="G24" s="76">
        <f t="shared" si="4"/>
        <v>994449</v>
      </c>
      <c r="H24" s="76">
        <f t="shared" si="4"/>
        <v>-8905257</v>
      </c>
      <c r="I24" s="76">
        <f t="shared" si="4"/>
        <v>-3549770</v>
      </c>
      <c r="J24" s="76">
        <f t="shared" si="4"/>
        <v>23134855</v>
      </c>
      <c r="K24" s="76">
        <f t="shared" si="4"/>
        <v>-3101281</v>
      </c>
      <c r="L24" s="76">
        <f t="shared" si="4"/>
        <v>-3432852</v>
      </c>
      <c r="M24" s="76">
        <f t="shared" si="4"/>
        <v>16600722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13050952</v>
      </c>
      <c r="W24" s="76">
        <f t="shared" si="4"/>
        <v>-21684336</v>
      </c>
      <c r="X24" s="76">
        <f t="shared" si="4"/>
        <v>34735288</v>
      </c>
      <c r="Y24" s="77">
        <f>+IF(W24&lt;&gt;0,(X24/W24)*100,0)</f>
        <v>-160.1860808650078</v>
      </c>
      <c r="Z24" s="78">
        <f t="shared" si="4"/>
        <v>-60274805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11224028</v>
      </c>
      <c r="C27" s="21">
        <v>0</v>
      </c>
      <c r="D27" s="98">
        <v>14862000</v>
      </c>
      <c r="E27" s="99">
        <v>14862000</v>
      </c>
      <c r="F27" s="99">
        <v>0</v>
      </c>
      <c r="G27" s="99">
        <v>1006074</v>
      </c>
      <c r="H27" s="99">
        <v>564361</v>
      </c>
      <c r="I27" s="99">
        <v>1570435</v>
      </c>
      <c r="J27" s="99">
        <v>498971</v>
      </c>
      <c r="K27" s="99">
        <v>2539</v>
      </c>
      <c r="L27" s="99">
        <v>184204</v>
      </c>
      <c r="M27" s="99">
        <v>685714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2256149</v>
      </c>
      <c r="W27" s="99">
        <v>7431000</v>
      </c>
      <c r="X27" s="99">
        <v>-5174851</v>
      </c>
      <c r="Y27" s="100">
        <v>-69.64</v>
      </c>
      <c r="Z27" s="101">
        <v>14862000</v>
      </c>
    </row>
    <row r="28" spans="1:26" ht="13.5">
      <c r="A28" s="102" t="s">
        <v>44</v>
      </c>
      <c r="B28" s="18">
        <v>11202484</v>
      </c>
      <c r="C28" s="18">
        <v>0</v>
      </c>
      <c r="D28" s="58">
        <v>14862000</v>
      </c>
      <c r="E28" s="59">
        <v>14862000</v>
      </c>
      <c r="F28" s="59">
        <v>0</v>
      </c>
      <c r="G28" s="59">
        <v>902750</v>
      </c>
      <c r="H28" s="59">
        <v>492373</v>
      </c>
      <c r="I28" s="59">
        <v>1395123</v>
      </c>
      <c r="J28" s="59">
        <v>492373</v>
      </c>
      <c r="K28" s="59">
        <v>0</v>
      </c>
      <c r="L28" s="59">
        <v>0</v>
      </c>
      <c r="M28" s="59">
        <v>492373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1887496</v>
      </c>
      <c r="W28" s="59">
        <v>7431000</v>
      </c>
      <c r="X28" s="59">
        <v>-5543504</v>
      </c>
      <c r="Y28" s="60">
        <v>-74.6</v>
      </c>
      <c r="Z28" s="61">
        <v>14862000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1141</v>
      </c>
      <c r="L29" s="59">
        <v>184204</v>
      </c>
      <c r="M29" s="59">
        <v>185345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185345</v>
      </c>
      <c r="W29" s="59"/>
      <c r="X29" s="59">
        <v>185345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21544</v>
      </c>
      <c r="C31" s="18">
        <v>0</v>
      </c>
      <c r="D31" s="58">
        <v>0</v>
      </c>
      <c r="E31" s="59">
        <v>0</v>
      </c>
      <c r="F31" s="59">
        <v>0</v>
      </c>
      <c r="G31" s="59">
        <v>103324</v>
      </c>
      <c r="H31" s="59">
        <v>71988</v>
      </c>
      <c r="I31" s="59">
        <v>175312</v>
      </c>
      <c r="J31" s="59">
        <v>6598</v>
      </c>
      <c r="K31" s="59">
        <v>1398</v>
      </c>
      <c r="L31" s="59">
        <v>0</v>
      </c>
      <c r="M31" s="59">
        <v>7996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183308</v>
      </c>
      <c r="W31" s="59"/>
      <c r="X31" s="59">
        <v>183308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11224028</v>
      </c>
      <c r="C32" s="21">
        <f>SUM(C28:C31)</f>
        <v>0</v>
      </c>
      <c r="D32" s="98">
        <f aca="true" t="shared" si="5" ref="D32:Z32">SUM(D28:D31)</f>
        <v>14862000</v>
      </c>
      <c r="E32" s="99">
        <f t="shared" si="5"/>
        <v>14862000</v>
      </c>
      <c r="F32" s="99">
        <f t="shared" si="5"/>
        <v>0</v>
      </c>
      <c r="G32" s="99">
        <f t="shared" si="5"/>
        <v>1006074</v>
      </c>
      <c r="H32" s="99">
        <f t="shared" si="5"/>
        <v>564361</v>
      </c>
      <c r="I32" s="99">
        <f t="shared" si="5"/>
        <v>1570435</v>
      </c>
      <c r="J32" s="99">
        <f t="shared" si="5"/>
        <v>498971</v>
      </c>
      <c r="K32" s="99">
        <f t="shared" si="5"/>
        <v>2539</v>
      </c>
      <c r="L32" s="99">
        <f t="shared" si="5"/>
        <v>184204</v>
      </c>
      <c r="M32" s="99">
        <f t="shared" si="5"/>
        <v>685714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2256149</v>
      </c>
      <c r="W32" s="99">
        <f t="shared" si="5"/>
        <v>7431000</v>
      </c>
      <c r="X32" s="99">
        <f t="shared" si="5"/>
        <v>-5174851</v>
      </c>
      <c r="Y32" s="100">
        <f>+IF(W32&lt;&gt;0,(X32/W32)*100,0)</f>
        <v>-69.63868927466021</v>
      </c>
      <c r="Z32" s="101">
        <f t="shared" si="5"/>
        <v>14862000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22790986</v>
      </c>
      <c r="C35" s="18">
        <v>0</v>
      </c>
      <c r="D35" s="58">
        <v>15761765</v>
      </c>
      <c r="E35" s="59">
        <v>15761765</v>
      </c>
      <c r="F35" s="59">
        <v>97642153</v>
      </c>
      <c r="G35" s="59">
        <v>95009027</v>
      </c>
      <c r="H35" s="59">
        <v>90387136</v>
      </c>
      <c r="I35" s="59">
        <v>90387136</v>
      </c>
      <c r="J35" s="59">
        <v>93856695</v>
      </c>
      <c r="K35" s="59">
        <v>97220683</v>
      </c>
      <c r="L35" s="59">
        <v>100161130</v>
      </c>
      <c r="M35" s="59">
        <v>100161130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100161130</v>
      </c>
      <c r="W35" s="59">
        <v>7880883</v>
      </c>
      <c r="X35" s="59">
        <v>92280247</v>
      </c>
      <c r="Y35" s="60">
        <v>1170.94</v>
      </c>
      <c r="Z35" s="61">
        <v>15761765</v>
      </c>
    </row>
    <row r="36" spans="1:26" ht="13.5">
      <c r="A36" s="57" t="s">
        <v>53</v>
      </c>
      <c r="B36" s="18">
        <v>639324222</v>
      </c>
      <c r="C36" s="18">
        <v>0</v>
      </c>
      <c r="D36" s="58">
        <v>1271272695</v>
      </c>
      <c r="E36" s="59">
        <v>1271272695</v>
      </c>
      <c r="F36" s="59">
        <v>641566367</v>
      </c>
      <c r="G36" s="59">
        <v>641566367</v>
      </c>
      <c r="H36" s="59">
        <v>641566367</v>
      </c>
      <c r="I36" s="59">
        <v>641566367</v>
      </c>
      <c r="J36" s="59">
        <v>641566367</v>
      </c>
      <c r="K36" s="59">
        <v>641566367</v>
      </c>
      <c r="L36" s="59">
        <v>641566367</v>
      </c>
      <c r="M36" s="59">
        <v>641566367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641566367</v>
      </c>
      <c r="W36" s="59">
        <v>635636348</v>
      </c>
      <c r="X36" s="59">
        <v>5930019</v>
      </c>
      <c r="Y36" s="60">
        <v>0.93</v>
      </c>
      <c r="Z36" s="61">
        <v>1271272695</v>
      </c>
    </row>
    <row r="37" spans="1:26" ht="13.5">
      <c r="A37" s="57" t="s">
        <v>54</v>
      </c>
      <c r="B37" s="18">
        <v>92920097</v>
      </c>
      <c r="C37" s="18">
        <v>0</v>
      </c>
      <c r="D37" s="58">
        <v>64534261</v>
      </c>
      <c r="E37" s="59">
        <v>64534261</v>
      </c>
      <c r="F37" s="59">
        <v>92030027</v>
      </c>
      <c r="G37" s="59">
        <v>63986689</v>
      </c>
      <c r="H37" s="59">
        <v>66870764</v>
      </c>
      <c r="I37" s="59">
        <v>66870764</v>
      </c>
      <c r="J37" s="59">
        <v>72370730</v>
      </c>
      <c r="K37" s="59">
        <v>73704311</v>
      </c>
      <c r="L37" s="59">
        <v>70606079</v>
      </c>
      <c r="M37" s="59">
        <v>70606079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70606079</v>
      </c>
      <c r="W37" s="59">
        <v>32267131</v>
      </c>
      <c r="X37" s="59">
        <v>38338948</v>
      </c>
      <c r="Y37" s="60">
        <v>118.82</v>
      </c>
      <c r="Z37" s="61">
        <v>64534261</v>
      </c>
    </row>
    <row r="38" spans="1:26" ht="13.5">
      <c r="A38" s="57" t="s">
        <v>55</v>
      </c>
      <c r="B38" s="18">
        <v>10808713</v>
      </c>
      <c r="C38" s="18">
        <v>0</v>
      </c>
      <c r="D38" s="58">
        <v>8845957</v>
      </c>
      <c r="E38" s="59">
        <v>8845957</v>
      </c>
      <c r="F38" s="59">
        <v>10808713</v>
      </c>
      <c r="G38" s="59">
        <v>10808713</v>
      </c>
      <c r="H38" s="59">
        <v>10808713</v>
      </c>
      <c r="I38" s="59">
        <v>10808713</v>
      </c>
      <c r="J38" s="59">
        <v>10808713</v>
      </c>
      <c r="K38" s="59">
        <v>10808713</v>
      </c>
      <c r="L38" s="59">
        <v>10808713</v>
      </c>
      <c r="M38" s="59">
        <v>10808713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10808713</v>
      </c>
      <c r="W38" s="59">
        <v>4422979</v>
      </c>
      <c r="X38" s="59">
        <v>6385734</v>
      </c>
      <c r="Y38" s="60">
        <v>144.38</v>
      </c>
      <c r="Z38" s="61">
        <v>8845957</v>
      </c>
    </row>
    <row r="39" spans="1:26" ht="13.5">
      <c r="A39" s="57" t="s">
        <v>56</v>
      </c>
      <c r="B39" s="18">
        <v>558386398</v>
      </c>
      <c r="C39" s="18">
        <v>0</v>
      </c>
      <c r="D39" s="58">
        <v>1213654242</v>
      </c>
      <c r="E39" s="59">
        <v>1213654242</v>
      </c>
      <c r="F39" s="59">
        <v>636369780</v>
      </c>
      <c r="G39" s="59">
        <v>661779992</v>
      </c>
      <c r="H39" s="59">
        <v>654274026</v>
      </c>
      <c r="I39" s="59">
        <v>654274026</v>
      </c>
      <c r="J39" s="59">
        <v>652243619</v>
      </c>
      <c r="K39" s="59">
        <v>654274026</v>
      </c>
      <c r="L39" s="59">
        <v>660312705</v>
      </c>
      <c r="M39" s="59">
        <v>660312705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660312705</v>
      </c>
      <c r="W39" s="59">
        <v>606827121</v>
      </c>
      <c r="X39" s="59">
        <v>53485584</v>
      </c>
      <c r="Y39" s="60">
        <v>8.81</v>
      </c>
      <c r="Z39" s="61">
        <v>1213654242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14181447</v>
      </c>
      <c r="C42" s="18">
        <v>0</v>
      </c>
      <c r="D42" s="58">
        <v>9994040</v>
      </c>
      <c r="E42" s="59">
        <v>9994040</v>
      </c>
      <c r="F42" s="59">
        <v>13115440</v>
      </c>
      <c r="G42" s="59">
        <v>-7416141</v>
      </c>
      <c r="H42" s="59">
        <v>-1286489</v>
      </c>
      <c r="I42" s="59">
        <v>4412810</v>
      </c>
      <c r="J42" s="59">
        <v>3618130</v>
      </c>
      <c r="K42" s="59">
        <v>-4561819</v>
      </c>
      <c r="L42" s="59">
        <v>7616482</v>
      </c>
      <c r="M42" s="59">
        <v>6672793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11085603</v>
      </c>
      <c r="W42" s="59">
        <v>4997018</v>
      </c>
      <c r="X42" s="59">
        <v>6088585</v>
      </c>
      <c r="Y42" s="60">
        <v>121.84</v>
      </c>
      <c r="Z42" s="61">
        <v>9994040</v>
      </c>
    </row>
    <row r="43" spans="1:26" ht="13.5">
      <c r="A43" s="57" t="s">
        <v>59</v>
      </c>
      <c r="B43" s="18">
        <v>-11266640</v>
      </c>
      <c r="C43" s="18">
        <v>0</v>
      </c>
      <c r="D43" s="58">
        <v>-9548000</v>
      </c>
      <c r="E43" s="59">
        <v>-9548000</v>
      </c>
      <c r="F43" s="59">
        <v>-1104149</v>
      </c>
      <c r="G43" s="59">
        <v>-103324</v>
      </c>
      <c r="H43" s="59">
        <v>-564361</v>
      </c>
      <c r="I43" s="59">
        <v>-1771834</v>
      </c>
      <c r="J43" s="59">
        <v>-6598</v>
      </c>
      <c r="K43" s="59">
        <v>-907881</v>
      </c>
      <c r="L43" s="59">
        <v>0</v>
      </c>
      <c r="M43" s="59">
        <v>-914479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-2686313</v>
      </c>
      <c r="W43" s="59">
        <v>-4773998</v>
      </c>
      <c r="X43" s="59">
        <v>2087685</v>
      </c>
      <c r="Y43" s="60">
        <v>-43.73</v>
      </c>
      <c r="Z43" s="61">
        <v>-9548000</v>
      </c>
    </row>
    <row r="44" spans="1:26" ht="13.5">
      <c r="A44" s="57" t="s">
        <v>60</v>
      </c>
      <c r="B44" s="18">
        <v>-269204</v>
      </c>
      <c r="C44" s="18">
        <v>0</v>
      </c>
      <c r="D44" s="58">
        <v>-73033</v>
      </c>
      <c r="E44" s="59">
        <v>-73033</v>
      </c>
      <c r="F44" s="59">
        <v>-26158</v>
      </c>
      <c r="G44" s="59">
        <v>-26158</v>
      </c>
      <c r="H44" s="59">
        <v>0</v>
      </c>
      <c r="I44" s="59">
        <v>-52316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-52316</v>
      </c>
      <c r="W44" s="59">
        <v>-36517</v>
      </c>
      <c r="X44" s="59">
        <v>-15799</v>
      </c>
      <c r="Y44" s="60">
        <v>43.26</v>
      </c>
      <c r="Z44" s="61">
        <v>-73033</v>
      </c>
    </row>
    <row r="45" spans="1:26" ht="13.5">
      <c r="A45" s="69" t="s">
        <v>61</v>
      </c>
      <c r="B45" s="21">
        <v>5174429</v>
      </c>
      <c r="C45" s="21">
        <v>0</v>
      </c>
      <c r="D45" s="98">
        <v>2901833</v>
      </c>
      <c r="E45" s="99">
        <v>2901833</v>
      </c>
      <c r="F45" s="99">
        <v>17159562</v>
      </c>
      <c r="G45" s="99">
        <v>9613939</v>
      </c>
      <c r="H45" s="99">
        <v>7763089</v>
      </c>
      <c r="I45" s="99">
        <v>7763089</v>
      </c>
      <c r="J45" s="99">
        <v>11374621</v>
      </c>
      <c r="K45" s="99">
        <v>5904921</v>
      </c>
      <c r="L45" s="99">
        <v>13521403</v>
      </c>
      <c r="M45" s="99">
        <v>13521403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13521403</v>
      </c>
      <c r="W45" s="99">
        <v>2715329</v>
      </c>
      <c r="X45" s="99">
        <v>10806074</v>
      </c>
      <c r="Y45" s="100">
        <v>397.97</v>
      </c>
      <c r="Z45" s="101">
        <v>2901833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67.64854921665291</v>
      </c>
      <c r="C58" s="5">
        <f>IF(C67=0,0,+(C76/C67)*100)</f>
        <v>0</v>
      </c>
      <c r="D58" s="6">
        <f aca="true" t="shared" si="6" ref="D58:Z58">IF(D67=0,0,+(D76/D67)*100)</f>
        <v>52.97708811104707</v>
      </c>
      <c r="E58" s="7">
        <f t="shared" si="6"/>
        <v>52.97708811104707</v>
      </c>
      <c r="F58" s="7">
        <f t="shared" si="6"/>
        <v>28.160784349057817</v>
      </c>
      <c r="G58" s="7">
        <f t="shared" si="6"/>
        <v>42.303781322056736</v>
      </c>
      <c r="H58" s="7">
        <f t="shared" si="6"/>
        <v>187.37319261543158</v>
      </c>
      <c r="I58" s="7">
        <f t="shared" si="6"/>
        <v>53.69592368549807</v>
      </c>
      <c r="J58" s="7">
        <f t="shared" si="6"/>
        <v>461.82664186175646</v>
      </c>
      <c r="K58" s="7">
        <f t="shared" si="6"/>
        <v>83.16948941736968</v>
      </c>
      <c r="L58" s="7">
        <f t="shared" si="6"/>
        <v>91.05903041212578</v>
      </c>
      <c r="M58" s="7">
        <f t="shared" si="6"/>
        <v>172.09701364765775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93.04633259041323</v>
      </c>
      <c r="W58" s="7">
        <f t="shared" si="6"/>
        <v>52.977098518588605</v>
      </c>
      <c r="X58" s="7">
        <f t="shared" si="6"/>
        <v>0</v>
      </c>
      <c r="Y58" s="7">
        <f t="shared" si="6"/>
        <v>0</v>
      </c>
      <c r="Z58" s="8">
        <f t="shared" si="6"/>
        <v>52.97708811104707</v>
      </c>
    </row>
    <row r="59" spans="1:26" ht="13.5">
      <c r="A59" s="36" t="s">
        <v>31</v>
      </c>
      <c r="B59" s="9">
        <f aca="true" t="shared" si="7" ref="B59:Z66">IF(B68=0,0,+(B77/B68)*100)</f>
        <v>63.99999127533054</v>
      </c>
      <c r="C59" s="9">
        <f t="shared" si="7"/>
        <v>0</v>
      </c>
      <c r="D59" s="2">
        <f t="shared" si="7"/>
        <v>39.99999297511205</v>
      </c>
      <c r="E59" s="10">
        <f t="shared" si="7"/>
        <v>39.99999297511205</v>
      </c>
      <c r="F59" s="10">
        <f t="shared" si="7"/>
        <v>16.779559565770757</v>
      </c>
      <c r="G59" s="10">
        <f t="shared" si="7"/>
        <v>10.243680226709204</v>
      </c>
      <c r="H59" s="10">
        <f t="shared" si="7"/>
        <v>-2013.9382990550307</v>
      </c>
      <c r="I59" s="10">
        <f t="shared" si="7"/>
        <v>24.919759171263266</v>
      </c>
      <c r="J59" s="10">
        <f t="shared" si="7"/>
        <v>-75625.05407354001</v>
      </c>
      <c r="K59" s="10">
        <f t="shared" si="7"/>
        <v>172.16684180641172</v>
      </c>
      <c r="L59" s="10">
        <f t="shared" si="7"/>
        <v>-18609.018567639258</v>
      </c>
      <c r="M59" s="10">
        <f t="shared" si="7"/>
        <v>437.18286733881496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62.56916187657271</v>
      </c>
      <c r="W59" s="10">
        <f t="shared" si="7"/>
        <v>40.000098348517646</v>
      </c>
      <c r="X59" s="10">
        <f t="shared" si="7"/>
        <v>0</v>
      </c>
      <c r="Y59" s="10">
        <f t="shared" si="7"/>
        <v>0</v>
      </c>
      <c r="Z59" s="11">
        <f t="shared" si="7"/>
        <v>39.99999297511205</v>
      </c>
    </row>
    <row r="60" spans="1:26" ht="13.5">
      <c r="A60" s="37" t="s">
        <v>32</v>
      </c>
      <c r="B60" s="12">
        <f t="shared" si="7"/>
        <v>65.15282972034268</v>
      </c>
      <c r="C60" s="12">
        <f t="shared" si="7"/>
        <v>0</v>
      </c>
      <c r="D60" s="3">
        <f t="shared" si="7"/>
        <v>58.005365217292834</v>
      </c>
      <c r="E60" s="13">
        <f t="shared" si="7"/>
        <v>58.005365217292834</v>
      </c>
      <c r="F60" s="13">
        <f t="shared" si="7"/>
        <v>65.99363766821543</v>
      </c>
      <c r="G60" s="13">
        <f t="shared" si="7"/>
        <v>82.4267767052365</v>
      </c>
      <c r="H60" s="13">
        <f t="shared" si="7"/>
        <v>177.36600462050376</v>
      </c>
      <c r="I60" s="13">
        <f t="shared" si="7"/>
        <v>105.10833157937472</v>
      </c>
      <c r="J60" s="13">
        <f t="shared" si="7"/>
        <v>409.5389557799916</v>
      </c>
      <c r="K60" s="13">
        <f t="shared" si="7"/>
        <v>56.18281871007367</v>
      </c>
      <c r="L60" s="13">
        <f t="shared" si="7"/>
        <v>135.10883008757523</v>
      </c>
      <c r="M60" s="13">
        <f t="shared" si="7"/>
        <v>168.98000374858623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136.3325506270327</v>
      </c>
      <c r="W60" s="13">
        <f t="shared" si="7"/>
        <v>58.00534394875804</v>
      </c>
      <c r="X60" s="13">
        <f t="shared" si="7"/>
        <v>0</v>
      </c>
      <c r="Y60" s="13">
        <f t="shared" si="7"/>
        <v>0</v>
      </c>
      <c r="Z60" s="14">
        <f t="shared" si="7"/>
        <v>58.005365217292834</v>
      </c>
    </row>
    <row r="61" spans="1:26" ht="13.5">
      <c r="A61" s="38" t="s">
        <v>114</v>
      </c>
      <c r="B61" s="12">
        <f t="shared" si="7"/>
        <v>64.62539330033725</v>
      </c>
      <c r="C61" s="12">
        <f t="shared" si="7"/>
        <v>0</v>
      </c>
      <c r="D61" s="3">
        <f t="shared" si="7"/>
        <v>80.0000051166149</v>
      </c>
      <c r="E61" s="13">
        <f t="shared" si="7"/>
        <v>80.0000051166149</v>
      </c>
      <c r="F61" s="13">
        <f t="shared" si="7"/>
        <v>86.99430214792847</v>
      </c>
      <c r="G61" s="13">
        <f t="shared" si="7"/>
        <v>128.6786355196818</v>
      </c>
      <c r="H61" s="13">
        <f t="shared" si="7"/>
        <v>224.56466719167122</v>
      </c>
      <c r="I61" s="13">
        <f t="shared" si="7"/>
        <v>140.43731074609315</v>
      </c>
      <c r="J61" s="13">
        <f t="shared" si="7"/>
        <v>493.4562668234275</v>
      </c>
      <c r="K61" s="13">
        <f t="shared" si="7"/>
        <v>53.08453227465249</v>
      </c>
      <c r="L61" s="13">
        <f t="shared" si="7"/>
        <v>426.0935211559041</v>
      </c>
      <c r="M61" s="13">
        <f t="shared" si="7"/>
        <v>204.9229510109956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173.08079915213705</v>
      </c>
      <c r="W61" s="13">
        <f t="shared" si="7"/>
        <v>79.99996247817339</v>
      </c>
      <c r="X61" s="13">
        <f t="shared" si="7"/>
        <v>0</v>
      </c>
      <c r="Y61" s="13">
        <f t="shared" si="7"/>
        <v>0</v>
      </c>
      <c r="Z61" s="14">
        <f t="shared" si="7"/>
        <v>80.0000051166149</v>
      </c>
    </row>
    <row r="62" spans="1:26" ht="13.5">
      <c r="A62" s="38" t="s">
        <v>115</v>
      </c>
      <c r="B62" s="12">
        <f t="shared" si="7"/>
        <v>64.0000123647031</v>
      </c>
      <c r="C62" s="12">
        <f t="shared" si="7"/>
        <v>0</v>
      </c>
      <c r="D62" s="3">
        <f t="shared" si="7"/>
        <v>40.000009478589135</v>
      </c>
      <c r="E62" s="13">
        <f t="shared" si="7"/>
        <v>40.000009478589135</v>
      </c>
      <c r="F62" s="13">
        <f t="shared" si="7"/>
        <v>43.862738010563994</v>
      </c>
      <c r="G62" s="13">
        <f t="shared" si="7"/>
        <v>59.647781248267314</v>
      </c>
      <c r="H62" s="13">
        <f t="shared" si="7"/>
        <v>154.4023784658347</v>
      </c>
      <c r="I62" s="13">
        <f t="shared" si="7"/>
        <v>83.72046176717133</v>
      </c>
      <c r="J62" s="13">
        <f t="shared" si="7"/>
        <v>463.90549835082345</v>
      </c>
      <c r="K62" s="13">
        <f t="shared" si="7"/>
        <v>57.77745596357969</v>
      </c>
      <c r="L62" s="13">
        <f t="shared" si="7"/>
        <v>36.75181095880087</v>
      </c>
      <c r="M62" s="13">
        <f t="shared" si="7"/>
        <v>124.26914440359968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104.48746443342507</v>
      </c>
      <c r="W62" s="13">
        <f t="shared" si="7"/>
        <v>39.999968404722864</v>
      </c>
      <c r="X62" s="13">
        <f t="shared" si="7"/>
        <v>0</v>
      </c>
      <c r="Y62" s="13">
        <f t="shared" si="7"/>
        <v>0</v>
      </c>
      <c r="Z62" s="14">
        <f t="shared" si="7"/>
        <v>40.000009478589135</v>
      </c>
    </row>
    <row r="63" spans="1:26" ht="13.5">
      <c r="A63" s="38" t="s">
        <v>116</v>
      </c>
      <c r="B63" s="12">
        <f t="shared" si="7"/>
        <v>64.00000461637536</v>
      </c>
      <c r="C63" s="12">
        <f t="shared" si="7"/>
        <v>0</v>
      </c>
      <c r="D63" s="3">
        <f t="shared" si="7"/>
        <v>39.99998947498876</v>
      </c>
      <c r="E63" s="13">
        <f t="shared" si="7"/>
        <v>39.99998947498876</v>
      </c>
      <c r="F63" s="13">
        <f t="shared" si="7"/>
        <v>36.19658466617954</v>
      </c>
      <c r="G63" s="13">
        <f t="shared" si="7"/>
        <v>23.817888101131484</v>
      </c>
      <c r="H63" s="13">
        <f t="shared" si="7"/>
        <v>108.22480342680475</v>
      </c>
      <c r="I63" s="13">
        <f t="shared" si="7"/>
        <v>53.452612701895966</v>
      </c>
      <c r="J63" s="13">
        <f t="shared" si="7"/>
        <v>203.08375293077603</v>
      </c>
      <c r="K63" s="13">
        <f t="shared" si="7"/>
        <v>66.30395175542478</v>
      </c>
      <c r="L63" s="13">
        <f t="shared" si="7"/>
        <v>63.218159473474614</v>
      </c>
      <c r="M63" s="13">
        <f t="shared" si="7"/>
        <v>115.18642157226999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81.66281083442944</v>
      </c>
      <c r="W63" s="13">
        <f t="shared" si="7"/>
        <v>40.00008420006778</v>
      </c>
      <c r="X63" s="13">
        <f t="shared" si="7"/>
        <v>0</v>
      </c>
      <c r="Y63" s="13">
        <f t="shared" si="7"/>
        <v>0</v>
      </c>
      <c r="Z63" s="14">
        <f t="shared" si="7"/>
        <v>39.99998947498876</v>
      </c>
    </row>
    <row r="64" spans="1:26" ht="13.5">
      <c r="A64" s="38" t="s">
        <v>117</v>
      </c>
      <c r="B64" s="12">
        <f t="shared" si="7"/>
        <v>63.9999933541128</v>
      </c>
      <c r="C64" s="12">
        <f t="shared" si="7"/>
        <v>0</v>
      </c>
      <c r="D64" s="3">
        <f t="shared" si="7"/>
        <v>40</v>
      </c>
      <c r="E64" s="13">
        <f t="shared" si="7"/>
        <v>40</v>
      </c>
      <c r="F64" s="13">
        <f t="shared" si="7"/>
        <v>34.93196950689955</v>
      </c>
      <c r="G64" s="13">
        <f t="shared" si="7"/>
        <v>28.038916810853863</v>
      </c>
      <c r="H64" s="13">
        <f t="shared" si="7"/>
        <v>95.71414588788019</v>
      </c>
      <c r="I64" s="13">
        <f t="shared" si="7"/>
        <v>50.532266220208214</v>
      </c>
      <c r="J64" s="13">
        <f t="shared" si="7"/>
        <v>176.0988160481948</v>
      </c>
      <c r="K64" s="13">
        <f t="shared" si="7"/>
        <v>65.33546254020376</v>
      </c>
      <c r="L64" s="13">
        <f t="shared" si="7"/>
        <v>53.59130028687704</v>
      </c>
      <c r="M64" s="13">
        <f t="shared" si="7"/>
        <v>100.07213955725258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73.00201477501679</v>
      </c>
      <c r="W64" s="13">
        <f t="shared" si="7"/>
        <v>39.99997138843349</v>
      </c>
      <c r="X64" s="13">
        <f t="shared" si="7"/>
        <v>0</v>
      </c>
      <c r="Y64" s="13">
        <f t="shared" si="7"/>
        <v>0</v>
      </c>
      <c r="Z64" s="14">
        <f t="shared" si="7"/>
        <v>40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39.99999090924793</v>
      </c>
      <c r="E66" s="16">
        <f t="shared" si="7"/>
        <v>39.99999090924793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40.00003636300827</v>
      </c>
      <c r="X66" s="16">
        <f t="shared" si="7"/>
        <v>0</v>
      </c>
      <c r="Y66" s="16">
        <f t="shared" si="7"/>
        <v>0</v>
      </c>
      <c r="Z66" s="17">
        <f t="shared" si="7"/>
        <v>39.99999090924793</v>
      </c>
    </row>
    <row r="67" spans="1:26" ht="13.5" hidden="1">
      <c r="A67" s="40" t="s">
        <v>120</v>
      </c>
      <c r="B67" s="23">
        <v>24831585</v>
      </c>
      <c r="C67" s="23"/>
      <c r="D67" s="24">
        <v>36145252</v>
      </c>
      <c r="E67" s="25">
        <v>36145252</v>
      </c>
      <c r="F67" s="25">
        <v>10211168</v>
      </c>
      <c r="G67" s="25">
        <v>4178565</v>
      </c>
      <c r="H67" s="25">
        <v>2306648</v>
      </c>
      <c r="I67" s="25">
        <v>16696381</v>
      </c>
      <c r="J67" s="25">
        <v>1901774</v>
      </c>
      <c r="K67" s="25">
        <v>4004014</v>
      </c>
      <c r="L67" s="25">
        <v>2405455</v>
      </c>
      <c r="M67" s="25">
        <v>8311243</v>
      </c>
      <c r="N67" s="25"/>
      <c r="O67" s="25"/>
      <c r="P67" s="25"/>
      <c r="Q67" s="25"/>
      <c r="R67" s="25"/>
      <c r="S67" s="25"/>
      <c r="T67" s="25"/>
      <c r="U67" s="25"/>
      <c r="V67" s="25">
        <v>25007624</v>
      </c>
      <c r="W67" s="25">
        <v>18072630</v>
      </c>
      <c r="X67" s="25"/>
      <c r="Y67" s="24"/>
      <c r="Z67" s="26">
        <v>36145252</v>
      </c>
    </row>
    <row r="68" spans="1:26" ht="13.5" hidden="1">
      <c r="A68" s="36" t="s">
        <v>31</v>
      </c>
      <c r="B68" s="18">
        <v>5043171</v>
      </c>
      <c r="C68" s="18"/>
      <c r="D68" s="19">
        <v>5694041</v>
      </c>
      <c r="E68" s="20">
        <v>5694041</v>
      </c>
      <c r="F68" s="20">
        <v>7339257</v>
      </c>
      <c r="G68" s="20">
        <v>1927403</v>
      </c>
      <c r="H68" s="20">
        <v>-43176</v>
      </c>
      <c r="I68" s="20">
        <v>9223484</v>
      </c>
      <c r="J68" s="20">
        <v>-2774</v>
      </c>
      <c r="K68" s="20">
        <v>931637</v>
      </c>
      <c r="L68" s="20">
        <v>-1885</v>
      </c>
      <c r="M68" s="20">
        <v>926978</v>
      </c>
      <c r="N68" s="20"/>
      <c r="O68" s="20"/>
      <c r="P68" s="20"/>
      <c r="Q68" s="20"/>
      <c r="R68" s="20"/>
      <c r="S68" s="20"/>
      <c r="T68" s="20"/>
      <c r="U68" s="20"/>
      <c r="V68" s="20">
        <v>10150462</v>
      </c>
      <c r="W68" s="20">
        <v>2847018</v>
      </c>
      <c r="X68" s="20"/>
      <c r="Y68" s="19"/>
      <c r="Z68" s="22">
        <v>5694041</v>
      </c>
    </row>
    <row r="69" spans="1:26" ht="13.5" hidden="1">
      <c r="A69" s="37" t="s">
        <v>32</v>
      </c>
      <c r="B69" s="18">
        <v>17843159</v>
      </c>
      <c r="C69" s="18"/>
      <c r="D69" s="19">
        <v>26051135</v>
      </c>
      <c r="E69" s="20">
        <v>26051135</v>
      </c>
      <c r="F69" s="20">
        <v>2491225</v>
      </c>
      <c r="G69" s="20">
        <v>1905029</v>
      </c>
      <c r="H69" s="20">
        <v>1946541</v>
      </c>
      <c r="I69" s="20">
        <v>6342795</v>
      </c>
      <c r="J69" s="20">
        <v>1632338</v>
      </c>
      <c r="K69" s="20">
        <v>3072377</v>
      </c>
      <c r="L69" s="20">
        <v>1361572</v>
      </c>
      <c r="M69" s="20">
        <v>6066287</v>
      </c>
      <c r="N69" s="20"/>
      <c r="O69" s="20"/>
      <c r="P69" s="20"/>
      <c r="Q69" s="20"/>
      <c r="R69" s="20"/>
      <c r="S69" s="20"/>
      <c r="T69" s="20"/>
      <c r="U69" s="20"/>
      <c r="V69" s="20">
        <v>12409082</v>
      </c>
      <c r="W69" s="20">
        <v>13025574</v>
      </c>
      <c r="X69" s="20"/>
      <c r="Y69" s="19"/>
      <c r="Z69" s="22">
        <v>26051135</v>
      </c>
    </row>
    <row r="70" spans="1:26" ht="13.5" hidden="1">
      <c r="A70" s="38" t="s">
        <v>114</v>
      </c>
      <c r="B70" s="18">
        <v>9871273</v>
      </c>
      <c r="C70" s="18"/>
      <c r="D70" s="19">
        <v>11726503</v>
      </c>
      <c r="E70" s="20">
        <v>11726503</v>
      </c>
      <c r="F70" s="20">
        <v>1390875</v>
      </c>
      <c r="G70" s="20">
        <v>901061</v>
      </c>
      <c r="H70" s="20">
        <v>1009515</v>
      </c>
      <c r="I70" s="20">
        <v>3301451</v>
      </c>
      <c r="J70" s="20">
        <v>904988</v>
      </c>
      <c r="K70" s="20">
        <v>2170248</v>
      </c>
      <c r="L70" s="20">
        <v>309299</v>
      </c>
      <c r="M70" s="20">
        <v>3384535</v>
      </c>
      <c r="N70" s="20"/>
      <c r="O70" s="20"/>
      <c r="P70" s="20"/>
      <c r="Q70" s="20"/>
      <c r="R70" s="20"/>
      <c r="S70" s="20"/>
      <c r="T70" s="20"/>
      <c r="U70" s="20"/>
      <c r="V70" s="20">
        <v>6685986</v>
      </c>
      <c r="W70" s="20">
        <v>5863254</v>
      </c>
      <c r="X70" s="20"/>
      <c r="Y70" s="19"/>
      <c r="Z70" s="22">
        <v>11726503</v>
      </c>
    </row>
    <row r="71" spans="1:26" ht="13.5" hidden="1">
      <c r="A71" s="38" t="s">
        <v>115</v>
      </c>
      <c r="B71" s="18">
        <v>2588012</v>
      </c>
      <c r="C71" s="18"/>
      <c r="D71" s="19">
        <v>6330056</v>
      </c>
      <c r="E71" s="20">
        <v>6330056</v>
      </c>
      <c r="F71" s="20">
        <v>514578</v>
      </c>
      <c r="G71" s="20">
        <v>432856</v>
      </c>
      <c r="H71" s="20">
        <v>437593</v>
      </c>
      <c r="I71" s="20">
        <v>1385027</v>
      </c>
      <c r="J71" s="20">
        <v>273773</v>
      </c>
      <c r="K71" s="20">
        <v>490276</v>
      </c>
      <c r="L71" s="20">
        <v>689966</v>
      </c>
      <c r="M71" s="20">
        <v>1454015</v>
      </c>
      <c r="N71" s="20"/>
      <c r="O71" s="20"/>
      <c r="P71" s="20"/>
      <c r="Q71" s="20"/>
      <c r="R71" s="20"/>
      <c r="S71" s="20"/>
      <c r="T71" s="20"/>
      <c r="U71" s="20"/>
      <c r="V71" s="20">
        <v>2839042</v>
      </c>
      <c r="W71" s="20">
        <v>3165030</v>
      </c>
      <c r="X71" s="20"/>
      <c r="Y71" s="19"/>
      <c r="Z71" s="22">
        <v>6330056</v>
      </c>
    </row>
    <row r="72" spans="1:26" ht="13.5" hidden="1">
      <c r="A72" s="38" t="s">
        <v>116</v>
      </c>
      <c r="B72" s="18">
        <v>2599442</v>
      </c>
      <c r="C72" s="18"/>
      <c r="D72" s="19">
        <v>3800471</v>
      </c>
      <c r="E72" s="20">
        <v>3800471</v>
      </c>
      <c r="F72" s="20">
        <v>295608</v>
      </c>
      <c r="G72" s="20">
        <v>297751</v>
      </c>
      <c r="H72" s="20">
        <v>254231</v>
      </c>
      <c r="I72" s="20">
        <v>847590</v>
      </c>
      <c r="J72" s="20">
        <v>260170</v>
      </c>
      <c r="K72" s="20">
        <v>219548</v>
      </c>
      <c r="L72" s="20">
        <v>233531</v>
      </c>
      <c r="M72" s="20">
        <v>713249</v>
      </c>
      <c r="N72" s="20"/>
      <c r="O72" s="20"/>
      <c r="P72" s="20"/>
      <c r="Q72" s="20"/>
      <c r="R72" s="20"/>
      <c r="S72" s="20"/>
      <c r="T72" s="20"/>
      <c r="U72" s="20"/>
      <c r="V72" s="20">
        <v>1560839</v>
      </c>
      <c r="W72" s="20">
        <v>1900236</v>
      </c>
      <c r="X72" s="20"/>
      <c r="Y72" s="19"/>
      <c r="Z72" s="22">
        <v>3800471</v>
      </c>
    </row>
    <row r="73" spans="1:26" ht="13.5" hidden="1">
      <c r="A73" s="38" t="s">
        <v>117</v>
      </c>
      <c r="B73" s="18">
        <v>3009380</v>
      </c>
      <c r="C73" s="18"/>
      <c r="D73" s="19">
        <v>4194105</v>
      </c>
      <c r="E73" s="20">
        <v>4194105</v>
      </c>
      <c r="F73" s="20">
        <v>290164</v>
      </c>
      <c r="G73" s="20">
        <v>291288</v>
      </c>
      <c r="H73" s="20">
        <v>245202</v>
      </c>
      <c r="I73" s="20">
        <v>826654</v>
      </c>
      <c r="J73" s="20">
        <v>239030</v>
      </c>
      <c r="K73" s="20">
        <v>222305</v>
      </c>
      <c r="L73" s="20">
        <v>224835</v>
      </c>
      <c r="M73" s="20">
        <v>686170</v>
      </c>
      <c r="N73" s="20"/>
      <c r="O73" s="20"/>
      <c r="P73" s="20"/>
      <c r="Q73" s="20"/>
      <c r="R73" s="20"/>
      <c r="S73" s="20"/>
      <c r="T73" s="20"/>
      <c r="U73" s="20"/>
      <c r="V73" s="20">
        <v>1512824</v>
      </c>
      <c r="W73" s="20">
        <v>2097054</v>
      </c>
      <c r="X73" s="20"/>
      <c r="Y73" s="19"/>
      <c r="Z73" s="22">
        <v>4194105</v>
      </c>
    </row>
    <row r="74" spans="1:26" ht="13.5" hidden="1">
      <c r="A74" s="38" t="s">
        <v>118</v>
      </c>
      <c r="B74" s="18">
        <v>-224948</v>
      </c>
      <c r="C74" s="18"/>
      <c r="D74" s="19"/>
      <c r="E74" s="20"/>
      <c r="F74" s="20"/>
      <c r="G74" s="20">
        <v>-17927</v>
      </c>
      <c r="H74" s="20"/>
      <c r="I74" s="20">
        <v>-17927</v>
      </c>
      <c r="J74" s="20">
        <v>-45623</v>
      </c>
      <c r="K74" s="20">
        <v>-30000</v>
      </c>
      <c r="L74" s="20">
        <v>-96059</v>
      </c>
      <c r="M74" s="20">
        <v>-171682</v>
      </c>
      <c r="N74" s="20"/>
      <c r="O74" s="20"/>
      <c r="P74" s="20"/>
      <c r="Q74" s="20"/>
      <c r="R74" s="20"/>
      <c r="S74" s="20"/>
      <c r="T74" s="20"/>
      <c r="U74" s="20"/>
      <c r="V74" s="20">
        <v>-189609</v>
      </c>
      <c r="W74" s="20"/>
      <c r="X74" s="20"/>
      <c r="Y74" s="19"/>
      <c r="Z74" s="22"/>
    </row>
    <row r="75" spans="1:26" ht="13.5" hidden="1">
      <c r="A75" s="39" t="s">
        <v>119</v>
      </c>
      <c r="B75" s="27">
        <v>1945255</v>
      </c>
      <c r="C75" s="27"/>
      <c r="D75" s="28">
        <v>4400076</v>
      </c>
      <c r="E75" s="29">
        <v>4400076</v>
      </c>
      <c r="F75" s="29">
        <v>380686</v>
      </c>
      <c r="G75" s="29">
        <v>346133</v>
      </c>
      <c r="H75" s="29">
        <v>403283</v>
      </c>
      <c r="I75" s="29">
        <v>1130102</v>
      </c>
      <c r="J75" s="29">
        <v>272210</v>
      </c>
      <c r="K75" s="29"/>
      <c r="L75" s="29">
        <v>1045768</v>
      </c>
      <c r="M75" s="29">
        <v>1317978</v>
      </c>
      <c r="N75" s="29"/>
      <c r="O75" s="29"/>
      <c r="P75" s="29"/>
      <c r="Q75" s="29"/>
      <c r="R75" s="29"/>
      <c r="S75" s="29"/>
      <c r="T75" s="29"/>
      <c r="U75" s="29"/>
      <c r="V75" s="29">
        <v>2448080</v>
      </c>
      <c r="W75" s="29">
        <v>2200038</v>
      </c>
      <c r="X75" s="29"/>
      <c r="Y75" s="28"/>
      <c r="Z75" s="30">
        <v>4400076</v>
      </c>
    </row>
    <row r="76" spans="1:26" ht="13.5" hidden="1">
      <c r="A76" s="41" t="s">
        <v>121</v>
      </c>
      <c r="B76" s="31">
        <v>16798207</v>
      </c>
      <c r="C76" s="31"/>
      <c r="D76" s="32">
        <v>19148702</v>
      </c>
      <c r="E76" s="33">
        <v>19148702</v>
      </c>
      <c r="F76" s="33">
        <v>2875545</v>
      </c>
      <c r="G76" s="33">
        <v>1767691</v>
      </c>
      <c r="H76" s="33">
        <v>4322040</v>
      </c>
      <c r="I76" s="33">
        <v>8965276</v>
      </c>
      <c r="J76" s="33">
        <v>8782899</v>
      </c>
      <c r="K76" s="33">
        <v>3330118</v>
      </c>
      <c r="L76" s="33">
        <v>2190384</v>
      </c>
      <c r="M76" s="33">
        <v>14303401</v>
      </c>
      <c r="N76" s="33"/>
      <c r="O76" s="33"/>
      <c r="P76" s="33"/>
      <c r="Q76" s="33"/>
      <c r="R76" s="33"/>
      <c r="S76" s="33"/>
      <c r="T76" s="33"/>
      <c r="U76" s="33"/>
      <c r="V76" s="33">
        <v>23268677</v>
      </c>
      <c r="W76" s="33">
        <v>9574355</v>
      </c>
      <c r="X76" s="33"/>
      <c r="Y76" s="32"/>
      <c r="Z76" s="34">
        <v>19148702</v>
      </c>
    </row>
    <row r="77" spans="1:26" ht="13.5" hidden="1">
      <c r="A77" s="36" t="s">
        <v>31</v>
      </c>
      <c r="B77" s="18">
        <v>3227629</v>
      </c>
      <c r="C77" s="18"/>
      <c r="D77" s="19">
        <v>2277616</v>
      </c>
      <c r="E77" s="20">
        <v>2277616</v>
      </c>
      <c r="F77" s="20">
        <v>1231495</v>
      </c>
      <c r="G77" s="20">
        <v>197437</v>
      </c>
      <c r="H77" s="20">
        <v>869538</v>
      </c>
      <c r="I77" s="20">
        <v>2298470</v>
      </c>
      <c r="J77" s="20">
        <v>2097839</v>
      </c>
      <c r="K77" s="20">
        <v>1603970</v>
      </c>
      <c r="L77" s="20">
        <v>350780</v>
      </c>
      <c r="M77" s="20">
        <v>4052589</v>
      </c>
      <c r="N77" s="20"/>
      <c r="O77" s="20"/>
      <c r="P77" s="20"/>
      <c r="Q77" s="20"/>
      <c r="R77" s="20"/>
      <c r="S77" s="20"/>
      <c r="T77" s="20"/>
      <c r="U77" s="20"/>
      <c r="V77" s="20">
        <v>6351059</v>
      </c>
      <c r="W77" s="20">
        <v>1138810</v>
      </c>
      <c r="X77" s="20"/>
      <c r="Y77" s="19"/>
      <c r="Z77" s="22">
        <v>2277616</v>
      </c>
    </row>
    <row r="78" spans="1:26" ht="13.5" hidden="1">
      <c r="A78" s="37" t="s">
        <v>32</v>
      </c>
      <c r="B78" s="18">
        <v>11625323</v>
      </c>
      <c r="C78" s="18"/>
      <c r="D78" s="19">
        <v>15111056</v>
      </c>
      <c r="E78" s="20">
        <v>15111056</v>
      </c>
      <c r="F78" s="20">
        <v>1644050</v>
      </c>
      <c r="G78" s="20">
        <v>1570254</v>
      </c>
      <c r="H78" s="20">
        <v>3452502</v>
      </c>
      <c r="I78" s="20">
        <v>6666806</v>
      </c>
      <c r="J78" s="20">
        <v>6685060</v>
      </c>
      <c r="K78" s="20">
        <v>1726148</v>
      </c>
      <c r="L78" s="20">
        <v>1839604</v>
      </c>
      <c r="M78" s="20">
        <v>10250812</v>
      </c>
      <c r="N78" s="20"/>
      <c r="O78" s="20"/>
      <c r="P78" s="20"/>
      <c r="Q78" s="20"/>
      <c r="R78" s="20"/>
      <c r="S78" s="20"/>
      <c r="T78" s="20"/>
      <c r="U78" s="20"/>
      <c r="V78" s="20">
        <v>16917618</v>
      </c>
      <c r="W78" s="20">
        <v>7555529</v>
      </c>
      <c r="X78" s="20"/>
      <c r="Y78" s="19"/>
      <c r="Z78" s="22">
        <v>15111056</v>
      </c>
    </row>
    <row r="79" spans="1:26" ht="13.5" hidden="1">
      <c r="A79" s="38" t="s">
        <v>114</v>
      </c>
      <c r="B79" s="18">
        <v>6379349</v>
      </c>
      <c r="C79" s="18"/>
      <c r="D79" s="19">
        <v>9381203</v>
      </c>
      <c r="E79" s="20">
        <v>9381203</v>
      </c>
      <c r="F79" s="20">
        <v>1209982</v>
      </c>
      <c r="G79" s="20">
        <v>1159473</v>
      </c>
      <c r="H79" s="20">
        <v>2267014</v>
      </c>
      <c r="I79" s="20">
        <v>4636469</v>
      </c>
      <c r="J79" s="20">
        <v>4465720</v>
      </c>
      <c r="K79" s="20">
        <v>1152066</v>
      </c>
      <c r="L79" s="20">
        <v>1317903</v>
      </c>
      <c r="M79" s="20">
        <v>6935689</v>
      </c>
      <c r="N79" s="20"/>
      <c r="O79" s="20"/>
      <c r="P79" s="20"/>
      <c r="Q79" s="20"/>
      <c r="R79" s="20"/>
      <c r="S79" s="20"/>
      <c r="T79" s="20"/>
      <c r="U79" s="20"/>
      <c r="V79" s="20">
        <v>11572158</v>
      </c>
      <c r="W79" s="20">
        <v>4690601</v>
      </c>
      <c r="X79" s="20"/>
      <c r="Y79" s="19"/>
      <c r="Z79" s="22">
        <v>9381203</v>
      </c>
    </row>
    <row r="80" spans="1:26" ht="13.5" hidden="1">
      <c r="A80" s="38" t="s">
        <v>115</v>
      </c>
      <c r="B80" s="18">
        <v>1656328</v>
      </c>
      <c r="C80" s="18"/>
      <c r="D80" s="19">
        <v>2532023</v>
      </c>
      <c r="E80" s="20">
        <v>2532023</v>
      </c>
      <c r="F80" s="20">
        <v>225708</v>
      </c>
      <c r="G80" s="20">
        <v>258189</v>
      </c>
      <c r="H80" s="20">
        <v>675654</v>
      </c>
      <c r="I80" s="20">
        <v>1159551</v>
      </c>
      <c r="J80" s="20">
        <v>1270048</v>
      </c>
      <c r="K80" s="20">
        <v>283269</v>
      </c>
      <c r="L80" s="20">
        <v>253575</v>
      </c>
      <c r="M80" s="20">
        <v>1806892</v>
      </c>
      <c r="N80" s="20"/>
      <c r="O80" s="20"/>
      <c r="P80" s="20"/>
      <c r="Q80" s="20"/>
      <c r="R80" s="20"/>
      <c r="S80" s="20"/>
      <c r="T80" s="20"/>
      <c r="U80" s="20"/>
      <c r="V80" s="20">
        <v>2966443</v>
      </c>
      <c r="W80" s="20">
        <v>1266011</v>
      </c>
      <c r="X80" s="20"/>
      <c r="Y80" s="19"/>
      <c r="Z80" s="22">
        <v>2532023</v>
      </c>
    </row>
    <row r="81" spans="1:26" ht="13.5" hidden="1">
      <c r="A81" s="38" t="s">
        <v>116</v>
      </c>
      <c r="B81" s="18">
        <v>1663643</v>
      </c>
      <c r="C81" s="18"/>
      <c r="D81" s="19">
        <v>1520188</v>
      </c>
      <c r="E81" s="20">
        <v>1520188</v>
      </c>
      <c r="F81" s="20">
        <v>107000</v>
      </c>
      <c r="G81" s="20">
        <v>70918</v>
      </c>
      <c r="H81" s="20">
        <v>275141</v>
      </c>
      <c r="I81" s="20">
        <v>453059</v>
      </c>
      <c r="J81" s="20">
        <v>528363</v>
      </c>
      <c r="K81" s="20">
        <v>145569</v>
      </c>
      <c r="L81" s="20">
        <v>147634</v>
      </c>
      <c r="M81" s="20">
        <v>821566</v>
      </c>
      <c r="N81" s="20"/>
      <c r="O81" s="20"/>
      <c r="P81" s="20"/>
      <c r="Q81" s="20"/>
      <c r="R81" s="20"/>
      <c r="S81" s="20"/>
      <c r="T81" s="20"/>
      <c r="U81" s="20"/>
      <c r="V81" s="20">
        <v>1274625</v>
      </c>
      <c r="W81" s="20">
        <v>760096</v>
      </c>
      <c r="X81" s="20"/>
      <c r="Y81" s="19"/>
      <c r="Z81" s="22">
        <v>1520188</v>
      </c>
    </row>
    <row r="82" spans="1:26" ht="13.5" hidden="1">
      <c r="A82" s="38" t="s">
        <v>117</v>
      </c>
      <c r="B82" s="18">
        <v>1926003</v>
      </c>
      <c r="C82" s="18"/>
      <c r="D82" s="19">
        <v>1677642</v>
      </c>
      <c r="E82" s="20">
        <v>1677642</v>
      </c>
      <c r="F82" s="20">
        <v>101360</v>
      </c>
      <c r="G82" s="20">
        <v>81674</v>
      </c>
      <c r="H82" s="20">
        <v>234693</v>
      </c>
      <c r="I82" s="20">
        <v>417727</v>
      </c>
      <c r="J82" s="20">
        <v>420929</v>
      </c>
      <c r="K82" s="20">
        <v>145244</v>
      </c>
      <c r="L82" s="20">
        <v>120492</v>
      </c>
      <c r="M82" s="20">
        <v>686665</v>
      </c>
      <c r="N82" s="20"/>
      <c r="O82" s="20"/>
      <c r="P82" s="20"/>
      <c r="Q82" s="20"/>
      <c r="R82" s="20"/>
      <c r="S82" s="20"/>
      <c r="T82" s="20"/>
      <c r="U82" s="20"/>
      <c r="V82" s="20">
        <v>1104392</v>
      </c>
      <c r="W82" s="20">
        <v>838821</v>
      </c>
      <c r="X82" s="20"/>
      <c r="Y82" s="19"/>
      <c r="Z82" s="22">
        <v>1677642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1945255</v>
      </c>
      <c r="C84" s="27"/>
      <c r="D84" s="28">
        <v>1760030</v>
      </c>
      <c r="E84" s="29">
        <v>1760030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880016</v>
      </c>
      <c r="X84" s="29"/>
      <c r="Y84" s="28"/>
      <c r="Z84" s="30">
        <v>1760030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10063987</v>
      </c>
      <c r="C5" s="18">
        <v>0</v>
      </c>
      <c r="D5" s="58">
        <v>10446602</v>
      </c>
      <c r="E5" s="59">
        <v>10446602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5029026</v>
      </c>
      <c r="X5" s="59">
        <v>-5029026</v>
      </c>
      <c r="Y5" s="60">
        <v>-100</v>
      </c>
      <c r="Z5" s="61">
        <v>10446602</v>
      </c>
    </row>
    <row r="6" spans="1:26" ht="13.5">
      <c r="A6" s="57" t="s">
        <v>32</v>
      </c>
      <c r="B6" s="18">
        <v>48376529</v>
      </c>
      <c r="C6" s="18">
        <v>0</v>
      </c>
      <c r="D6" s="58">
        <v>62863484</v>
      </c>
      <c r="E6" s="59">
        <v>62863484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32129445</v>
      </c>
      <c r="X6" s="59">
        <v>-32129445</v>
      </c>
      <c r="Y6" s="60">
        <v>-100</v>
      </c>
      <c r="Z6" s="61">
        <v>62863484</v>
      </c>
    </row>
    <row r="7" spans="1:26" ht="13.5">
      <c r="A7" s="57" t="s">
        <v>33</v>
      </c>
      <c r="B7" s="18">
        <v>333080</v>
      </c>
      <c r="C7" s="18">
        <v>0</v>
      </c>
      <c r="D7" s="58">
        <v>560000</v>
      </c>
      <c r="E7" s="59">
        <v>560000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240213</v>
      </c>
      <c r="X7" s="59">
        <v>-240213</v>
      </c>
      <c r="Y7" s="60">
        <v>-100</v>
      </c>
      <c r="Z7" s="61">
        <v>560000</v>
      </c>
    </row>
    <row r="8" spans="1:26" ht="13.5">
      <c r="A8" s="57" t="s">
        <v>34</v>
      </c>
      <c r="B8" s="18">
        <v>40144000</v>
      </c>
      <c r="C8" s="18">
        <v>0</v>
      </c>
      <c r="D8" s="58">
        <v>49275400</v>
      </c>
      <c r="E8" s="59">
        <v>49275400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36956550</v>
      </c>
      <c r="X8" s="59">
        <v>-36956550</v>
      </c>
      <c r="Y8" s="60">
        <v>-100</v>
      </c>
      <c r="Z8" s="61">
        <v>49275400</v>
      </c>
    </row>
    <row r="9" spans="1:26" ht="13.5">
      <c r="A9" s="57" t="s">
        <v>35</v>
      </c>
      <c r="B9" s="18">
        <v>10569976</v>
      </c>
      <c r="C9" s="18">
        <v>0</v>
      </c>
      <c r="D9" s="58">
        <v>19184911</v>
      </c>
      <c r="E9" s="59">
        <v>19184911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6367259</v>
      </c>
      <c r="X9" s="59">
        <v>-6367259</v>
      </c>
      <c r="Y9" s="60">
        <v>-100</v>
      </c>
      <c r="Z9" s="61">
        <v>19184911</v>
      </c>
    </row>
    <row r="10" spans="1:26" ht="25.5">
      <c r="A10" s="62" t="s">
        <v>106</v>
      </c>
      <c r="B10" s="63">
        <f>SUM(B5:B9)</f>
        <v>109487572</v>
      </c>
      <c r="C10" s="63">
        <f>SUM(C5:C9)</f>
        <v>0</v>
      </c>
      <c r="D10" s="64">
        <f aca="true" t="shared" si="0" ref="D10:Z10">SUM(D5:D9)</f>
        <v>142330397</v>
      </c>
      <c r="E10" s="65">
        <f t="shared" si="0"/>
        <v>142330397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0</v>
      </c>
      <c r="W10" s="65">
        <f t="shared" si="0"/>
        <v>80722493</v>
      </c>
      <c r="X10" s="65">
        <f t="shared" si="0"/>
        <v>-80722493</v>
      </c>
      <c r="Y10" s="66">
        <f>+IF(W10&lt;&gt;0,(X10/W10)*100,0)</f>
        <v>-100</v>
      </c>
      <c r="Z10" s="67">
        <f t="shared" si="0"/>
        <v>142330397</v>
      </c>
    </row>
    <row r="11" spans="1:26" ht="13.5">
      <c r="A11" s="57" t="s">
        <v>36</v>
      </c>
      <c r="B11" s="18">
        <v>42867094</v>
      </c>
      <c r="C11" s="18">
        <v>0</v>
      </c>
      <c r="D11" s="58">
        <v>53559144</v>
      </c>
      <c r="E11" s="59">
        <v>53559144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19384671</v>
      </c>
      <c r="X11" s="59">
        <v>-19384671</v>
      </c>
      <c r="Y11" s="60">
        <v>-100</v>
      </c>
      <c r="Z11" s="61">
        <v>53559144</v>
      </c>
    </row>
    <row r="12" spans="1:26" ht="13.5">
      <c r="A12" s="57" t="s">
        <v>37</v>
      </c>
      <c r="B12" s="18">
        <v>3845166</v>
      </c>
      <c r="C12" s="18">
        <v>0</v>
      </c>
      <c r="D12" s="58">
        <v>4129563</v>
      </c>
      <c r="E12" s="59">
        <v>4129563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1642381</v>
      </c>
      <c r="X12" s="59">
        <v>-1642381</v>
      </c>
      <c r="Y12" s="60">
        <v>-100</v>
      </c>
      <c r="Z12" s="61">
        <v>4129563</v>
      </c>
    </row>
    <row r="13" spans="1:26" ht="13.5">
      <c r="A13" s="57" t="s">
        <v>107</v>
      </c>
      <c r="B13" s="18">
        <v>30728375</v>
      </c>
      <c r="C13" s="18">
        <v>0</v>
      </c>
      <c r="D13" s="58">
        <v>25827264</v>
      </c>
      <c r="E13" s="59">
        <v>25827264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12913500</v>
      </c>
      <c r="X13" s="59">
        <v>-12913500</v>
      </c>
      <c r="Y13" s="60">
        <v>-100</v>
      </c>
      <c r="Z13" s="61">
        <v>25827264</v>
      </c>
    </row>
    <row r="14" spans="1:26" ht="13.5">
      <c r="A14" s="57" t="s">
        <v>38</v>
      </c>
      <c r="B14" s="18">
        <v>4371581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22799567</v>
      </c>
      <c r="C15" s="18">
        <v>0</v>
      </c>
      <c r="D15" s="58">
        <v>21948017</v>
      </c>
      <c r="E15" s="59">
        <v>21948017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10592370</v>
      </c>
      <c r="X15" s="59">
        <v>-10592370</v>
      </c>
      <c r="Y15" s="60">
        <v>-100</v>
      </c>
      <c r="Z15" s="61">
        <v>21948017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43930866</v>
      </c>
      <c r="C17" s="18">
        <v>0</v>
      </c>
      <c r="D17" s="58">
        <v>50396138</v>
      </c>
      <c r="E17" s="59">
        <v>50396138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25113448</v>
      </c>
      <c r="X17" s="59">
        <v>-25113448</v>
      </c>
      <c r="Y17" s="60">
        <v>-100</v>
      </c>
      <c r="Z17" s="61">
        <v>50396138</v>
      </c>
    </row>
    <row r="18" spans="1:26" ht="13.5">
      <c r="A18" s="69" t="s">
        <v>42</v>
      </c>
      <c r="B18" s="70">
        <f>SUM(B11:B17)</f>
        <v>148542649</v>
      </c>
      <c r="C18" s="70">
        <f>SUM(C11:C17)</f>
        <v>0</v>
      </c>
      <c r="D18" s="71">
        <f aca="true" t="shared" si="1" ref="D18:Z18">SUM(D11:D17)</f>
        <v>155860126</v>
      </c>
      <c r="E18" s="72">
        <f t="shared" si="1"/>
        <v>155860126</v>
      </c>
      <c r="F18" s="72">
        <f t="shared" si="1"/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0</v>
      </c>
      <c r="W18" s="72">
        <f t="shared" si="1"/>
        <v>69646370</v>
      </c>
      <c r="X18" s="72">
        <f t="shared" si="1"/>
        <v>-69646370</v>
      </c>
      <c r="Y18" s="66">
        <f>+IF(W18&lt;&gt;0,(X18/W18)*100,0)</f>
        <v>-100</v>
      </c>
      <c r="Z18" s="73">
        <f t="shared" si="1"/>
        <v>155860126</v>
      </c>
    </row>
    <row r="19" spans="1:26" ht="13.5">
      <c r="A19" s="69" t="s">
        <v>43</v>
      </c>
      <c r="B19" s="74">
        <f>+B10-B18</f>
        <v>-39055077</v>
      </c>
      <c r="C19" s="74">
        <f>+C10-C18</f>
        <v>0</v>
      </c>
      <c r="D19" s="75">
        <f aca="true" t="shared" si="2" ref="D19:Z19">+D10-D18</f>
        <v>-13529729</v>
      </c>
      <c r="E19" s="76">
        <f t="shared" si="2"/>
        <v>-13529729</v>
      </c>
      <c r="F19" s="76">
        <f t="shared" si="2"/>
        <v>0</v>
      </c>
      <c r="G19" s="76">
        <f t="shared" si="2"/>
        <v>0</v>
      </c>
      <c r="H19" s="76">
        <f t="shared" si="2"/>
        <v>0</v>
      </c>
      <c r="I19" s="76">
        <f t="shared" si="2"/>
        <v>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0</v>
      </c>
      <c r="W19" s="76">
        <f>IF(E10=E18,0,W10-W18)</f>
        <v>11076123</v>
      </c>
      <c r="X19" s="76">
        <f t="shared" si="2"/>
        <v>-11076123</v>
      </c>
      <c r="Y19" s="77">
        <f>+IF(W19&lt;&gt;0,(X19/W19)*100,0)</f>
        <v>-100</v>
      </c>
      <c r="Z19" s="78">
        <f t="shared" si="2"/>
        <v>-13529729</v>
      </c>
    </row>
    <row r="20" spans="1:26" ht="13.5">
      <c r="A20" s="57" t="s">
        <v>44</v>
      </c>
      <c r="B20" s="18">
        <v>27612599</v>
      </c>
      <c r="C20" s="18">
        <v>0</v>
      </c>
      <c r="D20" s="58">
        <v>23780600</v>
      </c>
      <c r="E20" s="59">
        <v>23780600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17835450</v>
      </c>
      <c r="X20" s="59">
        <v>-17835450</v>
      </c>
      <c r="Y20" s="60">
        <v>-100</v>
      </c>
      <c r="Z20" s="61">
        <v>23780600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-11442478</v>
      </c>
      <c r="C22" s="85">
        <f>SUM(C19:C21)</f>
        <v>0</v>
      </c>
      <c r="D22" s="86">
        <f aca="true" t="shared" si="3" ref="D22:Z22">SUM(D19:D21)</f>
        <v>10250871</v>
      </c>
      <c r="E22" s="87">
        <f t="shared" si="3"/>
        <v>10250871</v>
      </c>
      <c r="F22" s="87">
        <f t="shared" si="3"/>
        <v>0</v>
      </c>
      <c r="G22" s="87">
        <f t="shared" si="3"/>
        <v>0</v>
      </c>
      <c r="H22" s="87">
        <f t="shared" si="3"/>
        <v>0</v>
      </c>
      <c r="I22" s="87">
        <f t="shared" si="3"/>
        <v>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0</v>
      </c>
      <c r="W22" s="87">
        <f t="shared" si="3"/>
        <v>28911573</v>
      </c>
      <c r="X22" s="87">
        <f t="shared" si="3"/>
        <v>-28911573</v>
      </c>
      <c r="Y22" s="88">
        <f>+IF(W22&lt;&gt;0,(X22/W22)*100,0)</f>
        <v>-100</v>
      </c>
      <c r="Z22" s="89">
        <f t="shared" si="3"/>
        <v>10250871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-11442478</v>
      </c>
      <c r="C24" s="74">
        <f>SUM(C22:C23)</f>
        <v>0</v>
      </c>
      <c r="D24" s="75">
        <f aca="true" t="shared" si="4" ref="D24:Z24">SUM(D22:D23)</f>
        <v>10250871</v>
      </c>
      <c r="E24" s="76">
        <f t="shared" si="4"/>
        <v>10250871</v>
      </c>
      <c r="F24" s="76">
        <f t="shared" si="4"/>
        <v>0</v>
      </c>
      <c r="G24" s="76">
        <f t="shared" si="4"/>
        <v>0</v>
      </c>
      <c r="H24" s="76">
        <f t="shared" si="4"/>
        <v>0</v>
      </c>
      <c r="I24" s="76">
        <f t="shared" si="4"/>
        <v>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0</v>
      </c>
      <c r="W24" s="76">
        <f t="shared" si="4"/>
        <v>28911573</v>
      </c>
      <c r="X24" s="76">
        <f t="shared" si="4"/>
        <v>-28911573</v>
      </c>
      <c r="Y24" s="77">
        <f>+IF(W24&lt;&gt;0,(X24/W24)*100,0)</f>
        <v>-100</v>
      </c>
      <c r="Z24" s="78">
        <f t="shared" si="4"/>
        <v>10250871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29290492</v>
      </c>
      <c r="C27" s="21">
        <v>0</v>
      </c>
      <c r="D27" s="98">
        <v>25657476</v>
      </c>
      <c r="E27" s="99">
        <v>25657476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12828738</v>
      </c>
      <c r="X27" s="99">
        <v>-12828738</v>
      </c>
      <c r="Y27" s="100">
        <v>-100</v>
      </c>
      <c r="Z27" s="101">
        <v>25657476</v>
      </c>
    </row>
    <row r="28" spans="1:26" ht="13.5">
      <c r="A28" s="102" t="s">
        <v>44</v>
      </c>
      <c r="B28" s="18">
        <v>26446829</v>
      </c>
      <c r="C28" s="18">
        <v>0</v>
      </c>
      <c r="D28" s="58">
        <v>23780600</v>
      </c>
      <c r="E28" s="59">
        <v>23780600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11890300</v>
      </c>
      <c r="X28" s="59">
        <v>-11890300</v>
      </c>
      <c r="Y28" s="60">
        <v>-100</v>
      </c>
      <c r="Z28" s="61">
        <v>23780600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1914961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928702</v>
      </c>
      <c r="C31" s="18">
        <v>0</v>
      </c>
      <c r="D31" s="58">
        <v>1876876</v>
      </c>
      <c r="E31" s="59">
        <v>1876876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938438</v>
      </c>
      <c r="X31" s="59">
        <v>-938438</v>
      </c>
      <c r="Y31" s="60">
        <v>-100</v>
      </c>
      <c r="Z31" s="61">
        <v>1876876</v>
      </c>
    </row>
    <row r="32" spans="1:26" ht="13.5">
      <c r="A32" s="69" t="s">
        <v>50</v>
      </c>
      <c r="B32" s="21">
        <f>SUM(B28:B31)</f>
        <v>29290492</v>
      </c>
      <c r="C32" s="21">
        <f>SUM(C28:C31)</f>
        <v>0</v>
      </c>
      <c r="D32" s="98">
        <f aca="true" t="shared" si="5" ref="D32:Z32">SUM(D28:D31)</f>
        <v>25657476</v>
      </c>
      <c r="E32" s="99">
        <f t="shared" si="5"/>
        <v>25657476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12828738</v>
      </c>
      <c r="X32" s="99">
        <f t="shared" si="5"/>
        <v>-12828738</v>
      </c>
      <c r="Y32" s="100">
        <f>+IF(W32&lt;&gt;0,(X32/W32)*100,0)</f>
        <v>-100</v>
      </c>
      <c r="Z32" s="101">
        <f t="shared" si="5"/>
        <v>25657476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32286750</v>
      </c>
      <c r="C35" s="18">
        <v>0</v>
      </c>
      <c r="D35" s="58">
        <v>46858209</v>
      </c>
      <c r="E35" s="59">
        <v>46858209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23429105</v>
      </c>
      <c r="X35" s="59">
        <v>-23429105</v>
      </c>
      <c r="Y35" s="60">
        <v>-100</v>
      </c>
      <c r="Z35" s="61">
        <v>46858209</v>
      </c>
    </row>
    <row r="36" spans="1:26" ht="13.5">
      <c r="A36" s="57" t="s">
        <v>53</v>
      </c>
      <c r="B36" s="18">
        <v>524946714</v>
      </c>
      <c r="C36" s="18">
        <v>0</v>
      </c>
      <c r="D36" s="58">
        <v>556979504</v>
      </c>
      <c r="E36" s="59">
        <v>556979504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278489752</v>
      </c>
      <c r="X36" s="59">
        <v>-278489752</v>
      </c>
      <c r="Y36" s="60">
        <v>-100</v>
      </c>
      <c r="Z36" s="61">
        <v>556979504</v>
      </c>
    </row>
    <row r="37" spans="1:26" ht="13.5">
      <c r="A37" s="57" t="s">
        <v>54</v>
      </c>
      <c r="B37" s="18">
        <v>46468885</v>
      </c>
      <c r="C37" s="18">
        <v>0</v>
      </c>
      <c r="D37" s="58">
        <v>20441743</v>
      </c>
      <c r="E37" s="59">
        <v>20441743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10220872</v>
      </c>
      <c r="X37" s="59">
        <v>-10220872</v>
      </c>
      <c r="Y37" s="60">
        <v>-100</v>
      </c>
      <c r="Z37" s="61">
        <v>20441743</v>
      </c>
    </row>
    <row r="38" spans="1:26" ht="13.5">
      <c r="A38" s="57" t="s">
        <v>55</v>
      </c>
      <c r="B38" s="18">
        <v>43600893</v>
      </c>
      <c r="C38" s="18">
        <v>0</v>
      </c>
      <c r="D38" s="58">
        <v>16906864</v>
      </c>
      <c r="E38" s="59">
        <v>16906864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8453432</v>
      </c>
      <c r="X38" s="59">
        <v>-8453432</v>
      </c>
      <c r="Y38" s="60">
        <v>-100</v>
      </c>
      <c r="Z38" s="61">
        <v>16906864</v>
      </c>
    </row>
    <row r="39" spans="1:26" ht="13.5">
      <c r="A39" s="57" t="s">
        <v>56</v>
      </c>
      <c r="B39" s="18">
        <v>467163686</v>
      </c>
      <c r="C39" s="18">
        <v>0</v>
      </c>
      <c r="D39" s="58">
        <v>566489106</v>
      </c>
      <c r="E39" s="59">
        <v>566489106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283244553</v>
      </c>
      <c r="X39" s="59">
        <v>-283244553</v>
      </c>
      <c r="Y39" s="60">
        <v>-100</v>
      </c>
      <c r="Z39" s="61">
        <v>566489106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13457251</v>
      </c>
      <c r="C42" s="18">
        <v>0</v>
      </c>
      <c r="D42" s="58">
        <v>30366515</v>
      </c>
      <c r="E42" s="59">
        <v>30366515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37246945</v>
      </c>
      <c r="X42" s="59">
        <v>-37246945</v>
      </c>
      <c r="Y42" s="60">
        <v>-100</v>
      </c>
      <c r="Z42" s="61">
        <v>30366515</v>
      </c>
    </row>
    <row r="43" spans="1:26" ht="13.5">
      <c r="A43" s="57" t="s">
        <v>59</v>
      </c>
      <c r="B43" s="18">
        <v>-29206798</v>
      </c>
      <c r="C43" s="18">
        <v>0</v>
      </c>
      <c r="D43" s="58">
        <v>-25657476</v>
      </c>
      <c r="E43" s="59">
        <v>-25657476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-12190698</v>
      </c>
      <c r="X43" s="59">
        <v>12190698</v>
      </c>
      <c r="Y43" s="60">
        <v>-100</v>
      </c>
      <c r="Z43" s="61">
        <v>-25657476</v>
      </c>
    </row>
    <row r="44" spans="1:26" ht="13.5">
      <c r="A44" s="57" t="s">
        <v>60</v>
      </c>
      <c r="B44" s="18">
        <v>3751799</v>
      </c>
      <c r="C44" s="18">
        <v>0</v>
      </c>
      <c r="D44" s="58">
        <v>140000</v>
      </c>
      <c r="E44" s="59">
        <v>140000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69600</v>
      </c>
      <c r="X44" s="59">
        <v>-69600</v>
      </c>
      <c r="Y44" s="60">
        <v>-100</v>
      </c>
      <c r="Z44" s="61">
        <v>140000</v>
      </c>
    </row>
    <row r="45" spans="1:26" ht="13.5">
      <c r="A45" s="69" t="s">
        <v>61</v>
      </c>
      <c r="B45" s="21">
        <v>5116407</v>
      </c>
      <c r="C45" s="21">
        <v>0</v>
      </c>
      <c r="D45" s="98">
        <v>21939570</v>
      </c>
      <c r="E45" s="99">
        <v>21939570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42216378</v>
      </c>
      <c r="X45" s="99">
        <v>-42216378</v>
      </c>
      <c r="Y45" s="100">
        <v>-100</v>
      </c>
      <c r="Z45" s="101">
        <v>21939570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58.85518138924661</v>
      </c>
      <c r="C58" s="5">
        <f>IF(C67=0,0,+(C76/C67)*100)</f>
        <v>0</v>
      </c>
      <c r="D58" s="6">
        <f aca="true" t="shared" si="6" ref="D58:Z58">IF(D67=0,0,+(D76/D67)*100)</f>
        <v>75.88182472810855</v>
      </c>
      <c r="E58" s="7">
        <f t="shared" si="6"/>
        <v>75.88182472810855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79.57593062959151</v>
      </c>
      <c r="X58" s="7">
        <f t="shared" si="6"/>
        <v>0</v>
      </c>
      <c r="Y58" s="7">
        <f t="shared" si="6"/>
        <v>0</v>
      </c>
      <c r="Z58" s="8">
        <f t="shared" si="6"/>
        <v>75.88182472810855</v>
      </c>
    </row>
    <row r="59" spans="1:26" ht="13.5">
      <c r="A59" s="36" t="s">
        <v>31</v>
      </c>
      <c r="B59" s="9">
        <f aca="true" t="shared" si="7" ref="B59:Z66">IF(B68=0,0,+(B77/B68)*100)</f>
        <v>88.55103407747836</v>
      </c>
      <c r="C59" s="9">
        <f t="shared" si="7"/>
        <v>0</v>
      </c>
      <c r="D59" s="2">
        <f t="shared" si="7"/>
        <v>80.00000382899626</v>
      </c>
      <c r="E59" s="10">
        <f t="shared" si="7"/>
        <v>80.00000382899626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109.86831247243502</v>
      </c>
      <c r="X59" s="10">
        <f t="shared" si="7"/>
        <v>0</v>
      </c>
      <c r="Y59" s="10">
        <f t="shared" si="7"/>
        <v>0</v>
      </c>
      <c r="Z59" s="11">
        <f t="shared" si="7"/>
        <v>80.00000382899626</v>
      </c>
    </row>
    <row r="60" spans="1:26" ht="13.5">
      <c r="A60" s="37" t="s">
        <v>32</v>
      </c>
      <c r="B60" s="12">
        <f t="shared" si="7"/>
        <v>50.34791975257258</v>
      </c>
      <c r="C60" s="12">
        <f t="shared" si="7"/>
        <v>0</v>
      </c>
      <c r="D60" s="3">
        <f t="shared" si="7"/>
        <v>75.38921482620977</v>
      </c>
      <c r="E60" s="13">
        <f t="shared" si="7"/>
        <v>75.38921482620977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75.24553878848515</v>
      </c>
      <c r="X60" s="13">
        <f t="shared" si="7"/>
        <v>0</v>
      </c>
      <c r="Y60" s="13">
        <f t="shared" si="7"/>
        <v>0</v>
      </c>
      <c r="Z60" s="14">
        <f t="shared" si="7"/>
        <v>75.38921482620977</v>
      </c>
    </row>
    <row r="61" spans="1:26" ht="13.5">
      <c r="A61" s="38" t="s">
        <v>114</v>
      </c>
      <c r="B61" s="12">
        <f t="shared" si="7"/>
        <v>45.04683413531431</v>
      </c>
      <c r="C61" s="12">
        <f t="shared" si="7"/>
        <v>0</v>
      </c>
      <c r="D61" s="3">
        <f t="shared" si="7"/>
        <v>84.99999600799005</v>
      </c>
      <c r="E61" s="13">
        <f t="shared" si="7"/>
        <v>84.99999600799005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84.99999101103194</v>
      </c>
      <c r="X61" s="13">
        <f t="shared" si="7"/>
        <v>0</v>
      </c>
      <c r="Y61" s="13">
        <f t="shared" si="7"/>
        <v>0</v>
      </c>
      <c r="Z61" s="14">
        <f t="shared" si="7"/>
        <v>84.99999600799005</v>
      </c>
    </row>
    <row r="62" spans="1:26" ht="13.5">
      <c r="A62" s="38" t="s">
        <v>115</v>
      </c>
      <c r="B62" s="12">
        <f t="shared" si="7"/>
        <v>61.48871333470682</v>
      </c>
      <c r="C62" s="12">
        <f t="shared" si="7"/>
        <v>0</v>
      </c>
      <c r="D62" s="3">
        <f t="shared" si="7"/>
        <v>59.99998678143611</v>
      </c>
      <c r="E62" s="13">
        <f t="shared" si="7"/>
        <v>59.99998678143611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59.999993953373554</v>
      </c>
      <c r="X62" s="13">
        <f t="shared" si="7"/>
        <v>0</v>
      </c>
      <c r="Y62" s="13">
        <f t="shared" si="7"/>
        <v>0</v>
      </c>
      <c r="Z62" s="14">
        <f t="shared" si="7"/>
        <v>59.99998678143611</v>
      </c>
    </row>
    <row r="63" spans="1:26" ht="13.5">
      <c r="A63" s="38" t="s">
        <v>116</v>
      </c>
      <c r="B63" s="12">
        <f t="shared" si="7"/>
        <v>35.93679967975585</v>
      </c>
      <c r="C63" s="12">
        <f t="shared" si="7"/>
        <v>0</v>
      </c>
      <c r="D63" s="3">
        <f t="shared" si="7"/>
        <v>69.99999553946392</v>
      </c>
      <c r="E63" s="13">
        <f t="shared" si="7"/>
        <v>69.99999553946392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70</v>
      </c>
      <c r="X63" s="13">
        <f t="shared" si="7"/>
        <v>0</v>
      </c>
      <c r="Y63" s="13">
        <f t="shared" si="7"/>
        <v>0</v>
      </c>
      <c r="Z63" s="14">
        <f t="shared" si="7"/>
        <v>69.99999553946392</v>
      </c>
    </row>
    <row r="64" spans="1:26" ht="13.5">
      <c r="A64" s="38" t="s">
        <v>117</v>
      </c>
      <c r="B64" s="12">
        <f t="shared" si="7"/>
        <v>30.900955179956075</v>
      </c>
      <c r="C64" s="12">
        <f t="shared" si="7"/>
        <v>0</v>
      </c>
      <c r="D64" s="3">
        <f t="shared" si="7"/>
        <v>64.99999690459401</v>
      </c>
      <c r="E64" s="13">
        <f t="shared" si="7"/>
        <v>64.99999690459401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60</v>
      </c>
      <c r="X64" s="13">
        <f t="shared" si="7"/>
        <v>0</v>
      </c>
      <c r="Y64" s="13">
        <f t="shared" si="7"/>
        <v>0</v>
      </c>
      <c r="Z64" s="14">
        <f t="shared" si="7"/>
        <v>64.99999690459401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71.99995749005848</v>
      </c>
      <c r="E66" s="16">
        <f t="shared" si="7"/>
        <v>71.99995749005848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71.99996099618049</v>
      </c>
      <c r="X66" s="16">
        <f t="shared" si="7"/>
        <v>0</v>
      </c>
      <c r="Y66" s="16">
        <f t="shared" si="7"/>
        <v>0</v>
      </c>
      <c r="Z66" s="17">
        <f t="shared" si="7"/>
        <v>71.99995749005848</v>
      </c>
    </row>
    <row r="67" spans="1:26" ht="13.5" hidden="1">
      <c r="A67" s="40" t="s">
        <v>120</v>
      </c>
      <c r="B67" s="23">
        <v>61123028</v>
      </c>
      <c r="C67" s="23"/>
      <c r="D67" s="24">
        <v>76415242</v>
      </c>
      <c r="E67" s="25">
        <v>76415242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38901890</v>
      </c>
      <c r="X67" s="25"/>
      <c r="Y67" s="24"/>
      <c r="Z67" s="26">
        <v>76415242</v>
      </c>
    </row>
    <row r="68" spans="1:26" ht="13.5" hidden="1">
      <c r="A68" s="36" t="s">
        <v>31</v>
      </c>
      <c r="B68" s="18">
        <v>9861205</v>
      </c>
      <c r="C68" s="18"/>
      <c r="D68" s="19">
        <v>10446602</v>
      </c>
      <c r="E68" s="20">
        <v>10446602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5029026</v>
      </c>
      <c r="X68" s="20"/>
      <c r="Y68" s="19"/>
      <c r="Z68" s="22">
        <v>10446602</v>
      </c>
    </row>
    <row r="69" spans="1:26" ht="13.5" hidden="1">
      <c r="A69" s="37" t="s">
        <v>32</v>
      </c>
      <c r="B69" s="18">
        <v>48376529</v>
      </c>
      <c r="C69" s="18"/>
      <c r="D69" s="19">
        <v>62863484</v>
      </c>
      <c r="E69" s="20">
        <v>62863484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v>32129445</v>
      </c>
      <c r="X69" s="20"/>
      <c r="Y69" s="19"/>
      <c r="Z69" s="22">
        <v>62863484</v>
      </c>
    </row>
    <row r="70" spans="1:26" ht="13.5" hidden="1">
      <c r="A70" s="38" t="s">
        <v>114</v>
      </c>
      <c r="B70" s="18">
        <v>27803652</v>
      </c>
      <c r="C70" s="18"/>
      <c r="D70" s="19">
        <v>33817551</v>
      </c>
      <c r="E70" s="20">
        <v>33817551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17799596</v>
      </c>
      <c r="X70" s="20"/>
      <c r="Y70" s="19"/>
      <c r="Z70" s="22">
        <v>33817551</v>
      </c>
    </row>
    <row r="71" spans="1:26" ht="13.5" hidden="1">
      <c r="A71" s="38" t="s">
        <v>115</v>
      </c>
      <c r="B71" s="18">
        <v>9484378</v>
      </c>
      <c r="C71" s="18"/>
      <c r="D71" s="19">
        <v>13617213</v>
      </c>
      <c r="E71" s="20">
        <v>13617213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6615259</v>
      </c>
      <c r="X71" s="20"/>
      <c r="Y71" s="19"/>
      <c r="Z71" s="22">
        <v>13617213</v>
      </c>
    </row>
    <row r="72" spans="1:26" ht="13.5" hidden="1">
      <c r="A72" s="38" t="s">
        <v>116</v>
      </c>
      <c r="B72" s="18">
        <v>10229695</v>
      </c>
      <c r="C72" s="18"/>
      <c r="D72" s="19">
        <v>8967532</v>
      </c>
      <c r="E72" s="20">
        <v>8967532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4484100</v>
      </c>
      <c r="X72" s="20"/>
      <c r="Y72" s="19"/>
      <c r="Z72" s="22">
        <v>8967532</v>
      </c>
    </row>
    <row r="73" spans="1:26" ht="13.5" hidden="1">
      <c r="A73" s="38" t="s">
        <v>117</v>
      </c>
      <c r="B73" s="18">
        <v>7520363</v>
      </c>
      <c r="C73" s="18"/>
      <c r="D73" s="19">
        <v>6461188</v>
      </c>
      <c r="E73" s="20">
        <v>6461188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3230490</v>
      </c>
      <c r="X73" s="20"/>
      <c r="Y73" s="19"/>
      <c r="Z73" s="22">
        <v>6461188</v>
      </c>
    </row>
    <row r="74" spans="1:26" ht="13.5" hidden="1">
      <c r="A74" s="38" t="s">
        <v>118</v>
      </c>
      <c r="B74" s="18">
        <v>-6661559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2885294</v>
      </c>
      <c r="C75" s="27"/>
      <c r="D75" s="28">
        <v>3105156</v>
      </c>
      <c r="E75" s="29">
        <v>3105156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1743419</v>
      </c>
      <c r="X75" s="29"/>
      <c r="Y75" s="28"/>
      <c r="Z75" s="30">
        <v>3105156</v>
      </c>
    </row>
    <row r="76" spans="1:26" ht="13.5" hidden="1">
      <c r="A76" s="41" t="s">
        <v>121</v>
      </c>
      <c r="B76" s="31">
        <v>35974069</v>
      </c>
      <c r="C76" s="31"/>
      <c r="D76" s="32">
        <v>57985280</v>
      </c>
      <c r="E76" s="33">
        <v>57985280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30956541</v>
      </c>
      <c r="X76" s="33"/>
      <c r="Y76" s="32"/>
      <c r="Z76" s="34">
        <v>57985280</v>
      </c>
    </row>
    <row r="77" spans="1:26" ht="13.5" hidden="1">
      <c r="A77" s="36" t="s">
        <v>31</v>
      </c>
      <c r="B77" s="18">
        <v>8732199</v>
      </c>
      <c r="C77" s="18"/>
      <c r="D77" s="19">
        <v>8357282</v>
      </c>
      <c r="E77" s="20">
        <v>8357282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5525306</v>
      </c>
      <c r="X77" s="20"/>
      <c r="Y77" s="19"/>
      <c r="Z77" s="22">
        <v>8357282</v>
      </c>
    </row>
    <row r="78" spans="1:26" ht="13.5" hidden="1">
      <c r="A78" s="37" t="s">
        <v>32</v>
      </c>
      <c r="B78" s="18">
        <v>24356576</v>
      </c>
      <c r="C78" s="18"/>
      <c r="D78" s="19">
        <v>47392287</v>
      </c>
      <c r="E78" s="20">
        <v>47392287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24175974</v>
      </c>
      <c r="X78" s="20"/>
      <c r="Y78" s="19"/>
      <c r="Z78" s="22">
        <v>47392287</v>
      </c>
    </row>
    <row r="79" spans="1:26" ht="13.5" hidden="1">
      <c r="A79" s="38" t="s">
        <v>114</v>
      </c>
      <c r="B79" s="18">
        <v>12524665</v>
      </c>
      <c r="C79" s="18"/>
      <c r="D79" s="19">
        <v>28744917</v>
      </c>
      <c r="E79" s="20">
        <v>28744917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15129655</v>
      </c>
      <c r="X79" s="20"/>
      <c r="Y79" s="19"/>
      <c r="Z79" s="22">
        <v>28744917</v>
      </c>
    </row>
    <row r="80" spans="1:26" ht="13.5" hidden="1">
      <c r="A80" s="38" t="s">
        <v>115</v>
      </c>
      <c r="B80" s="18">
        <v>5831822</v>
      </c>
      <c r="C80" s="18"/>
      <c r="D80" s="19">
        <v>8170326</v>
      </c>
      <c r="E80" s="20">
        <v>8170326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3969155</v>
      </c>
      <c r="X80" s="20"/>
      <c r="Y80" s="19"/>
      <c r="Z80" s="22">
        <v>8170326</v>
      </c>
    </row>
    <row r="81" spans="1:26" ht="13.5" hidden="1">
      <c r="A81" s="38" t="s">
        <v>116</v>
      </c>
      <c r="B81" s="18">
        <v>3676225</v>
      </c>
      <c r="C81" s="18"/>
      <c r="D81" s="19">
        <v>6277272</v>
      </c>
      <c r="E81" s="20">
        <v>6277272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3138870</v>
      </c>
      <c r="X81" s="20"/>
      <c r="Y81" s="19"/>
      <c r="Z81" s="22">
        <v>6277272</v>
      </c>
    </row>
    <row r="82" spans="1:26" ht="13.5" hidden="1">
      <c r="A82" s="38" t="s">
        <v>117</v>
      </c>
      <c r="B82" s="18">
        <v>2323864</v>
      </c>
      <c r="C82" s="18"/>
      <c r="D82" s="19">
        <v>4199772</v>
      </c>
      <c r="E82" s="20">
        <v>4199772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1938294</v>
      </c>
      <c r="X82" s="20"/>
      <c r="Y82" s="19"/>
      <c r="Z82" s="22">
        <v>4199772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2885294</v>
      </c>
      <c r="C84" s="27"/>
      <c r="D84" s="28">
        <v>2235711</v>
      </c>
      <c r="E84" s="29">
        <v>2235711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1255261</v>
      </c>
      <c r="X84" s="29"/>
      <c r="Y84" s="28"/>
      <c r="Z84" s="30">
        <v>2235711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32178583</v>
      </c>
      <c r="C5" s="18">
        <v>0</v>
      </c>
      <c r="D5" s="58">
        <v>29289480</v>
      </c>
      <c r="E5" s="59">
        <v>29289480</v>
      </c>
      <c r="F5" s="59">
        <v>18138333</v>
      </c>
      <c r="G5" s="59">
        <v>1281153</v>
      </c>
      <c r="H5" s="59">
        <v>1489412</v>
      </c>
      <c r="I5" s="59">
        <v>20908898</v>
      </c>
      <c r="J5" s="59">
        <v>932123</v>
      </c>
      <c r="K5" s="59">
        <v>1001032</v>
      </c>
      <c r="L5" s="59">
        <v>1484472</v>
      </c>
      <c r="M5" s="59">
        <v>3417627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24326525</v>
      </c>
      <c r="W5" s="59">
        <v>14644740</v>
      </c>
      <c r="X5" s="59">
        <v>9681785</v>
      </c>
      <c r="Y5" s="60">
        <v>66.11</v>
      </c>
      <c r="Z5" s="61">
        <v>29289480</v>
      </c>
    </row>
    <row r="6" spans="1:26" ht="13.5">
      <c r="A6" s="57" t="s">
        <v>32</v>
      </c>
      <c r="B6" s="18">
        <v>117398275</v>
      </c>
      <c r="C6" s="18">
        <v>0</v>
      </c>
      <c r="D6" s="58">
        <v>124266150</v>
      </c>
      <c r="E6" s="59">
        <v>124266150</v>
      </c>
      <c r="F6" s="59">
        <v>9424299</v>
      </c>
      <c r="G6" s="59">
        <v>10214881</v>
      </c>
      <c r="H6" s="59">
        <v>8923312</v>
      </c>
      <c r="I6" s="59">
        <v>28562492</v>
      </c>
      <c r="J6" s="59">
        <v>9815972</v>
      </c>
      <c r="K6" s="59">
        <v>11209591</v>
      </c>
      <c r="L6" s="59">
        <v>7901000</v>
      </c>
      <c r="M6" s="59">
        <v>28926563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57489055</v>
      </c>
      <c r="W6" s="59">
        <v>62082078</v>
      </c>
      <c r="X6" s="59">
        <v>-4593023</v>
      </c>
      <c r="Y6" s="60">
        <v>-7.4</v>
      </c>
      <c r="Z6" s="61">
        <v>124266150</v>
      </c>
    </row>
    <row r="7" spans="1:26" ht="13.5">
      <c r="A7" s="57" t="s">
        <v>33</v>
      </c>
      <c r="B7" s="18">
        <v>1468193</v>
      </c>
      <c r="C7" s="18">
        <v>0</v>
      </c>
      <c r="D7" s="58">
        <v>986860</v>
      </c>
      <c r="E7" s="59">
        <v>986860</v>
      </c>
      <c r="F7" s="59">
        <v>0</v>
      </c>
      <c r="G7" s="59">
        <v>21278</v>
      </c>
      <c r="H7" s="59">
        <v>2352</v>
      </c>
      <c r="I7" s="59">
        <v>23630</v>
      </c>
      <c r="J7" s="59">
        <v>5314</v>
      </c>
      <c r="K7" s="59">
        <v>3172</v>
      </c>
      <c r="L7" s="59">
        <v>687217</v>
      </c>
      <c r="M7" s="59">
        <v>695703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719333</v>
      </c>
      <c r="W7" s="59">
        <v>493428</v>
      </c>
      <c r="X7" s="59">
        <v>225905</v>
      </c>
      <c r="Y7" s="60">
        <v>45.78</v>
      </c>
      <c r="Z7" s="61">
        <v>986860</v>
      </c>
    </row>
    <row r="8" spans="1:26" ht="13.5">
      <c r="A8" s="57" t="s">
        <v>34</v>
      </c>
      <c r="B8" s="18">
        <v>41797459</v>
      </c>
      <c r="C8" s="18">
        <v>0</v>
      </c>
      <c r="D8" s="58">
        <v>44186000</v>
      </c>
      <c r="E8" s="59">
        <v>44186000</v>
      </c>
      <c r="F8" s="59">
        <v>16996999</v>
      </c>
      <c r="G8" s="59">
        <v>626212</v>
      </c>
      <c r="H8" s="59">
        <v>209798</v>
      </c>
      <c r="I8" s="59">
        <v>17833009</v>
      </c>
      <c r="J8" s="59">
        <v>683493</v>
      </c>
      <c r="K8" s="59">
        <v>626807</v>
      </c>
      <c r="L8" s="59">
        <v>15149398</v>
      </c>
      <c r="M8" s="59">
        <v>16459698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34292707</v>
      </c>
      <c r="W8" s="59">
        <v>22093002</v>
      </c>
      <c r="X8" s="59">
        <v>12199705</v>
      </c>
      <c r="Y8" s="60">
        <v>55.22</v>
      </c>
      <c r="Z8" s="61">
        <v>44186000</v>
      </c>
    </row>
    <row r="9" spans="1:26" ht="13.5">
      <c r="A9" s="57" t="s">
        <v>35</v>
      </c>
      <c r="B9" s="18">
        <v>18373092</v>
      </c>
      <c r="C9" s="18">
        <v>0</v>
      </c>
      <c r="D9" s="58">
        <v>36215038</v>
      </c>
      <c r="E9" s="59">
        <v>36215038</v>
      </c>
      <c r="F9" s="59">
        <v>695262</v>
      </c>
      <c r="G9" s="59">
        <v>2856728</v>
      </c>
      <c r="H9" s="59">
        <v>2887480</v>
      </c>
      <c r="I9" s="59">
        <v>6439470</v>
      </c>
      <c r="J9" s="59">
        <v>2868442</v>
      </c>
      <c r="K9" s="59">
        <v>3593482</v>
      </c>
      <c r="L9" s="59">
        <v>2730976</v>
      </c>
      <c r="M9" s="59">
        <v>9192900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15632370</v>
      </c>
      <c r="W9" s="59">
        <v>18007524</v>
      </c>
      <c r="X9" s="59">
        <v>-2375154</v>
      </c>
      <c r="Y9" s="60">
        <v>-13.19</v>
      </c>
      <c r="Z9" s="61">
        <v>36215038</v>
      </c>
    </row>
    <row r="10" spans="1:26" ht="25.5">
      <c r="A10" s="62" t="s">
        <v>106</v>
      </c>
      <c r="B10" s="63">
        <f>SUM(B5:B9)</f>
        <v>211215602</v>
      </c>
      <c r="C10" s="63">
        <f>SUM(C5:C9)</f>
        <v>0</v>
      </c>
      <c r="D10" s="64">
        <f aca="true" t="shared" si="0" ref="D10:Z10">SUM(D5:D9)</f>
        <v>234943528</v>
      </c>
      <c r="E10" s="65">
        <f t="shared" si="0"/>
        <v>234943528</v>
      </c>
      <c r="F10" s="65">
        <f t="shared" si="0"/>
        <v>45254893</v>
      </c>
      <c r="G10" s="65">
        <f t="shared" si="0"/>
        <v>15000252</v>
      </c>
      <c r="H10" s="65">
        <f t="shared" si="0"/>
        <v>13512354</v>
      </c>
      <c r="I10" s="65">
        <f t="shared" si="0"/>
        <v>73767499</v>
      </c>
      <c r="J10" s="65">
        <f t="shared" si="0"/>
        <v>14305344</v>
      </c>
      <c r="K10" s="65">
        <f t="shared" si="0"/>
        <v>16434084</v>
      </c>
      <c r="L10" s="65">
        <f t="shared" si="0"/>
        <v>27953063</v>
      </c>
      <c r="M10" s="65">
        <f t="shared" si="0"/>
        <v>58692491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132459990</v>
      </c>
      <c r="W10" s="65">
        <f t="shared" si="0"/>
        <v>117320772</v>
      </c>
      <c r="X10" s="65">
        <f t="shared" si="0"/>
        <v>15139218</v>
      </c>
      <c r="Y10" s="66">
        <f>+IF(W10&lt;&gt;0,(X10/W10)*100,0)</f>
        <v>12.904124088102659</v>
      </c>
      <c r="Z10" s="67">
        <f t="shared" si="0"/>
        <v>234943528</v>
      </c>
    </row>
    <row r="11" spans="1:26" ht="13.5">
      <c r="A11" s="57" t="s">
        <v>36</v>
      </c>
      <c r="B11" s="18">
        <v>76915008</v>
      </c>
      <c r="C11" s="18">
        <v>0</v>
      </c>
      <c r="D11" s="58">
        <v>82290780</v>
      </c>
      <c r="E11" s="59">
        <v>82290780</v>
      </c>
      <c r="F11" s="59">
        <v>6192579</v>
      </c>
      <c r="G11" s="59">
        <v>6690861</v>
      </c>
      <c r="H11" s="59">
        <v>6382114</v>
      </c>
      <c r="I11" s="59">
        <v>19265554</v>
      </c>
      <c r="J11" s="59">
        <v>6730373</v>
      </c>
      <c r="K11" s="59">
        <v>6998109</v>
      </c>
      <c r="L11" s="59">
        <v>6694327</v>
      </c>
      <c r="M11" s="59">
        <v>20422809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39688363</v>
      </c>
      <c r="W11" s="59">
        <v>41157744</v>
      </c>
      <c r="X11" s="59">
        <v>-1469381</v>
      </c>
      <c r="Y11" s="60">
        <v>-3.57</v>
      </c>
      <c r="Z11" s="61">
        <v>82290780</v>
      </c>
    </row>
    <row r="12" spans="1:26" ht="13.5">
      <c r="A12" s="57" t="s">
        <v>37</v>
      </c>
      <c r="B12" s="18">
        <v>5334661</v>
      </c>
      <c r="C12" s="18">
        <v>0</v>
      </c>
      <c r="D12" s="58">
        <v>5839932</v>
      </c>
      <c r="E12" s="59">
        <v>5839932</v>
      </c>
      <c r="F12" s="59">
        <v>441017</v>
      </c>
      <c r="G12" s="59">
        <v>441017</v>
      </c>
      <c r="H12" s="59">
        <v>441017</v>
      </c>
      <c r="I12" s="59">
        <v>1323051</v>
      </c>
      <c r="J12" s="59">
        <v>441017</v>
      </c>
      <c r="K12" s="59">
        <v>441017</v>
      </c>
      <c r="L12" s="59">
        <v>441017</v>
      </c>
      <c r="M12" s="59">
        <v>1323051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2646102</v>
      </c>
      <c r="W12" s="59">
        <v>2907618</v>
      </c>
      <c r="X12" s="59">
        <v>-261516</v>
      </c>
      <c r="Y12" s="60">
        <v>-8.99</v>
      </c>
      <c r="Z12" s="61">
        <v>5839932</v>
      </c>
    </row>
    <row r="13" spans="1:26" ht="13.5">
      <c r="A13" s="57" t="s">
        <v>107</v>
      </c>
      <c r="B13" s="18">
        <v>62755291</v>
      </c>
      <c r="C13" s="18">
        <v>0</v>
      </c>
      <c r="D13" s="58">
        <v>9598934</v>
      </c>
      <c r="E13" s="59">
        <v>9598934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4799466</v>
      </c>
      <c r="X13" s="59">
        <v>-4799466</v>
      </c>
      <c r="Y13" s="60">
        <v>-100</v>
      </c>
      <c r="Z13" s="61">
        <v>9598934</v>
      </c>
    </row>
    <row r="14" spans="1:26" ht="13.5">
      <c r="A14" s="57" t="s">
        <v>38</v>
      </c>
      <c r="B14" s="18">
        <v>8025161</v>
      </c>
      <c r="C14" s="18">
        <v>0</v>
      </c>
      <c r="D14" s="58">
        <v>2219086</v>
      </c>
      <c r="E14" s="59">
        <v>2219086</v>
      </c>
      <c r="F14" s="59">
        <v>216246</v>
      </c>
      <c r="G14" s="59">
        <v>294030</v>
      </c>
      <c r="H14" s="59">
        <v>423328</v>
      </c>
      <c r="I14" s="59">
        <v>933604</v>
      </c>
      <c r="J14" s="59">
        <v>347530</v>
      </c>
      <c r="K14" s="59">
        <v>2964</v>
      </c>
      <c r="L14" s="59">
        <v>2064</v>
      </c>
      <c r="M14" s="59">
        <v>352558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1286162</v>
      </c>
      <c r="W14" s="59">
        <v>1109544</v>
      </c>
      <c r="X14" s="59">
        <v>176618</v>
      </c>
      <c r="Y14" s="60">
        <v>15.92</v>
      </c>
      <c r="Z14" s="61">
        <v>2219086</v>
      </c>
    </row>
    <row r="15" spans="1:26" ht="13.5">
      <c r="A15" s="57" t="s">
        <v>39</v>
      </c>
      <c r="B15" s="18">
        <v>71880900</v>
      </c>
      <c r="C15" s="18">
        <v>0</v>
      </c>
      <c r="D15" s="58">
        <v>85918550</v>
      </c>
      <c r="E15" s="59">
        <v>85918550</v>
      </c>
      <c r="F15" s="59">
        <v>7824311</v>
      </c>
      <c r="G15" s="59">
        <v>10618210</v>
      </c>
      <c r="H15" s="59">
        <v>5865394</v>
      </c>
      <c r="I15" s="59">
        <v>24307915</v>
      </c>
      <c r="J15" s="59">
        <v>6072761</v>
      </c>
      <c r="K15" s="59">
        <v>2163132</v>
      </c>
      <c r="L15" s="59">
        <v>2034512</v>
      </c>
      <c r="M15" s="59">
        <v>10270405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34578320</v>
      </c>
      <c r="W15" s="59">
        <v>42959274</v>
      </c>
      <c r="X15" s="59">
        <v>-8380954</v>
      </c>
      <c r="Y15" s="60">
        <v>-19.51</v>
      </c>
      <c r="Z15" s="61">
        <v>85918550</v>
      </c>
    </row>
    <row r="16" spans="1:26" ht="13.5">
      <c r="A16" s="68" t="s">
        <v>40</v>
      </c>
      <c r="B16" s="18">
        <v>516112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57178818</v>
      </c>
      <c r="C17" s="18">
        <v>0</v>
      </c>
      <c r="D17" s="58">
        <v>60294739</v>
      </c>
      <c r="E17" s="59">
        <v>60294739</v>
      </c>
      <c r="F17" s="59">
        <v>2173617</v>
      </c>
      <c r="G17" s="59">
        <v>5177566</v>
      </c>
      <c r="H17" s="59">
        <v>3349814</v>
      </c>
      <c r="I17" s="59">
        <v>10700997</v>
      </c>
      <c r="J17" s="59">
        <v>4434457</v>
      </c>
      <c r="K17" s="59">
        <v>6078024</v>
      </c>
      <c r="L17" s="59">
        <v>2832087</v>
      </c>
      <c r="M17" s="59">
        <v>13344568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24045565</v>
      </c>
      <c r="W17" s="59">
        <v>30147366</v>
      </c>
      <c r="X17" s="59">
        <v>-6101801</v>
      </c>
      <c r="Y17" s="60">
        <v>-20.24</v>
      </c>
      <c r="Z17" s="61">
        <v>60294739</v>
      </c>
    </row>
    <row r="18" spans="1:26" ht="13.5">
      <c r="A18" s="69" t="s">
        <v>42</v>
      </c>
      <c r="B18" s="70">
        <f>SUM(B11:B17)</f>
        <v>282605951</v>
      </c>
      <c r="C18" s="70">
        <f>SUM(C11:C17)</f>
        <v>0</v>
      </c>
      <c r="D18" s="71">
        <f aca="true" t="shared" si="1" ref="D18:Z18">SUM(D11:D17)</f>
        <v>246162021</v>
      </c>
      <c r="E18" s="72">
        <f t="shared" si="1"/>
        <v>246162021</v>
      </c>
      <c r="F18" s="72">
        <f t="shared" si="1"/>
        <v>16847770</v>
      </c>
      <c r="G18" s="72">
        <f t="shared" si="1"/>
        <v>23221684</v>
      </c>
      <c r="H18" s="72">
        <f t="shared" si="1"/>
        <v>16461667</v>
      </c>
      <c r="I18" s="72">
        <f t="shared" si="1"/>
        <v>56531121</v>
      </c>
      <c r="J18" s="72">
        <f t="shared" si="1"/>
        <v>18026138</v>
      </c>
      <c r="K18" s="72">
        <f t="shared" si="1"/>
        <v>15683246</v>
      </c>
      <c r="L18" s="72">
        <f t="shared" si="1"/>
        <v>12004007</v>
      </c>
      <c r="M18" s="72">
        <f t="shared" si="1"/>
        <v>45713391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102244512</v>
      </c>
      <c r="W18" s="72">
        <f t="shared" si="1"/>
        <v>123081012</v>
      </c>
      <c r="X18" s="72">
        <f t="shared" si="1"/>
        <v>-20836500</v>
      </c>
      <c r="Y18" s="66">
        <f>+IF(W18&lt;&gt;0,(X18/W18)*100,0)</f>
        <v>-16.92909382318046</v>
      </c>
      <c r="Z18" s="73">
        <f t="shared" si="1"/>
        <v>246162021</v>
      </c>
    </row>
    <row r="19" spans="1:26" ht="13.5">
      <c r="A19" s="69" t="s">
        <v>43</v>
      </c>
      <c r="B19" s="74">
        <f>+B10-B18</f>
        <v>-71390349</v>
      </c>
      <c r="C19" s="74">
        <f>+C10-C18</f>
        <v>0</v>
      </c>
      <c r="D19" s="75">
        <f aca="true" t="shared" si="2" ref="D19:Z19">+D10-D18</f>
        <v>-11218493</v>
      </c>
      <c r="E19" s="76">
        <f t="shared" si="2"/>
        <v>-11218493</v>
      </c>
      <c r="F19" s="76">
        <f t="shared" si="2"/>
        <v>28407123</v>
      </c>
      <c r="G19" s="76">
        <f t="shared" si="2"/>
        <v>-8221432</v>
      </c>
      <c r="H19" s="76">
        <f t="shared" si="2"/>
        <v>-2949313</v>
      </c>
      <c r="I19" s="76">
        <f t="shared" si="2"/>
        <v>17236378</v>
      </c>
      <c r="J19" s="76">
        <f t="shared" si="2"/>
        <v>-3720794</v>
      </c>
      <c r="K19" s="76">
        <f t="shared" si="2"/>
        <v>750838</v>
      </c>
      <c r="L19" s="76">
        <f t="shared" si="2"/>
        <v>15949056</v>
      </c>
      <c r="M19" s="76">
        <f t="shared" si="2"/>
        <v>12979100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30215478</v>
      </c>
      <c r="W19" s="76">
        <f>IF(E10=E18,0,W10-W18)</f>
        <v>-5760240</v>
      </c>
      <c r="X19" s="76">
        <f t="shared" si="2"/>
        <v>35975718</v>
      </c>
      <c r="Y19" s="77">
        <f>+IF(W19&lt;&gt;0,(X19/W19)*100,0)</f>
        <v>-624.5524144827299</v>
      </c>
      <c r="Z19" s="78">
        <f t="shared" si="2"/>
        <v>-11218493</v>
      </c>
    </row>
    <row r="20" spans="1:26" ht="13.5">
      <c r="A20" s="57" t="s">
        <v>44</v>
      </c>
      <c r="B20" s="18">
        <v>29906813</v>
      </c>
      <c r="C20" s="18">
        <v>0</v>
      </c>
      <c r="D20" s="58">
        <v>52190000</v>
      </c>
      <c r="E20" s="59">
        <v>52190000</v>
      </c>
      <c r="F20" s="59">
        <v>3000000</v>
      </c>
      <c r="G20" s="59">
        <v>0</v>
      </c>
      <c r="H20" s="59">
        <v>0</v>
      </c>
      <c r="I20" s="59">
        <v>3000000</v>
      </c>
      <c r="J20" s="59">
        <v>1000000</v>
      </c>
      <c r="K20" s="59">
        <v>0</v>
      </c>
      <c r="L20" s="59">
        <v>0</v>
      </c>
      <c r="M20" s="59">
        <v>1000000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4000000</v>
      </c>
      <c r="W20" s="59">
        <v>32095002</v>
      </c>
      <c r="X20" s="59">
        <v>-28095002</v>
      </c>
      <c r="Y20" s="60">
        <v>-87.54</v>
      </c>
      <c r="Z20" s="61">
        <v>52190000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-41483536</v>
      </c>
      <c r="C22" s="85">
        <f>SUM(C19:C21)</f>
        <v>0</v>
      </c>
      <c r="D22" s="86">
        <f aca="true" t="shared" si="3" ref="D22:Z22">SUM(D19:D21)</f>
        <v>40971507</v>
      </c>
      <c r="E22" s="87">
        <f t="shared" si="3"/>
        <v>40971507</v>
      </c>
      <c r="F22" s="87">
        <f t="shared" si="3"/>
        <v>31407123</v>
      </c>
      <c r="G22" s="87">
        <f t="shared" si="3"/>
        <v>-8221432</v>
      </c>
      <c r="H22" s="87">
        <f t="shared" si="3"/>
        <v>-2949313</v>
      </c>
      <c r="I22" s="87">
        <f t="shared" si="3"/>
        <v>20236378</v>
      </c>
      <c r="J22" s="87">
        <f t="shared" si="3"/>
        <v>-2720794</v>
      </c>
      <c r="K22" s="87">
        <f t="shared" si="3"/>
        <v>750838</v>
      </c>
      <c r="L22" s="87">
        <f t="shared" si="3"/>
        <v>15949056</v>
      </c>
      <c r="M22" s="87">
        <f t="shared" si="3"/>
        <v>13979100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34215478</v>
      </c>
      <c r="W22" s="87">
        <f t="shared" si="3"/>
        <v>26334762</v>
      </c>
      <c r="X22" s="87">
        <f t="shared" si="3"/>
        <v>7880716</v>
      </c>
      <c r="Y22" s="88">
        <f>+IF(W22&lt;&gt;0,(X22/W22)*100,0)</f>
        <v>29.925146086378152</v>
      </c>
      <c r="Z22" s="89">
        <f t="shared" si="3"/>
        <v>40971507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-41483536</v>
      </c>
      <c r="C24" s="74">
        <f>SUM(C22:C23)</f>
        <v>0</v>
      </c>
      <c r="D24" s="75">
        <f aca="true" t="shared" si="4" ref="D24:Z24">SUM(D22:D23)</f>
        <v>40971507</v>
      </c>
      <c r="E24" s="76">
        <f t="shared" si="4"/>
        <v>40971507</v>
      </c>
      <c r="F24" s="76">
        <f t="shared" si="4"/>
        <v>31407123</v>
      </c>
      <c r="G24" s="76">
        <f t="shared" si="4"/>
        <v>-8221432</v>
      </c>
      <c r="H24" s="76">
        <f t="shared" si="4"/>
        <v>-2949313</v>
      </c>
      <c r="I24" s="76">
        <f t="shared" si="4"/>
        <v>20236378</v>
      </c>
      <c r="J24" s="76">
        <f t="shared" si="4"/>
        <v>-2720794</v>
      </c>
      <c r="K24" s="76">
        <f t="shared" si="4"/>
        <v>750838</v>
      </c>
      <c r="L24" s="76">
        <f t="shared" si="4"/>
        <v>15949056</v>
      </c>
      <c r="M24" s="76">
        <f t="shared" si="4"/>
        <v>13979100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34215478</v>
      </c>
      <c r="W24" s="76">
        <f t="shared" si="4"/>
        <v>26334762</v>
      </c>
      <c r="X24" s="76">
        <f t="shared" si="4"/>
        <v>7880716</v>
      </c>
      <c r="Y24" s="77">
        <f>+IF(W24&lt;&gt;0,(X24/W24)*100,0)</f>
        <v>29.925146086378152</v>
      </c>
      <c r="Z24" s="78">
        <f t="shared" si="4"/>
        <v>40971507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30789516</v>
      </c>
      <c r="C27" s="21">
        <v>0</v>
      </c>
      <c r="D27" s="98">
        <v>58436050</v>
      </c>
      <c r="E27" s="99">
        <v>58436050</v>
      </c>
      <c r="F27" s="99">
        <v>3923093</v>
      </c>
      <c r="G27" s="99">
        <v>1255932</v>
      </c>
      <c r="H27" s="99">
        <v>800132</v>
      </c>
      <c r="I27" s="99">
        <v>5979157</v>
      </c>
      <c r="J27" s="99">
        <v>2073842</v>
      </c>
      <c r="K27" s="99">
        <v>4067245</v>
      </c>
      <c r="L27" s="99">
        <v>1785098</v>
      </c>
      <c r="M27" s="99">
        <v>7926185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13905342</v>
      </c>
      <c r="W27" s="99">
        <v>29218025</v>
      </c>
      <c r="X27" s="99">
        <v>-15312683</v>
      </c>
      <c r="Y27" s="100">
        <v>-52.41</v>
      </c>
      <c r="Z27" s="101">
        <v>58436050</v>
      </c>
    </row>
    <row r="28" spans="1:26" ht="13.5">
      <c r="A28" s="102" t="s">
        <v>44</v>
      </c>
      <c r="B28" s="18">
        <v>26809571</v>
      </c>
      <c r="C28" s="18">
        <v>0</v>
      </c>
      <c r="D28" s="58">
        <v>52190000</v>
      </c>
      <c r="E28" s="59">
        <v>52190000</v>
      </c>
      <c r="F28" s="59">
        <v>3808268</v>
      </c>
      <c r="G28" s="59">
        <v>1111273</v>
      </c>
      <c r="H28" s="59">
        <v>691502</v>
      </c>
      <c r="I28" s="59">
        <v>5611043</v>
      </c>
      <c r="J28" s="59">
        <v>1769280</v>
      </c>
      <c r="K28" s="59">
        <v>3820036</v>
      </c>
      <c r="L28" s="59">
        <v>1572527</v>
      </c>
      <c r="M28" s="59">
        <v>7161843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12772886</v>
      </c>
      <c r="W28" s="59">
        <v>26095000</v>
      </c>
      <c r="X28" s="59">
        <v>-13322114</v>
      </c>
      <c r="Y28" s="60">
        <v>-51.05</v>
      </c>
      <c r="Z28" s="61">
        <v>52190000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3979944</v>
      </c>
      <c r="C31" s="18">
        <v>0</v>
      </c>
      <c r="D31" s="58">
        <v>6246050</v>
      </c>
      <c r="E31" s="59">
        <v>6246050</v>
      </c>
      <c r="F31" s="59">
        <v>114825</v>
      </c>
      <c r="G31" s="59">
        <v>144659</v>
      </c>
      <c r="H31" s="59">
        <v>108630</v>
      </c>
      <c r="I31" s="59">
        <v>368114</v>
      </c>
      <c r="J31" s="59">
        <v>304562</v>
      </c>
      <c r="K31" s="59">
        <v>247209</v>
      </c>
      <c r="L31" s="59">
        <v>212571</v>
      </c>
      <c r="M31" s="59">
        <v>764342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1132456</v>
      </c>
      <c r="W31" s="59">
        <v>3123025</v>
      </c>
      <c r="X31" s="59">
        <v>-1990569</v>
      </c>
      <c r="Y31" s="60">
        <v>-63.74</v>
      </c>
      <c r="Z31" s="61">
        <v>6246050</v>
      </c>
    </row>
    <row r="32" spans="1:26" ht="13.5">
      <c r="A32" s="69" t="s">
        <v>50</v>
      </c>
      <c r="B32" s="21">
        <f>SUM(B28:B31)</f>
        <v>30789515</v>
      </c>
      <c r="C32" s="21">
        <f>SUM(C28:C31)</f>
        <v>0</v>
      </c>
      <c r="D32" s="98">
        <f aca="true" t="shared" si="5" ref="D32:Z32">SUM(D28:D31)</f>
        <v>58436050</v>
      </c>
      <c r="E32" s="99">
        <f t="shared" si="5"/>
        <v>58436050</v>
      </c>
      <c r="F32" s="99">
        <f t="shared" si="5"/>
        <v>3923093</v>
      </c>
      <c r="G32" s="99">
        <f t="shared" si="5"/>
        <v>1255932</v>
      </c>
      <c r="H32" s="99">
        <f t="shared" si="5"/>
        <v>800132</v>
      </c>
      <c r="I32" s="99">
        <f t="shared" si="5"/>
        <v>5979157</v>
      </c>
      <c r="J32" s="99">
        <f t="shared" si="5"/>
        <v>2073842</v>
      </c>
      <c r="K32" s="99">
        <f t="shared" si="5"/>
        <v>4067245</v>
      </c>
      <c r="L32" s="99">
        <f t="shared" si="5"/>
        <v>1785098</v>
      </c>
      <c r="M32" s="99">
        <f t="shared" si="5"/>
        <v>7926185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13905342</v>
      </c>
      <c r="W32" s="99">
        <f t="shared" si="5"/>
        <v>29218025</v>
      </c>
      <c r="X32" s="99">
        <f t="shared" si="5"/>
        <v>-15312683</v>
      </c>
      <c r="Y32" s="100">
        <f>+IF(W32&lt;&gt;0,(X32/W32)*100,0)</f>
        <v>-52.40834382200713</v>
      </c>
      <c r="Z32" s="101">
        <f t="shared" si="5"/>
        <v>58436050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84919563</v>
      </c>
      <c r="C35" s="18">
        <v>0</v>
      </c>
      <c r="D35" s="58">
        <v>65370865</v>
      </c>
      <c r="E35" s="59">
        <v>65370865</v>
      </c>
      <c r="F35" s="59">
        <v>78843024</v>
      </c>
      <c r="G35" s="59">
        <v>83491184</v>
      </c>
      <c r="H35" s="59">
        <v>84561525</v>
      </c>
      <c r="I35" s="59">
        <v>84561525</v>
      </c>
      <c r="J35" s="59">
        <v>81095871</v>
      </c>
      <c r="K35" s="59">
        <v>81095871</v>
      </c>
      <c r="L35" s="59">
        <v>93535281</v>
      </c>
      <c r="M35" s="59">
        <v>93535281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93535281</v>
      </c>
      <c r="W35" s="59">
        <v>32685433</v>
      </c>
      <c r="X35" s="59">
        <v>60849848</v>
      </c>
      <c r="Y35" s="60">
        <v>186.17</v>
      </c>
      <c r="Z35" s="61">
        <v>65370865</v>
      </c>
    </row>
    <row r="36" spans="1:26" ht="13.5">
      <c r="A36" s="57" t="s">
        <v>53</v>
      </c>
      <c r="B36" s="18">
        <v>859672889</v>
      </c>
      <c r="C36" s="18">
        <v>0</v>
      </c>
      <c r="D36" s="58">
        <v>1147679972</v>
      </c>
      <c r="E36" s="59">
        <v>1147679972</v>
      </c>
      <c r="F36" s="59">
        <v>857683265</v>
      </c>
      <c r="G36" s="59">
        <v>859673285</v>
      </c>
      <c r="H36" s="59">
        <v>859673285</v>
      </c>
      <c r="I36" s="59">
        <v>859673285</v>
      </c>
      <c r="J36" s="59">
        <v>859673285</v>
      </c>
      <c r="K36" s="59">
        <v>859673285</v>
      </c>
      <c r="L36" s="59">
        <v>865561361</v>
      </c>
      <c r="M36" s="59">
        <v>865561361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865561361</v>
      </c>
      <c r="W36" s="59">
        <v>573839986</v>
      </c>
      <c r="X36" s="59">
        <v>291721375</v>
      </c>
      <c r="Y36" s="60">
        <v>50.84</v>
      </c>
      <c r="Z36" s="61">
        <v>1147679972</v>
      </c>
    </row>
    <row r="37" spans="1:26" ht="13.5">
      <c r="A37" s="57" t="s">
        <v>54</v>
      </c>
      <c r="B37" s="18">
        <v>92001775</v>
      </c>
      <c r="C37" s="18">
        <v>0</v>
      </c>
      <c r="D37" s="58">
        <v>52819582</v>
      </c>
      <c r="E37" s="59">
        <v>52819582</v>
      </c>
      <c r="F37" s="59">
        <v>137128808</v>
      </c>
      <c r="G37" s="59">
        <v>151130046</v>
      </c>
      <c r="H37" s="59">
        <v>155994847</v>
      </c>
      <c r="I37" s="59">
        <v>155994847</v>
      </c>
      <c r="J37" s="59">
        <v>157368788</v>
      </c>
      <c r="K37" s="59">
        <v>157368788</v>
      </c>
      <c r="L37" s="59">
        <v>167989049</v>
      </c>
      <c r="M37" s="59">
        <v>167989049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167989049</v>
      </c>
      <c r="W37" s="59">
        <v>26409791</v>
      </c>
      <c r="X37" s="59">
        <v>141579258</v>
      </c>
      <c r="Y37" s="60">
        <v>536.09</v>
      </c>
      <c r="Z37" s="61">
        <v>52819582</v>
      </c>
    </row>
    <row r="38" spans="1:26" ht="13.5">
      <c r="A38" s="57" t="s">
        <v>55</v>
      </c>
      <c r="B38" s="18">
        <v>83832405</v>
      </c>
      <c r="C38" s="18">
        <v>0</v>
      </c>
      <c r="D38" s="58">
        <v>37142868</v>
      </c>
      <c r="E38" s="59">
        <v>37142868</v>
      </c>
      <c r="F38" s="59">
        <v>5639516</v>
      </c>
      <c r="G38" s="59">
        <v>5594529</v>
      </c>
      <c r="H38" s="59">
        <v>5549543</v>
      </c>
      <c r="I38" s="59">
        <v>5549543</v>
      </c>
      <c r="J38" s="59">
        <v>5504556</v>
      </c>
      <c r="K38" s="59">
        <v>5504556</v>
      </c>
      <c r="L38" s="59">
        <v>5414583</v>
      </c>
      <c r="M38" s="59">
        <v>5414583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5414583</v>
      </c>
      <c r="W38" s="59">
        <v>18571434</v>
      </c>
      <c r="X38" s="59">
        <v>-13156851</v>
      </c>
      <c r="Y38" s="60">
        <v>-70.84</v>
      </c>
      <c r="Z38" s="61">
        <v>37142868</v>
      </c>
    </row>
    <row r="39" spans="1:26" ht="13.5">
      <c r="A39" s="57" t="s">
        <v>56</v>
      </c>
      <c r="B39" s="18">
        <v>768758272</v>
      </c>
      <c r="C39" s="18">
        <v>0</v>
      </c>
      <c r="D39" s="58">
        <v>1123088386</v>
      </c>
      <c r="E39" s="59">
        <v>1123088386</v>
      </c>
      <c r="F39" s="59">
        <v>793757966</v>
      </c>
      <c r="G39" s="59">
        <v>786439893</v>
      </c>
      <c r="H39" s="59">
        <v>782690421</v>
      </c>
      <c r="I39" s="59">
        <v>782690421</v>
      </c>
      <c r="J39" s="59">
        <v>777895811</v>
      </c>
      <c r="K39" s="59">
        <v>777895811</v>
      </c>
      <c r="L39" s="59">
        <v>785693010</v>
      </c>
      <c r="M39" s="59">
        <v>785693010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785693010</v>
      </c>
      <c r="W39" s="59">
        <v>561544193</v>
      </c>
      <c r="X39" s="59">
        <v>224148817</v>
      </c>
      <c r="Y39" s="60">
        <v>39.92</v>
      </c>
      <c r="Z39" s="61">
        <v>1123088386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35457810</v>
      </c>
      <c r="C42" s="18">
        <v>0</v>
      </c>
      <c r="D42" s="58">
        <v>58175567</v>
      </c>
      <c r="E42" s="59">
        <v>58175567</v>
      </c>
      <c r="F42" s="59">
        <v>19914389</v>
      </c>
      <c r="G42" s="59">
        <v>4748306</v>
      </c>
      <c r="H42" s="59">
        <v>5269581</v>
      </c>
      <c r="I42" s="59">
        <v>29932276</v>
      </c>
      <c r="J42" s="59">
        <v>-2565995</v>
      </c>
      <c r="K42" s="59">
        <v>-7841678</v>
      </c>
      <c r="L42" s="59">
        <v>9170347</v>
      </c>
      <c r="M42" s="59">
        <v>-1237326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28694950</v>
      </c>
      <c r="W42" s="59">
        <v>29738617</v>
      </c>
      <c r="X42" s="59">
        <v>-1043667</v>
      </c>
      <c r="Y42" s="60">
        <v>-3.51</v>
      </c>
      <c r="Z42" s="61">
        <v>58175567</v>
      </c>
    </row>
    <row r="43" spans="1:26" ht="13.5">
      <c r="A43" s="57" t="s">
        <v>59</v>
      </c>
      <c r="B43" s="18">
        <v>-31910308</v>
      </c>
      <c r="C43" s="18">
        <v>0</v>
      </c>
      <c r="D43" s="58">
        <v>-58236048</v>
      </c>
      <c r="E43" s="59">
        <v>-58236048</v>
      </c>
      <c r="F43" s="59">
        <v>71635</v>
      </c>
      <c r="G43" s="59">
        <v>-1394472</v>
      </c>
      <c r="H43" s="59">
        <v>-799633</v>
      </c>
      <c r="I43" s="59">
        <v>-2122470</v>
      </c>
      <c r="J43" s="59">
        <v>-3099388</v>
      </c>
      <c r="K43" s="59">
        <v>-4398998</v>
      </c>
      <c r="L43" s="59">
        <v>-1984805</v>
      </c>
      <c r="M43" s="59">
        <v>-9483191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-11605661</v>
      </c>
      <c r="W43" s="59">
        <v>-29248353</v>
      </c>
      <c r="X43" s="59">
        <v>17642692</v>
      </c>
      <c r="Y43" s="60">
        <v>-60.32</v>
      </c>
      <c r="Z43" s="61">
        <v>-58236048</v>
      </c>
    </row>
    <row r="44" spans="1:26" ht="13.5">
      <c r="A44" s="57" t="s">
        <v>60</v>
      </c>
      <c r="B44" s="18">
        <v>-3388269</v>
      </c>
      <c r="C44" s="18">
        <v>0</v>
      </c>
      <c r="D44" s="58">
        <v>97932</v>
      </c>
      <c r="E44" s="59">
        <v>97932</v>
      </c>
      <c r="F44" s="59">
        <v>-445722</v>
      </c>
      <c r="G44" s="59">
        <v>3303</v>
      </c>
      <c r="H44" s="59">
        <v>-903189</v>
      </c>
      <c r="I44" s="59">
        <v>-1345608</v>
      </c>
      <c r="J44" s="59">
        <v>-431220</v>
      </c>
      <c r="K44" s="59">
        <v>-422888</v>
      </c>
      <c r="L44" s="59">
        <v>-431427</v>
      </c>
      <c r="M44" s="59">
        <v>-1285535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-2631143</v>
      </c>
      <c r="W44" s="59">
        <v>48966</v>
      </c>
      <c r="X44" s="59">
        <v>-2680109</v>
      </c>
      <c r="Y44" s="60">
        <v>-5473.41</v>
      </c>
      <c r="Z44" s="61">
        <v>97932</v>
      </c>
    </row>
    <row r="45" spans="1:26" ht="13.5">
      <c r="A45" s="69" t="s">
        <v>61</v>
      </c>
      <c r="B45" s="21">
        <v>2943470</v>
      </c>
      <c r="C45" s="21">
        <v>0</v>
      </c>
      <c r="D45" s="98">
        <v>977342</v>
      </c>
      <c r="E45" s="99">
        <v>977342</v>
      </c>
      <c r="F45" s="99">
        <v>32801906</v>
      </c>
      <c r="G45" s="99">
        <v>36159043</v>
      </c>
      <c r="H45" s="99">
        <v>39725802</v>
      </c>
      <c r="I45" s="99">
        <v>39725802</v>
      </c>
      <c r="J45" s="99">
        <v>33629199</v>
      </c>
      <c r="K45" s="99">
        <v>20965635</v>
      </c>
      <c r="L45" s="99">
        <v>27719750</v>
      </c>
      <c r="M45" s="99">
        <v>27719750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27719750</v>
      </c>
      <c r="W45" s="99">
        <v>1479121</v>
      </c>
      <c r="X45" s="99">
        <v>26240629</v>
      </c>
      <c r="Y45" s="100">
        <v>1774.07</v>
      </c>
      <c r="Z45" s="101">
        <v>977342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11159514</v>
      </c>
      <c r="E49" s="53">
        <v>4966251</v>
      </c>
      <c r="F49" s="53">
        <v>0</v>
      </c>
      <c r="G49" s="53">
        <v>0</v>
      </c>
      <c r="H49" s="53">
        <v>0</v>
      </c>
      <c r="I49" s="53">
        <v>4344573</v>
      </c>
      <c r="J49" s="53">
        <v>0</v>
      </c>
      <c r="K49" s="53">
        <v>0</v>
      </c>
      <c r="L49" s="53">
        <v>0</v>
      </c>
      <c r="M49" s="53">
        <v>3829302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3921335</v>
      </c>
      <c r="W49" s="53">
        <v>17125598</v>
      </c>
      <c r="X49" s="53">
        <v>95605423</v>
      </c>
      <c r="Y49" s="53">
        <v>140951996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757924</v>
      </c>
      <c r="C51" s="51">
        <v>0</v>
      </c>
      <c r="D51" s="128">
        <v>1627144</v>
      </c>
      <c r="E51" s="53">
        <v>5838975</v>
      </c>
      <c r="F51" s="53">
        <v>0</v>
      </c>
      <c r="G51" s="53">
        <v>0</v>
      </c>
      <c r="H51" s="53">
        <v>0</v>
      </c>
      <c r="I51" s="53">
        <v>6714676</v>
      </c>
      <c r="J51" s="53">
        <v>0</v>
      </c>
      <c r="K51" s="53">
        <v>0</v>
      </c>
      <c r="L51" s="53">
        <v>0</v>
      </c>
      <c r="M51" s="53">
        <v>11566993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26505712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77.29173880500733</v>
      </c>
      <c r="C58" s="5">
        <f>IF(C67=0,0,+(C76/C67)*100)</f>
        <v>0</v>
      </c>
      <c r="D58" s="6">
        <f aca="true" t="shared" si="6" ref="D58:Z58">IF(D67=0,0,+(D76/D67)*100)</f>
        <v>94.74900045847298</v>
      </c>
      <c r="E58" s="7">
        <f t="shared" si="6"/>
        <v>94.74900045847298</v>
      </c>
      <c r="F58" s="7">
        <f t="shared" si="6"/>
        <v>32.94510510888519</v>
      </c>
      <c r="G58" s="7">
        <f t="shared" si="6"/>
        <v>75.88552925495519</v>
      </c>
      <c r="H58" s="7">
        <f t="shared" si="6"/>
        <v>122.26120860276663</v>
      </c>
      <c r="I58" s="7">
        <f t="shared" si="6"/>
        <v>61.89870517415479</v>
      </c>
      <c r="J58" s="7">
        <f t="shared" si="6"/>
        <v>132.9397992076072</v>
      </c>
      <c r="K58" s="7">
        <f t="shared" si="6"/>
        <v>105.47992224636059</v>
      </c>
      <c r="L58" s="7">
        <f t="shared" si="6"/>
        <v>106.08431563725482</v>
      </c>
      <c r="M58" s="7">
        <f t="shared" si="6"/>
        <v>114.80769061299976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82.91079725294144</v>
      </c>
      <c r="W58" s="7">
        <f t="shared" si="6"/>
        <v>94.81142874154112</v>
      </c>
      <c r="X58" s="7">
        <f t="shared" si="6"/>
        <v>0</v>
      </c>
      <c r="Y58" s="7">
        <f t="shared" si="6"/>
        <v>0</v>
      </c>
      <c r="Z58" s="8">
        <f t="shared" si="6"/>
        <v>94.74900045847298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94.17557430176295</v>
      </c>
      <c r="E59" s="10">
        <f t="shared" si="7"/>
        <v>94.17557430176295</v>
      </c>
      <c r="F59" s="10">
        <f t="shared" si="7"/>
        <v>8.838783586121172</v>
      </c>
      <c r="G59" s="10">
        <f t="shared" si="7"/>
        <v>159.18809072764924</v>
      </c>
      <c r="H59" s="10">
        <f t="shared" si="7"/>
        <v>239.80463431206408</v>
      </c>
      <c r="I59" s="10">
        <f t="shared" si="7"/>
        <v>34.50363572484786</v>
      </c>
      <c r="J59" s="10">
        <f t="shared" si="7"/>
        <v>252.62138151295485</v>
      </c>
      <c r="K59" s="10">
        <f t="shared" si="7"/>
        <v>332.65619880283543</v>
      </c>
      <c r="L59" s="10">
        <f t="shared" si="7"/>
        <v>71.33175970984969</v>
      </c>
      <c r="M59" s="10">
        <f t="shared" si="7"/>
        <v>197.31928030765206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57.37756214666911</v>
      </c>
      <c r="W59" s="10">
        <f t="shared" si="7"/>
        <v>94.17557430176295</v>
      </c>
      <c r="X59" s="10">
        <f t="shared" si="7"/>
        <v>0</v>
      </c>
      <c r="Y59" s="10">
        <f t="shared" si="7"/>
        <v>0</v>
      </c>
      <c r="Z59" s="11">
        <f t="shared" si="7"/>
        <v>94.17557430176295</v>
      </c>
    </row>
    <row r="60" spans="1:26" ht="13.5">
      <c r="A60" s="37" t="s">
        <v>32</v>
      </c>
      <c r="B60" s="12">
        <f t="shared" si="7"/>
        <v>70.93120490910108</v>
      </c>
      <c r="C60" s="12">
        <f t="shared" si="7"/>
        <v>0</v>
      </c>
      <c r="D60" s="3">
        <f t="shared" si="7"/>
        <v>95.04255825097985</v>
      </c>
      <c r="E60" s="13">
        <f t="shared" si="7"/>
        <v>95.04255825097985</v>
      </c>
      <c r="F60" s="13">
        <f t="shared" si="7"/>
        <v>79.85489424730689</v>
      </c>
      <c r="G60" s="13">
        <f t="shared" si="7"/>
        <v>66.62016914342908</v>
      </c>
      <c r="H60" s="13">
        <f t="shared" si="7"/>
        <v>105.07878688989021</v>
      </c>
      <c r="I60" s="13">
        <f t="shared" si="7"/>
        <v>83.00201186927248</v>
      </c>
      <c r="J60" s="13">
        <f t="shared" si="7"/>
        <v>124.55368658345807</v>
      </c>
      <c r="K60" s="13">
        <f t="shared" si="7"/>
        <v>86.77809029785297</v>
      </c>
      <c r="L60" s="13">
        <f t="shared" si="7"/>
        <v>114.97087710416403</v>
      </c>
      <c r="M60" s="13">
        <f t="shared" si="7"/>
        <v>107.29747948278543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95.22667575593302</v>
      </c>
      <c r="W60" s="13">
        <f t="shared" si="7"/>
        <v>95.12063046600984</v>
      </c>
      <c r="X60" s="13">
        <f t="shared" si="7"/>
        <v>0</v>
      </c>
      <c r="Y60" s="13">
        <f t="shared" si="7"/>
        <v>0</v>
      </c>
      <c r="Z60" s="14">
        <f t="shared" si="7"/>
        <v>95.04255825097985</v>
      </c>
    </row>
    <row r="61" spans="1:26" ht="13.5">
      <c r="A61" s="38" t="s">
        <v>114</v>
      </c>
      <c r="B61" s="12">
        <f t="shared" si="7"/>
        <v>67.00249058248411</v>
      </c>
      <c r="C61" s="12">
        <f t="shared" si="7"/>
        <v>0</v>
      </c>
      <c r="D61" s="3">
        <f t="shared" si="7"/>
        <v>98.28270674234166</v>
      </c>
      <c r="E61" s="13">
        <f t="shared" si="7"/>
        <v>98.28270674234166</v>
      </c>
      <c r="F61" s="13">
        <f t="shared" si="7"/>
        <v>85.93963668094693</v>
      </c>
      <c r="G61" s="13">
        <f t="shared" si="7"/>
        <v>61.59655620380649</v>
      </c>
      <c r="H61" s="13">
        <f t="shared" si="7"/>
        <v>128.70351085095942</v>
      </c>
      <c r="I61" s="13">
        <f t="shared" si="7"/>
        <v>89.95776925153501</v>
      </c>
      <c r="J61" s="13">
        <f t="shared" si="7"/>
        <v>135.5994570185532</v>
      </c>
      <c r="K61" s="13">
        <f t="shared" si="7"/>
        <v>86.13349363166586</v>
      </c>
      <c r="L61" s="13">
        <f t="shared" si="7"/>
        <v>176.64597905740862</v>
      </c>
      <c r="M61" s="13">
        <f t="shared" si="7"/>
        <v>122.60016950524903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106.40277070453425</v>
      </c>
      <c r="W61" s="13">
        <f t="shared" si="7"/>
        <v>98.28271179332843</v>
      </c>
      <c r="X61" s="13">
        <f t="shared" si="7"/>
        <v>0</v>
      </c>
      <c r="Y61" s="13">
        <f t="shared" si="7"/>
        <v>0</v>
      </c>
      <c r="Z61" s="14">
        <f t="shared" si="7"/>
        <v>98.28270674234166</v>
      </c>
    </row>
    <row r="62" spans="1:26" ht="13.5">
      <c r="A62" s="38" t="s">
        <v>115</v>
      </c>
      <c r="B62" s="12">
        <f t="shared" si="7"/>
        <v>77.36323363917252</v>
      </c>
      <c r="C62" s="12">
        <f t="shared" si="7"/>
        <v>0</v>
      </c>
      <c r="D62" s="3">
        <f t="shared" si="7"/>
        <v>95.08980301945927</v>
      </c>
      <c r="E62" s="13">
        <f t="shared" si="7"/>
        <v>95.08980301945927</v>
      </c>
      <c r="F62" s="13">
        <f t="shared" si="7"/>
        <v>71.55207985899172</v>
      </c>
      <c r="G62" s="13">
        <f t="shared" si="7"/>
        <v>60.16472833189287</v>
      </c>
      <c r="H62" s="13">
        <f t="shared" si="7"/>
        <v>80.75496677243349</v>
      </c>
      <c r="I62" s="13">
        <f t="shared" si="7"/>
        <v>70.18769321923469</v>
      </c>
      <c r="J62" s="13">
        <f t="shared" si="7"/>
        <v>123.51365161212757</v>
      </c>
      <c r="K62" s="13">
        <f t="shared" si="7"/>
        <v>79.06101667528064</v>
      </c>
      <c r="L62" s="13">
        <f t="shared" si="7"/>
        <v>71.99298363518119</v>
      </c>
      <c r="M62" s="13">
        <f t="shared" si="7"/>
        <v>90.96159980744952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80.68150351482494</v>
      </c>
      <c r="W62" s="13">
        <f t="shared" si="7"/>
        <v>95.08979420523713</v>
      </c>
      <c r="X62" s="13">
        <f t="shared" si="7"/>
        <v>0</v>
      </c>
      <c r="Y62" s="13">
        <f t="shared" si="7"/>
        <v>0</v>
      </c>
      <c r="Z62" s="14">
        <f t="shared" si="7"/>
        <v>95.08980301945927</v>
      </c>
    </row>
    <row r="63" spans="1:26" ht="13.5">
      <c r="A63" s="38" t="s">
        <v>116</v>
      </c>
      <c r="B63" s="12">
        <f t="shared" si="7"/>
        <v>40.900779790842094</v>
      </c>
      <c r="C63" s="12">
        <f t="shared" si="7"/>
        <v>0</v>
      </c>
      <c r="D63" s="3">
        <f t="shared" si="7"/>
        <v>89.99997834456728</v>
      </c>
      <c r="E63" s="13">
        <f t="shared" si="7"/>
        <v>89.99997834456728</v>
      </c>
      <c r="F63" s="13">
        <f t="shared" si="7"/>
        <v>74.95111104127754</v>
      </c>
      <c r="G63" s="13">
        <f t="shared" si="7"/>
        <v>78.89451776237657</v>
      </c>
      <c r="H63" s="13">
        <f t="shared" si="7"/>
        <v>90.6761701433967</v>
      </c>
      <c r="I63" s="13">
        <f t="shared" si="7"/>
        <v>81.50726574550382</v>
      </c>
      <c r="J63" s="13">
        <f t="shared" si="7"/>
        <v>101.8312274326898</v>
      </c>
      <c r="K63" s="13">
        <f t="shared" si="7"/>
        <v>91.97377894723063</v>
      </c>
      <c r="L63" s="13">
        <f t="shared" si="7"/>
        <v>84.11607243927351</v>
      </c>
      <c r="M63" s="13">
        <f t="shared" si="7"/>
        <v>92.64082625339455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87.07539778554828</v>
      </c>
      <c r="W63" s="13">
        <f t="shared" si="7"/>
        <v>89.999982675653</v>
      </c>
      <c r="X63" s="13">
        <f t="shared" si="7"/>
        <v>0</v>
      </c>
      <c r="Y63" s="13">
        <f t="shared" si="7"/>
        <v>0</v>
      </c>
      <c r="Z63" s="14">
        <f t="shared" si="7"/>
        <v>89.99997834456728</v>
      </c>
    </row>
    <row r="64" spans="1:26" ht="13.5">
      <c r="A64" s="38" t="s">
        <v>117</v>
      </c>
      <c r="B64" s="12">
        <f t="shared" si="7"/>
        <v>146.33142028153745</v>
      </c>
      <c r="C64" s="12">
        <f t="shared" si="7"/>
        <v>0</v>
      </c>
      <c r="D64" s="3">
        <f t="shared" si="7"/>
        <v>88.99998902361212</v>
      </c>
      <c r="E64" s="13">
        <f t="shared" si="7"/>
        <v>88.99998902361212</v>
      </c>
      <c r="F64" s="13">
        <f t="shared" si="7"/>
        <v>74.09823904682561</v>
      </c>
      <c r="G64" s="13">
        <f t="shared" si="7"/>
        <v>81.33711315851642</v>
      </c>
      <c r="H64" s="13">
        <f t="shared" si="7"/>
        <v>81.74444505303902</v>
      </c>
      <c r="I64" s="13">
        <f t="shared" si="7"/>
        <v>79.06004153230546</v>
      </c>
      <c r="J64" s="13">
        <f t="shared" si="7"/>
        <v>97.70035860942151</v>
      </c>
      <c r="K64" s="13">
        <f t="shared" si="7"/>
        <v>90.2364619352984</v>
      </c>
      <c r="L64" s="13">
        <f t="shared" si="7"/>
        <v>79.57190011382845</v>
      </c>
      <c r="M64" s="13">
        <f t="shared" si="7"/>
        <v>89.16845961549139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84.11516269810858</v>
      </c>
      <c r="W64" s="13">
        <f t="shared" si="7"/>
        <v>88.99994654978886</v>
      </c>
      <c r="X64" s="13">
        <f t="shared" si="7"/>
        <v>0</v>
      </c>
      <c r="Y64" s="13">
        <f t="shared" si="7"/>
        <v>0</v>
      </c>
      <c r="Z64" s="14">
        <f t="shared" si="7"/>
        <v>88.99998902361212</v>
      </c>
    </row>
    <row r="65" spans="1:26" ht="13.5">
      <c r="A65" s="38" t="s">
        <v>118</v>
      </c>
      <c r="B65" s="12">
        <f t="shared" si="7"/>
        <v>77.36328987954892</v>
      </c>
      <c r="C65" s="12">
        <f t="shared" si="7"/>
        <v>0</v>
      </c>
      <c r="D65" s="3">
        <f t="shared" si="7"/>
        <v>38.27309627814577</v>
      </c>
      <c r="E65" s="13">
        <f t="shared" si="7"/>
        <v>38.27309627814577</v>
      </c>
      <c r="F65" s="13">
        <f t="shared" si="7"/>
        <v>164.14563255315895</v>
      </c>
      <c r="G65" s="13">
        <f t="shared" si="7"/>
        <v>403.79393327193316</v>
      </c>
      <c r="H65" s="13">
        <f t="shared" si="7"/>
        <v>100.00258564964449</v>
      </c>
      <c r="I65" s="13">
        <f t="shared" si="7"/>
        <v>217.33210181014866</v>
      </c>
      <c r="J65" s="13">
        <f t="shared" si="7"/>
        <v>288.9496435830638</v>
      </c>
      <c r="K65" s="13">
        <f t="shared" si="7"/>
        <v>477.212981622402</v>
      </c>
      <c r="L65" s="13">
        <f t="shared" si="7"/>
        <v>164.21600122380298</v>
      </c>
      <c r="M65" s="13">
        <f t="shared" si="7"/>
        <v>310.58564587608936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263.0176508874015</v>
      </c>
      <c r="W65" s="13">
        <f t="shared" si="7"/>
        <v>91.99141347424043</v>
      </c>
      <c r="X65" s="13">
        <f t="shared" si="7"/>
        <v>0</v>
      </c>
      <c r="Y65" s="13">
        <f t="shared" si="7"/>
        <v>0</v>
      </c>
      <c r="Z65" s="14">
        <f t="shared" si="7"/>
        <v>38.27309627814577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80.00041959100366</v>
      </c>
      <c r="E66" s="16">
        <f t="shared" si="7"/>
        <v>80.00041959100366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80</v>
      </c>
      <c r="X66" s="16">
        <f t="shared" si="7"/>
        <v>0</v>
      </c>
      <c r="Y66" s="16">
        <f t="shared" si="7"/>
        <v>0</v>
      </c>
      <c r="Z66" s="17">
        <f t="shared" si="7"/>
        <v>80.00041959100366</v>
      </c>
    </row>
    <row r="67" spans="1:26" ht="13.5" hidden="1">
      <c r="A67" s="40" t="s">
        <v>120</v>
      </c>
      <c r="B67" s="23">
        <v>150281273</v>
      </c>
      <c r="C67" s="23"/>
      <c r="D67" s="24">
        <v>154890263</v>
      </c>
      <c r="E67" s="25">
        <v>154890263</v>
      </c>
      <c r="F67" s="25">
        <v>27709646</v>
      </c>
      <c r="G67" s="25">
        <v>11655205</v>
      </c>
      <c r="H67" s="25">
        <v>10590593</v>
      </c>
      <c r="I67" s="25">
        <v>49955444</v>
      </c>
      <c r="J67" s="25">
        <v>10968045</v>
      </c>
      <c r="K67" s="25">
        <v>12379099</v>
      </c>
      <c r="L67" s="25">
        <v>9561026</v>
      </c>
      <c r="M67" s="25">
        <v>32908170</v>
      </c>
      <c r="N67" s="25"/>
      <c r="O67" s="25"/>
      <c r="P67" s="25"/>
      <c r="Q67" s="25"/>
      <c r="R67" s="25"/>
      <c r="S67" s="25"/>
      <c r="T67" s="25"/>
      <c r="U67" s="25"/>
      <c r="V67" s="25">
        <v>82863614</v>
      </c>
      <c r="W67" s="25">
        <v>77394138</v>
      </c>
      <c r="X67" s="25"/>
      <c r="Y67" s="24"/>
      <c r="Z67" s="26">
        <v>154890263</v>
      </c>
    </row>
    <row r="68" spans="1:26" ht="13.5" hidden="1">
      <c r="A68" s="36" t="s">
        <v>31</v>
      </c>
      <c r="B68" s="18">
        <v>31790141</v>
      </c>
      <c r="C68" s="18"/>
      <c r="D68" s="19">
        <v>29289480</v>
      </c>
      <c r="E68" s="20">
        <v>29289480</v>
      </c>
      <c r="F68" s="20">
        <v>18138333</v>
      </c>
      <c r="G68" s="20">
        <v>1281153</v>
      </c>
      <c r="H68" s="20">
        <v>1489412</v>
      </c>
      <c r="I68" s="20">
        <v>20908898</v>
      </c>
      <c r="J68" s="20">
        <v>932123</v>
      </c>
      <c r="K68" s="20">
        <v>1001032</v>
      </c>
      <c r="L68" s="20">
        <v>1484472</v>
      </c>
      <c r="M68" s="20">
        <v>3417627</v>
      </c>
      <c r="N68" s="20"/>
      <c r="O68" s="20"/>
      <c r="P68" s="20"/>
      <c r="Q68" s="20"/>
      <c r="R68" s="20"/>
      <c r="S68" s="20"/>
      <c r="T68" s="20"/>
      <c r="U68" s="20"/>
      <c r="V68" s="20">
        <v>24326525</v>
      </c>
      <c r="W68" s="20">
        <v>14644740</v>
      </c>
      <c r="X68" s="20"/>
      <c r="Y68" s="19"/>
      <c r="Z68" s="22">
        <v>29289480</v>
      </c>
    </row>
    <row r="69" spans="1:26" ht="13.5" hidden="1">
      <c r="A69" s="37" t="s">
        <v>32</v>
      </c>
      <c r="B69" s="18">
        <v>117398275</v>
      </c>
      <c r="C69" s="18"/>
      <c r="D69" s="19">
        <v>124266150</v>
      </c>
      <c r="E69" s="20">
        <v>124266150</v>
      </c>
      <c r="F69" s="20">
        <v>9424299</v>
      </c>
      <c r="G69" s="20">
        <v>10214881</v>
      </c>
      <c r="H69" s="20">
        <v>8923312</v>
      </c>
      <c r="I69" s="20">
        <v>28562492</v>
      </c>
      <c r="J69" s="20">
        <v>9815972</v>
      </c>
      <c r="K69" s="20">
        <v>11209591</v>
      </c>
      <c r="L69" s="20">
        <v>7901000</v>
      </c>
      <c r="M69" s="20">
        <v>28926563</v>
      </c>
      <c r="N69" s="20"/>
      <c r="O69" s="20"/>
      <c r="P69" s="20"/>
      <c r="Q69" s="20"/>
      <c r="R69" s="20"/>
      <c r="S69" s="20"/>
      <c r="T69" s="20"/>
      <c r="U69" s="20"/>
      <c r="V69" s="20">
        <v>57489055</v>
      </c>
      <c r="W69" s="20">
        <v>62082078</v>
      </c>
      <c r="X69" s="20"/>
      <c r="Y69" s="19"/>
      <c r="Z69" s="22">
        <v>124266150</v>
      </c>
    </row>
    <row r="70" spans="1:26" ht="13.5" hidden="1">
      <c r="A70" s="38" t="s">
        <v>114</v>
      </c>
      <c r="B70" s="18">
        <v>72881746</v>
      </c>
      <c r="C70" s="18"/>
      <c r="D70" s="19">
        <v>58374363</v>
      </c>
      <c r="E70" s="20">
        <v>58374363</v>
      </c>
      <c r="F70" s="20">
        <v>4712332</v>
      </c>
      <c r="G70" s="20">
        <v>5038858</v>
      </c>
      <c r="H70" s="20">
        <v>4177050</v>
      </c>
      <c r="I70" s="20">
        <v>13928240</v>
      </c>
      <c r="J70" s="20">
        <v>4980649</v>
      </c>
      <c r="K70" s="20">
        <v>6185134</v>
      </c>
      <c r="L70" s="20">
        <v>2975372</v>
      </c>
      <c r="M70" s="20">
        <v>14141155</v>
      </c>
      <c r="N70" s="20"/>
      <c r="O70" s="20"/>
      <c r="P70" s="20"/>
      <c r="Q70" s="20"/>
      <c r="R70" s="20"/>
      <c r="S70" s="20"/>
      <c r="T70" s="20"/>
      <c r="U70" s="20"/>
      <c r="V70" s="20">
        <v>28069395</v>
      </c>
      <c r="W70" s="20">
        <v>29187180</v>
      </c>
      <c r="X70" s="20"/>
      <c r="Y70" s="19"/>
      <c r="Z70" s="22">
        <v>58374363</v>
      </c>
    </row>
    <row r="71" spans="1:26" ht="13.5" hidden="1">
      <c r="A71" s="38" t="s">
        <v>115</v>
      </c>
      <c r="B71" s="18">
        <v>25894763</v>
      </c>
      <c r="C71" s="18"/>
      <c r="D71" s="19">
        <v>32364669</v>
      </c>
      <c r="E71" s="20">
        <v>32364669</v>
      </c>
      <c r="F71" s="20">
        <v>2275611</v>
      </c>
      <c r="G71" s="20">
        <v>2738691</v>
      </c>
      <c r="H71" s="20">
        <v>2303810</v>
      </c>
      <c r="I71" s="20">
        <v>7318112</v>
      </c>
      <c r="J71" s="20">
        <v>2395468</v>
      </c>
      <c r="K71" s="20">
        <v>2586883</v>
      </c>
      <c r="L71" s="20">
        <v>2487898</v>
      </c>
      <c r="M71" s="20">
        <v>7470249</v>
      </c>
      <c r="N71" s="20"/>
      <c r="O71" s="20"/>
      <c r="P71" s="20"/>
      <c r="Q71" s="20"/>
      <c r="R71" s="20"/>
      <c r="S71" s="20"/>
      <c r="T71" s="20"/>
      <c r="U71" s="20"/>
      <c r="V71" s="20">
        <v>14788361</v>
      </c>
      <c r="W71" s="20">
        <v>16182336</v>
      </c>
      <c r="X71" s="20"/>
      <c r="Y71" s="19"/>
      <c r="Z71" s="22">
        <v>32364669</v>
      </c>
    </row>
    <row r="72" spans="1:26" ht="13.5" hidden="1">
      <c r="A72" s="38" t="s">
        <v>116</v>
      </c>
      <c r="B72" s="18">
        <v>11864720</v>
      </c>
      <c r="C72" s="18"/>
      <c r="D72" s="19">
        <v>20780005</v>
      </c>
      <c r="E72" s="20">
        <v>20780005</v>
      </c>
      <c r="F72" s="20">
        <v>1527441</v>
      </c>
      <c r="G72" s="20">
        <v>1527442</v>
      </c>
      <c r="H72" s="20">
        <v>1527441</v>
      </c>
      <c r="I72" s="20">
        <v>4582324</v>
      </c>
      <c r="J72" s="20">
        <v>1528483</v>
      </c>
      <c r="K72" s="20">
        <v>1527780</v>
      </c>
      <c r="L72" s="20">
        <v>1528287</v>
      </c>
      <c r="M72" s="20">
        <v>4584550</v>
      </c>
      <c r="N72" s="20"/>
      <c r="O72" s="20"/>
      <c r="P72" s="20"/>
      <c r="Q72" s="20"/>
      <c r="R72" s="20"/>
      <c r="S72" s="20"/>
      <c r="T72" s="20"/>
      <c r="U72" s="20"/>
      <c r="V72" s="20">
        <v>9166874</v>
      </c>
      <c r="W72" s="20">
        <v>10390002</v>
      </c>
      <c r="X72" s="20"/>
      <c r="Y72" s="19"/>
      <c r="Z72" s="22">
        <v>20780005</v>
      </c>
    </row>
    <row r="73" spans="1:26" ht="13.5" hidden="1">
      <c r="A73" s="38" t="s">
        <v>117</v>
      </c>
      <c r="B73" s="18">
        <v>6272700</v>
      </c>
      <c r="C73" s="18"/>
      <c r="D73" s="19">
        <v>12572442</v>
      </c>
      <c r="E73" s="20">
        <v>12572442</v>
      </c>
      <c r="F73" s="20">
        <v>876230</v>
      </c>
      <c r="G73" s="20">
        <v>876231</v>
      </c>
      <c r="H73" s="20">
        <v>876336</v>
      </c>
      <c r="I73" s="20">
        <v>2628797</v>
      </c>
      <c r="J73" s="20">
        <v>876441</v>
      </c>
      <c r="K73" s="20">
        <v>876547</v>
      </c>
      <c r="L73" s="20">
        <v>876758</v>
      </c>
      <c r="M73" s="20">
        <v>2629746</v>
      </c>
      <c r="N73" s="20"/>
      <c r="O73" s="20"/>
      <c r="P73" s="20"/>
      <c r="Q73" s="20"/>
      <c r="R73" s="20"/>
      <c r="S73" s="20"/>
      <c r="T73" s="20"/>
      <c r="U73" s="20"/>
      <c r="V73" s="20">
        <v>5258543</v>
      </c>
      <c r="W73" s="20">
        <v>6286224</v>
      </c>
      <c r="X73" s="20"/>
      <c r="Y73" s="19"/>
      <c r="Z73" s="22">
        <v>12572442</v>
      </c>
    </row>
    <row r="74" spans="1:26" ht="13.5" hidden="1">
      <c r="A74" s="38" t="s">
        <v>118</v>
      </c>
      <c r="B74" s="18">
        <v>484346</v>
      </c>
      <c r="C74" s="18"/>
      <c r="D74" s="19">
        <v>174671</v>
      </c>
      <c r="E74" s="20">
        <v>174671</v>
      </c>
      <c r="F74" s="20">
        <v>32685</v>
      </c>
      <c r="G74" s="20">
        <v>33659</v>
      </c>
      <c r="H74" s="20">
        <v>38675</v>
      </c>
      <c r="I74" s="20">
        <v>105019</v>
      </c>
      <c r="J74" s="20">
        <v>34931</v>
      </c>
      <c r="K74" s="20">
        <v>33247</v>
      </c>
      <c r="L74" s="20">
        <v>32685</v>
      </c>
      <c r="M74" s="20">
        <v>100863</v>
      </c>
      <c r="N74" s="20"/>
      <c r="O74" s="20"/>
      <c r="P74" s="20"/>
      <c r="Q74" s="20"/>
      <c r="R74" s="20"/>
      <c r="S74" s="20"/>
      <c r="T74" s="20"/>
      <c r="U74" s="20"/>
      <c r="V74" s="20">
        <v>205882</v>
      </c>
      <c r="W74" s="20">
        <v>36336</v>
      </c>
      <c r="X74" s="20"/>
      <c r="Y74" s="19"/>
      <c r="Z74" s="22">
        <v>174671</v>
      </c>
    </row>
    <row r="75" spans="1:26" ht="13.5" hidden="1">
      <c r="A75" s="39" t="s">
        <v>119</v>
      </c>
      <c r="B75" s="27">
        <v>1092857</v>
      </c>
      <c r="C75" s="27"/>
      <c r="D75" s="28">
        <v>1334633</v>
      </c>
      <c r="E75" s="29">
        <v>1334633</v>
      </c>
      <c r="F75" s="29">
        <v>147014</v>
      </c>
      <c r="G75" s="29">
        <v>159171</v>
      </c>
      <c r="H75" s="29">
        <v>177869</v>
      </c>
      <c r="I75" s="29">
        <v>484054</v>
      </c>
      <c r="J75" s="29">
        <v>219950</v>
      </c>
      <c r="K75" s="29">
        <v>168476</v>
      </c>
      <c r="L75" s="29">
        <v>175554</v>
      </c>
      <c r="M75" s="29">
        <v>563980</v>
      </c>
      <c r="N75" s="29"/>
      <c r="O75" s="29"/>
      <c r="P75" s="29"/>
      <c r="Q75" s="29"/>
      <c r="R75" s="29"/>
      <c r="S75" s="29"/>
      <c r="T75" s="29"/>
      <c r="U75" s="29"/>
      <c r="V75" s="29">
        <v>1048034</v>
      </c>
      <c r="W75" s="29">
        <v>667320</v>
      </c>
      <c r="X75" s="29"/>
      <c r="Y75" s="28"/>
      <c r="Z75" s="30">
        <v>1334633</v>
      </c>
    </row>
    <row r="76" spans="1:26" ht="13.5" hidden="1">
      <c r="A76" s="41" t="s">
        <v>121</v>
      </c>
      <c r="B76" s="31">
        <v>116155009</v>
      </c>
      <c r="C76" s="31"/>
      <c r="D76" s="32">
        <v>146756976</v>
      </c>
      <c r="E76" s="33">
        <v>146756976</v>
      </c>
      <c r="F76" s="33">
        <v>9128972</v>
      </c>
      <c r="G76" s="33">
        <v>8844614</v>
      </c>
      <c r="H76" s="33">
        <v>12948187</v>
      </c>
      <c r="I76" s="33">
        <v>30921773</v>
      </c>
      <c r="J76" s="33">
        <v>14580897</v>
      </c>
      <c r="K76" s="33">
        <v>13057464</v>
      </c>
      <c r="L76" s="33">
        <v>10142749</v>
      </c>
      <c r="M76" s="33">
        <v>37781110</v>
      </c>
      <c r="N76" s="33"/>
      <c r="O76" s="33"/>
      <c r="P76" s="33"/>
      <c r="Q76" s="33"/>
      <c r="R76" s="33"/>
      <c r="S76" s="33"/>
      <c r="T76" s="33"/>
      <c r="U76" s="33"/>
      <c r="V76" s="33">
        <v>68702883</v>
      </c>
      <c r="W76" s="33">
        <v>73378488</v>
      </c>
      <c r="X76" s="33"/>
      <c r="Y76" s="32"/>
      <c r="Z76" s="34">
        <v>146756976</v>
      </c>
    </row>
    <row r="77" spans="1:26" ht="13.5" hidden="1">
      <c r="A77" s="36" t="s">
        <v>31</v>
      </c>
      <c r="B77" s="18">
        <v>31790141</v>
      </c>
      <c r="C77" s="18"/>
      <c r="D77" s="19">
        <v>27583536</v>
      </c>
      <c r="E77" s="20">
        <v>27583536</v>
      </c>
      <c r="F77" s="20">
        <v>1603208</v>
      </c>
      <c r="G77" s="20">
        <v>2039443</v>
      </c>
      <c r="H77" s="20">
        <v>3571679</v>
      </c>
      <c r="I77" s="20">
        <v>7214330</v>
      </c>
      <c r="J77" s="20">
        <v>2354742</v>
      </c>
      <c r="K77" s="20">
        <v>3329995</v>
      </c>
      <c r="L77" s="20">
        <v>1058900</v>
      </c>
      <c r="M77" s="20">
        <v>6743637</v>
      </c>
      <c r="N77" s="20"/>
      <c r="O77" s="20"/>
      <c r="P77" s="20"/>
      <c r="Q77" s="20"/>
      <c r="R77" s="20"/>
      <c r="S77" s="20"/>
      <c r="T77" s="20"/>
      <c r="U77" s="20"/>
      <c r="V77" s="20">
        <v>13957967</v>
      </c>
      <c r="W77" s="20">
        <v>13791768</v>
      </c>
      <c r="X77" s="20"/>
      <c r="Y77" s="19"/>
      <c r="Z77" s="22">
        <v>27583536</v>
      </c>
    </row>
    <row r="78" spans="1:26" ht="13.5" hidden="1">
      <c r="A78" s="37" t="s">
        <v>32</v>
      </c>
      <c r="B78" s="18">
        <v>83272011</v>
      </c>
      <c r="C78" s="18"/>
      <c r="D78" s="19">
        <v>118105728</v>
      </c>
      <c r="E78" s="20">
        <v>118105728</v>
      </c>
      <c r="F78" s="20">
        <v>7525764</v>
      </c>
      <c r="G78" s="20">
        <v>6805171</v>
      </c>
      <c r="H78" s="20">
        <v>9376508</v>
      </c>
      <c r="I78" s="20">
        <v>23707443</v>
      </c>
      <c r="J78" s="20">
        <v>12226155</v>
      </c>
      <c r="K78" s="20">
        <v>9727469</v>
      </c>
      <c r="L78" s="20">
        <v>9083849</v>
      </c>
      <c r="M78" s="20">
        <v>31037473</v>
      </c>
      <c r="N78" s="20"/>
      <c r="O78" s="20"/>
      <c r="P78" s="20"/>
      <c r="Q78" s="20"/>
      <c r="R78" s="20"/>
      <c r="S78" s="20"/>
      <c r="T78" s="20"/>
      <c r="U78" s="20"/>
      <c r="V78" s="20">
        <v>54744916</v>
      </c>
      <c r="W78" s="20">
        <v>59052864</v>
      </c>
      <c r="X78" s="20"/>
      <c r="Y78" s="19"/>
      <c r="Z78" s="22">
        <v>118105728</v>
      </c>
    </row>
    <row r="79" spans="1:26" ht="13.5" hidden="1">
      <c r="A79" s="38" t="s">
        <v>114</v>
      </c>
      <c r="B79" s="18">
        <v>48832585</v>
      </c>
      <c r="C79" s="18"/>
      <c r="D79" s="19">
        <v>57371904</v>
      </c>
      <c r="E79" s="20">
        <v>57371904</v>
      </c>
      <c r="F79" s="20">
        <v>4049761</v>
      </c>
      <c r="G79" s="20">
        <v>3103763</v>
      </c>
      <c r="H79" s="20">
        <v>5376010</v>
      </c>
      <c r="I79" s="20">
        <v>12529534</v>
      </c>
      <c r="J79" s="20">
        <v>6753733</v>
      </c>
      <c r="K79" s="20">
        <v>5327472</v>
      </c>
      <c r="L79" s="20">
        <v>5255875</v>
      </c>
      <c r="M79" s="20">
        <v>17337080</v>
      </c>
      <c r="N79" s="20"/>
      <c r="O79" s="20"/>
      <c r="P79" s="20"/>
      <c r="Q79" s="20"/>
      <c r="R79" s="20"/>
      <c r="S79" s="20"/>
      <c r="T79" s="20"/>
      <c r="U79" s="20"/>
      <c r="V79" s="20">
        <v>29866614</v>
      </c>
      <c r="W79" s="20">
        <v>28685952</v>
      </c>
      <c r="X79" s="20"/>
      <c r="Y79" s="19"/>
      <c r="Z79" s="22">
        <v>57371904</v>
      </c>
    </row>
    <row r="80" spans="1:26" ht="13.5" hidden="1">
      <c r="A80" s="38" t="s">
        <v>115</v>
      </c>
      <c r="B80" s="18">
        <v>20033026</v>
      </c>
      <c r="C80" s="18"/>
      <c r="D80" s="19">
        <v>30775500</v>
      </c>
      <c r="E80" s="20">
        <v>30775500</v>
      </c>
      <c r="F80" s="20">
        <v>1628247</v>
      </c>
      <c r="G80" s="20">
        <v>1647726</v>
      </c>
      <c r="H80" s="20">
        <v>1860441</v>
      </c>
      <c r="I80" s="20">
        <v>5136414</v>
      </c>
      <c r="J80" s="20">
        <v>2958730</v>
      </c>
      <c r="K80" s="20">
        <v>2045216</v>
      </c>
      <c r="L80" s="20">
        <v>1791112</v>
      </c>
      <c r="M80" s="20">
        <v>6795058</v>
      </c>
      <c r="N80" s="20"/>
      <c r="O80" s="20"/>
      <c r="P80" s="20"/>
      <c r="Q80" s="20"/>
      <c r="R80" s="20"/>
      <c r="S80" s="20"/>
      <c r="T80" s="20"/>
      <c r="U80" s="20"/>
      <c r="V80" s="20">
        <v>11931472</v>
      </c>
      <c r="W80" s="20">
        <v>15387750</v>
      </c>
      <c r="X80" s="20"/>
      <c r="Y80" s="19"/>
      <c r="Z80" s="22">
        <v>30775500</v>
      </c>
    </row>
    <row r="81" spans="1:26" ht="13.5" hidden="1">
      <c r="A81" s="38" t="s">
        <v>116</v>
      </c>
      <c r="B81" s="18">
        <v>4852763</v>
      </c>
      <c r="C81" s="18"/>
      <c r="D81" s="19">
        <v>18702000</v>
      </c>
      <c r="E81" s="20">
        <v>18702000</v>
      </c>
      <c r="F81" s="20">
        <v>1144834</v>
      </c>
      <c r="G81" s="20">
        <v>1205068</v>
      </c>
      <c r="H81" s="20">
        <v>1385025</v>
      </c>
      <c r="I81" s="20">
        <v>3734927</v>
      </c>
      <c r="J81" s="20">
        <v>1556473</v>
      </c>
      <c r="K81" s="20">
        <v>1405157</v>
      </c>
      <c r="L81" s="20">
        <v>1285535</v>
      </c>
      <c r="M81" s="20">
        <v>4247165</v>
      </c>
      <c r="N81" s="20"/>
      <c r="O81" s="20"/>
      <c r="P81" s="20"/>
      <c r="Q81" s="20"/>
      <c r="R81" s="20"/>
      <c r="S81" s="20"/>
      <c r="T81" s="20"/>
      <c r="U81" s="20"/>
      <c r="V81" s="20">
        <v>7982092</v>
      </c>
      <c r="W81" s="20">
        <v>9351000</v>
      </c>
      <c r="X81" s="20"/>
      <c r="Y81" s="19"/>
      <c r="Z81" s="22">
        <v>18702000</v>
      </c>
    </row>
    <row r="82" spans="1:26" ht="13.5" hidden="1">
      <c r="A82" s="38" t="s">
        <v>117</v>
      </c>
      <c r="B82" s="18">
        <v>9178931</v>
      </c>
      <c r="C82" s="18"/>
      <c r="D82" s="19">
        <v>11189472</v>
      </c>
      <c r="E82" s="20">
        <v>11189472</v>
      </c>
      <c r="F82" s="20">
        <v>649271</v>
      </c>
      <c r="G82" s="20">
        <v>712701</v>
      </c>
      <c r="H82" s="20">
        <v>716356</v>
      </c>
      <c r="I82" s="20">
        <v>2078328</v>
      </c>
      <c r="J82" s="20">
        <v>856286</v>
      </c>
      <c r="K82" s="20">
        <v>790965</v>
      </c>
      <c r="L82" s="20">
        <v>697653</v>
      </c>
      <c r="M82" s="20">
        <v>2344904</v>
      </c>
      <c r="N82" s="20"/>
      <c r="O82" s="20"/>
      <c r="P82" s="20"/>
      <c r="Q82" s="20"/>
      <c r="R82" s="20"/>
      <c r="S82" s="20"/>
      <c r="T82" s="20"/>
      <c r="U82" s="20"/>
      <c r="V82" s="20">
        <v>4423232</v>
      </c>
      <c r="W82" s="20">
        <v>5594736</v>
      </c>
      <c r="X82" s="20"/>
      <c r="Y82" s="19"/>
      <c r="Z82" s="22">
        <v>11189472</v>
      </c>
    </row>
    <row r="83" spans="1:26" ht="13.5" hidden="1">
      <c r="A83" s="38" t="s">
        <v>118</v>
      </c>
      <c r="B83" s="18">
        <v>374706</v>
      </c>
      <c r="C83" s="18"/>
      <c r="D83" s="19">
        <v>66852</v>
      </c>
      <c r="E83" s="20">
        <v>66852</v>
      </c>
      <c r="F83" s="20">
        <v>53651</v>
      </c>
      <c r="G83" s="20">
        <v>135913</v>
      </c>
      <c r="H83" s="20">
        <v>38676</v>
      </c>
      <c r="I83" s="20">
        <v>228240</v>
      </c>
      <c r="J83" s="20">
        <v>100933</v>
      </c>
      <c r="K83" s="20">
        <v>158659</v>
      </c>
      <c r="L83" s="20">
        <v>53674</v>
      </c>
      <c r="M83" s="20">
        <v>313266</v>
      </c>
      <c r="N83" s="20"/>
      <c r="O83" s="20"/>
      <c r="P83" s="20"/>
      <c r="Q83" s="20"/>
      <c r="R83" s="20"/>
      <c r="S83" s="20"/>
      <c r="T83" s="20"/>
      <c r="U83" s="20"/>
      <c r="V83" s="20">
        <v>541506</v>
      </c>
      <c r="W83" s="20">
        <v>33426</v>
      </c>
      <c r="X83" s="20"/>
      <c r="Y83" s="19"/>
      <c r="Z83" s="22">
        <v>66852</v>
      </c>
    </row>
    <row r="84" spans="1:26" ht="13.5" hidden="1">
      <c r="A84" s="39" t="s">
        <v>119</v>
      </c>
      <c r="B84" s="27">
        <v>1092857</v>
      </c>
      <c r="C84" s="27"/>
      <c r="D84" s="28">
        <v>1067712</v>
      </c>
      <c r="E84" s="29">
        <v>1067712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533856</v>
      </c>
      <c r="X84" s="29"/>
      <c r="Y84" s="28"/>
      <c r="Z84" s="30">
        <v>1067712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4564715</v>
      </c>
      <c r="C5" s="18">
        <v>0</v>
      </c>
      <c r="D5" s="58">
        <v>7497216</v>
      </c>
      <c r="E5" s="59">
        <v>7497216</v>
      </c>
      <c r="F5" s="59">
        <v>12547</v>
      </c>
      <c r="G5" s="59">
        <v>12213</v>
      </c>
      <c r="H5" s="59">
        <v>11966</v>
      </c>
      <c r="I5" s="59">
        <v>36726</v>
      </c>
      <c r="J5" s="59">
        <v>351644</v>
      </c>
      <c r="K5" s="59">
        <v>434137</v>
      </c>
      <c r="L5" s="59">
        <v>432576</v>
      </c>
      <c r="M5" s="59">
        <v>1218357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1255083</v>
      </c>
      <c r="W5" s="59">
        <v>7497216</v>
      </c>
      <c r="X5" s="59">
        <v>-6242133</v>
      </c>
      <c r="Y5" s="60">
        <v>-83.26</v>
      </c>
      <c r="Z5" s="61">
        <v>7497216</v>
      </c>
    </row>
    <row r="6" spans="1:26" ht="13.5">
      <c r="A6" s="57" t="s">
        <v>32</v>
      </c>
      <c r="B6" s="18">
        <v>12518043</v>
      </c>
      <c r="C6" s="18">
        <v>0</v>
      </c>
      <c r="D6" s="58">
        <v>17820303</v>
      </c>
      <c r="E6" s="59">
        <v>17820303</v>
      </c>
      <c r="F6" s="59">
        <v>2053940</v>
      </c>
      <c r="G6" s="59">
        <v>2003433</v>
      </c>
      <c r="H6" s="59">
        <v>1922107</v>
      </c>
      <c r="I6" s="59">
        <v>5979480</v>
      </c>
      <c r="J6" s="59">
        <v>2059849</v>
      </c>
      <c r="K6" s="59">
        <v>1914018</v>
      </c>
      <c r="L6" s="59">
        <v>1806662</v>
      </c>
      <c r="M6" s="59">
        <v>5780529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11760009</v>
      </c>
      <c r="W6" s="59">
        <v>11491097</v>
      </c>
      <c r="X6" s="59">
        <v>268912</v>
      </c>
      <c r="Y6" s="60">
        <v>2.34</v>
      </c>
      <c r="Z6" s="61">
        <v>17820303</v>
      </c>
    </row>
    <row r="7" spans="1:26" ht="13.5">
      <c r="A7" s="57" t="s">
        <v>33</v>
      </c>
      <c r="B7" s="18">
        <v>3716281</v>
      </c>
      <c r="C7" s="18">
        <v>0</v>
      </c>
      <c r="D7" s="58">
        <v>1319350</v>
      </c>
      <c r="E7" s="59">
        <v>1319350</v>
      </c>
      <c r="F7" s="59">
        <v>163325</v>
      </c>
      <c r="G7" s="59">
        <v>316451</v>
      </c>
      <c r="H7" s="59">
        <v>162512</v>
      </c>
      <c r="I7" s="59">
        <v>642288</v>
      </c>
      <c r="J7" s="59">
        <v>283046</v>
      </c>
      <c r="K7" s="59">
        <v>189711</v>
      </c>
      <c r="L7" s="59">
        <v>263575</v>
      </c>
      <c r="M7" s="59">
        <v>736332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1378620</v>
      </c>
      <c r="W7" s="59">
        <v>498997</v>
      </c>
      <c r="X7" s="59">
        <v>879623</v>
      </c>
      <c r="Y7" s="60">
        <v>176.28</v>
      </c>
      <c r="Z7" s="61">
        <v>1319350</v>
      </c>
    </row>
    <row r="8" spans="1:26" ht="13.5">
      <c r="A8" s="57" t="s">
        <v>34</v>
      </c>
      <c r="B8" s="18">
        <v>26350728</v>
      </c>
      <c r="C8" s="18">
        <v>0</v>
      </c>
      <c r="D8" s="58">
        <v>26106000</v>
      </c>
      <c r="E8" s="59">
        <v>26106000</v>
      </c>
      <c r="F8" s="59">
        <v>9177000</v>
      </c>
      <c r="G8" s="59">
        <v>0</v>
      </c>
      <c r="H8" s="59">
        <v>1124615</v>
      </c>
      <c r="I8" s="59">
        <v>10301615</v>
      </c>
      <c r="J8" s="59">
        <v>842284</v>
      </c>
      <c r="K8" s="59">
        <v>1226356</v>
      </c>
      <c r="L8" s="59">
        <v>7843703</v>
      </c>
      <c r="M8" s="59">
        <v>9912343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20213958</v>
      </c>
      <c r="W8" s="59">
        <v>12650000</v>
      </c>
      <c r="X8" s="59">
        <v>7563958</v>
      </c>
      <c r="Y8" s="60">
        <v>59.79</v>
      </c>
      <c r="Z8" s="61">
        <v>26106000</v>
      </c>
    </row>
    <row r="9" spans="1:26" ht="13.5">
      <c r="A9" s="57" t="s">
        <v>35</v>
      </c>
      <c r="B9" s="18">
        <v>1108983</v>
      </c>
      <c r="C9" s="18">
        <v>0</v>
      </c>
      <c r="D9" s="58">
        <v>21145414</v>
      </c>
      <c r="E9" s="59">
        <v>21145414</v>
      </c>
      <c r="F9" s="59">
        <v>332077</v>
      </c>
      <c r="G9" s="59">
        <v>96849</v>
      </c>
      <c r="H9" s="59">
        <v>32878</v>
      </c>
      <c r="I9" s="59">
        <v>461804</v>
      </c>
      <c r="J9" s="59">
        <v>23800</v>
      </c>
      <c r="K9" s="59">
        <v>26148</v>
      </c>
      <c r="L9" s="59">
        <v>14243</v>
      </c>
      <c r="M9" s="59">
        <v>64191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525995</v>
      </c>
      <c r="W9" s="59">
        <v>9579984</v>
      </c>
      <c r="X9" s="59">
        <v>-9053989</v>
      </c>
      <c r="Y9" s="60">
        <v>-94.51</v>
      </c>
      <c r="Z9" s="61">
        <v>21145414</v>
      </c>
    </row>
    <row r="10" spans="1:26" ht="25.5">
      <c r="A10" s="62" t="s">
        <v>106</v>
      </c>
      <c r="B10" s="63">
        <f>SUM(B5:B9)</f>
        <v>48258750</v>
      </c>
      <c r="C10" s="63">
        <f>SUM(C5:C9)</f>
        <v>0</v>
      </c>
      <c r="D10" s="64">
        <f aca="true" t="shared" si="0" ref="D10:Z10">SUM(D5:D9)</f>
        <v>73888283</v>
      </c>
      <c r="E10" s="65">
        <f t="shared" si="0"/>
        <v>73888283</v>
      </c>
      <c r="F10" s="65">
        <f t="shared" si="0"/>
        <v>11738889</v>
      </c>
      <c r="G10" s="65">
        <f t="shared" si="0"/>
        <v>2428946</v>
      </c>
      <c r="H10" s="65">
        <f t="shared" si="0"/>
        <v>3254078</v>
      </c>
      <c r="I10" s="65">
        <f t="shared" si="0"/>
        <v>17421913</v>
      </c>
      <c r="J10" s="65">
        <f t="shared" si="0"/>
        <v>3560623</v>
      </c>
      <c r="K10" s="65">
        <f t="shared" si="0"/>
        <v>3790370</v>
      </c>
      <c r="L10" s="65">
        <f t="shared" si="0"/>
        <v>10360759</v>
      </c>
      <c r="M10" s="65">
        <f t="shared" si="0"/>
        <v>17711752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35133665</v>
      </c>
      <c r="W10" s="65">
        <f t="shared" si="0"/>
        <v>41717294</v>
      </c>
      <c r="X10" s="65">
        <f t="shared" si="0"/>
        <v>-6583629</v>
      </c>
      <c r="Y10" s="66">
        <f>+IF(W10&lt;&gt;0,(X10/W10)*100,0)</f>
        <v>-15.781534152239116</v>
      </c>
      <c r="Z10" s="67">
        <f t="shared" si="0"/>
        <v>73888283</v>
      </c>
    </row>
    <row r="11" spans="1:26" ht="13.5">
      <c r="A11" s="57" t="s">
        <v>36</v>
      </c>
      <c r="B11" s="18">
        <v>19370992</v>
      </c>
      <c r="C11" s="18">
        <v>0</v>
      </c>
      <c r="D11" s="58">
        <v>21001755</v>
      </c>
      <c r="E11" s="59">
        <v>21001755</v>
      </c>
      <c r="F11" s="59">
        <v>1353771</v>
      </c>
      <c r="G11" s="59">
        <v>1617238</v>
      </c>
      <c r="H11" s="59">
        <v>1555919</v>
      </c>
      <c r="I11" s="59">
        <v>4526928</v>
      </c>
      <c r="J11" s="59">
        <v>1708164</v>
      </c>
      <c r="K11" s="59">
        <v>1603306</v>
      </c>
      <c r="L11" s="59">
        <v>1685372</v>
      </c>
      <c r="M11" s="59">
        <v>4996842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9523770</v>
      </c>
      <c r="W11" s="59"/>
      <c r="X11" s="59">
        <v>9523770</v>
      </c>
      <c r="Y11" s="60">
        <v>0</v>
      </c>
      <c r="Z11" s="61">
        <v>21001755</v>
      </c>
    </row>
    <row r="12" spans="1:26" ht="13.5">
      <c r="A12" s="57" t="s">
        <v>37</v>
      </c>
      <c r="B12" s="18">
        <v>2445807</v>
      </c>
      <c r="C12" s="18">
        <v>0</v>
      </c>
      <c r="D12" s="58">
        <v>2641835</v>
      </c>
      <c r="E12" s="59">
        <v>2641835</v>
      </c>
      <c r="F12" s="59">
        <v>224279</v>
      </c>
      <c r="G12" s="59">
        <v>224279</v>
      </c>
      <c r="H12" s="59">
        <v>224271</v>
      </c>
      <c r="I12" s="59">
        <v>672829</v>
      </c>
      <c r="J12" s="59">
        <v>224877</v>
      </c>
      <c r="K12" s="59">
        <v>151431</v>
      </c>
      <c r="L12" s="59">
        <v>173827</v>
      </c>
      <c r="M12" s="59">
        <v>550135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1222964</v>
      </c>
      <c r="W12" s="59">
        <v>1252050</v>
      </c>
      <c r="X12" s="59">
        <v>-29086</v>
      </c>
      <c r="Y12" s="60">
        <v>-2.32</v>
      </c>
      <c r="Z12" s="61">
        <v>2641835</v>
      </c>
    </row>
    <row r="13" spans="1:26" ht="13.5">
      <c r="A13" s="57" t="s">
        <v>107</v>
      </c>
      <c r="B13" s="18">
        <v>3486585</v>
      </c>
      <c r="C13" s="18">
        <v>0</v>
      </c>
      <c r="D13" s="58">
        <v>6153895</v>
      </c>
      <c r="E13" s="59">
        <v>6153895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6153895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11554968</v>
      </c>
      <c r="C15" s="18">
        <v>0</v>
      </c>
      <c r="D15" s="58">
        <v>13040262</v>
      </c>
      <c r="E15" s="59">
        <v>13040262</v>
      </c>
      <c r="F15" s="59">
        <v>834055</v>
      </c>
      <c r="G15" s="59">
        <v>1407369</v>
      </c>
      <c r="H15" s="59">
        <v>1152316</v>
      </c>
      <c r="I15" s="59">
        <v>3393740</v>
      </c>
      <c r="J15" s="59">
        <v>1317608</v>
      </c>
      <c r="K15" s="59">
        <v>981601</v>
      </c>
      <c r="L15" s="59">
        <v>832980</v>
      </c>
      <c r="M15" s="59">
        <v>3132189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6525929</v>
      </c>
      <c r="W15" s="59">
        <v>6278536</v>
      </c>
      <c r="X15" s="59">
        <v>247393</v>
      </c>
      <c r="Y15" s="60">
        <v>3.94</v>
      </c>
      <c r="Z15" s="61">
        <v>13040262</v>
      </c>
    </row>
    <row r="16" spans="1:26" ht="13.5">
      <c r="A16" s="68" t="s">
        <v>40</v>
      </c>
      <c r="B16" s="18">
        <v>1018370</v>
      </c>
      <c r="C16" s="18">
        <v>0</v>
      </c>
      <c r="D16" s="58">
        <v>10666791</v>
      </c>
      <c r="E16" s="59">
        <v>10666791</v>
      </c>
      <c r="F16" s="59">
        <v>1360077</v>
      </c>
      <c r="G16" s="59">
        <v>271834</v>
      </c>
      <c r="H16" s="59">
        <v>57037</v>
      </c>
      <c r="I16" s="59">
        <v>1688948</v>
      </c>
      <c r="J16" s="59">
        <v>80412</v>
      </c>
      <c r="K16" s="59">
        <v>106446</v>
      </c>
      <c r="L16" s="59">
        <v>116708</v>
      </c>
      <c r="M16" s="59">
        <v>303566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1992514</v>
      </c>
      <c r="W16" s="59">
        <v>5182514</v>
      </c>
      <c r="X16" s="59">
        <v>-3190000</v>
      </c>
      <c r="Y16" s="60">
        <v>-61.55</v>
      </c>
      <c r="Z16" s="61">
        <v>10666791</v>
      </c>
    </row>
    <row r="17" spans="1:26" ht="13.5">
      <c r="A17" s="57" t="s">
        <v>41</v>
      </c>
      <c r="B17" s="18">
        <v>14436075</v>
      </c>
      <c r="C17" s="18">
        <v>0</v>
      </c>
      <c r="D17" s="58">
        <v>19739697</v>
      </c>
      <c r="E17" s="59">
        <v>19739697</v>
      </c>
      <c r="F17" s="59">
        <v>776406</v>
      </c>
      <c r="G17" s="59">
        <v>1001420</v>
      </c>
      <c r="H17" s="59">
        <v>1204766</v>
      </c>
      <c r="I17" s="59">
        <v>2982592</v>
      </c>
      <c r="J17" s="59">
        <v>1871588</v>
      </c>
      <c r="K17" s="59">
        <v>1280218</v>
      </c>
      <c r="L17" s="59">
        <v>1793155</v>
      </c>
      <c r="M17" s="59">
        <v>4944961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7927553</v>
      </c>
      <c r="W17" s="59">
        <v>8149077</v>
      </c>
      <c r="X17" s="59">
        <v>-221524</v>
      </c>
      <c r="Y17" s="60">
        <v>-2.72</v>
      </c>
      <c r="Z17" s="61">
        <v>19739697</v>
      </c>
    </row>
    <row r="18" spans="1:26" ht="13.5">
      <c r="A18" s="69" t="s">
        <v>42</v>
      </c>
      <c r="B18" s="70">
        <f>SUM(B11:B17)</f>
        <v>52312797</v>
      </c>
      <c r="C18" s="70">
        <f>SUM(C11:C17)</f>
        <v>0</v>
      </c>
      <c r="D18" s="71">
        <f aca="true" t="shared" si="1" ref="D18:Z18">SUM(D11:D17)</f>
        <v>73244235</v>
      </c>
      <c r="E18" s="72">
        <f t="shared" si="1"/>
        <v>73244235</v>
      </c>
      <c r="F18" s="72">
        <f t="shared" si="1"/>
        <v>4548588</v>
      </c>
      <c r="G18" s="72">
        <f t="shared" si="1"/>
        <v>4522140</v>
      </c>
      <c r="H18" s="72">
        <f t="shared" si="1"/>
        <v>4194309</v>
      </c>
      <c r="I18" s="72">
        <f t="shared" si="1"/>
        <v>13265037</v>
      </c>
      <c r="J18" s="72">
        <f t="shared" si="1"/>
        <v>5202649</v>
      </c>
      <c r="K18" s="72">
        <f t="shared" si="1"/>
        <v>4123002</v>
      </c>
      <c r="L18" s="72">
        <f t="shared" si="1"/>
        <v>4602042</v>
      </c>
      <c r="M18" s="72">
        <f t="shared" si="1"/>
        <v>13927693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27192730</v>
      </c>
      <c r="W18" s="72">
        <f t="shared" si="1"/>
        <v>20862177</v>
      </c>
      <c r="X18" s="72">
        <f t="shared" si="1"/>
        <v>6330553</v>
      </c>
      <c r="Y18" s="66">
        <f>+IF(W18&lt;&gt;0,(X18/W18)*100,0)</f>
        <v>30.344642364025574</v>
      </c>
      <c r="Z18" s="73">
        <f t="shared" si="1"/>
        <v>73244235</v>
      </c>
    </row>
    <row r="19" spans="1:26" ht="13.5">
      <c r="A19" s="69" t="s">
        <v>43</v>
      </c>
      <c r="B19" s="74">
        <f>+B10-B18</f>
        <v>-4054047</v>
      </c>
      <c r="C19" s="74">
        <f>+C10-C18</f>
        <v>0</v>
      </c>
      <c r="D19" s="75">
        <f aca="true" t="shared" si="2" ref="D19:Z19">+D10-D18</f>
        <v>644048</v>
      </c>
      <c r="E19" s="76">
        <f t="shared" si="2"/>
        <v>644048</v>
      </c>
      <c r="F19" s="76">
        <f t="shared" si="2"/>
        <v>7190301</v>
      </c>
      <c r="G19" s="76">
        <f t="shared" si="2"/>
        <v>-2093194</v>
      </c>
      <c r="H19" s="76">
        <f t="shared" si="2"/>
        <v>-940231</v>
      </c>
      <c r="I19" s="76">
        <f t="shared" si="2"/>
        <v>4156876</v>
      </c>
      <c r="J19" s="76">
        <f t="shared" si="2"/>
        <v>-1642026</v>
      </c>
      <c r="K19" s="76">
        <f t="shared" si="2"/>
        <v>-332632</v>
      </c>
      <c r="L19" s="76">
        <f t="shared" si="2"/>
        <v>5758717</v>
      </c>
      <c r="M19" s="76">
        <f t="shared" si="2"/>
        <v>3784059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7940935</v>
      </c>
      <c r="W19" s="76">
        <f>IF(E10=E18,0,W10-W18)</f>
        <v>20855117</v>
      </c>
      <c r="X19" s="76">
        <f t="shared" si="2"/>
        <v>-12914182</v>
      </c>
      <c r="Y19" s="77">
        <f>+IF(W19&lt;&gt;0,(X19/W19)*100,0)</f>
        <v>-61.923325580000345</v>
      </c>
      <c r="Z19" s="78">
        <f t="shared" si="2"/>
        <v>644048</v>
      </c>
    </row>
    <row r="20" spans="1:26" ht="13.5">
      <c r="A20" s="57" t="s">
        <v>44</v>
      </c>
      <c r="B20" s="18">
        <v>14386380</v>
      </c>
      <c r="C20" s="18">
        <v>0</v>
      </c>
      <c r="D20" s="58">
        <v>65422420</v>
      </c>
      <c r="E20" s="59">
        <v>65422420</v>
      </c>
      <c r="F20" s="59">
        <v>1278127</v>
      </c>
      <c r="G20" s="59">
        <v>446992</v>
      </c>
      <c r="H20" s="59">
        <v>2461207</v>
      </c>
      <c r="I20" s="59">
        <v>4186326</v>
      </c>
      <c r="J20" s="59">
        <v>2592711</v>
      </c>
      <c r="K20" s="59">
        <v>8325547</v>
      </c>
      <c r="L20" s="59">
        <v>1355735</v>
      </c>
      <c r="M20" s="59">
        <v>12273993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16460319</v>
      </c>
      <c r="W20" s="59">
        <v>29669000</v>
      </c>
      <c r="X20" s="59">
        <v>-13208681</v>
      </c>
      <c r="Y20" s="60">
        <v>-44.52</v>
      </c>
      <c r="Z20" s="61">
        <v>65422420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6475000</v>
      </c>
      <c r="X21" s="81">
        <v>-6475000</v>
      </c>
      <c r="Y21" s="82">
        <v>-100</v>
      </c>
      <c r="Z21" s="83">
        <v>0</v>
      </c>
    </row>
    <row r="22" spans="1:26" ht="25.5">
      <c r="A22" s="84" t="s">
        <v>109</v>
      </c>
      <c r="B22" s="85">
        <f>SUM(B19:B21)</f>
        <v>10332333</v>
      </c>
      <c r="C22" s="85">
        <f>SUM(C19:C21)</f>
        <v>0</v>
      </c>
      <c r="D22" s="86">
        <f aca="true" t="shared" si="3" ref="D22:Z22">SUM(D19:D21)</f>
        <v>66066468</v>
      </c>
      <c r="E22" s="87">
        <f t="shared" si="3"/>
        <v>66066468</v>
      </c>
      <c r="F22" s="87">
        <f t="shared" si="3"/>
        <v>8468428</v>
      </c>
      <c r="G22" s="87">
        <f t="shared" si="3"/>
        <v>-1646202</v>
      </c>
      <c r="H22" s="87">
        <f t="shared" si="3"/>
        <v>1520976</v>
      </c>
      <c r="I22" s="87">
        <f t="shared" si="3"/>
        <v>8343202</v>
      </c>
      <c r="J22" s="87">
        <f t="shared" si="3"/>
        <v>950685</v>
      </c>
      <c r="K22" s="87">
        <f t="shared" si="3"/>
        <v>7992915</v>
      </c>
      <c r="L22" s="87">
        <f t="shared" si="3"/>
        <v>7114452</v>
      </c>
      <c r="M22" s="87">
        <f t="shared" si="3"/>
        <v>16058052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24401254</v>
      </c>
      <c r="W22" s="87">
        <f t="shared" si="3"/>
        <v>56999117</v>
      </c>
      <c r="X22" s="87">
        <f t="shared" si="3"/>
        <v>-32597863</v>
      </c>
      <c r="Y22" s="88">
        <f>+IF(W22&lt;&gt;0,(X22/W22)*100,0)</f>
        <v>-57.19011927851444</v>
      </c>
      <c r="Z22" s="89">
        <f t="shared" si="3"/>
        <v>66066468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10332333</v>
      </c>
      <c r="C24" s="74">
        <f>SUM(C22:C23)</f>
        <v>0</v>
      </c>
      <c r="D24" s="75">
        <f aca="true" t="shared" si="4" ref="D24:Z24">SUM(D22:D23)</f>
        <v>66066468</v>
      </c>
      <c r="E24" s="76">
        <f t="shared" si="4"/>
        <v>66066468</v>
      </c>
      <c r="F24" s="76">
        <f t="shared" si="4"/>
        <v>8468428</v>
      </c>
      <c r="G24" s="76">
        <f t="shared" si="4"/>
        <v>-1646202</v>
      </c>
      <c r="H24" s="76">
        <f t="shared" si="4"/>
        <v>1520976</v>
      </c>
      <c r="I24" s="76">
        <f t="shared" si="4"/>
        <v>8343202</v>
      </c>
      <c r="J24" s="76">
        <f t="shared" si="4"/>
        <v>950685</v>
      </c>
      <c r="K24" s="76">
        <f t="shared" si="4"/>
        <v>7992915</v>
      </c>
      <c r="L24" s="76">
        <f t="shared" si="4"/>
        <v>7114452</v>
      </c>
      <c r="M24" s="76">
        <f t="shared" si="4"/>
        <v>16058052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24401254</v>
      </c>
      <c r="W24" s="76">
        <f t="shared" si="4"/>
        <v>56999117</v>
      </c>
      <c r="X24" s="76">
        <f t="shared" si="4"/>
        <v>-32597863</v>
      </c>
      <c r="Y24" s="77">
        <f>+IF(W24&lt;&gt;0,(X24/W24)*100,0)</f>
        <v>-57.19011927851444</v>
      </c>
      <c r="Z24" s="78">
        <f t="shared" si="4"/>
        <v>66066468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15239761</v>
      </c>
      <c r="C27" s="21">
        <v>0</v>
      </c>
      <c r="D27" s="98">
        <v>71297000</v>
      </c>
      <c r="E27" s="99">
        <v>71297000</v>
      </c>
      <c r="F27" s="99">
        <v>1278127</v>
      </c>
      <c r="G27" s="99">
        <v>446992</v>
      </c>
      <c r="H27" s="99">
        <v>2908199</v>
      </c>
      <c r="I27" s="99">
        <v>4633318</v>
      </c>
      <c r="J27" s="99">
        <v>2592711</v>
      </c>
      <c r="K27" s="99">
        <v>8325547</v>
      </c>
      <c r="L27" s="99">
        <v>1355736</v>
      </c>
      <c r="M27" s="99">
        <v>12273994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16907312</v>
      </c>
      <c r="W27" s="99">
        <v>35648500</v>
      </c>
      <c r="X27" s="99">
        <v>-18741188</v>
      </c>
      <c r="Y27" s="100">
        <v>-52.57</v>
      </c>
      <c r="Z27" s="101">
        <v>71297000</v>
      </c>
    </row>
    <row r="28" spans="1:26" ht="13.5">
      <c r="A28" s="102" t="s">
        <v>44</v>
      </c>
      <c r="B28" s="18">
        <v>15239761</v>
      </c>
      <c r="C28" s="18">
        <v>0</v>
      </c>
      <c r="D28" s="58">
        <v>65422000</v>
      </c>
      <c r="E28" s="59">
        <v>65422000</v>
      </c>
      <c r="F28" s="59">
        <v>1278127</v>
      </c>
      <c r="G28" s="59">
        <v>446992</v>
      </c>
      <c r="H28" s="59">
        <v>2908199</v>
      </c>
      <c r="I28" s="59">
        <v>4633318</v>
      </c>
      <c r="J28" s="59">
        <v>2592711</v>
      </c>
      <c r="K28" s="59">
        <v>8325547</v>
      </c>
      <c r="L28" s="59">
        <v>1355736</v>
      </c>
      <c r="M28" s="59">
        <v>12273994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16907312</v>
      </c>
      <c r="W28" s="59">
        <v>32711000</v>
      </c>
      <c r="X28" s="59">
        <v>-15803688</v>
      </c>
      <c r="Y28" s="60">
        <v>-48.31</v>
      </c>
      <c r="Z28" s="61">
        <v>65422000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5875000</v>
      </c>
      <c r="E31" s="59">
        <v>5875000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2937500</v>
      </c>
      <c r="X31" s="59">
        <v>-2937500</v>
      </c>
      <c r="Y31" s="60">
        <v>-100</v>
      </c>
      <c r="Z31" s="61">
        <v>5875000</v>
      </c>
    </row>
    <row r="32" spans="1:26" ht="13.5">
      <c r="A32" s="69" t="s">
        <v>50</v>
      </c>
      <c r="B32" s="21">
        <f>SUM(B28:B31)</f>
        <v>15239761</v>
      </c>
      <c r="C32" s="21">
        <f>SUM(C28:C31)</f>
        <v>0</v>
      </c>
      <c r="D32" s="98">
        <f aca="true" t="shared" si="5" ref="D32:Z32">SUM(D28:D31)</f>
        <v>71297000</v>
      </c>
      <c r="E32" s="99">
        <f t="shared" si="5"/>
        <v>71297000</v>
      </c>
      <c r="F32" s="99">
        <f t="shared" si="5"/>
        <v>1278127</v>
      </c>
      <c r="G32" s="99">
        <f t="shared" si="5"/>
        <v>446992</v>
      </c>
      <c r="H32" s="99">
        <f t="shared" si="5"/>
        <v>2908199</v>
      </c>
      <c r="I32" s="99">
        <f t="shared" si="5"/>
        <v>4633318</v>
      </c>
      <c r="J32" s="99">
        <f t="shared" si="5"/>
        <v>2592711</v>
      </c>
      <c r="K32" s="99">
        <f t="shared" si="5"/>
        <v>8325547</v>
      </c>
      <c r="L32" s="99">
        <f t="shared" si="5"/>
        <v>1355736</v>
      </c>
      <c r="M32" s="99">
        <f t="shared" si="5"/>
        <v>12273994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16907312</v>
      </c>
      <c r="W32" s="99">
        <f t="shared" si="5"/>
        <v>35648500</v>
      </c>
      <c r="X32" s="99">
        <f t="shared" si="5"/>
        <v>-18741188</v>
      </c>
      <c r="Y32" s="100">
        <f>+IF(W32&lt;&gt;0,(X32/W32)*100,0)</f>
        <v>-52.572164326689766</v>
      </c>
      <c r="Z32" s="101">
        <f t="shared" si="5"/>
        <v>71297000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47204444</v>
      </c>
      <c r="C35" s="18">
        <v>0</v>
      </c>
      <c r="D35" s="58">
        <v>34165490</v>
      </c>
      <c r="E35" s="59">
        <v>34165490</v>
      </c>
      <c r="F35" s="59">
        <v>59370299</v>
      </c>
      <c r="G35" s="59">
        <v>58610454</v>
      </c>
      <c r="H35" s="59">
        <v>54159571</v>
      </c>
      <c r="I35" s="59">
        <v>54159571</v>
      </c>
      <c r="J35" s="59">
        <v>52620681</v>
      </c>
      <c r="K35" s="59">
        <v>56916740</v>
      </c>
      <c r="L35" s="59">
        <v>63926886</v>
      </c>
      <c r="M35" s="59">
        <v>63926886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63926886</v>
      </c>
      <c r="W35" s="59">
        <v>17082745</v>
      </c>
      <c r="X35" s="59">
        <v>46844141</v>
      </c>
      <c r="Y35" s="60">
        <v>274.22</v>
      </c>
      <c r="Z35" s="61">
        <v>34165490</v>
      </c>
    </row>
    <row r="36" spans="1:26" ht="13.5">
      <c r="A36" s="57" t="s">
        <v>53</v>
      </c>
      <c r="B36" s="18">
        <v>150333262</v>
      </c>
      <c r="C36" s="18">
        <v>0</v>
      </c>
      <c r="D36" s="58">
        <v>176230141</v>
      </c>
      <c r="E36" s="59">
        <v>176230141</v>
      </c>
      <c r="F36" s="59">
        <v>151615025</v>
      </c>
      <c r="G36" s="59">
        <v>152213433</v>
      </c>
      <c r="H36" s="59">
        <v>154648727</v>
      </c>
      <c r="I36" s="59">
        <v>154648727</v>
      </c>
      <c r="J36" s="59">
        <v>157241437</v>
      </c>
      <c r="K36" s="59">
        <v>165568724</v>
      </c>
      <c r="L36" s="59">
        <v>167273263</v>
      </c>
      <c r="M36" s="59">
        <v>167273263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167273263</v>
      </c>
      <c r="W36" s="59">
        <v>88115071</v>
      </c>
      <c r="X36" s="59">
        <v>79158192</v>
      </c>
      <c r="Y36" s="60">
        <v>89.84</v>
      </c>
      <c r="Z36" s="61">
        <v>176230141</v>
      </c>
    </row>
    <row r="37" spans="1:26" ht="13.5">
      <c r="A37" s="57" t="s">
        <v>54</v>
      </c>
      <c r="B37" s="18">
        <v>22629379</v>
      </c>
      <c r="C37" s="18">
        <v>0</v>
      </c>
      <c r="D37" s="58">
        <v>7221964</v>
      </c>
      <c r="E37" s="59">
        <v>7221964</v>
      </c>
      <c r="F37" s="59">
        <v>27746748</v>
      </c>
      <c r="G37" s="59">
        <v>29135043</v>
      </c>
      <c r="H37" s="59">
        <v>25549633</v>
      </c>
      <c r="I37" s="59">
        <v>25549633</v>
      </c>
      <c r="J37" s="59">
        <v>26248224</v>
      </c>
      <c r="K37" s="59">
        <v>31302103</v>
      </c>
      <c r="L37" s="59">
        <v>33324223</v>
      </c>
      <c r="M37" s="59">
        <v>33324223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33324223</v>
      </c>
      <c r="W37" s="59">
        <v>3610982</v>
      </c>
      <c r="X37" s="59">
        <v>29713241</v>
      </c>
      <c r="Y37" s="60">
        <v>822.86</v>
      </c>
      <c r="Z37" s="61">
        <v>7221964</v>
      </c>
    </row>
    <row r="38" spans="1:26" ht="13.5">
      <c r="A38" s="57" t="s">
        <v>55</v>
      </c>
      <c r="B38" s="18">
        <v>33743045</v>
      </c>
      <c r="C38" s="18">
        <v>0</v>
      </c>
      <c r="D38" s="58">
        <v>12586825</v>
      </c>
      <c r="E38" s="59">
        <v>12586825</v>
      </c>
      <c r="F38" s="59">
        <v>33743045</v>
      </c>
      <c r="G38" s="59">
        <v>33743045</v>
      </c>
      <c r="H38" s="59">
        <v>33743045</v>
      </c>
      <c r="I38" s="59">
        <v>33743045</v>
      </c>
      <c r="J38" s="59">
        <v>33743045</v>
      </c>
      <c r="K38" s="59">
        <v>33743045</v>
      </c>
      <c r="L38" s="59">
        <v>33743045</v>
      </c>
      <c r="M38" s="59">
        <v>33743045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33743045</v>
      </c>
      <c r="W38" s="59">
        <v>6293413</v>
      </c>
      <c r="X38" s="59">
        <v>27449632</v>
      </c>
      <c r="Y38" s="60">
        <v>436.16</v>
      </c>
      <c r="Z38" s="61">
        <v>12586825</v>
      </c>
    </row>
    <row r="39" spans="1:26" ht="13.5">
      <c r="A39" s="57" t="s">
        <v>56</v>
      </c>
      <c r="B39" s="18">
        <v>141165282</v>
      </c>
      <c r="C39" s="18">
        <v>0</v>
      </c>
      <c r="D39" s="58">
        <v>190586842</v>
      </c>
      <c r="E39" s="59">
        <v>190586842</v>
      </c>
      <c r="F39" s="59">
        <v>149495533</v>
      </c>
      <c r="G39" s="59">
        <v>147945799</v>
      </c>
      <c r="H39" s="59">
        <v>149515620</v>
      </c>
      <c r="I39" s="59">
        <v>149515620</v>
      </c>
      <c r="J39" s="59">
        <v>149870849</v>
      </c>
      <c r="K39" s="59">
        <v>157440316</v>
      </c>
      <c r="L39" s="59">
        <v>164132881</v>
      </c>
      <c r="M39" s="59">
        <v>164132881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164132881</v>
      </c>
      <c r="W39" s="59">
        <v>95293421</v>
      </c>
      <c r="X39" s="59">
        <v>68839460</v>
      </c>
      <c r="Y39" s="60">
        <v>72.24</v>
      </c>
      <c r="Z39" s="61">
        <v>190586842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20188197</v>
      </c>
      <c r="C42" s="18">
        <v>0</v>
      </c>
      <c r="D42" s="58">
        <v>73967647</v>
      </c>
      <c r="E42" s="59">
        <v>73967647</v>
      </c>
      <c r="F42" s="59">
        <v>3591189</v>
      </c>
      <c r="G42" s="59">
        <v>-1491573</v>
      </c>
      <c r="H42" s="59">
        <v>-165590</v>
      </c>
      <c r="I42" s="59">
        <v>1934026</v>
      </c>
      <c r="J42" s="59">
        <v>898314</v>
      </c>
      <c r="K42" s="59">
        <v>7254814</v>
      </c>
      <c r="L42" s="59">
        <v>6672192</v>
      </c>
      <c r="M42" s="59">
        <v>14825320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16759346</v>
      </c>
      <c r="W42" s="59">
        <v>39337684</v>
      </c>
      <c r="X42" s="59">
        <v>-22578338</v>
      </c>
      <c r="Y42" s="60">
        <v>-57.4</v>
      </c>
      <c r="Z42" s="61">
        <v>73967647</v>
      </c>
    </row>
    <row r="43" spans="1:26" ht="13.5">
      <c r="A43" s="57" t="s">
        <v>59</v>
      </c>
      <c r="B43" s="18">
        <v>-15122192</v>
      </c>
      <c r="C43" s="18">
        <v>0</v>
      </c>
      <c r="D43" s="58">
        <v>-60805926</v>
      </c>
      <c r="E43" s="59">
        <v>-60805926</v>
      </c>
      <c r="F43" s="59">
        <v>-1278127</v>
      </c>
      <c r="G43" s="59">
        <v>-446992</v>
      </c>
      <c r="H43" s="59">
        <v>-2461207</v>
      </c>
      <c r="I43" s="59">
        <v>-4186326</v>
      </c>
      <c r="J43" s="59">
        <v>-2592711</v>
      </c>
      <c r="K43" s="59">
        <v>-8325547</v>
      </c>
      <c r="L43" s="59">
        <v>-1355736</v>
      </c>
      <c r="M43" s="59">
        <v>-12273994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-16460320</v>
      </c>
      <c r="W43" s="59">
        <v>-30401620</v>
      </c>
      <c r="X43" s="59">
        <v>13941300</v>
      </c>
      <c r="Y43" s="60">
        <v>-45.86</v>
      </c>
      <c r="Z43" s="61">
        <v>-60805926</v>
      </c>
    </row>
    <row r="44" spans="1:26" ht="13.5">
      <c r="A44" s="57" t="s">
        <v>60</v>
      </c>
      <c r="B44" s="18">
        <v>1430</v>
      </c>
      <c r="C44" s="18">
        <v>0</v>
      </c>
      <c r="D44" s="58">
        <v>10000</v>
      </c>
      <c r="E44" s="59">
        <v>10000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15050</v>
      </c>
      <c r="X44" s="59">
        <v>-15050</v>
      </c>
      <c r="Y44" s="60">
        <v>-100</v>
      </c>
      <c r="Z44" s="61">
        <v>10000</v>
      </c>
    </row>
    <row r="45" spans="1:26" ht="13.5">
      <c r="A45" s="69" t="s">
        <v>61</v>
      </c>
      <c r="B45" s="21">
        <v>43248699</v>
      </c>
      <c r="C45" s="21">
        <v>0</v>
      </c>
      <c r="D45" s="98">
        <v>13171721</v>
      </c>
      <c r="E45" s="99">
        <v>13171721</v>
      </c>
      <c r="F45" s="99">
        <v>25269286</v>
      </c>
      <c r="G45" s="99">
        <v>23330721</v>
      </c>
      <c r="H45" s="99">
        <v>20703924</v>
      </c>
      <c r="I45" s="99">
        <v>20703924</v>
      </c>
      <c r="J45" s="99">
        <v>19009527</v>
      </c>
      <c r="K45" s="99">
        <v>17938794</v>
      </c>
      <c r="L45" s="99">
        <v>23255250</v>
      </c>
      <c r="M45" s="99">
        <v>23255250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23255250</v>
      </c>
      <c r="W45" s="99">
        <v>8951114</v>
      </c>
      <c r="X45" s="99">
        <v>14304136</v>
      </c>
      <c r="Y45" s="100">
        <v>159.8</v>
      </c>
      <c r="Z45" s="101">
        <v>13171721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551365</v>
      </c>
      <c r="C49" s="51">
        <v>0</v>
      </c>
      <c r="D49" s="128">
        <v>867761</v>
      </c>
      <c r="E49" s="53">
        <v>630985</v>
      </c>
      <c r="F49" s="53">
        <v>0</v>
      </c>
      <c r="G49" s="53">
        <v>0</v>
      </c>
      <c r="H49" s="53">
        <v>0</v>
      </c>
      <c r="I49" s="53">
        <v>489898</v>
      </c>
      <c r="J49" s="53">
        <v>0</v>
      </c>
      <c r="K49" s="53">
        <v>0</v>
      </c>
      <c r="L49" s="53">
        <v>0</v>
      </c>
      <c r="M49" s="53">
        <v>2027484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2514599</v>
      </c>
      <c r="W49" s="53">
        <v>15774</v>
      </c>
      <c r="X49" s="53">
        <v>73028</v>
      </c>
      <c r="Y49" s="53">
        <v>7170894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137179</v>
      </c>
      <c r="C51" s="51">
        <v>0</v>
      </c>
      <c r="D51" s="128">
        <v>299800</v>
      </c>
      <c r="E51" s="53">
        <v>401316</v>
      </c>
      <c r="F51" s="53">
        <v>0</v>
      </c>
      <c r="G51" s="53">
        <v>0</v>
      </c>
      <c r="H51" s="53">
        <v>0</v>
      </c>
      <c r="I51" s="53">
        <v>228064</v>
      </c>
      <c r="J51" s="53">
        <v>0</v>
      </c>
      <c r="K51" s="53">
        <v>0</v>
      </c>
      <c r="L51" s="53">
        <v>0</v>
      </c>
      <c r="M51" s="53">
        <v>47145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83597</v>
      </c>
      <c r="X51" s="53">
        <v>898927</v>
      </c>
      <c r="Y51" s="53">
        <v>2096028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90.48836197263437</v>
      </c>
      <c r="C58" s="5">
        <f>IF(C67=0,0,+(C76/C67)*100)</f>
        <v>0</v>
      </c>
      <c r="D58" s="6">
        <f aca="true" t="shared" si="6" ref="D58:Z58">IF(D67=0,0,+(D76/D67)*100)</f>
        <v>119.88843719501581</v>
      </c>
      <c r="E58" s="7">
        <f t="shared" si="6"/>
        <v>119.88843719501581</v>
      </c>
      <c r="F58" s="7">
        <f t="shared" si="6"/>
        <v>60.995728405664174</v>
      </c>
      <c r="G58" s="7">
        <f t="shared" si="6"/>
        <v>76.3960138276219</v>
      </c>
      <c r="H58" s="7">
        <f t="shared" si="6"/>
        <v>47.77252511316466</v>
      </c>
      <c r="I58" s="7">
        <f t="shared" si="6"/>
        <v>61.90500319494481</v>
      </c>
      <c r="J58" s="7">
        <f t="shared" si="6"/>
        <v>66.40886643878571</v>
      </c>
      <c r="K58" s="7">
        <f t="shared" si="6"/>
        <v>67.33802837385457</v>
      </c>
      <c r="L58" s="7">
        <f t="shared" si="6"/>
        <v>64.44053314860612</v>
      </c>
      <c r="M58" s="7">
        <f t="shared" si="6"/>
        <v>66.09091662050494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64.15747375602184</v>
      </c>
      <c r="W58" s="7">
        <f t="shared" si="6"/>
        <v>92.17050087939033</v>
      </c>
      <c r="X58" s="7">
        <f t="shared" si="6"/>
        <v>0</v>
      </c>
      <c r="Y58" s="7">
        <f t="shared" si="6"/>
        <v>0</v>
      </c>
      <c r="Z58" s="8">
        <f t="shared" si="6"/>
        <v>119.88843719501581</v>
      </c>
    </row>
    <row r="59" spans="1:26" ht="13.5">
      <c r="A59" s="36" t="s">
        <v>31</v>
      </c>
      <c r="B59" s="9">
        <f aca="true" t="shared" si="7" ref="B59:Z66">IF(B68=0,0,+(B77/B68)*100)</f>
        <v>98.57212896503559</v>
      </c>
      <c r="C59" s="9">
        <f t="shared" si="7"/>
        <v>0</v>
      </c>
      <c r="D59" s="2">
        <f t="shared" si="7"/>
        <v>72.99999092996654</v>
      </c>
      <c r="E59" s="10">
        <f t="shared" si="7"/>
        <v>72.99999092996654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100</v>
      </c>
      <c r="K59" s="10">
        <f t="shared" si="7"/>
        <v>100.00519261044329</v>
      </c>
      <c r="L59" s="10">
        <f t="shared" si="7"/>
        <v>100</v>
      </c>
      <c r="M59" s="10">
        <f t="shared" si="7"/>
        <v>100.00185551759242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147.89453575371547</v>
      </c>
      <c r="W59" s="10">
        <f t="shared" si="7"/>
        <v>71.88093553660451</v>
      </c>
      <c r="X59" s="10">
        <f t="shared" si="7"/>
        <v>0</v>
      </c>
      <c r="Y59" s="10">
        <f t="shared" si="7"/>
        <v>0</v>
      </c>
      <c r="Z59" s="11">
        <f t="shared" si="7"/>
        <v>72.99999092996654</v>
      </c>
    </row>
    <row r="60" spans="1:26" ht="13.5">
      <c r="A60" s="37" t="s">
        <v>32</v>
      </c>
      <c r="B60" s="12">
        <f t="shared" si="7"/>
        <v>87.63639811750127</v>
      </c>
      <c r="C60" s="12">
        <f t="shared" si="7"/>
        <v>0</v>
      </c>
      <c r="D60" s="3">
        <f t="shared" si="7"/>
        <v>139.6188381308668</v>
      </c>
      <c r="E60" s="13">
        <f t="shared" si="7"/>
        <v>139.6188381308668</v>
      </c>
      <c r="F60" s="13">
        <f t="shared" si="7"/>
        <v>49.44238877474512</v>
      </c>
      <c r="G60" s="13">
        <f t="shared" si="7"/>
        <v>64.74940764178288</v>
      </c>
      <c r="H60" s="13">
        <f t="shared" si="7"/>
        <v>42.70948495583232</v>
      </c>
      <c r="I60" s="13">
        <f t="shared" si="7"/>
        <v>52.406731020088706</v>
      </c>
      <c r="J60" s="13">
        <f t="shared" si="7"/>
        <v>60.8652381800802</v>
      </c>
      <c r="K60" s="13">
        <f t="shared" si="7"/>
        <v>60.10544310450581</v>
      </c>
      <c r="L60" s="13">
        <f t="shared" si="7"/>
        <v>56.13042173909675</v>
      </c>
      <c r="M60" s="13">
        <f t="shared" si="7"/>
        <v>59.13382667918455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55.71337572955939</v>
      </c>
      <c r="W60" s="13">
        <f t="shared" si="7"/>
        <v>105.41035377214203</v>
      </c>
      <c r="X60" s="13">
        <f t="shared" si="7"/>
        <v>0</v>
      </c>
      <c r="Y60" s="13">
        <f t="shared" si="7"/>
        <v>0</v>
      </c>
      <c r="Z60" s="14">
        <f t="shared" si="7"/>
        <v>139.6188381308668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106.01487510943596</v>
      </c>
      <c r="E61" s="13">
        <f t="shared" si="7"/>
        <v>106.01487510943596</v>
      </c>
      <c r="F61" s="13">
        <f t="shared" si="7"/>
        <v>26.519021661577103</v>
      </c>
      <c r="G61" s="13">
        <f t="shared" si="7"/>
        <v>29.202166856988566</v>
      </c>
      <c r="H61" s="13">
        <f t="shared" si="7"/>
        <v>26.032176472018875</v>
      </c>
      <c r="I61" s="13">
        <f t="shared" si="7"/>
        <v>27.26586779204573</v>
      </c>
      <c r="J61" s="13">
        <f t="shared" si="7"/>
        <v>25.28296307411878</v>
      </c>
      <c r="K61" s="13">
        <f t="shared" si="7"/>
        <v>25.03198126872729</v>
      </c>
      <c r="L61" s="13">
        <f t="shared" si="7"/>
        <v>23.964017452778087</v>
      </c>
      <c r="M61" s="13">
        <f t="shared" si="7"/>
        <v>24.80874848673045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26.088196177187168</v>
      </c>
      <c r="W61" s="13">
        <f t="shared" si="7"/>
        <v>167.72988385677414</v>
      </c>
      <c r="X61" s="13">
        <f t="shared" si="7"/>
        <v>0</v>
      </c>
      <c r="Y61" s="13">
        <f t="shared" si="7"/>
        <v>0</v>
      </c>
      <c r="Z61" s="14">
        <f t="shared" si="7"/>
        <v>106.01487510943596</v>
      </c>
    </row>
    <row r="62" spans="1:26" ht="13.5">
      <c r="A62" s="38" t="s">
        <v>115</v>
      </c>
      <c r="B62" s="12">
        <f t="shared" si="7"/>
        <v>561.9970369338207</v>
      </c>
      <c r="C62" s="12">
        <f t="shared" si="7"/>
        <v>0</v>
      </c>
      <c r="D62" s="3">
        <f t="shared" si="7"/>
        <v>193.2134220632293</v>
      </c>
      <c r="E62" s="13">
        <f t="shared" si="7"/>
        <v>193.2134220632293</v>
      </c>
      <c r="F62" s="13">
        <f t="shared" si="7"/>
        <v>185.11202837325845</v>
      </c>
      <c r="G62" s="13">
        <f t="shared" si="7"/>
        <v>249.44684840617336</v>
      </c>
      <c r="H62" s="13">
        <f t="shared" si="7"/>
        <v>146.4177829678814</v>
      </c>
      <c r="I62" s="13">
        <f t="shared" si="7"/>
        <v>193.73651497496198</v>
      </c>
      <c r="J62" s="13">
        <f t="shared" si="7"/>
        <v>229.97614029417247</v>
      </c>
      <c r="K62" s="13">
        <f t="shared" si="7"/>
        <v>228.8344492887145</v>
      </c>
      <c r="L62" s="13">
        <f t="shared" si="7"/>
        <v>208.8652103362846</v>
      </c>
      <c r="M62" s="13">
        <f t="shared" si="7"/>
        <v>222.86731219703606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208.40649356248534</v>
      </c>
      <c r="W62" s="13">
        <f t="shared" si="7"/>
        <v>24.26987294174254</v>
      </c>
      <c r="X62" s="13">
        <f t="shared" si="7"/>
        <v>0</v>
      </c>
      <c r="Y62" s="13">
        <f t="shared" si="7"/>
        <v>0</v>
      </c>
      <c r="Z62" s="14">
        <f t="shared" si="7"/>
        <v>193.2134220632293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171.8973864927622</v>
      </c>
      <c r="E63" s="13">
        <f t="shared" si="7"/>
        <v>171.8973864927622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66.46722977566881</v>
      </c>
      <c r="X63" s="13">
        <f t="shared" si="7"/>
        <v>0</v>
      </c>
      <c r="Y63" s="13">
        <f t="shared" si="7"/>
        <v>0</v>
      </c>
      <c r="Z63" s="14">
        <f t="shared" si="7"/>
        <v>171.8973864927622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196.0240676810098</v>
      </c>
      <c r="E64" s="13">
        <f t="shared" si="7"/>
        <v>196.0240676810098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76.7407948065692</v>
      </c>
      <c r="X64" s="13">
        <f t="shared" si="7"/>
        <v>0</v>
      </c>
      <c r="Y64" s="13">
        <f t="shared" si="7"/>
        <v>0</v>
      </c>
      <c r="Z64" s="14">
        <f t="shared" si="7"/>
        <v>196.0240676810098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75.90439276485789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16949436</v>
      </c>
      <c r="C67" s="23"/>
      <c r="D67" s="24">
        <v>25320984</v>
      </c>
      <c r="E67" s="25">
        <v>25320984</v>
      </c>
      <c r="F67" s="25">
        <v>2054034</v>
      </c>
      <c r="G67" s="25">
        <v>2003526</v>
      </c>
      <c r="H67" s="25">
        <v>1922199</v>
      </c>
      <c r="I67" s="25">
        <v>5979759</v>
      </c>
      <c r="J67" s="25">
        <v>2399791</v>
      </c>
      <c r="K67" s="25">
        <v>2337786</v>
      </c>
      <c r="L67" s="25">
        <v>2228872</v>
      </c>
      <c r="M67" s="25">
        <v>6966449</v>
      </c>
      <c r="N67" s="25"/>
      <c r="O67" s="25"/>
      <c r="P67" s="25"/>
      <c r="Q67" s="25"/>
      <c r="R67" s="25"/>
      <c r="S67" s="25"/>
      <c r="T67" s="25"/>
      <c r="U67" s="25"/>
      <c r="V67" s="25">
        <v>12946208</v>
      </c>
      <c r="W67" s="25">
        <v>18989861</v>
      </c>
      <c r="X67" s="25"/>
      <c r="Y67" s="24"/>
      <c r="Z67" s="26">
        <v>25320984</v>
      </c>
    </row>
    <row r="68" spans="1:26" ht="13.5" hidden="1">
      <c r="A68" s="36" t="s">
        <v>31</v>
      </c>
      <c r="B68" s="18">
        <v>4430162</v>
      </c>
      <c r="C68" s="18"/>
      <c r="D68" s="19">
        <v>7497216</v>
      </c>
      <c r="E68" s="20">
        <v>7497216</v>
      </c>
      <c r="F68" s="20"/>
      <c r="G68" s="20"/>
      <c r="H68" s="20"/>
      <c r="I68" s="20"/>
      <c r="J68" s="20">
        <v>339852</v>
      </c>
      <c r="K68" s="20">
        <v>423679</v>
      </c>
      <c r="L68" s="20">
        <v>422122</v>
      </c>
      <c r="M68" s="20">
        <v>1185653</v>
      </c>
      <c r="N68" s="20"/>
      <c r="O68" s="20"/>
      <c r="P68" s="20"/>
      <c r="Q68" s="20"/>
      <c r="R68" s="20"/>
      <c r="S68" s="20"/>
      <c r="T68" s="20"/>
      <c r="U68" s="20"/>
      <c r="V68" s="20">
        <v>1185653</v>
      </c>
      <c r="W68" s="20">
        <v>7497216</v>
      </c>
      <c r="X68" s="20"/>
      <c r="Y68" s="19"/>
      <c r="Z68" s="22">
        <v>7497216</v>
      </c>
    </row>
    <row r="69" spans="1:26" ht="13.5" hidden="1">
      <c r="A69" s="37" t="s">
        <v>32</v>
      </c>
      <c r="B69" s="18">
        <v>12518043</v>
      </c>
      <c r="C69" s="18"/>
      <c r="D69" s="19">
        <v>17820303</v>
      </c>
      <c r="E69" s="20">
        <v>17820303</v>
      </c>
      <c r="F69" s="20">
        <v>2053940</v>
      </c>
      <c r="G69" s="20">
        <v>2003433</v>
      </c>
      <c r="H69" s="20">
        <v>1922107</v>
      </c>
      <c r="I69" s="20">
        <v>5979480</v>
      </c>
      <c r="J69" s="20">
        <v>2059849</v>
      </c>
      <c r="K69" s="20">
        <v>1914018</v>
      </c>
      <c r="L69" s="20">
        <v>1806662</v>
      </c>
      <c r="M69" s="20">
        <v>5780529</v>
      </c>
      <c r="N69" s="20"/>
      <c r="O69" s="20"/>
      <c r="P69" s="20"/>
      <c r="Q69" s="20"/>
      <c r="R69" s="20"/>
      <c r="S69" s="20"/>
      <c r="T69" s="20"/>
      <c r="U69" s="20"/>
      <c r="V69" s="20">
        <v>11760009</v>
      </c>
      <c r="W69" s="20">
        <v>11491097</v>
      </c>
      <c r="X69" s="20"/>
      <c r="Y69" s="19"/>
      <c r="Z69" s="22">
        <v>17820303</v>
      </c>
    </row>
    <row r="70" spans="1:26" ht="13.5" hidden="1">
      <c r="A70" s="38" t="s">
        <v>114</v>
      </c>
      <c r="B70" s="18">
        <v>8929770</v>
      </c>
      <c r="C70" s="18"/>
      <c r="D70" s="19">
        <v>10388495</v>
      </c>
      <c r="E70" s="20">
        <v>10388495</v>
      </c>
      <c r="F70" s="20">
        <v>946053</v>
      </c>
      <c r="G70" s="20">
        <v>888845</v>
      </c>
      <c r="H70" s="20">
        <v>822340</v>
      </c>
      <c r="I70" s="20">
        <v>2657238</v>
      </c>
      <c r="J70" s="20">
        <v>906302</v>
      </c>
      <c r="K70" s="20">
        <v>815321</v>
      </c>
      <c r="L70" s="20">
        <v>724240</v>
      </c>
      <c r="M70" s="20">
        <v>2445863</v>
      </c>
      <c r="N70" s="20"/>
      <c r="O70" s="20"/>
      <c r="P70" s="20"/>
      <c r="Q70" s="20"/>
      <c r="R70" s="20"/>
      <c r="S70" s="20"/>
      <c r="T70" s="20"/>
      <c r="U70" s="20"/>
      <c r="V70" s="20">
        <v>5103101</v>
      </c>
      <c r="W70" s="20">
        <v>5289073</v>
      </c>
      <c r="X70" s="20"/>
      <c r="Y70" s="19"/>
      <c r="Z70" s="22">
        <v>10388495</v>
      </c>
    </row>
    <row r="71" spans="1:26" ht="13.5" hidden="1">
      <c r="A71" s="38" t="s">
        <v>115</v>
      </c>
      <c r="B71" s="18">
        <v>1952032</v>
      </c>
      <c r="C71" s="18"/>
      <c r="D71" s="19">
        <v>2700330</v>
      </c>
      <c r="E71" s="20">
        <v>2700330</v>
      </c>
      <c r="F71" s="20">
        <v>413065</v>
      </c>
      <c r="G71" s="20">
        <v>415980</v>
      </c>
      <c r="H71" s="20">
        <v>414464</v>
      </c>
      <c r="I71" s="20">
        <v>1243509</v>
      </c>
      <c r="J71" s="20">
        <v>445521</v>
      </c>
      <c r="K71" s="20">
        <v>413547</v>
      </c>
      <c r="L71" s="20">
        <v>402427</v>
      </c>
      <c r="M71" s="20">
        <v>1261495</v>
      </c>
      <c r="N71" s="20"/>
      <c r="O71" s="20"/>
      <c r="P71" s="20"/>
      <c r="Q71" s="20"/>
      <c r="R71" s="20"/>
      <c r="S71" s="20"/>
      <c r="T71" s="20"/>
      <c r="U71" s="20"/>
      <c r="V71" s="20">
        <v>2505004</v>
      </c>
      <c r="W71" s="20">
        <v>2560479</v>
      </c>
      <c r="X71" s="20"/>
      <c r="Y71" s="19"/>
      <c r="Z71" s="22">
        <v>2700330</v>
      </c>
    </row>
    <row r="72" spans="1:26" ht="13.5" hidden="1">
      <c r="A72" s="38" t="s">
        <v>116</v>
      </c>
      <c r="B72" s="18">
        <v>336743</v>
      </c>
      <c r="C72" s="18"/>
      <c r="D72" s="19">
        <v>2590848</v>
      </c>
      <c r="E72" s="20">
        <v>2590848</v>
      </c>
      <c r="F72" s="20">
        <v>356140</v>
      </c>
      <c r="G72" s="20">
        <v>354313</v>
      </c>
      <c r="H72" s="20">
        <v>342231</v>
      </c>
      <c r="I72" s="20">
        <v>1052684</v>
      </c>
      <c r="J72" s="20">
        <v>365149</v>
      </c>
      <c r="K72" s="20">
        <v>350998</v>
      </c>
      <c r="L72" s="20">
        <v>347204</v>
      </c>
      <c r="M72" s="20">
        <v>1063351</v>
      </c>
      <c r="N72" s="20"/>
      <c r="O72" s="20"/>
      <c r="P72" s="20"/>
      <c r="Q72" s="20"/>
      <c r="R72" s="20"/>
      <c r="S72" s="20"/>
      <c r="T72" s="20"/>
      <c r="U72" s="20"/>
      <c r="V72" s="20">
        <v>2116035</v>
      </c>
      <c r="W72" s="20">
        <v>1698783</v>
      </c>
      <c r="X72" s="20"/>
      <c r="Y72" s="19"/>
      <c r="Z72" s="22">
        <v>2590848</v>
      </c>
    </row>
    <row r="73" spans="1:26" ht="13.5" hidden="1">
      <c r="A73" s="38" t="s">
        <v>117</v>
      </c>
      <c r="B73" s="18">
        <v>1299498</v>
      </c>
      <c r="C73" s="18"/>
      <c r="D73" s="19">
        <v>2140630</v>
      </c>
      <c r="E73" s="20">
        <v>2140630</v>
      </c>
      <c r="F73" s="20">
        <v>338682</v>
      </c>
      <c r="G73" s="20">
        <v>344295</v>
      </c>
      <c r="H73" s="20">
        <v>343072</v>
      </c>
      <c r="I73" s="20">
        <v>1026049</v>
      </c>
      <c r="J73" s="20">
        <v>342877</v>
      </c>
      <c r="K73" s="20">
        <v>334152</v>
      </c>
      <c r="L73" s="20">
        <v>332791</v>
      </c>
      <c r="M73" s="20">
        <v>1009820</v>
      </c>
      <c r="N73" s="20"/>
      <c r="O73" s="20"/>
      <c r="P73" s="20"/>
      <c r="Q73" s="20"/>
      <c r="R73" s="20"/>
      <c r="S73" s="20"/>
      <c r="T73" s="20"/>
      <c r="U73" s="20"/>
      <c r="V73" s="20">
        <v>2035869</v>
      </c>
      <c r="W73" s="20">
        <v>1942762</v>
      </c>
      <c r="X73" s="20"/>
      <c r="Y73" s="19"/>
      <c r="Z73" s="22">
        <v>2140630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1231</v>
      </c>
      <c r="C75" s="27"/>
      <c r="D75" s="28">
        <v>3465</v>
      </c>
      <c r="E75" s="29">
        <v>3465</v>
      </c>
      <c r="F75" s="29">
        <v>94</v>
      </c>
      <c r="G75" s="29">
        <v>93</v>
      </c>
      <c r="H75" s="29">
        <v>92</v>
      </c>
      <c r="I75" s="29">
        <v>279</v>
      </c>
      <c r="J75" s="29">
        <v>90</v>
      </c>
      <c r="K75" s="29">
        <v>89</v>
      </c>
      <c r="L75" s="29">
        <v>88</v>
      </c>
      <c r="M75" s="29">
        <v>267</v>
      </c>
      <c r="N75" s="29"/>
      <c r="O75" s="29"/>
      <c r="P75" s="29"/>
      <c r="Q75" s="29"/>
      <c r="R75" s="29"/>
      <c r="S75" s="29"/>
      <c r="T75" s="29"/>
      <c r="U75" s="29"/>
      <c r="V75" s="29">
        <v>546</v>
      </c>
      <c r="W75" s="29">
        <v>1548</v>
      </c>
      <c r="X75" s="29"/>
      <c r="Y75" s="28"/>
      <c r="Z75" s="30">
        <v>3465</v>
      </c>
    </row>
    <row r="76" spans="1:26" ht="13.5" hidden="1">
      <c r="A76" s="41" t="s">
        <v>121</v>
      </c>
      <c r="B76" s="31">
        <v>15337267</v>
      </c>
      <c r="C76" s="31"/>
      <c r="D76" s="32">
        <v>30356932</v>
      </c>
      <c r="E76" s="33">
        <v>30356932</v>
      </c>
      <c r="F76" s="33">
        <v>1252873</v>
      </c>
      <c r="G76" s="33">
        <v>1530614</v>
      </c>
      <c r="H76" s="33">
        <v>918283</v>
      </c>
      <c r="I76" s="33">
        <v>3701770</v>
      </c>
      <c r="J76" s="33">
        <v>1593674</v>
      </c>
      <c r="K76" s="33">
        <v>1574219</v>
      </c>
      <c r="L76" s="33">
        <v>1436297</v>
      </c>
      <c r="M76" s="33">
        <v>4604190</v>
      </c>
      <c r="N76" s="33"/>
      <c r="O76" s="33"/>
      <c r="P76" s="33"/>
      <c r="Q76" s="33"/>
      <c r="R76" s="33"/>
      <c r="S76" s="33"/>
      <c r="T76" s="33"/>
      <c r="U76" s="33"/>
      <c r="V76" s="33">
        <v>8305960</v>
      </c>
      <c r="W76" s="33">
        <v>17503050</v>
      </c>
      <c r="X76" s="33"/>
      <c r="Y76" s="32"/>
      <c r="Z76" s="34">
        <v>30356932</v>
      </c>
    </row>
    <row r="77" spans="1:26" ht="13.5" hidden="1">
      <c r="A77" s="36" t="s">
        <v>31</v>
      </c>
      <c r="B77" s="18">
        <v>4366905</v>
      </c>
      <c r="C77" s="18"/>
      <c r="D77" s="19">
        <v>5472967</v>
      </c>
      <c r="E77" s="20">
        <v>5472967</v>
      </c>
      <c r="F77" s="20">
        <v>237262</v>
      </c>
      <c r="G77" s="20">
        <v>233310</v>
      </c>
      <c r="H77" s="20">
        <v>97269</v>
      </c>
      <c r="I77" s="20">
        <v>567841</v>
      </c>
      <c r="J77" s="20">
        <v>339852</v>
      </c>
      <c r="K77" s="20">
        <v>423701</v>
      </c>
      <c r="L77" s="20">
        <v>422122</v>
      </c>
      <c r="M77" s="20">
        <v>1185675</v>
      </c>
      <c r="N77" s="20"/>
      <c r="O77" s="20"/>
      <c r="P77" s="20"/>
      <c r="Q77" s="20"/>
      <c r="R77" s="20"/>
      <c r="S77" s="20"/>
      <c r="T77" s="20"/>
      <c r="U77" s="20"/>
      <c r="V77" s="20">
        <v>1753516</v>
      </c>
      <c r="W77" s="20">
        <v>5389069</v>
      </c>
      <c r="X77" s="20"/>
      <c r="Y77" s="19"/>
      <c r="Z77" s="22">
        <v>5472967</v>
      </c>
    </row>
    <row r="78" spans="1:26" ht="13.5" hidden="1">
      <c r="A78" s="37" t="s">
        <v>32</v>
      </c>
      <c r="B78" s="18">
        <v>10970362</v>
      </c>
      <c r="C78" s="18"/>
      <c r="D78" s="19">
        <v>24880500</v>
      </c>
      <c r="E78" s="20">
        <v>24880500</v>
      </c>
      <c r="F78" s="20">
        <v>1015517</v>
      </c>
      <c r="G78" s="20">
        <v>1297211</v>
      </c>
      <c r="H78" s="20">
        <v>820922</v>
      </c>
      <c r="I78" s="20">
        <v>3133650</v>
      </c>
      <c r="J78" s="20">
        <v>1253732</v>
      </c>
      <c r="K78" s="20">
        <v>1150429</v>
      </c>
      <c r="L78" s="20">
        <v>1014087</v>
      </c>
      <c r="M78" s="20">
        <v>3418248</v>
      </c>
      <c r="N78" s="20"/>
      <c r="O78" s="20"/>
      <c r="P78" s="20"/>
      <c r="Q78" s="20"/>
      <c r="R78" s="20"/>
      <c r="S78" s="20"/>
      <c r="T78" s="20"/>
      <c r="U78" s="20"/>
      <c r="V78" s="20">
        <v>6551898</v>
      </c>
      <c r="W78" s="20">
        <v>12112806</v>
      </c>
      <c r="X78" s="20"/>
      <c r="Y78" s="19"/>
      <c r="Z78" s="22">
        <v>24880500</v>
      </c>
    </row>
    <row r="79" spans="1:26" ht="13.5" hidden="1">
      <c r="A79" s="38" t="s">
        <v>114</v>
      </c>
      <c r="B79" s="18"/>
      <c r="C79" s="18"/>
      <c r="D79" s="19">
        <v>11013350</v>
      </c>
      <c r="E79" s="20">
        <v>11013350</v>
      </c>
      <c r="F79" s="20">
        <v>250884</v>
      </c>
      <c r="G79" s="20">
        <v>259562</v>
      </c>
      <c r="H79" s="20">
        <v>214073</v>
      </c>
      <c r="I79" s="20">
        <v>724519</v>
      </c>
      <c r="J79" s="20">
        <v>229140</v>
      </c>
      <c r="K79" s="20">
        <v>204091</v>
      </c>
      <c r="L79" s="20">
        <v>173557</v>
      </c>
      <c r="M79" s="20">
        <v>606788</v>
      </c>
      <c r="N79" s="20"/>
      <c r="O79" s="20"/>
      <c r="P79" s="20"/>
      <c r="Q79" s="20"/>
      <c r="R79" s="20"/>
      <c r="S79" s="20"/>
      <c r="T79" s="20"/>
      <c r="U79" s="20"/>
      <c r="V79" s="20">
        <v>1331307</v>
      </c>
      <c r="W79" s="20">
        <v>8871356</v>
      </c>
      <c r="X79" s="20"/>
      <c r="Y79" s="19"/>
      <c r="Z79" s="22">
        <v>11013350</v>
      </c>
    </row>
    <row r="80" spans="1:26" ht="13.5" hidden="1">
      <c r="A80" s="38" t="s">
        <v>115</v>
      </c>
      <c r="B80" s="18">
        <v>10970362</v>
      </c>
      <c r="C80" s="18"/>
      <c r="D80" s="19">
        <v>5217400</v>
      </c>
      <c r="E80" s="20">
        <v>5217400</v>
      </c>
      <c r="F80" s="20">
        <v>764633</v>
      </c>
      <c r="G80" s="20">
        <v>1037649</v>
      </c>
      <c r="H80" s="20">
        <v>606849</v>
      </c>
      <c r="I80" s="20">
        <v>2409131</v>
      </c>
      <c r="J80" s="20">
        <v>1024592</v>
      </c>
      <c r="K80" s="20">
        <v>946338</v>
      </c>
      <c r="L80" s="20">
        <v>840530</v>
      </c>
      <c r="M80" s="20">
        <v>2811460</v>
      </c>
      <c r="N80" s="20"/>
      <c r="O80" s="20"/>
      <c r="P80" s="20"/>
      <c r="Q80" s="20"/>
      <c r="R80" s="20"/>
      <c r="S80" s="20"/>
      <c r="T80" s="20"/>
      <c r="U80" s="20"/>
      <c r="V80" s="20">
        <v>5220591</v>
      </c>
      <c r="W80" s="20">
        <v>621425</v>
      </c>
      <c r="X80" s="20"/>
      <c r="Y80" s="19"/>
      <c r="Z80" s="22">
        <v>5217400</v>
      </c>
    </row>
    <row r="81" spans="1:26" ht="13.5" hidden="1">
      <c r="A81" s="38" t="s">
        <v>116</v>
      </c>
      <c r="B81" s="18"/>
      <c r="C81" s="18"/>
      <c r="D81" s="19">
        <v>4453600</v>
      </c>
      <c r="E81" s="20">
        <v>4453600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1129134</v>
      </c>
      <c r="X81" s="20"/>
      <c r="Y81" s="19"/>
      <c r="Z81" s="22">
        <v>4453600</v>
      </c>
    </row>
    <row r="82" spans="1:26" ht="13.5" hidden="1">
      <c r="A82" s="38" t="s">
        <v>117</v>
      </c>
      <c r="B82" s="18"/>
      <c r="C82" s="18"/>
      <c r="D82" s="19">
        <v>4196150</v>
      </c>
      <c r="E82" s="20">
        <v>4196150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1490891</v>
      </c>
      <c r="X82" s="20"/>
      <c r="Y82" s="19"/>
      <c r="Z82" s="22">
        <v>4196150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3465</v>
      </c>
      <c r="E84" s="29">
        <v>3465</v>
      </c>
      <c r="F84" s="29">
        <v>94</v>
      </c>
      <c r="G84" s="29">
        <v>93</v>
      </c>
      <c r="H84" s="29">
        <v>92</v>
      </c>
      <c r="I84" s="29">
        <v>279</v>
      </c>
      <c r="J84" s="29">
        <v>90</v>
      </c>
      <c r="K84" s="29">
        <v>89</v>
      </c>
      <c r="L84" s="29">
        <v>88</v>
      </c>
      <c r="M84" s="29">
        <v>267</v>
      </c>
      <c r="N84" s="29"/>
      <c r="O84" s="29"/>
      <c r="P84" s="29"/>
      <c r="Q84" s="29"/>
      <c r="R84" s="29"/>
      <c r="S84" s="29"/>
      <c r="T84" s="29"/>
      <c r="U84" s="29"/>
      <c r="V84" s="29">
        <v>546</v>
      </c>
      <c r="W84" s="29">
        <v>1175</v>
      </c>
      <c r="X84" s="29"/>
      <c r="Y84" s="28"/>
      <c r="Z84" s="30">
        <v>3465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1515401</v>
      </c>
      <c r="E5" s="59">
        <v>1515401</v>
      </c>
      <c r="F5" s="59">
        <v>909389</v>
      </c>
      <c r="G5" s="59">
        <v>195344</v>
      </c>
      <c r="H5" s="59">
        <v>567590</v>
      </c>
      <c r="I5" s="59">
        <v>1672323</v>
      </c>
      <c r="J5" s="59">
        <v>195270</v>
      </c>
      <c r="K5" s="59">
        <v>195270</v>
      </c>
      <c r="L5" s="59">
        <v>216745</v>
      </c>
      <c r="M5" s="59">
        <v>607285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2279608</v>
      </c>
      <c r="W5" s="59">
        <v>765000</v>
      </c>
      <c r="X5" s="59">
        <v>1514608</v>
      </c>
      <c r="Y5" s="60">
        <v>197.99</v>
      </c>
      <c r="Z5" s="61">
        <v>1515401</v>
      </c>
    </row>
    <row r="6" spans="1:26" ht="13.5">
      <c r="A6" s="57" t="s">
        <v>32</v>
      </c>
      <c r="B6" s="18">
        <v>0</v>
      </c>
      <c r="C6" s="18">
        <v>0</v>
      </c>
      <c r="D6" s="58">
        <v>11314363</v>
      </c>
      <c r="E6" s="59">
        <v>11314363</v>
      </c>
      <c r="F6" s="59">
        <v>1119634</v>
      </c>
      <c r="G6" s="59">
        <v>1258698</v>
      </c>
      <c r="H6" s="59">
        <v>1216829</v>
      </c>
      <c r="I6" s="59">
        <v>3595161</v>
      </c>
      <c r="J6" s="59">
        <v>854150</v>
      </c>
      <c r="K6" s="59">
        <v>854150</v>
      </c>
      <c r="L6" s="59">
        <v>1075538</v>
      </c>
      <c r="M6" s="59">
        <v>2783838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6378999</v>
      </c>
      <c r="W6" s="59">
        <v>5764008</v>
      </c>
      <c r="X6" s="59">
        <v>614991</v>
      </c>
      <c r="Y6" s="60">
        <v>10.67</v>
      </c>
      <c r="Z6" s="61">
        <v>11314363</v>
      </c>
    </row>
    <row r="7" spans="1:26" ht="13.5">
      <c r="A7" s="57" t="s">
        <v>33</v>
      </c>
      <c r="B7" s="18">
        <v>0</v>
      </c>
      <c r="C7" s="18">
        <v>0</v>
      </c>
      <c r="D7" s="58">
        <v>300000</v>
      </c>
      <c r="E7" s="59">
        <v>300000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/>
      <c r="X7" s="59">
        <v>0</v>
      </c>
      <c r="Y7" s="60">
        <v>0</v>
      </c>
      <c r="Z7" s="61">
        <v>300000</v>
      </c>
    </row>
    <row r="8" spans="1:26" ht="13.5">
      <c r="A8" s="57" t="s">
        <v>34</v>
      </c>
      <c r="B8" s="18">
        <v>0</v>
      </c>
      <c r="C8" s="18">
        <v>0</v>
      </c>
      <c r="D8" s="58">
        <v>25733300</v>
      </c>
      <c r="E8" s="59">
        <v>25733300</v>
      </c>
      <c r="F8" s="59">
        <v>9265000</v>
      </c>
      <c r="G8" s="59">
        <v>0</v>
      </c>
      <c r="H8" s="59">
        <v>0</v>
      </c>
      <c r="I8" s="59">
        <v>9265000</v>
      </c>
      <c r="J8" s="59">
        <v>0</v>
      </c>
      <c r="K8" s="59">
        <v>0</v>
      </c>
      <c r="L8" s="59">
        <v>7328000</v>
      </c>
      <c r="M8" s="59">
        <v>7328000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16593000</v>
      </c>
      <c r="W8" s="59">
        <v>14806002</v>
      </c>
      <c r="X8" s="59">
        <v>1786998</v>
      </c>
      <c r="Y8" s="60">
        <v>12.07</v>
      </c>
      <c r="Z8" s="61">
        <v>25733300</v>
      </c>
    </row>
    <row r="9" spans="1:26" ht="13.5">
      <c r="A9" s="57" t="s">
        <v>35</v>
      </c>
      <c r="B9" s="18">
        <v>0</v>
      </c>
      <c r="C9" s="18">
        <v>0</v>
      </c>
      <c r="D9" s="58">
        <v>1849633</v>
      </c>
      <c r="E9" s="59">
        <v>1849633</v>
      </c>
      <c r="F9" s="59">
        <v>22298</v>
      </c>
      <c r="G9" s="59">
        <v>134445</v>
      </c>
      <c r="H9" s="59">
        <v>25686</v>
      </c>
      <c r="I9" s="59">
        <v>182429</v>
      </c>
      <c r="J9" s="59">
        <v>121154</v>
      </c>
      <c r="K9" s="59">
        <v>121154</v>
      </c>
      <c r="L9" s="59">
        <v>106147</v>
      </c>
      <c r="M9" s="59">
        <v>348455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530884</v>
      </c>
      <c r="W9" s="59">
        <v>286500</v>
      </c>
      <c r="X9" s="59">
        <v>244384</v>
      </c>
      <c r="Y9" s="60">
        <v>85.3</v>
      </c>
      <c r="Z9" s="61">
        <v>1849633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40712697</v>
      </c>
      <c r="E10" s="65">
        <f t="shared" si="0"/>
        <v>40712697</v>
      </c>
      <c r="F10" s="65">
        <f t="shared" si="0"/>
        <v>11316321</v>
      </c>
      <c r="G10" s="65">
        <f t="shared" si="0"/>
        <v>1588487</v>
      </c>
      <c r="H10" s="65">
        <f t="shared" si="0"/>
        <v>1810105</v>
      </c>
      <c r="I10" s="65">
        <f t="shared" si="0"/>
        <v>14714913</v>
      </c>
      <c r="J10" s="65">
        <f t="shared" si="0"/>
        <v>1170574</v>
      </c>
      <c r="K10" s="65">
        <f t="shared" si="0"/>
        <v>1170574</v>
      </c>
      <c r="L10" s="65">
        <f t="shared" si="0"/>
        <v>8726430</v>
      </c>
      <c r="M10" s="65">
        <f t="shared" si="0"/>
        <v>11067578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25782491</v>
      </c>
      <c r="W10" s="65">
        <f t="shared" si="0"/>
        <v>21621510</v>
      </c>
      <c r="X10" s="65">
        <f t="shared" si="0"/>
        <v>4160981</v>
      </c>
      <c r="Y10" s="66">
        <f>+IF(W10&lt;&gt;0,(X10/W10)*100,0)</f>
        <v>19.244636475435804</v>
      </c>
      <c r="Z10" s="67">
        <f t="shared" si="0"/>
        <v>40712697</v>
      </c>
    </row>
    <row r="11" spans="1:26" ht="13.5">
      <c r="A11" s="57" t="s">
        <v>36</v>
      </c>
      <c r="B11" s="18">
        <v>0</v>
      </c>
      <c r="C11" s="18">
        <v>0</v>
      </c>
      <c r="D11" s="58">
        <v>19718000</v>
      </c>
      <c r="E11" s="59">
        <v>19718000</v>
      </c>
      <c r="F11" s="59">
        <v>1374640</v>
      </c>
      <c r="G11" s="59">
        <v>1658155</v>
      </c>
      <c r="H11" s="59">
        <v>1444664</v>
      </c>
      <c r="I11" s="59">
        <v>4477459</v>
      </c>
      <c r="J11" s="59">
        <v>1380940</v>
      </c>
      <c r="K11" s="59">
        <v>1506100</v>
      </c>
      <c r="L11" s="59">
        <v>1573694</v>
      </c>
      <c r="M11" s="59">
        <v>4460734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8938193</v>
      </c>
      <c r="W11" s="59">
        <v>8611002</v>
      </c>
      <c r="X11" s="59">
        <v>327191</v>
      </c>
      <c r="Y11" s="60">
        <v>3.8</v>
      </c>
      <c r="Z11" s="61">
        <v>19718000</v>
      </c>
    </row>
    <row r="12" spans="1:26" ht="13.5">
      <c r="A12" s="57" t="s">
        <v>37</v>
      </c>
      <c r="B12" s="18">
        <v>0</v>
      </c>
      <c r="C12" s="18">
        <v>0</v>
      </c>
      <c r="D12" s="58">
        <v>2914401</v>
      </c>
      <c r="E12" s="59">
        <v>2914401</v>
      </c>
      <c r="F12" s="59">
        <v>225767</v>
      </c>
      <c r="G12" s="59">
        <v>225768</v>
      </c>
      <c r="H12" s="59">
        <v>255777</v>
      </c>
      <c r="I12" s="59">
        <v>707312</v>
      </c>
      <c r="J12" s="59">
        <v>225767</v>
      </c>
      <c r="K12" s="59">
        <v>240773</v>
      </c>
      <c r="L12" s="59">
        <v>240774</v>
      </c>
      <c r="M12" s="59">
        <v>707314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1414626</v>
      </c>
      <c r="W12" s="59">
        <v>1456998</v>
      </c>
      <c r="X12" s="59">
        <v>-42372</v>
      </c>
      <c r="Y12" s="60">
        <v>-2.91</v>
      </c>
      <c r="Z12" s="61">
        <v>2914401</v>
      </c>
    </row>
    <row r="13" spans="1:26" ht="13.5">
      <c r="A13" s="57" t="s">
        <v>107</v>
      </c>
      <c r="B13" s="18">
        <v>0</v>
      </c>
      <c r="C13" s="18">
        <v>0</v>
      </c>
      <c r="D13" s="58">
        <v>20000000</v>
      </c>
      <c r="E13" s="59">
        <v>20000000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20000000</v>
      </c>
    </row>
    <row r="14" spans="1:26" ht="13.5">
      <c r="A14" s="57" t="s">
        <v>38</v>
      </c>
      <c r="B14" s="18">
        <v>0</v>
      </c>
      <c r="C14" s="18">
        <v>0</v>
      </c>
      <c r="D14" s="58">
        <v>151781</v>
      </c>
      <c r="E14" s="59">
        <v>151781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322002</v>
      </c>
      <c r="X14" s="59">
        <v>-322002</v>
      </c>
      <c r="Y14" s="60">
        <v>-100</v>
      </c>
      <c r="Z14" s="61">
        <v>151781</v>
      </c>
    </row>
    <row r="15" spans="1:26" ht="13.5">
      <c r="A15" s="57" t="s">
        <v>39</v>
      </c>
      <c r="B15" s="18">
        <v>0</v>
      </c>
      <c r="C15" s="18">
        <v>0</v>
      </c>
      <c r="D15" s="58">
        <v>10635911</v>
      </c>
      <c r="E15" s="59">
        <v>10635911</v>
      </c>
      <c r="F15" s="59">
        <v>3776562</v>
      </c>
      <c r="G15" s="59">
        <v>600000</v>
      </c>
      <c r="H15" s="59">
        <v>177095</v>
      </c>
      <c r="I15" s="59">
        <v>4553657</v>
      </c>
      <c r="J15" s="59">
        <v>971946</v>
      </c>
      <c r="K15" s="59">
        <v>174231</v>
      </c>
      <c r="L15" s="59">
        <v>1549463</v>
      </c>
      <c r="M15" s="59">
        <v>2695640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7249297</v>
      </c>
      <c r="W15" s="59">
        <v>5421504</v>
      </c>
      <c r="X15" s="59">
        <v>1827793</v>
      </c>
      <c r="Y15" s="60">
        <v>33.71</v>
      </c>
      <c r="Z15" s="61">
        <v>10635911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222852</v>
      </c>
      <c r="G16" s="59">
        <v>0</v>
      </c>
      <c r="H16" s="59">
        <v>0</v>
      </c>
      <c r="I16" s="59">
        <v>222852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222852</v>
      </c>
      <c r="W16" s="59"/>
      <c r="X16" s="59">
        <v>222852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15666655</v>
      </c>
      <c r="E17" s="59">
        <v>15666655</v>
      </c>
      <c r="F17" s="59">
        <v>1289973</v>
      </c>
      <c r="G17" s="59">
        <v>1188074</v>
      </c>
      <c r="H17" s="59">
        <v>328835</v>
      </c>
      <c r="I17" s="59">
        <v>2806882</v>
      </c>
      <c r="J17" s="59">
        <v>1129401</v>
      </c>
      <c r="K17" s="59">
        <v>1163916</v>
      </c>
      <c r="L17" s="59">
        <v>543383</v>
      </c>
      <c r="M17" s="59">
        <v>2836700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5643582</v>
      </c>
      <c r="W17" s="59">
        <v>5063496</v>
      </c>
      <c r="X17" s="59">
        <v>580086</v>
      </c>
      <c r="Y17" s="60">
        <v>11.46</v>
      </c>
      <c r="Z17" s="61">
        <v>15666655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69086748</v>
      </c>
      <c r="E18" s="72">
        <f t="shared" si="1"/>
        <v>69086748</v>
      </c>
      <c r="F18" s="72">
        <f t="shared" si="1"/>
        <v>6889794</v>
      </c>
      <c r="G18" s="72">
        <f t="shared" si="1"/>
        <v>3671997</v>
      </c>
      <c r="H18" s="72">
        <f t="shared" si="1"/>
        <v>2206371</v>
      </c>
      <c r="I18" s="72">
        <f t="shared" si="1"/>
        <v>12768162</v>
      </c>
      <c r="J18" s="72">
        <f t="shared" si="1"/>
        <v>3708054</v>
      </c>
      <c r="K18" s="72">
        <f t="shared" si="1"/>
        <v>3085020</v>
      </c>
      <c r="L18" s="72">
        <f t="shared" si="1"/>
        <v>3907314</v>
      </c>
      <c r="M18" s="72">
        <f t="shared" si="1"/>
        <v>10700388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23468550</v>
      </c>
      <c r="W18" s="72">
        <f t="shared" si="1"/>
        <v>20875002</v>
      </c>
      <c r="X18" s="72">
        <f t="shared" si="1"/>
        <v>2593548</v>
      </c>
      <c r="Y18" s="66">
        <f>+IF(W18&lt;&gt;0,(X18/W18)*100,0)</f>
        <v>12.424180845587465</v>
      </c>
      <c r="Z18" s="73">
        <f t="shared" si="1"/>
        <v>69086748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-28374051</v>
      </c>
      <c r="E19" s="76">
        <f t="shared" si="2"/>
        <v>-28374051</v>
      </c>
      <c r="F19" s="76">
        <f t="shared" si="2"/>
        <v>4426527</v>
      </c>
      <c r="G19" s="76">
        <f t="shared" si="2"/>
        <v>-2083510</v>
      </c>
      <c r="H19" s="76">
        <f t="shared" si="2"/>
        <v>-396266</v>
      </c>
      <c r="I19" s="76">
        <f t="shared" si="2"/>
        <v>1946751</v>
      </c>
      <c r="J19" s="76">
        <f t="shared" si="2"/>
        <v>-2537480</v>
      </c>
      <c r="K19" s="76">
        <f t="shared" si="2"/>
        <v>-1914446</v>
      </c>
      <c r="L19" s="76">
        <f t="shared" si="2"/>
        <v>4819116</v>
      </c>
      <c r="M19" s="76">
        <f t="shared" si="2"/>
        <v>367190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2313941</v>
      </c>
      <c r="W19" s="76">
        <f>IF(E10=E18,0,W10-W18)</f>
        <v>746508</v>
      </c>
      <c r="X19" s="76">
        <f t="shared" si="2"/>
        <v>1567433</v>
      </c>
      <c r="Y19" s="77">
        <f>+IF(W19&lt;&gt;0,(X19/W19)*100,0)</f>
        <v>209.9686808446795</v>
      </c>
      <c r="Z19" s="78">
        <f t="shared" si="2"/>
        <v>-28374051</v>
      </c>
    </row>
    <row r="20" spans="1:26" ht="13.5">
      <c r="A20" s="57" t="s">
        <v>44</v>
      </c>
      <c r="B20" s="18">
        <v>0</v>
      </c>
      <c r="C20" s="18">
        <v>0</v>
      </c>
      <c r="D20" s="58">
        <v>15926000</v>
      </c>
      <c r="E20" s="59">
        <v>15926000</v>
      </c>
      <c r="F20" s="59">
        <v>8750000</v>
      </c>
      <c r="G20" s="59">
        <v>0</v>
      </c>
      <c r="H20" s="59">
        <v>0</v>
      </c>
      <c r="I20" s="59">
        <v>8750000</v>
      </c>
      <c r="J20" s="59">
        <v>2000000</v>
      </c>
      <c r="K20" s="59">
        <v>0</v>
      </c>
      <c r="L20" s="59">
        <v>0</v>
      </c>
      <c r="M20" s="59">
        <v>2000000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10750000</v>
      </c>
      <c r="W20" s="59">
        <v>7777500</v>
      </c>
      <c r="X20" s="59">
        <v>2972500</v>
      </c>
      <c r="Y20" s="60">
        <v>38.22</v>
      </c>
      <c r="Z20" s="61">
        <v>15926000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-12448051</v>
      </c>
      <c r="E22" s="87">
        <f t="shared" si="3"/>
        <v>-12448051</v>
      </c>
      <c r="F22" s="87">
        <f t="shared" si="3"/>
        <v>13176527</v>
      </c>
      <c r="G22" s="87">
        <f t="shared" si="3"/>
        <v>-2083510</v>
      </c>
      <c r="H22" s="87">
        <f t="shared" si="3"/>
        <v>-396266</v>
      </c>
      <c r="I22" s="87">
        <f t="shared" si="3"/>
        <v>10696751</v>
      </c>
      <c r="J22" s="87">
        <f t="shared" si="3"/>
        <v>-537480</v>
      </c>
      <c r="K22" s="87">
        <f t="shared" si="3"/>
        <v>-1914446</v>
      </c>
      <c r="L22" s="87">
        <f t="shared" si="3"/>
        <v>4819116</v>
      </c>
      <c r="M22" s="87">
        <f t="shared" si="3"/>
        <v>2367190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13063941</v>
      </c>
      <c r="W22" s="87">
        <f t="shared" si="3"/>
        <v>8524008</v>
      </c>
      <c r="X22" s="87">
        <f t="shared" si="3"/>
        <v>4539933</v>
      </c>
      <c r="Y22" s="88">
        <f>+IF(W22&lt;&gt;0,(X22/W22)*100,0)</f>
        <v>53.260543631587396</v>
      </c>
      <c r="Z22" s="89">
        <f t="shared" si="3"/>
        <v>-12448051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-12448051</v>
      </c>
      <c r="E24" s="76">
        <f t="shared" si="4"/>
        <v>-12448051</v>
      </c>
      <c r="F24" s="76">
        <f t="shared" si="4"/>
        <v>13176527</v>
      </c>
      <c r="G24" s="76">
        <f t="shared" si="4"/>
        <v>-2083510</v>
      </c>
      <c r="H24" s="76">
        <f t="shared" si="4"/>
        <v>-396266</v>
      </c>
      <c r="I24" s="76">
        <f t="shared" si="4"/>
        <v>10696751</v>
      </c>
      <c r="J24" s="76">
        <f t="shared" si="4"/>
        <v>-537480</v>
      </c>
      <c r="K24" s="76">
        <f t="shared" si="4"/>
        <v>-1914446</v>
      </c>
      <c r="L24" s="76">
        <f t="shared" si="4"/>
        <v>4819116</v>
      </c>
      <c r="M24" s="76">
        <f t="shared" si="4"/>
        <v>2367190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13063941</v>
      </c>
      <c r="W24" s="76">
        <f t="shared" si="4"/>
        <v>8524008</v>
      </c>
      <c r="X24" s="76">
        <f t="shared" si="4"/>
        <v>4539933</v>
      </c>
      <c r="Y24" s="77">
        <f>+IF(W24&lt;&gt;0,(X24/W24)*100,0)</f>
        <v>53.260543631587396</v>
      </c>
      <c r="Z24" s="78">
        <f t="shared" si="4"/>
        <v>-12448051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15926000</v>
      </c>
      <c r="E27" s="99">
        <v>15926000</v>
      </c>
      <c r="F27" s="99">
        <v>207011</v>
      </c>
      <c r="G27" s="99">
        <v>1093849</v>
      </c>
      <c r="H27" s="99">
        <v>59340</v>
      </c>
      <c r="I27" s="99">
        <v>1360200</v>
      </c>
      <c r="J27" s="99">
        <v>1240381</v>
      </c>
      <c r="K27" s="99">
        <v>0</v>
      </c>
      <c r="L27" s="99">
        <v>2698779</v>
      </c>
      <c r="M27" s="99">
        <v>3939160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5299360</v>
      </c>
      <c r="W27" s="99">
        <v>7963000</v>
      </c>
      <c r="X27" s="99">
        <v>-2663640</v>
      </c>
      <c r="Y27" s="100">
        <v>-33.45</v>
      </c>
      <c r="Z27" s="101">
        <v>15926000</v>
      </c>
    </row>
    <row r="28" spans="1:26" ht="13.5">
      <c r="A28" s="102" t="s">
        <v>44</v>
      </c>
      <c r="B28" s="18">
        <v>0</v>
      </c>
      <c r="C28" s="18">
        <v>0</v>
      </c>
      <c r="D28" s="58">
        <v>15926000</v>
      </c>
      <c r="E28" s="59">
        <v>15926000</v>
      </c>
      <c r="F28" s="59">
        <v>207011</v>
      </c>
      <c r="G28" s="59">
        <v>1093849</v>
      </c>
      <c r="H28" s="59">
        <v>59340</v>
      </c>
      <c r="I28" s="59">
        <v>1360200</v>
      </c>
      <c r="J28" s="59">
        <v>1240381</v>
      </c>
      <c r="K28" s="59">
        <v>0</v>
      </c>
      <c r="L28" s="59">
        <v>2698779</v>
      </c>
      <c r="M28" s="59">
        <v>3939160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5299360</v>
      </c>
      <c r="W28" s="59">
        <v>7963000</v>
      </c>
      <c r="X28" s="59">
        <v>-2663640</v>
      </c>
      <c r="Y28" s="60">
        <v>-33.45</v>
      </c>
      <c r="Z28" s="61">
        <v>15926000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15926000</v>
      </c>
      <c r="E32" s="99">
        <f t="shared" si="5"/>
        <v>15926000</v>
      </c>
      <c r="F32" s="99">
        <f t="shared" si="5"/>
        <v>207011</v>
      </c>
      <c r="G32" s="99">
        <f t="shared" si="5"/>
        <v>1093849</v>
      </c>
      <c r="H32" s="99">
        <f t="shared" si="5"/>
        <v>59340</v>
      </c>
      <c r="I32" s="99">
        <f t="shared" si="5"/>
        <v>1360200</v>
      </c>
      <c r="J32" s="99">
        <f t="shared" si="5"/>
        <v>1240381</v>
      </c>
      <c r="K32" s="99">
        <f t="shared" si="5"/>
        <v>0</v>
      </c>
      <c r="L32" s="99">
        <f t="shared" si="5"/>
        <v>2698779</v>
      </c>
      <c r="M32" s="99">
        <f t="shared" si="5"/>
        <v>3939160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5299360</v>
      </c>
      <c r="W32" s="99">
        <f t="shared" si="5"/>
        <v>7963000</v>
      </c>
      <c r="X32" s="99">
        <f t="shared" si="5"/>
        <v>-2663640</v>
      </c>
      <c r="Y32" s="100">
        <f>+IF(W32&lt;&gt;0,(X32/W32)*100,0)</f>
        <v>-33.45020720833857</v>
      </c>
      <c r="Z32" s="101">
        <f t="shared" si="5"/>
        <v>15926000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62917905</v>
      </c>
      <c r="E35" s="59">
        <v>62917905</v>
      </c>
      <c r="F35" s="59">
        <v>0</v>
      </c>
      <c r="G35" s="59">
        <v>0</v>
      </c>
      <c r="H35" s="59">
        <v>62917905</v>
      </c>
      <c r="I35" s="59">
        <v>62917905</v>
      </c>
      <c r="J35" s="59">
        <v>62917905</v>
      </c>
      <c r="K35" s="59">
        <v>62917905</v>
      </c>
      <c r="L35" s="59">
        <v>62917905</v>
      </c>
      <c r="M35" s="59">
        <v>62917905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62917905</v>
      </c>
      <c r="W35" s="59">
        <v>31458953</v>
      </c>
      <c r="X35" s="59">
        <v>31458952</v>
      </c>
      <c r="Y35" s="60">
        <v>100</v>
      </c>
      <c r="Z35" s="61">
        <v>62917905</v>
      </c>
    </row>
    <row r="36" spans="1:26" ht="13.5">
      <c r="A36" s="57" t="s">
        <v>53</v>
      </c>
      <c r="B36" s="18">
        <v>0</v>
      </c>
      <c r="C36" s="18">
        <v>0</v>
      </c>
      <c r="D36" s="58">
        <v>1124211567</v>
      </c>
      <c r="E36" s="59">
        <v>1124211567</v>
      </c>
      <c r="F36" s="59">
        <v>0</v>
      </c>
      <c r="G36" s="59">
        <v>0</v>
      </c>
      <c r="H36" s="59">
        <v>1124211567</v>
      </c>
      <c r="I36" s="59">
        <v>1124211567</v>
      </c>
      <c r="J36" s="59">
        <v>1124211567</v>
      </c>
      <c r="K36" s="59">
        <v>1124211567</v>
      </c>
      <c r="L36" s="59">
        <v>1124211567</v>
      </c>
      <c r="M36" s="59">
        <v>1124211567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1124211567</v>
      </c>
      <c r="W36" s="59">
        <v>562105784</v>
      </c>
      <c r="X36" s="59">
        <v>562105783</v>
      </c>
      <c r="Y36" s="60">
        <v>100</v>
      </c>
      <c r="Z36" s="61">
        <v>1124211567</v>
      </c>
    </row>
    <row r="37" spans="1:26" ht="13.5">
      <c r="A37" s="57" t="s">
        <v>54</v>
      </c>
      <c r="B37" s="18">
        <v>0</v>
      </c>
      <c r="C37" s="18">
        <v>0</v>
      </c>
      <c r="D37" s="58">
        <v>71068304</v>
      </c>
      <c r="E37" s="59">
        <v>71068304</v>
      </c>
      <c r="F37" s="59">
        <v>0</v>
      </c>
      <c r="G37" s="59">
        <v>0</v>
      </c>
      <c r="H37" s="59">
        <v>71068304</v>
      </c>
      <c r="I37" s="59">
        <v>71068304</v>
      </c>
      <c r="J37" s="59">
        <v>71068304</v>
      </c>
      <c r="K37" s="59">
        <v>71068304</v>
      </c>
      <c r="L37" s="59">
        <v>71068304</v>
      </c>
      <c r="M37" s="59">
        <v>71068304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71068304</v>
      </c>
      <c r="W37" s="59">
        <v>35534152</v>
      </c>
      <c r="X37" s="59">
        <v>35534152</v>
      </c>
      <c r="Y37" s="60">
        <v>100</v>
      </c>
      <c r="Z37" s="61">
        <v>71068304</v>
      </c>
    </row>
    <row r="38" spans="1:26" ht="13.5">
      <c r="A38" s="57" t="s">
        <v>55</v>
      </c>
      <c r="B38" s="18">
        <v>0</v>
      </c>
      <c r="C38" s="18">
        <v>0</v>
      </c>
      <c r="D38" s="58">
        <v>8000000</v>
      </c>
      <c r="E38" s="59">
        <v>8000000</v>
      </c>
      <c r="F38" s="59">
        <v>0</v>
      </c>
      <c r="G38" s="59">
        <v>0</v>
      </c>
      <c r="H38" s="59">
        <v>8000000</v>
      </c>
      <c r="I38" s="59">
        <v>8000000</v>
      </c>
      <c r="J38" s="59">
        <v>8000000</v>
      </c>
      <c r="K38" s="59">
        <v>8000000</v>
      </c>
      <c r="L38" s="59">
        <v>8000000</v>
      </c>
      <c r="M38" s="59">
        <v>8000000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8000000</v>
      </c>
      <c r="W38" s="59">
        <v>4000000</v>
      </c>
      <c r="X38" s="59">
        <v>4000000</v>
      </c>
      <c r="Y38" s="60">
        <v>100</v>
      </c>
      <c r="Z38" s="61">
        <v>8000000</v>
      </c>
    </row>
    <row r="39" spans="1:26" ht="13.5">
      <c r="A39" s="57" t="s">
        <v>56</v>
      </c>
      <c r="B39" s="18">
        <v>0</v>
      </c>
      <c r="C39" s="18">
        <v>0</v>
      </c>
      <c r="D39" s="58">
        <v>1108061168</v>
      </c>
      <c r="E39" s="59">
        <v>1108061168</v>
      </c>
      <c r="F39" s="59">
        <v>0</v>
      </c>
      <c r="G39" s="59">
        <v>0</v>
      </c>
      <c r="H39" s="59">
        <v>1108061168</v>
      </c>
      <c r="I39" s="59">
        <v>1108061168</v>
      </c>
      <c r="J39" s="59">
        <v>1108061168</v>
      </c>
      <c r="K39" s="59">
        <v>1108061168</v>
      </c>
      <c r="L39" s="59">
        <v>1108061168</v>
      </c>
      <c r="M39" s="59">
        <v>1108061168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1108061168</v>
      </c>
      <c r="W39" s="59">
        <v>554030584</v>
      </c>
      <c r="X39" s="59">
        <v>554030584</v>
      </c>
      <c r="Y39" s="60">
        <v>100</v>
      </c>
      <c r="Z39" s="61">
        <v>1108061168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5772024</v>
      </c>
      <c r="E42" s="59">
        <v>5772024</v>
      </c>
      <c r="F42" s="59">
        <v>11765130</v>
      </c>
      <c r="G42" s="59">
        <v>-2855746</v>
      </c>
      <c r="H42" s="59">
        <v>-1648807</v>
      </c>
      <c r="I42" s="59">
        <v>7260577</v>
      </c>
      <c r="J42" s="59">
        <v>-915507</v>
      </c>
      <c r="K42" s="59">
        <v>-2086499</v>
      </c>
      <c r="L42" s="59">
        <v>3667816</v>
      </c>
      <c r="M42" s="59">
        <v>665810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7926387</v>
      </c>
      <c r="W42" s="59">
        <v>2886012</v>
      </c>
      <c r="X42" s="59">
        <v>5040375</v>
      </c>
      <c r="Y42" s="60">
        <v>174.65</v>
      </c>
      <c r="Z42" s="61">
        <v>5772024</v>
      </c>
    </row>
    <row r="43" spans="1:26" ht="13.5">
      <c r="A43" s="57" t="s">
        <v>59</v>
      </c>
      <c r="B43" s="18">
        <v>0</v>
      </c>
      <c r="C43" s="18">
        <v>0</v>
      </c>
      <c r="D43" s="58">
        <v>-15926004</v>
      </c>
      <c r="E43" s="59">
        <v>-15926004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-7963002</v>
      </c>
      <c r="X43" s="59">
        <v>7963002</v>
      </c>
      <c r="Y43" s="60">
        <v>-100</v>
      </c>
      <c r="Z43" s="61">
        <v>-15926004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-10153980</v>
      </c>
      <c r="E45" s="99">
        <v>-10153980</v>
      </c>
      <c r="F45" s="99">
        <v>11769059</v>
      </c>
      <c r="G45" s="99">
        <v>8913313</v>
      </c>
      <c r="H45" s="99">
        <v>7264506</v>
      </c>
      <c r="I45" s="99">
        <v>7264506</v>
      </c>
      <c r="J45" s="99">
        <v>6348999</v>
      </c>
      <c r="K45" s="99">
        <v>4262500</v>
      </c>
      <c r="L45" s="99">
        <v>7930316</v>
      </c>
      <c r="M45" s="99">
        <v>7930316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7930316</v>
      </c>
      <c r="W45" s="99">
        <v>-5076990</v>
      </c>
      <c r="X45" s="99">
        <v>13007306</v>
      </c>
      <c r="Y45" s="100">
        <v>-256.2</v>
      </c>
      <c r="Z45" s="101">
        <v>-10153980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4673832</v>
      </c>
      <c r="C51" s="51">
        <v>0</v>
      </c>
      <c r="D51" s="128">
        <v>3820607</v>
      </c>
      <c r="E51" s="53">
        <v>3614925</v>
      </c>
      <c r="F51" s="53">
        <v>0</v>
      </c>
      <c r="G51" s="53">
        <v>0</v>
      </c>
      <c r="H51" s="53">
        <v>0</v>
      </c>
      <c r="I51" s="53">
        <v>6287930</v>
      </c>
      <c r="J51" s="53">
        <v>0</v>
      </c>
      <c r="K51" s="53">
        <v>0</v>
      </c>
      <c r="L51" s="53">
        <v>0</v>
      </c>
      <c r="M51" s="53">
        <v>54113211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72510505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40.30596353915785</v>
      </c>
      <c r="E58" s="7">
        <f t="shared" si="6"/>
        <v>40.30596353915785</v>
      </c>
      <c r="F58" s="7">
        <f t="shared" si="6"/>
        <v>31.393582034309127</v>
      </c>
      <c r="G58" s="7">
        <f t="shared" si="6"/>
        <v>31.02792078908312</v>
      </c>
      <c r="H58" s="7">
        <f t="shared" si="6"/>
        <v>31.093594049379657</v>
      </c>
      <c r="I58" s="7">
        <f t="shared" si="6"/>
        <v>31.19102022901256</v>
      </c>
      <c r="J58" s="7">
        <f t="shared" si="6"/>
        <v>73.87042366259458</v>
      </c>
      <c r="K58" s="7">
        <f t="shared" si="6"/>
        <v>78.6054201368375</v>
      </c>
      <c r="L58" s="7">
        <f t="shared" si="6"/>
        <v>17.58639554958163</v>
      </c>
      <c r="M58" s="7">
        <f t="shared" si="6"/>
        <v>53.8871046553015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40.07988813905054</v>
      </c>
      <c r="W58" s="7">
        <f t="shared" si="6"/>
        <v>39.60142183927482</v>
      </c>
      <c r="X58" s="7">
        <f t="shared" si="6"/>
        <v>0</v>
      </c>
      <c r="Y58" s="7">
        <f t="shared" si="6"/>
        <v>0</v>
      </c>
      <c r="Z58" s="8">
        <f t="shared" si="6"/>
        <v>40.30596353915785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39.99970964780939</v>
      </c>
      <c r="E59" s="10">
        <f t="shared" si="7"/>
        <v>39.99970964780939</v>
      </c>
      <c r="F59" s="10">
        <f t="shared" si="7"/>
        <v>18.58236684191254</v>
      </c>
      <c r="G59" s="10">
        <f t="shared" si="7"/>
        <v>53.46568105495946</v>
      </c>
      <c r="H59" s="10">
        <f t="shared" si="7"/>
        <v>23.457072887119224</v>
      </c>
      <c r="I59" s="10">
        <f t="shared" si="7"/>
        <v>24.311571389019946</v>
      </c>
      <c r="J59" s="10">
        <f t="shared" si="7"/>
        <v>74.58237312439186</v>
      </c>
      <c r="K59" s="10">
        <f t="shared" si="7"/>
        <v>85.3812669636913</v>
      </c>
      <c r="L59" s="10">
        <f t="shared" si="7"/>
        <v>20.48305612586219</v>
      </c>
      <c r="M59" s="10">
        <f t="shared" si="7"/>
        <v>58.746222943099205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33.48492372372794</v>
      </c>
      <c r="W59" s="10">
        <f t="shared" si="7"/>
        <v>39.618039215686274</v>
      </c>
      <c r="X59" s="10">
        <f t="shared" si="7"/>
        <v>0</v>
      </c>
      <c r="Y59" s="10">
        <f t="shared" si="7"/>
        <v>0</v>
      </c>
      <c r="Z59" s="11">
        <f t="shared" si="7"/>
        <v>39.99970964780939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40.34698197326708</v>
      </c>
      <c r="E60" s="13">
        <f t="shared" si="7"/>
        <v>40.34698197326708</v>
      </c>
      <c r="F60" s="13">
        <f t="shared" si="7"/>
        <v>41.799105779209995</v>
      </c>
      <c r="G60" s="13">
        <f t="shared" si="7"/>
        <v>27.545686097856674</v>
      </c>
      <c r="H60" s="13">
        <f t="shared" si="7"/>
        <v>34.65565005436261</v>
      </c>
      <c r="I60" s="13">
        <f t="shared" si="7"/>
        <v>34.3910606506913</v>
      </c>
      <c r="J60" s="13">
        <f t="shared" si="7"/>
        <v>73.70766258853831</v>
      </c>
      <c r="K60" s="13">
        <f t="shared" si="7"/>
        <v>77.05637183164549</v>
      </c>
      <c r="L60" s="13">
        <f t="shared" si="7"/>
        <v>17.002653555708864</v>
      </c>
      <c r="M60" s="13">
        <f t="shared" si="7"/>
        <v>52.82710416338882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42.43667384177361</v>
      </c>
      <c r="W60" s="13">
        <f t="shared" si="7"/>
        <v>39.59921637860322</v>
      </c>
      <c r="X60" s="13">
        <f t="shared" si="7"/>
        <v>0</v>
      </c>
      <c r="Y60" s="13">
        <f t="shared" si="7"/>
        <v>0</v>
      </c>
      <c r="Z60" s="14">
        <f t="shared" si="7"/>
        <v>40.34698197326708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39.99800202944543</v>
      </c>
      <c r="E61" s="13">
        <f t="shared" si="7"/>
        <v>39.99800202944543</v>
      </c>
      <c r="F61" s="13">
        <f t="shared" si="7"/>
        <v>52.01931698171188</v>
      </c>
      <c r="G61" s="13">
        <f t="shared" si="7"/>
        <v>36.920660677822575</v>
      </c>
      <c r="H61" s="13">
        <f t="shared" si="7"/>
        <v>51.41848430623398</v>
      </c>
      <c r="I61" s="13">
        <f t="shared" si="7"/>
        <v>47.0213454738764</v>
      </c>
      <c r="J61" s="13">
        <f t="shared" si="7"/>
        <v>98.75400048069018</v>
      </c>
      <c r="K61" s="13">
        <f t="shared" si="7"/>
        <v>129.23639836565343</v>
      </c>
      <c r="L61" s="13">
        <f t="shared" si="7"/>
        <v>26.897471122346957</v>
      </c>
      <c r="M61" s="13">
        <f t="shared" si="7"/>
        <v>81.89870801343211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60.926142072569725</v>
      </c>
      <c r="W61" s="13">
        <f t="shared" si="7"/>
        <v>39.61351740364364</v>
      </c>
      <c r="X61" s="13">
        <f t="shared" si="7"/>
        <v>0</v>
      </c>
      <c r="Y61" s="13">
        <f t="shared" si="7"/>
        <v>0</v>
      </c>
      <c r="Z61" s="14">
        <f t="shared" si="7"/>
        <v>39.99800202944543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40.56707865481081</v>
      </c>
      <c r="E62" s="13">
        <f t="shared" si="7"/>
        <v>40.56707865481081</v>
      </c>
      <c r="F62" s="13">
        <f t="shared" si="7"/>
        <v>43.861670216928225</v>
      </c>
      <c r="G62" s="13">
        <f t="shared" si="7"/>
        <v>23.155536137505827</v>
      </c>
      <c r="H62" s="13">
        <f t="shared" si="7"/>
        <v>23.195649770976726</v>
      </c>
      <c r="I62" s="13">
        <f t="shared" si="7"/>
        <v>28.578783296014414</v>
      </c>
      <c r="J62" s="13">
        <f t="shared" si="7"/>
        <v>67.17732172709978</v>
      </c>
      <c r="K62" s="13">
        <f t="shared" si="7"/>
        <v>70.95415153436714</v>
      </c>
      <c r="L62" s="13">
        <f t="shared" si="7"/>
        <v>13.24670622655624</v>
      </c>
      <c r="M62" s="13">
        <f t="shared" si="7"/>
        <v>42.59035482807866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34.58143619642555</v>
      </c>
      <c r="W62" s="13">
        <f t="shared" si="7"/>
        <v>39.59451500937695</v>
      </c>
      <c r="X62" s="13">
        <f t="shared" si="7"/>
        <v>0</v>
      </c>
      <c r="Y62" s="13">
        <f t="shared" si="7"/>
        <v>0</v>
      </c>
      <c r="Z62" s="14">
        <f t="shared" si="7"/>
        <v>40.56707865481081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40.479004774049336</v>
      </c>
      <c r="E63" s="13">
        <f t="shared" si="7"/>
        <v>40.479004774049336</v>
      </c>
      <c r="F63" s="13">
        <f t="shared" si="7"/>
        <v>24.768408817675258</v>
      </c>
      <c r="G63" s="13">
        <f t="shared" si="7"/>
        <v>15.812665521437264</v>
      </c>
      <c r="H63" s="13">
        <f t="shared" si="7"/>
        <v>19.039295203468047</v>
      </c>
      <c r="I63" s="13">
        <f t="shared" si="7"/>
        <v>19.723657335095517</v>
      </c>
      <c r="J63" s="13">
        <f t="shared" si="7"/>
        <v>28.737669235991852</v>
      </c>
      <c r="K63" s="13">
        <f t="shared" si="7"/>
        <v>31.37205958704421</v>
      </c>
      <c r="L63" s="13">
        <f t="shared" si="7"/>
        <v>10.310761175756248</v>
      </c>
      <c r="M63" s="13">
        <f t="shared" si="7"/>
        <v>23.46006150777159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21.557300483367666</v>
      </c>
      <c r="W63" s="13">
        <f t="shared" si="7"/>
        <v>39.589441277200564</v>
      </c>
      <c r="X63" s="13">
        <f t="shared" si="7"/>
        <v>0</v>
      </c>
      <c r="Y63" s="13">
        <f t="shared" si="7"/>
        <v>0</v>
      </c>
      <c r="Z63" s="14">
        <f t="shared" si="7"/>
        <v>40.479004774049336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40.67402340491456</v>
      </c>
      <c r="E64" s="13">
        <f t="shared" si="7"/>
        <v>40.67402340491456</v>
      </c>
      <c r="F64" s="13">
        <f t="shared" si="7"/>
        <v>23.112468793127512</v>
      </c>
      <c r="G64" s="13">
        <f t="shared" si="7"/>
        <v>15.167515888669737</v>
      </c>
      <c r="H64" s="13">
        <f t="shared" si="7"/>
        <v>19.197999269919926</v>
      </c>
      <c r="I64" s="13">
        <f t="shared" si="7"/>
        <v>18.990853182810028</v>
      </c>
      <c r="J64" s="13">
        <f t="shared" si="7"/>
        <v>29.854320186618466</v>
      </c>
      <c r="K64" s="13">
        <f t="shared" si="7"/>
        <v>30.103814246651527</v>
      </c>
      <c r="L64" s="13">
        <f t="shared" si="7"/>
        <v>10.103754560428564</v>
      </c>
      <c r="M64" s="13">
        <f t="shared" si="7"/>
        <v>23.338288165494824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21.123704095292286</v>
      </c>
      <c r="W64" s="13">
        <f t="shared" si="7"/>
        <v>39.585073020467995</v>
      </c>
      <c r="X64" s="13">
        <f t="shared" si="7"/>
        <v>0</v>
      </c>
      <c r="Y64" s="13">
        <f t="shared" si="7"/>
        <v>0</v>
      </c>
      <c r="Z64" s="14">
        <f t="shared" si="7"/>
        <v>40.67402340491456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/>
      <c r="C67" s="23"/>
      <c r="D67" s="24">
        <v>12829764</v>
      </c>
      <c r="E67" s="25">
        <v>12829764</v>
      </c>
      <c r="F67" s="25">
        <v>2029023</v>
      </c>
      <c r="G67" s="25">
        <v>1454042</v>
      </c>
      <c r="H67" s="25">
        <v>1784419</v>
      </c>
      <c r="I67" s="25">
        <v>5267484</v>
      </c>
      <c r="J67" s="25">
        <v>1049420</v>
      </c>
      <c r="K67" s="25">
        <v>1049420</v>
      </c>
      <c r="L67" s="25">
        <v>1292283</v>
      </c>
      <c r="M67" s="25">
        <v>3391123</v>
      </c>
      <c r="N67" s="25"/>
      <c r="O67" s="25"/>
      <c r="P67" s="25"/>
      <c r="Q67" s="25"/>
      <c r="R67" s="25"/>
      <c r="S67" s="25"/>
      <c r="T67" s="25"/>
      <c r="U67" s="25"/>
      <c r="V67" s="25">
        <v>8658607</v>
      </c>
      <c r="W67" s="25">
        <v>6529008</v>
      </c>
      <c r="X67" s="25"/>
      <c r="Y67" s="24"/>
      <c r="Z67" s="26">
        <v>12829764</v>
      </c>
    </row>
    <row r="68" spans="1:26" ht="13.5" hidden="1">
      <c r="A68" s="36" t="s">
        <v>31</v>
      </c>
      <c r="B68" s="18"/>
      <c r="C68" s="18"/>
      <c r="D68" s="19">
        <v>1515401</v>
      </c>
      <c r="E68" s="20">
        <v>1515401</v>
      </c>
      <c r="F68" s="20">
        <v>909389</v>
      </c>
      <c r="G68" s="20">
        <v>195344</v>
      </c>
      <c r="H68" s="20">
        <v>567590</v>
      </c>
      <c r="I68" s="20">
        <v>1672323</v>
      </c>
      <c r="J68" s="20">
        <v>195270</v>
      </c>
      <c r="K68" s="20">
        <v>195270</v>
      </c>
      <c r="L68" s="20">
        <v>216745</v>
      </c>
      <c r="M68" s="20">
        <v>607285</v>
      </c>
      <c r="N68" s="20"/>
      <c r="O68" s="20"/>
      <c r="P68" s="20"/>
      <c r="Q68" s="20"/>
      <c r="R68" s="20"/>
      <c r="S68" s="20"/>
      <c r="T68" s="20"/>
      <c r="U68" s="20"/>
      <c r="V68" s="20">
        <v>2279608</v>
      </c>
      <c r="W68" s="20">
        <v>765000</v>
      </c>
      <c r="X68" s="20"/>
      <c r="Y68" s="19"/>
      <c r="Z68" s="22">
        <v>1515401</v>
      </c>
    </row>
    <row r="69" spans="1:26" ht="13.5" hidden="1">
      <c r="A69" s="37" t="s">
        <v>32</v>
      </c>
      <c r="B69" s="18"/>
      <c r="C69" s="18"/>
      <c r="D69" s="19">
        <v>11314363</v>
      </c>
      <c r="E69" s="20">
        <v>11314363</v>
      </c>
      <c r="F69" s="20">
        <v>1119634</v>
      </c>
      <c r="G69" s="20">
        <v>1258698</v>
      </c>
      <c r="H69" s="20">
        <v>1216829</v>
      </c>
      <c r="I69" s="20">
        <v>3595161</v>
      </c>
      <c r="J69" s="20">
        <v>854150</v>
      </c>
      <c r="K69" s="20">
        <v>854150</v>
      </c>
      <c r="L69" s="20">
        <v>1075538</v>
      </c>
      <c r="M69" s="20">
        <v>2783838</v>
      </c>
      <c r="N69" s="20"/>
      <c r="O69" s="20"/>
      <c r="P69" s="20"/>
      <c r="Q69" s="20"/>
      <c r="R69" s="20"/>
      <c r="S69" s="20"/>
      <c r="T69" s="20"/>
      <c r="U69" s="20"/>
      <c r="V69" s="20">
        <v>6378999</v>
      </c>
      <c r="W69" s="20">
        <v>5764008</v>
      </c>
      <c r="X69" s="20"/>
      <c r="Y69" s="19"/>
      <c r="Z69" s="22">
        <v>11314363</v>
      </c>
    </row>
    <row r="70" spans="1:26" ht="13.5" hidden="1">
      <c r="A70" s="38" t="s">
        <v>114</v>
      </c>
      <c r="B70" s="18"/>
      <c r="C70" s="18"/>
      <c r="D70" s="19">
        <v>4384449</v>
      </c>
      <c r="E70" s="20">
        <v>4384449</v>
      </c>
      <c r="F70" s="20">
        <v>514159</v>
      </c>
      <c r="G70" s="20">
        <v>479447</v>
      </c>
      <c r="H70" s="20">
        <v>516925</v>
      </c>
      <c r="I70" s="20">
        <v>1510531</v>
      </c>
      <c r="J70" s="20">
        <v>316212</v>
      </c>
      <c r="K70" s="20">
        <v>316212</v>
      </c>
      <c r="L70" s="20">
        <v>369057</v>
      </c>
      <c r="M70" s="20">
        <v>1001481</v>
      </c>
      <c r="N70" s="20"/>
      <c r="O70" s="20"/>
      <c r="P70" s="20"/>
      <c r="Q70" s="20"/>
      <c r="R70" s="20"/>
      <c r="S70" s="20"/>
      <c r="T70" s="20"/>
      <c r="U70" s="20"/>
      <c r="V70" s="20">
        <v>2512012</v>
      </c>
      <c r="W70" s="20">
        <v>2213502</v>
      </c>
      <c r="X70" s="20"/>
      <c r="Y70" s="19"/>
      <c r="Z70" s="22">
        <v>4384449</v>
      </c>
    </row>
    <row r="71" spans="1:26" ht="13.5" hidden="1">
      <c r="A71" s="38" t="s">
        <v>115</v>
      </c>
      <c r="B71" s="18"/>
      <c r="C71" s="18"/>
      <c r="D71" s="19">
        <v>2804126</v>
      </c>
      <c r="E71" s="20">
        <v>2804126</v>
      </c>
      <c r="F71" s="20">
        <v>276036</v>
      </c>
      <c r="G71" s="20">
        <v>409699</v>
      </c>
      <c r="H71" s="20">
        <v>370923</v>
      </c>
      <c r="I71" s="20">
        <v>1056658</v>
      </c>
      <c r="J71" s="20">
        <v>208164</v>
      </c>
      <c r="K71" s="20">
        <v>208164</v>
      </c>
      <c r="L71" s="20">
        <v>375633</v>
      </c>
      <c r="M71" s="20">
        <v>791961</v>
      </c>
      <c r="N71" s="20"/>
      <c r="O71" s="20"/>
      <c r="P71" s="20"/>
      <c r="Q71" s="20"/>
      <c r="R71" s="20"/>
      <c r="S71" s="20"/>
      <c r="T71" s="20"/>
      <c r="U71" s="20"/>
      <c r="V71" s="20">
        <v>1848619</v>
      </c>
      <c r="W71" s="20">
        <v>1436502</v>
      </c>
      <c r="X71" s="20"/>
      <c r="Y71" s="19"/>
      <c r="Z71" s="22">
        <v>2804126</v>
      </c>
    </row>
    <row r="72" spans="1:26" ht="13.5" hidden="1">
      <c r="A72" s="38" t="s">
        <v>116</v>
      </c>
      <c r="B72" s="18"/>
      <c r="C72" s="18"/>
      <c r="D72" s="19">
        <v>2237723</v>
      </c>
      <c r="E72" s="20">
        <v>2237723</v>
      </c>
      <c r="F72" s="20">
        <v>200461</v>
      </c>
      <c r="G72" s="20">
        <v>223536</v>
      </c>
      <c r="H72" s="20">
        <v>200228</v>
      </c>
      <c r="I72" s="20">
        <v>624225</v>
      </c>
      <c r="J72" s="20">
        <v>200312</v>
      </c>
      <c r="K72" s="20">
        <v>200312</v>
      </c>
      <c r="L72" s="20">
        <v>200926</v>
      </c>
      <c r="M72" s="20">
        <v>601550</v>
      </c>
      <c r="N72" s="20"/>
      <c r="O72" s="20"/>
      <c r="P72" s="20"/>
      <c r="Q72" s="20"/>
      <c r="R72" s="20"/>
      <c r="S72" s="20"/>
      <c r="T72" s="20"/>
      <c r="U72" s="20"/>
      <c r="V72" s="20">
        <v>1225775</v>
      </c>
      <c r="W72" s="20">
        <v>1144002</v>
      </c>
      <c r="X72" s="20"/>
      <c r="Y72" s="19"/>
      <c r="Z72" s="22">
        <v>2237723</v>
      </c>
    </row>
    <row r="73" spans="1:26" ht="13.5" hidden="1">
      <c r="A73" s="38" t="s">
        <v>117</v>
      </c>
      <c r="B73" s="18"/>
      <c r="C73" s="18"/>
      <c r="D73" s="19">
        <v>1888065</v>
      </c>
      <c r="E73" s="20">
        <v>1888065</v>
      </c>
      <c r="F73" s="20">
        <v>128978</v>
      </c>
      <c r="G73" s="20">
        <v>146016</v>
      </c>
      <c r="H73" s="20">
        <v>128753</v>
      </c>
      <c r="I73" s="20">
        <v>403747</v>
      </c>
      <c r="J73" s="20">
        <v>129462</v>
      </c>
      <c r="K73" s="20">
        <v>129462</v>
      </c>
      <c r="L73" s="20">
        <v>129922</v>
      </c>
      <c r="M73" s="20">
        <v>388846</v>
      </c>
      <c r="N73" s="20"/>
      <c r="O73" s="20"/>
      <c r="P73" s="20"/>
      <c r="Q73" s="20"/>
      <c r="R73" s="20"/>
      <c r="S73" s="20"/>
      <c r="T73" s="20"/>
      <c r="U73" s="20"/>
      <c r="V73" s="20">
        <v>792593</v>
      </c>
      <c r="W73" s="20">
        <v>970002</v>
      </c>
      <c r="X73" s="20"/>
      <c r="Y73" s="19"/>
      <c r="Z73" s="22">
        <v>1888065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>
        <v>5171160</v>
      </c>
      <c r="E76" s="33">
        <v>5171160</v>
      </c>
      <c r="F76" s="33">
        <v>636983</v>
      </c>
      <c r="G76" s="33">
        <v>451159</v>
      </c>
      <c r="H76" s="33">
        <v>554840</v>
      </c>
      <c r="I76" s="33">
        <v>1642982</v>
      </c>
      <c r="J76" s="33">
        <v>775211</v>
      </c>
      <c r="K76" s="33">
        <v>824901</v>
      </c>
      <c r="L76" s="33">
        <v>227266</v>
      </c>
      <c r="M76" s="33">
        <v>1827378</v>
      </c>
      <c r="N76" s="33"/>
      <c r="O76" s="33"/>
      <c r="P76" s="33"/>
      <c r="Q76" s="33"/>
      <c r="R76" s="33"/>
      <c r="S76" s="33"/>
      <c r="T76" s="33"/>
      <c r="U76" s="33"/>
      <c r="V76" s="33">
        <v>3470360</v>
      </c>
      <c r="W76" s="33">
        <v>2585580</v>
      </c>
      <c r="X76" s="33"/>
      <c r="Y76" s="32"/>
      <c r="Z76" s="34">
        <v>5171160</v>
      </c>
    </row>
    <row r="77" spans="1:26" ht="13.5" hidden="1">
      <c r="A77" s="36" t="s">
        <v>31</v>
      </c>
      <c r="B77" s="18"/>
      <c r="C77" s="18"/>
      <c r="D77" s="19">
        <v>606156</v>
      </c>
      <c r="E77" s="20">
        <v>606156</v>
      </c>
      <c r="F77" s="20">
        <v>168986</v>
      </c>
      <c r="G77" s="20">
        <v>104442</v>
      </c>
      <c r="H77" s="20">
        <v>133140</v>
      </c>
      <c r="I77" s="20">
        <v>406568</v>
      </c>
      <c r="J77" s="20">
        <v>145637</v>
      </c>
      <c r="K77" s="20">
        <v>166724</v>
      </c>
      <c r="L77" s="20">
        <v>44396</v>
      </c>
      <c r="M77" s="20">
        <v>356757</v>
      </c>
      <c r="N77" s="20"/>
      <c r="O77" s="20"/>
      <c r="P77" s="20"/>
      <c r="Q77" s="20"/>
      <c r="R77" s="20"/>
      <c r="S77" s="20"/>
      <c r="T77" s="20"/>
      <c r="U77" s="20"/>
      <c r="V77" s="20">
        <v>763325</v>
      </c>
      <c r="W77" s="20">
        <v>303078</v>
      </c>
      <c r="X77" s="20"/>
      <c r="Y77" s="19"/>
      <c r="Z77" s="22">
        <v>606156</v>
      </c>
    </row>
    <row r="78" spans="1:26" ht="13.5" hidden="1">
      <c r="A78" s="37" t="s">
        <v>32</v>
      </c>
      <c r="B78" s="18"/>
      <c r="C78" s="18"/>
      <c r="D78" s="19">
        <v>4565004</v>
      </c>
      <c r="E78" s="20">
        <v>4565004</v>
      </c>
      <c r="F78" s="20">
        <v>467997</v>
      </c>
      <c r="G78" s="20">
        <v>346717</v>
      </c>
      <c r="H78" s="20">
        <v>421700</v>
      </c>
      <c r="I78" s="20">
        <v>1236414</v>
      </c>
      <c r="J78" s="20">
        <v>629574</v>
      </c>
      <c r="K78" s="20">
        <v>658177</v>
      </c>
      <c r="L78" s="20">
        <v>182870</v>
      </c>
      <c r="M78" s="20">
        <v>1470621</v>
      </c>
      <c r="N78" s="20"/>
      <c r="O78" s="20"/>
      <c r="P78" s="20"/>
      <c r="Q78" s="20"/>
      <c r="R78" s="20"/>
      <c r="S78" s="20"/>
      <c r="T78" s="20"/>
      <c r="U78" s="20"/>
      <c r="V78" s="20">
        <v>2707035</v>
      </c>
      <c r="W78" s="20">
        <v>2282502</v>
      </c>
      <c r="X78" s="20"/>
      <c r="Y78" s="19"/>
      <c r="Z78" s="22">
        <v>4565004</v>
      </c>
    </row>
    <row r="79" spans="1:26" ht="13.5" hidden="1">
      <c r="A79" s="38" t="s">
        <v>114</v>
      </c>
      <c r="B79" s="18"/>
      <c r="C79" s="18"/>
      <c r="D79" s="19">
        <v>1753692</v>
      </c>
      <c r="E79" s="20">
        <v>1753692</v>
      </c>
      <c r="F79" s="20">
        <v>267462</v>
      </c>
      <c r="G79" s="20">
        <v>177015</v>
      </c>
      <c r="H79" s="20">
        <v>265795</v>
      </c>
      <c r="I79" s="20">
        <v>710272</v>
      </c>
      <c r="J79" s="20">
        <v>312272</v>
      </c>
      <c r="K79" s="20">
        <v>408661</v>
      </c>
      <c r="L79" s="20">
        <v>99267</v>
      </c>
      <c r="M79" s="20">
        <v>820200</v>
      </c>
      <c r="N79" s="20"/>
      <c r="O79" s="20"/>
      <c r="P79" s="20"/>
      <c r="Q79" s="20"/>
      <c r="R79" s="20"/>
      <c r="S79" s="20"/>
      <c r="T79" s="20"/>
      <c r="U79" s="20"/>
      <c r="V79" s="20">
        <v>1530472</v>
      </c>
      <c r="W79" s="20">
        <v>876846</v>
      </c>
      <c r="X79" s="20"/>
      <c r="Y79" s="19"/>
      <c r="Z79" s="22">
        <v>1753692</v>
      </c>
    </row>
    <row r="80" spans="1:26" ht="13.5" hidden="1">
      <c r="A80" s="38" t="s">
        <v>115</v>
      </c>
      <c r="B80" s="18"/>
      <c r="C80" s="18"/>
      <c r="D80" s="19">
        <v>1137552</v>
      </c>
      <c r="E80" s="20">
        <v>1137552</v>
      </c>
      <c r="F80" s="20">
        <v>121074</v>
      </c>
      <c r="G80" s="20">
        <v>94868</v>
      </c>
      <c r="H80" s="20">
        <v>86038</v>
      </c>
      <c r="I80" s="20">
        <v>301980</v>
      </c>
      <c r="J80" s="20">
        <v>139839</v>
      </c>
      <c r="K80" s="20">
        <v>147701</v>
      </c>
      <c r="L80" s="20">
        <v>49759</v>
      </c>
      <c r="M80" s="20">
        <v>337299</v>
      </c>
      <c r="N80" s="20"/>
      <c r="O80" s="20"/>
      <c r="P80" s="20"/>
      <c r="Q80" s="20"/>
      <c r="R80" s="20"/>
      <c r="S80" s="20"/>
      <c r="T80" s="20"/>
      <c r="U80" s="20"/>
      <c r="V80" s="20">
        <v>639279</v>
      </c>
      <c r="W80" s="20">
        <v>568776</v>
      </c>
      <c r="X80" s="20"/>
      <c r="Y80" s="19"/>
      <c r="Z80" s="22">
        <v>1137552</v>
      </c>
    </row>
    <row r="81" spans="1:26" ht="13.5" hidden="1">
      <c r="A81" s="38" t="s">
        <v>116</v>
      </c>
      <c r="B81" s="18"/>
      <c r="C81" s="18"/>
      <c r="D81" s="19">
        <v>905808</v>
      </c>
      <c r="E81" s="20">
        <v>905808</v>
      </c>
      <c r="F81" s="20">
        <v>49651</v>
      </c>
      <c r="G81" s="20">
        <v>35347</v>
      </c>
      <c r="H81" s="20">
        <v>38122</v>
      </c>
      <c r="I81" s="20">
        <v>123120</v>
      </c>
      <c r="J81" s="20">
        <v>57565</v>
      </c>
      <c r="K81" s="20">
        <v>62842</v>
      </c>
      <c r="L81" s="20">
        <v>20717</v>
      </c>
      <c r="M81" s="20">
        <v>141124</v>
      </c>
      <c r="N81" s="20"/>
      <c r="O81" s="20"/>
      <c r="P81" s="20"/>
      <c r="Q81" s="20"/>
      <c r="R81" s="20"/>
      <c r="S81" s="20"/>
      <c r="T81" s="20"/>
      <c r="U81" s="20"/>
      <c r="V81" s="20">
        <v>264244</v>
      </c>
      <c r="W81" s="20">
        <v>452904</v>
      </c>
      <c r="X81" s="20"/>
      <c r="Y81" s="19"/>
      <c r="Z81" s="22">
        <v>905808</v>
      </c>
    </row>
    <row r="82" spans="1:26" ht="13.5" hidden="1">
      <c r="A82" s="38" t="s">
        <v>117</v>
      </c>
      <c r="B82" s="18"/>
      <c r="C82" s="18"/>
      <c r="D82" s="19">
        <v>767952</v>
      </c>
      <c r="E82" s="20">
        <v>767952</v>
      </c>
      <c r="F82" s="20">
        <v>29810</v>
      </c>
      <c r="G82" s="20">
        <v>22147</v>
      </c>
      <c r="H82" s="20">
        <v>24718</v>
      </c>
      <c r="I82" s="20">
        <v>76675</v>
      </c>
      <c r="J82" s="20">
        <v>38650</v>
      </c>
      <c r="K82" s="20">
        <v>38973</v>
      </c>
      <c r="L82" s="20">
        <v>13127</v>
      </c>
      <c r="M82" s="20">
        <v>90750</v>
      </c>
      <c r="N82" s="20"/>
      <c r="O82" s="20"/>
      <c r="P82" s="20"/>
      <c r="Q82" s="20"/>
      <c r="R82" s="20"/>
      <c r="S82" s="20"/>
      <c r="T82" s="20"/>
      <c r="U82" s="20"/>
      <c r="V82" s="20">
        <v>167425</v>
      </c>
      <c r="W82" s="20">
        <v>383976</v>
      </c>
      <c r="X82" s="20"/>
      <c r="Y82" s="19"/>
      <c r="Z82" s="22">
        <v>767952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>
        <v>17340</v>
      </c>
      <c r="H83" s="20">
        <v>7027</v>
      </c>
      <c r="I83" s="20">
        <v>24367</v>
      </c>
      <c r="J83" s="20">
        <v>81248</v>
      </c>
      <c r="K83" s="20"/>
      <c r="L83" s="20"/>
      <c r="M83" s="20">
        <v>81248</v>
      </c>
      <c r="N83" s="20"/>
      <c r="O83" s="20"/>
      <c r="P83" s="20"/>
      <c r="Q83" s="20"/>
      <c r="R83" s="20"/>
      <c r="S83" s="20"/>
      <c r="T83" s="20"/>
      <c r="U83" s="20"/>
      <c r="V83" s="20">
        <v>105615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4068356</v>
      </c>
      <c r="C5" s="18">
        <v>0</v>
      </c>
      <c r="D5" s="58">
        <v>8406304</v>
      </c>
      <c r="E5" s="59">
        <v>8406304</v>
      </c>
      <c r="F5" s="59">
        <v>4409662</v>
      </c>
      <c r="G5" s="59">
        <v>-39480</v>
      </c>
      <c r="H5" s="59">
        <v>-6282</v>
      </c>
      <c r="I5" s="59">
        <v>4363900</v>
      </c>
      <c r="J5" s="59">
        <v>-8027</v>
      </c>
      <c r="K5" s="59">
        <v>5397</v>
      </c>
      <c r="L5" s="59">
        <v>0</v>
      </c>
      <c r="M5" s="59">
        <v>-2630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4361270</v>
      </c>
      <c r="W5" s="59">
        <v>3782994</v>
      </c>
      <c r="X5" s="59">
        <v>578276</v>
      </c>
      <c r="Y5" s="60">
        <v>15.29</v>
      </c>
      <c r="Z5" s="61">
        <v>8406304</v>
      </c>
    </row>
    <row r="6" spans="1:26" ht="13.5">
      <c r="A6" s="57" t="s">
        <v>32</v>
      </c>
      <c r="B6" s="18">
        <v>19903524</v>
      </c>
      <c r="C6" s="18">
        <v>0</v>
      </c>
      <c r="D6" s="58">
        <v>25230867</v>
      </c>
      <c r="E6" s="59">
        <v>25230867</v>
      </c>
      <c r="F6" s="59">
        <v>2017173</v>
      </c>
      <c r="G6" s="59">
        <v>1733297</v>
      </c>
      <c r="H6" s="59">
        <v>1848958</v>
      </c>
      <c r="I6" s="59">
        <v>5599428</v>
      </c>
      <c r="J6" s="59">
        <v>2000674</v>
      </c>
      <c r="K6" s="59">
        <v>1837358</v>
      </c>
      <c r="L6" s="59">
        <v>1631041</v>
      </c>
      <c r="M6" s="59">
        <v>5469073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11068501</v>
      </c>
      <c r="W6" s="59">
        <v>9792396</v>
      </c>
      <c r="X6" s="59">
        <v>1276105</v>
      </c>
      <c r="Y6" s="60">
        <v>13.03</v>
      </c>
      <c r="Z6" s="61">
        <v>25230867</v>
      </c>
    </row>
    <row r="7" spans="1:26" ht="13.5">
      <c r="A7" s="57" t="s">
        <v>33</v>
      </c>
      <c r="B7" s="18">
        <v>594753</v>
      </c>
      <c r="C7" s="18">
        <v>0</v>
      </c>
      <c r="D7" s="58">
        <v>641633</v>
      </c>
      <c r="E7" s="59">
        <v>641633</v>
      </c>
      <c r="F7" s="59">
        <v>1665</v>
      </c>
      <c r="G7" s="59">
        <v>89641</v>
      </c>
      <c r="H7" s="59">
        <v>7748</v>
      </c>
      <c r="I7" s="59">
        <v>99054</v>
      </c>
      <c r="J7" s="59">
        <v>47815</v>
      </c>
      <c r="K7" s="59">
        <v>66219</v>
      </c>
      <c r="L7" s="59">
        <v>19978</v>
      </c>
      <c r="M7" s="59">
        <v>134012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233066</v>
      </c>
      <c r="W7" s="59">
        <v>320820</v>
      </c>
      <c r="X7" s="59">
        <v>-87754</v>
      </c>
      <c r="Y7" s="60">
        <v>-27.35</v>
      </c>
      <c r="Z7" s="61">
        <v>641633</v>
      </c>
    </row>
    <row r="8" spans="1:26" ht="13.5">
      <c r="A8" s="57" t="s">
        <v>34</v>
      </c>
      <c r="B8" s="18">
        <v>38454812</v>
      </c>
      <c r="C8" s="18">
        <v>0</v>
      </c>
      <c r="D8" s="58">
        <v>27935599</v>
      </c>
      <c r="E8" s="59">
        <v>27935599</v>
      </c>
      <c r="F8" s="59">
        <v>9578000</v>
      </c>
      <c r="G8" s="59">
        <v>0</v>
      </c>
      <c r="H8" s="59">
        <v>227000</v>
      </c>
      <c r="I8" s="59">
        <v>9805000</v>
      </c>
      <c r="J8" s="59">
        <v>167868</v>
      </c>
      <c r="K8" s="59">
        <v>0</v>
      </c>
      <c r="L8" s="59">
        <v>7663000</v>
      </c>
      <c r="M8" s="59">
        <v>7830868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17635868</v>
      </c>
      <c r="W8" s="59">
        <v>13967958</v>
      </c>
      <c r="X8" s="59">
        <v>3667910</v>
      </c>
      <c r="Y8" s="60">
        <v>26.26</v>
      </c>
      <c r="Z8" s="61">
        <v>27935599</v>
      </c>
    </row>
    <row r="9" spans="1:26" ht="13.5">
      <c r="A9" s="57" t="s">
        <v>35</v>
      </c>
      <c r="B9" s="18">
        <v>5066691</v>
      </c>
      <c r="C9" s="18">
        <v>0</v>
      </c>
      <c r="D9" s="58">
        <v>6393000</v>
      </c>
      <c r="E9" s="59">
        <v>6393000</v>
      </c>
      <c r="F9" s="59">
        <v>318004</v>
      </c>
      <c r="G9" s="59">
        <v>287607</v>
      </c>
      <c r="H9" s="59">
        <v>285813</v>
      </c>
      <c r="I9" s="59">
        <v>891424</v>
      </c>
      <c r="J9" s="59">
        <v>687840</v>
      </c>
      <c r="K9" s="59">
        <v>228260</v>
      </c>
      <c r="L9" s="59">
        <v>314646</v>
      </c>
      <c r="M9" s="59">
        <v>1230746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2122170</v>
      </c>
      <c r="W9" s="59">
        <v>3164496</v>
      </c>
      <c r="X9" s="59">
        <v>-1042326</v>
      </c>
      <c r="Y9" s="60">
        <v>-32.94</v>
      </c>
      <c r="Z9" s="61">
        <v>6393000</v>
      </c>
    </row>
    <row r="10" spans="1:26" ht="25.5">
      <c r="A10" s="62" t="s">
        <v>106</v>
      </c>
      <c r="B10" s="63">
        <f>SUM(B5:B9)</f>
        <v>68088136</v>
      </c>
      <c r="C10" s="63">
        <f>SUM(C5:C9)</f>
        <v>0</v>
      </c>
      <c r="D10" s="64">
        <f aca="true" t="shared" si="0" ref="D10:Z10">SUM(D5:D9)</f>
        <v>68607403</v>
      </c>
      <c r="E10" s="65">
        <f t="shared" si="0"/>
        <v>68607403</v>
      </c>
      <c r="F10" s="65">
        <f t="shared" si="0"/>
        <v>16324504</v>
      </c>
      <c r="G10" s="65">
        <f t="shared" si="0"/>
        <v>2071065</v>
      </c>
      <c r="H10" s="65">
        <f t="shared" si="0"/>
        <v>2363237</v>
      </c>
      <c r="I10" s="65">
        <f t="shared" si="0"/>
        <v>20758806</v>
      </c>
      <c r="J10" s="65">
        <f t="shared" si="0"/>
        <v>2896170</v>
      </c>
      <c r="K10" s="65">
        <f t="shared" si="0"/>
        <v>2137234</v>
      </c>
      <c r="L10" s="65">
        <f t="shared" si="0"/>
        <v>9628665</v>
      </c>
      <c r="M10" s="65">
        <f t="shared" si="0"/>
        <v>14662069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35420875</v>
      </c>
      <c r="W10" s="65">
        <f t="shared" si="0"/>
        <v>31028664</v>
      </c>
      <c r="X10" s="65">
        <f t="shared" si="0"/>
        <v>4392211</v>
      </c>
      <c r="Y10" s="66">
        <f>+IF(W10&lt;&gt;0,(X10/W10)*100,0)</f>
        <v>14.155333919629925</v>
      </c>
      <c r="Z10" s="67">
        <f t="shared" si="0"/>
        <v>68607403</v>
      </c>
    </row>
    <row r="11" spans="1:26" ht="13.5">
      <c r="A11" s="57" t="s">
        <v>36</v>
      </c>
      <c r="B11" s="18">
        <v>0</v>
      </c>
      <c r="C11" s="18">
        <v>0</v>
      </c>
      <c r="D11" s="58">
        <v>27896780</v>
      </c>
      <c r="E11" s="59">
        <v>27896780</v>
      </c>
      <c r="F11" s="59">
        <v>2279950</v>
      </c>
      <c r="G11" s="59">
        <v>1947442</v>
      </c>
      <c r="H11" s="59">
        <v>2141931</v>
      </c>
      <c r="I11" s="59">
        <v>6369323</v>
      </c>
      <c r="J11" s="59">
        <v>1856445</v>
      </c>
      <c r="K11" s="59">
        <v>2006854</v>
      </c>
      <c r="L11" s="59">
        <v>2821102</v>
      </c>
      <c r="M11" s="59">
        <v>6684401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13053724</v>
      </c>
      <c r="W11" s="59">
        <v>13948350</v>
      </c>
      <c r="X11" s="59">
        <v>-894626</v>
      </c>
      <c r="Y11" s="60">
        <v>-6.41</v>
      </c>
      <c r="Z11" s="61">
        <v>27896780</v>
      </c>
    </row>
    <row r="12" spans="1:26" ht="13.5">
      <c r="A12" s="57" t="s">
        <v>37</v>
      </c>
      <c r="B12" s="18">
        <v>2557024</v>
      </c>
      <c r="C12" s="18">
        <v>0</v>
      </c>
      <c r="D12" s="58">
        <v>2778600</v>
      </c>
      <c r="E12" s="59">
        <v>2778600</v>
      </c>
      <c r="F12" s="59">
        <v>245715</v>
      </c>
      <c r="G12" s="59">
        <v>245715</v>
      </c>
      <c r="H12" s="59">
        <v>245715</v>
      </c>
      <c r="I12" s="59">
        <v>737145</v>
      </c>
      <c r="J12" s="59">
        <v>233770</v>
      </c>
      <c r="K12" s="59">
        <v>233893</v>
      </c>
      <c r="L12" s="59">
        <v>233770</v>
      </c>
      <c r="M12" s="59">
        <v>701433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1438578</v>
      </c>
      <c r="W12" s="59">
        <v>1389300</v>
      </c>
      <c r="X12" s="59">
        <v>49278</v>
      </c>
      <c r="Y12" s="60">
        <v>3.55</v>
      </c>
      <c r="Z12" s="61">
        <v>2778600</v>
      </c>
    </row>
    <row r="13" spans="1:26" ht="13.5">
      <c r="A13" s="57" t="s">
        <v>107</v>
      </c>
      <c r="B13" s="18">
        <v>0</v>
      </c>
      <c r="C13" s="18">
        <v>0</v>
      </c>
      <c r="D13" s="58">
        <v>8232600</v>
      </c>
      <c r="E13" s="59">
        <v>8232600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29</v>
      </c>
      <c r="M13" s="59">
        <v>29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29</v>
      </c>
      <c r="W13" s="59">
        <v>4116300</v>
      </c>
      <c r="X13" s="59">
        <v>-4116271</v>
      </c>
      <c r="Y13" s="60">
        <v>-100</v>
      </c>
      <c r="Z13" s="61">
        <v>8232600</v>
      </c>
    </row>
    <row r="14" spans="1:26" ht="13.5">
      <c r="A14" s="57" t="s">
        <v>38</v>
      </c>
      <c r="B14" s="18">
        <v>8303303</v>
      </c>
      <c r="C14" s="18">
        <v>0</v>
      </c>
      <c r="D14" s="58">
        <v>384240</v>
      </c>
      <c r="E14" s="59">
        <v>384240</v>
      </c>
      <c r="F14" s="59">
        <v>175396</v>
      </c>
      <c r="G14" s="59">
        <v>95730</v>
      </c>
      <c r="H14" s="59">
        <v>157894</v>
      </c>
      <c r="I14" s="59">
        <v>429020</v>
      </c>
      <c r="J14" s="59">
        <v>256337</v>
      </c>
      <c r="K14" s="59">
        <v>180126</v>
      </c>
      <c r="L14" s="59">
        <v>83640</v>
      </c>
      <c r="M14" s="59">
        <v>520103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949123</v>
      </c>
      <c r="W14" s="59">
        <v>192120</v>
      </c>
      <c r="X14" s="59">
        <v>757003</v>
      </c>
      <c r="Y14" s="60">
        <v>394.03</v>
      </c>
      <c r="Z14" s="61">
        <v>384240</v>
      </c>
    </row>
    <row r="15" spans="1:26" ht="13.5">
      <c r="A15" s="57" t="s">
        <v>39</v>
      </c>
      <c r="B15" s="18">
        <v>13341830</v>
      </c>
      <c r="C15" s="18">
        <v>0</v>
      </c>
      <c r="D15" s="58">
        <v>8396115</v>
      </c>
      <c r="E15" s="59">
        <v>8396115</v>
      </c>
      <c r="F15" s="59">
        <v>3365</v>
      </c>
      <c r="G15" s="59">
        <v>400830</v>
      </c>
      <c r="H15" s="59">
        <v>1198205</v>
      </c>
      <c r="I15" s="59">
        <v>1602400</v>
      </c>
      <c r="J15" s="59">
        <v>808034</v>
      </c>
      <c r="K15" s="59">
        <v>2161632</v>
      </c>
      <c r="L15" s="59">
        <v>477356</v>
      </c>
      <c r="M15" s="59">
        <v>3447022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5049422</v>
      </c>
      <c r="W15" s="59">
        <v>4198206</v>
      </c>
      <c r="X15" s="59">
        <v>851216</v>
      </c>
      <c r="Y15" s="60">
        <v>20.28</v>
      </c>
      <c r="Z15" s="61">
        <v>8396115</v>
      </c>
    </row>
    <row r="16" spans="1:26" ht="13.5">
      <c r="A16" s="68" t="s">
        <v>40</v>
      </c>
      <c r="B16" s="18">
        <v>0</v>
      </c>
      <c r="C16" s="18">
        <v>0</v>
      </c>
      <c r="D16" s="58">
        <v>7556908</v>
      </c>
      <c r="E16" s="59">
        <v>7556908</v>
      </c>
      <c r="F16" s="59">
        <v>240211</v>
      </c>
      <c r="G16" s="59">
        <v>165406</v>
      </c>
      <c r="H16" s="59">
        <v>242516</v>
      </c>
      <c r="I16" s="59">
        <v>648133</v>
      </c>
      <c r="J16" s="59">
        <v>399035</v>
      </c>
      <c r="K16" s="59">
        <v>186951</v>
      </c>
      <c r="L16" s="59">
        <v>954943</v>
      </c>
      <c r="M16" s="59">
        <v>1540929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2189062</v>
      </c>
      <c r="W16" s="59">
        <v>670884</v>
      </c>
      <c r="X16" s="59">
        <v>1518178</v>
      </c>
      <c r="Y16" s="60">
        <v>226.3</v>
      </c>
      <c r="Z16" s="61">
        <v>7556908</v>
      </c>
    </row>
    <row r="17" spans="1:26" ht="13.5">
      <c r="A17" s="57" t="s">
        <v>41</v>
      </c>
      <c r="B17" s="18">
        <v>7925985</v>
      </c>
      <c r="C17" s="18">
        <v>0</v>
      </c>
      <c r="D17" s="58">
        <v>12110653</v>
      </c>
      <c r="E17" s="59">
        <v>12110653</v>
      </c>
      <c r="F17" s="59">
        <v>278071</v>
      </c>
      <c r="G17" s="59">
        <v>1007329</v>
      </c>
      <c r="H17" s="59">
        <v>765918</v>
      </c>
      <c r="I17" s="59">
        <v>2051318</v>
      </c>
      <c r="J17" s="59">
        <v>583874</v>
      </c>
      <c r="K17" s="59">
        <v>588046</v>
      </c>
      <c r="L17" s="59">
        <v>565420</v>
      </c>
      <c r="M17" s="59">
        <v>1737340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3788658</v>
      </c>
      <c r="W17" s="59">
        <v>5957406</v>
      </c>
      <c r="X17" s="59">
        <v>-2168748</v>
      </c>
      <c r="Y17" s="60">
        <v>-36.4</v>
      </c>
      <c r="Z17" s="61">
        <v>12110653</v>
      </c>
    </row>
    <row r="18" spans="1:26" ht="13.5">
      <c r="A18" s="69" t="s">
        <v>42</v>
      </c>
      <c r="B18" s="70">
        <f>SUM(B11:B17)</f>
        <v>32128142</v>
      </c>
      <c r="C18" s="70">
        <f>SUM(C11:C17)</f>
        <v>0</v>
      </c>
      <c r="D18" s="71">
        <f aca="true" t="shared" si="1" ref="D18:Z18">SUM(D11:D17)</f>
        <v>67355896</v>
      </c>
      <c r="E18" s="72">
        <f t="shared" si="1"/>
        <v>67355896</v>
      </c>
      <c r="F18" s="72">
        <f t="shared" si="1"/>
        <v>3222708</v>
      </c>
      <c r="G18" s="72">
        <f t="shared" si="1"/>
        <v>3862452</v>
      </c>
      <c r="H18" s="72">
        <f t="shared" si="1"/>
        <v>4752179</v>
      </c>
      <c r="I18" s="72">
        <f t="shared" si="1"/>
        <v>11837339</v>
      </c>
      <c r="J18" s="72">
        <f t="shared" si="1"/>
        <v>4137495</v>
      </c>
      <c r="K18" s="72">
        <f t="shared" si="1"/>
        <v>5357502</v>
      </c>
      <c r="L18" s="72">
        <f t="shared" si="1"/>
        <v>5136260</v>
      </c>
      <c r="M18" s="72">
        <f t="shared" si="1"/>
        <v>14631257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26468596</v>
      </c>
      <c r="W18" s="72">
        <f t="shared" si="1"/>
        <v>30472566</v>
      </c>
      <c r="X18" s="72">
        <f t="shared" si="1"/>
        <v>-4003970</v>
      </c>
      <c r="Y18" s="66">
        <f>+IF(W18&lt;&gt;0,(X18/W18)*100,0)</f>
        <v>-13.1395892292103</v>
      </c>
      <c r="Z18" s="73">
        <f t="shared" si="1"/>
        <v>67355896</v>
      </c>
    </row>
    <row r="19" spans="1:26" ht="13.5">
      <c r="A19" s="69" t="s">
        <v>43</v>
      </c>
      <c r="B19" s="74">
        <f>+B10-B18</f>
        <v>35959994</v>
      </c>
      <c r="C19" s="74">
        <f>+C10-C18</f>
        <v>0</v>
      </c>
      <c r="D19" s="75">
        <f aca="true" t="shared" si="2" ref="D19:Z19">+D10-D18</f>
        <v>1251507</v>
      </c>
      <c r="E19" s="76">
        <f t="shared" si="2"/>
        <v>1251507</v>
      </c>
      <c r="F19" s="76">
        <f t="shared" si="2"/>
        <v>13101796</v>
      </c>
      <c r="G19" s="76">
        <f t="shared" si="2"/>
        <v>-1791387</v>
      </c>
      <c r="H19" s="76">
        <f t="shared" si="2"/>
        <v>-2388942</v>
      </c>
      <c r="I19" s="76">
        <f t="shared" si="2"/>
        <v>8921467</v>
      </c>
      <c r="J19" s="76">
        <f t="shared" si="2"/>
        <v>-1241325</v>
      </c>
      <c r="K19" s="76">
        <f t="shared" si="2"/>
        <v>-3220268</v>
      </c>
      <c r="L19" s="76">
        <f t="shared" si="2"/>
        <v>4492405</v>
      </c>
      <c r="M19" s="76">
        <f t="shared" si="2"/>
        <v>30812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8952279</v>
      </c>
      <c r="W19" s="76">
        <f>IF(E10=E18,0,W10-W18)</f>
        <v>556098</v>
      </c>
      <c r="X19" s="76">
        <f t="shared" si="2"/>
        <v>8396181</v>
      </c>
      <c r="Y19" s="77">
        <f>+IF(W19&lt;&gt;0,(X19/W19)*100,0)</f>
        <v>1509.8383738118102</v>
      </c>
      <c r="Z19" s="78">
        <f t="shared" si="2"/>
        <v>1251507</v>
      </c>
    </row>
    <row r="20" spans="1:26" ht="13.5">
      <c r="A20" s="57" t="s">
        <v>44</v>
      </c>
      <c r="B20" s="18">
        <v>20255357</v>
      </c>
      <c r="C20" s="18">
        <v>0</v>
      </c>
      <c r="D20" s="58">
        <v>33209400</v>
      </c>
      <c r="E20" s="59">
        <v>33209400</v>
      </c>
      <c r="F20" s="59">
        <v>3000000</v>
      </c>
      <c r="G20" s="59">
        <v>0</v>
      </c>
      <c r="H20" s="59">
        <v>0</v>
      </c>
      <c r="I20" s="59">
        <v>3000000</v>
      </c>
      <c r="J20" s="59">
        <v>8916415</v>
      </c>
      <c r="K20" s="59">
        <v>0</v>
      </c>
      <c r="L20" s="59">
        <v>0</v>
      </c>
      <c r="M20" s="59">
        <v>8916415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11916415</v>
      </c>
      <c r="W20" s="59">
        <v>16604700</v>
      </c>
      <c r="X20" s="59">
        <v>-4688285</v>
      </c>
      <c r="Y20" s="60">
        <v>-28.23</v>
      </c>
      <c r="Z20" s="61">
        <v>33209400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56215351</v>
      </c>
      <c r="C22" s="85">
        <f>SUM(C19:C21)</f>
        <v>0</v>
      </c>
      <c r="D22" s="86">
        <f aca="true" t="shared" si="3" ref="D22:Z22">SUM(D19:D21)</f>
        <v>34460907</v>
      </c>
      <c r="E22" s="87">
        <f t="shared" si="3"/>
        <v>34460907</v>
      </c>
      <c r="F22" s="87">
        <f t="shared" si="3"/>
        <v>16101796</v>
      </c>
      <c r="G22" s="87">
        <f t="shared" si="3"/>
        <v>-1791387</v>
      </c>
      <c r="H22" s="87">
        <f t="shared" si="3"/>
        <v>-2388942</v>
      </c>
      <c r="I22" s="87">
        <f t="shared" si="3"/>
        <v>11921467</v>
      </c>
      <c r="J22" s="87">
        <f t="shared" si="3"/>
        <v>7675090</v>
      </c>
      <c r="K22" s="87">
        <f t="shared" si="3"/>
        <v>-3220268</v>
      </c>
      <c r="L22" s="87">
        <f t="shared" si="3"/>
        <v>4492405</v>
      </c>
      <c r="M22" s="87">
        <f t="shared" si="3"/>
        <v>8947227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20868694</v>
      </c>
      <c r="W22" s="87">
        <f t="shared" si="3"/>
        <v>17160798</v>
      </c>
      <c r="X22" s="87">
        <f t="shared" si="3"/>
        <v>3707896</v>
      </c>
      <c r="Y22" s="88">
        <f>+IF(W22&lt;&gt;0,(X22/W22)*100,0)</f>
        <v>21.606780756932164</v>
      </c>
      <c r="Z22" s="89">
        <f t="shared" si="3"/>
        <v>34460907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56215351</v>
      </c>
      <c r="C24" s="74">
        <f>SUM(C22:C23)</f>
        <v>0</v>
      </c>
      <c r="D24" s="75">
        <f aca="true" t="shared" si="4" ref="D24:Z24">SUM(D22:D23)</f>
        <v>34460907</v>
      </c>
      <c r="E24" s="76">
        <f t="shared" si="4"/>
        <v>34460907</v>
      </c>
      <c r="F24" s="76">
        <f t="shared" si="4"/>
        <v>16101796</v>
      </c>
      <c r="G24" s="76">
        <f t="shared" si="4"/>
        <v>-1791387</v>
      </c>
      <c r="H24" s="76">
        <f t="shared" si="4"/>
        <v>-2388942</v>
      </c>
      <c r="I24" s="76">
        <f t="shared" si="4"/>
        <v>11921467</v>
      </c>
      <c r="J24" s="76">
        <f t="shared" si="4"/>
        <v>7675090</v>
      </c>
      <c r="K24" s="76">
        <f t="shared" si="4"/>
        <v>-3220268</v>
      </c>
      <c r="L24" s="76">
        <f t="shared" si="4"/>
        <v>4492405</v>
      </c>
      <c r="M24" s="76">
        <f t="shared" si="4"/>
        <v>8947227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20868694</v>
      </c>
      <c r="W24" s="76">
        <f t="shared" si="4"/>
        <v>17160798</v>
      </c>
      <c r="X24" s="76">
        <f t="shared" si="4"/>
        <v>3707896</v>
      </c>
      <c r="Y24" s="77">
        <f>+IF(W24&lt;&gt;0,(X24/W24)*100,0)</f>
        <v>21.606780756932164</v>
      </c>
      <c r="Z24" s="78">
        <f t="shared" si="4"/>
        <v>34460907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14323100</v>
      </c>
      <c r="C27" s="21">
        <v>0</v>
      </c>
      <c r="D27" s="98">
        <v>33366559</v>
      </c>
      <c r="E27" s="99">
        <v>33366559</v>
      </c>
      <c r="F27" s="99">
        <v>1009636</v>
      </c>
      <c r="G27" s="99">
        <v>976030</v>
      </c>
      <c r="H27" s="99">
        <v>2988437</v>
      </c>
      <c r="I27" s="99">
        <v>4974103</v>
      </c>
      <c r="J27" s="99">
        <v>1232912</v>
      </c>
      <c r="K27" s="99">
        <v>397591</v>
      </c>
      <c r="L27" s="99">
        <v>4392381</v>
      </c>
      <c r="M27" s="99">
        <v>6022884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10996987</v>
      </c>
      <c r="W27" s="99">
        <v>16683280</v>
      </c>
      <c r="X27" s="99">
        <v>-5686293</v>
      </c>
      <c r="Y27" s="100">
        <v>-34.08</v>
      </c>
      <c r="Z27" s="101">
        <v>33366559</v>
      </c>
    </row>
    <row r="28" spans="1:26" ht="13.5">
      <c r="A28" s="102" t="s">
        <v>44</v>
      </c>
      <c r="B28" s="18">
        <v>14283100</v>
      </c>
      <c r="C28" s="18">
        <v>0</v>
      </c>
      <c r="D28" s="58">
        <v>33209400</v>
      </c>
      <c r="E28" s="59">
        <v>33209400</v>
      </c>
      <c r="F28" s="59">
        <v>1009636</v>
      </c>
      <c r="G28" s="59">
        <v>410124</v>
      </c>
      <c r="H28" s="59">
        <v>552240</v>
      </c>
      <c r="I28" s="59">
        <v>1972000</v>
      </c>
      <c r="J28" s="59">
        <v>1232912</v>
      </c>
      <c r="K28" s="59">
        <v>397591</v>
      </c>
      <c r="L28" s="59">
        <v>4392381</v>
      </c>
      <c r="M28" s="59">
        <v>6022884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7994884</v>
      </c>
      <c r="W28" s="59">
        <v>16604700</v>
      </c>
      <c r="X28" s="59">
        <v>-8609816</v>
      </c>
      <c r="Y28" s="60">
        <v>-51.85</v>
      </c>
      <c r="Z28" s="61">
        <v>33209400</v>
      </c>
    </row>
    <row r="29" spans="1:26" ht="13.5">
      <c r="A29" s="57" t="s">
        <v>111</v>
      </c>
      <c r="B29" s="18">
        <v>40000</v>
      </c>
      <c r="C29" s="18">
        <v>0</v>
      </c>
      <c r="D29" s="58">
        <v>155853</v>
      </c>
      <c r="E29" s="59">
        <v>155853</v>
      </c>
      <c r="F29" s="59">
        <v>0</v>
      </c>
      <c r="G29" s="59">
        <v>565906</v>
      </c>
      <c r="H29" s="59">
        <v>2436197</v>
      </c>
      <c r="I29" s="59">
        <v>3002103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3002103</v>
      </c>
      <c r="W29" s="59">
        <v>77927</v>
      </c>
      <c r="X29" s="59">
        <v>2924176</v>
      </c>
      <c r="Y29" s="60">
        <v>3752.46</v>
      </c>
      <c r="Z29" s="61">
        <v>155853</v>
      </c>
    </row>
    <row r="30" spans="1:26" ht="13.5">
      <c r="A30" s="57" t="s">
        <v>48</v>
      </c>
      <c r="B30" s="18">
        <v>0</v>
      </c>
      <c r="C30" s="18">
        <v>0</v>
      </c>
      <c r="D30" s="58">
        <v>1306</v>
      </c>
      <c r="E30" s="59">
        <v>1306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653</v>
      </c>
      <c r="X30" s="59">
        <v>-653</v>
      </c>
      <c r="Y30" s="60">
        <v>-100</v>
      </c>
      <c r="Z30" s="61">
        <v>1306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14323100</v>
      </c>
      <c r="C32" s="21">
        <f>SUM(C28:C31)</f>
        <v>0</v>
      </c>
      <c r="D32" s="98">
        <f aca="true" t="shared" si="5" ref="D32:Z32">SUM(D28:D31)</f>
        <v>33366559</v>
      </c>
      <c r="E32" s="99">
        <f t="shared" si="5"/>
        <v>33366559</v>
      </c>
      <c r="F32" s="99">
        <f t="shared" si="5"/>
        <v>1009636</v>
      </c>
      <c r="G32" s="99">
        <f t="shared" si="5"/>
        <v>976030</v>
      </c>
      <c r="H32" s="99">
        <f t="shared" si="5"/>
        <v>2988437</v>
      </c>
      <c r="I32" s="99">
        <f t="shared" si="5"/>
        <v>4974103</v>
      </c>
      <c r="J32" s="99">
        <f t="shared" si="5"/>
        <v>1232912</v>
      </c>
      <c r="K32" s="99">
        <f t="shared" si="5"/>
        <v>397591</v>
      </c>
      <c r="L32" s="99">
        <f t="shared" si="5"/>
        <v>4392381</v>
      </c>
      <c r="M32" s="99">
        <f t="shared" si="5"/>
        <v>6022884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10996987</v>
      </c>
      <c r="W32" s="99">
        <f t="shared" si="5"/>
        <v>16683280</v>
      </c>
      <c r="X32" s="99">
        <f t="shared" si="5"/>
        <v>-5686293</v>
      </c>
      <c r="Y32" s="100">
        <f>+IF(W32&lt;&gt;0,(X32/W32)*100,0)</f>
        <v>-34.08378328482169</v>
      </c>
      <c r="Z32" s="101">
        <f t="shared" si="5"/>
        <v>33366559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13195787</v>
      </c>
      <c r="C35" s="18">
        <v>0</v>
      </c>
      <c r="D35" s="58">
        <v>15570395</v>
      </c>
      <c r="E35" s="59">
        <v>15570395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7785198</v>
      </c>
      <c r="X35" s="59">
        <v>-7785198</v>
      </c>
      <c r="Y35" s="60">
        <v>-100</v>
      </c>
      <c r="Z35" s="61">
        <v>15570395</v>
      </c>
    </row>
    <row r="36" spans="1:26" ht="13.5">
      <c r="A36" s="57" t="s">
        <v>53</v>
      </c>
      <c r="B36" s="18">
        <v>240965062</v>
      </c>
      <c r="C36" s="18">
        <v>0</v>
      </c>
      <c r="D36" s="58">
        <v>225044183</v>
      </c>
      <c r="E36" s="59">
        <v>225044183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112522092</v>
      </c>
      <c r="X36" s="59">
        <v>-112522092</v>
      </c>
      <c r="Y36" s="60">
        <v>-100</v>
      </c>
      <c r="Z36" s="61">
        <v>225044183</v>
      </c>
    </row>
    <row r="37" spans="1:26" ht="13.5">
      <c r="A37" s="57" t="s">
        <v>54</v>
      </c>
      <c r="B37" s="18">
        <v>88587035</v>
      </c>
      <c r="C37" s="18">
        <v>0</v>
      </c>
      <c r="D37" s="58">
        <v>34080345</v>
      </c>
      <c r="E37" s="59">
        <v>34080345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17040173</v>
      </c>
      <c r="X37" s="59">
        <v>-17040173</v>
      </c>
      <c r="Y37" s="60">
        <v>-100</v>
      </c>
      <c r="Z37" s="61">
        <v>34080345</v>
      </c>
    </row>
    <row r="38" spans="1:26" ht="13.5">
      <c r="A38" s="57" t="s">
        <v>55</v>
      </c>
      <c r="B38" s="18">
        <v>12183706</v>
      </c>
      <c r="C38" s="18">
        <v>0</v>
      </c>
      <c r="D38" s="58">
        <v>13142493</v>
      </c>
      <c r="E38" s="59">
        <v>13142493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6571247</v>
      </c>
      <c r="X38" s="59">
        <v>-6571247</v>
      </c>
      <c r="Y38" s="60">
        <v>-100</v>
      </c>
      <c r="Z38" s="61">
        <v>13142493</v>
      </c>
    </row>
    <row r="39" spans="1:26" ht="13.5">
      <c r="A39" s="57" t="s">
        <v>56</v>
      </c>
      <c r="B39" s="18">
        <v>153390108</v>
      </c>
      <c r="C39" s="18">
        <v>0</v>
      </c>
      <c r="D39" s="58">
        <v>193391740</v>
      </c>
      <c r="E39" s="59">
        <v>193391740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96695870</v>
      </c>
      <c r="X39" s="59">
        <v>-96695870</v>
      </c>
      <c r="Y39" s="60">
        <v>-100</v>
      </c>
      <c r="Z39" s="61">
        <v>193391740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13939125</v>
      </c>
      <c r="C42" s="18">
        <v>0</v>
      </c>
      <c r="D42" s="58">
        <v>31510868</v>
      </c>
      <c r="E42" s="59">
        <v>31510868</v>
      </c>
      <c r="F42" s="59">
        <v>7452988</v>
      </c>
      <c r="G42" s="59">
        <v>-5621617</v>
      </c>
      <c r="H42" s="59">
        <v>2182481</v>
      </c>
      <c r="I42" s="59">
        <v>4013852</v>
      </c>
      <c r="J42" s="59">
        <v>998631</v>
      </c>
      <c r="K42" s="59">
        <v>107996</v>
      </c>
      <c r="L42" s="59">
        <v>6386798</v>
      </c>
      <c r="M42" s="59">
        <v>7493425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11507277</v>
      </c>
      <c r="W42" s="59">
        <v>15685896</v>
      </c>
      <c r="X42" s="59">
        <v>-4178619</v>
      </c>
      <c r="Y42" s="60">
        <v>-26.64</v>
      </c>
      <c r="Z42" s="61">
        <v>31510868</v>
      </c>
    </row>
    <row r="43" spans="1:26" ht="13.5">
      <c r="A43" s="57" t="s">
        <v>59</v>
      </c>
      <c r="B43" s="18">
        <v>-12062907</v>
      </c>
      <c r="C43" s="18">
        <v>0</v>
      </c>
      <c r="D43" s="58">
        <v>-30259600</v>
      </c>
      <c r="E43" s="59">
        <v>-30259600</v>
      </c>
      <c r="F43" s="59">
        <v>-990243</v>
      </c>
      <c r="G43" s="59">
        <v>-1137205</v>
      </c>
      <c r="H43" s="59">
        <v>-2963742</v>
      </c>
      <c r="I43" s="59">
        <v>-5091190</v>
      </c>
      <c r="J43" s="59">
        <v>-1220049</v>
      </c>
      <c r="K43" s="59">
        <v>-388381</v>
      </c>
      <c r="L43" s="59">
        <v>-1009081</v>
      </c>
      <c r="M43" s="59">
        <v>-2617511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-7708701</v>
      </c>
      <c r="W43" s="59">
        <v>-15129798</v>
      </c>
      <c r="X43" s="59">
        <v>7421097</v>
      </c>
      <c r="Y43" s="60">
        <v>-49.05</v>
      </c>
      <c r="Z43" s="61">
        <v>-30259600</v>
      </c>
    </row>
    <row r="44" spans="1:26" ht="13.5">
      <c r="A44" s="57" t="s">
        <v>60</v>
      </c>
      <c r="B44" s="18">
        <v>-1500311</v>
      </c>
      <c r="C44" s="18">
        <v>0</v>
      </c>
      <c r="D44" s="58">
        <v>0</v>
      </c>
      <c r="E44" s="59">
        <v>0</v>
      </c>
      <c r="F44" s="59">
        <v>-97885</v>
      </c>
      <c r="G44" s="59">
        <v>15718</v>
      </c>
      <c r="H44" s="59">
        <v>-40622</v>
      </c>
      <c r="I44" s="59">
        <v>-122789</v>
      </c>
      <c r="J44" s="59">
        <v>-99565</v>
      </c>
      <c r="K44" s="59">
        <v>-18928</v>
      </c>
      <c r="L44" s="59">
        <v>-22152</v>
      </c>
      <c r="M44" s="59">
        <v>-140645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-263434</v>
      </c>
      <c r="W44" s="59"/>
      <c r="X44" s="59">
        <v>-263434</v>
      </c>
      <c r="Y44" s="60">
        <v>0</v>
      </c>
      <c r="Z44" s="61">
        <v>0</v>
      </c>
    </row>
    <row r="45" spans="1:26" ht="13.5">
      <c r="A45" s="69" t="s">
        <v>61</v>
      </c>
      <c r="B45" s="21">
        <v>976470</v>
      </c>
      <c r="C45" s="21">
        <v>0</v>
      </c>
      <c r="D45" s="98">
        <v>1851920</v>
      </c>
      <c r="E45" s="99">
        <v>1851920</v>
      </c>
      <c r="F45" s="99">
        <v>7090735</v>
      </c>
      <c r="G45" s="99">
        <v>347631</v>
      </c>
      <c r="H45" s="99">
        <v>-474252</v>
      </c>
      <c r="I45" s="99">
        <v>-474252</v>
      </c>
      <c r="J45" s="99">
        <v>-795235</v>
      </c>
      <c r="K45" s="99">
        <v>-1094548</v>
      </c>
      <c r="L45" s="99">
        <v>4261017</v>
      </c>
      <c r="M45" s="99">
        <v>4261017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4261017</v>
      </c>
      <c r="W45" s="99">
        <v>1156750</v>
      </c>
      <c r="X45" s="99">
        <v>3104267</v>
      </c>
      <c r="Y45" s="100">
        <v>268.36</v>
      </c>
      <c r="Z45" s="101">
        <v>1851920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2344938</v>
      </c>
      <c r="C49" s="51">
        <v>0</v>
      </c>
      <c r="D49" s="128">
        <v>1600877</v>
      </c>
      <c r="E49" s="53">
        <v>1155213</v>
      </c>
      <c r="F49" s="53">
        <v>0</v>
      </c>
      <c r="G49" s="53">
        <v>0</v>
      </c>
      <c r="H49" s="53">
        <v>0</v>
      </c>
      <c r="I49" s="53">
        <v>853140</v>
      </c>
      <c r="J49" s="53">
        <v>0</v>
      </c>
      <c r="K49" s="53">
        <v>0</v>
      </c>
      <c r="L49" s="53">
        <v>0</v>
      </c>
      <c r="M49" s="53">
        <v>775773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42078439</v>
      </c>
      <c r="W49" s="53">
        <v>0</v>
      </c>
      <c r="X49" s="53">
        <v>0</v>
      </c>
      <c r="Y49" s="53">
        <v>48808380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4720536</v>
      </c>
      <c r="C51" s="51">
        <v>0</v>
      </c>
      <c r="D51" s="128">
        <v>1956394</v>
      </c>
      <c r="E51" s="53">
        <v>2442254</v>
      </c>
      <c r="F51" s="53">
        <v>0</v>
      </c>
      <c r="G51" s="53">
        <v>0</v>
      </c>
      <c r="H51" s="53">
        <v>0</v>
      </c>
      <c r="I51" s="53">
        <v>1957144</v>
      </c>
      <c r="J51" s="53">
        <v>0</v>
      </c>
      <c r="K51" s="53">
        <v>0</v>
      </c>
      <c r="L51" s="53">
        <v>0</v>
      </c>
      <c r="M51" s="53">
        <v>1348851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1701627</v>
      </c>
      <c r="W51" s="53">
        <v>641420</v>
      </c>
      <c r="X51" s="53">
        <v>60648535</v>
      </c>
      <c r="Y51" s="53">
        <v>75416761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100.00002307959588</v>
      </c>
      <c r="E58" s="7">
        <f t="shared" si="6"/>
        <v>100.00002307959588</v>
      </c>
      <c r="F58" s="7">
        <f t="shared" si="6"/>
        <v>25.35650854015931</v>
      </c>
      <c r="G58" s="7">
        <f t="shared" si="6"/>
        <v>249.63703941837161</v>
      </c>
      <c r="H58" s="7">
        <f t="shared" si="6"/>
        <v>107.33168226491827</v>
      </c>
      <c r="I58" s="7">
        <f t="shared" si="6"/>
        <v>80.132581690031</v>
      </c>
      <c r="J58" s="7">
        <f t="shared" si="6"/>
        <v>89.61145834140596</v>
      </c>
      <c r="K58" s="7">
        <f t="shared" si="6"/>
        <v>103.50360642538277</v>
      </c>
      <c r="L58" s="7">
        <f t="shared" si="6"/>
        <v>80.84553356275289</v>
      </c>
      <c r="M58" s="7">
        <f t="shared" si="6"/>
        <v>91.65967250366921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84.27045237820131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100.00002307959588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100.00004758333745</v>
      </c>
      <c r="E59" s="10">
        <f t="shared" si="7"/>
        <v>100.00004758333745</v>
      </c>
      <c r="F59" s="10">
        <f t="shared" si="7"/>
        <v>4.235063821218043</v>
      </c>
      <c r="G59" s="10">
        <f t="shared" si="7"/>
        <v>-1083.758865248227</v>
      </c>
      <c r="H59" s="10">
        <f t="shared" si="7"/>
        <v>-5992.008914358485</v>
      </c>
      <c r="I59" s="10">
        <f t="shared" si="7"/>
        <v>22.709915442608676</v>
      </c>
      <c r="J59" s="10">
        <f t="shared" si="7"/>
        <v>-3443.515634732777</v>
      </c>
      <c r="K59" s="10">
        <f t="shared" si="7"/>
        <v>11091.643505651287</v>
      </c>
      <c r="L59" s="10">
        <f t="shared" si="7"/>
        <v>0</v>
      </c>
      <c r="M59" s="10">
        <f t="shared" si="7"/>
        <v>-38391.292775665395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45.8749171686229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100.00004758333745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100.0000158535971</v>
      </c>
      <c r="E60" s="13">
        <f t="shared" si="7"/>
        <v>100.0000158535971</v>
      </c>
      <c r="F60" s="13">
        <f t="shared" si="7"/>
        <v>72.52987225190898</v>
      </c>
      <c r="G60" s="13">
        <f t="shared" si="7"/>
        <v>233.81307415866988</v>
      </c>
      <c r="H60" s="13">
        <f t="shared" si="7"/>
        <v>90.97826992284303</v>
      </c>
      <c r="I60" s="13">
        <f t="shared" si="7"/>
        <v>128.5466658380106</v>
      </c>
      <c r="J60" s="13">
        <f t="shared" si="7"/>
        <v>78.65849208816628</v>
      </c>
      <c r="K60" s="13">
        <f t="shared" si="7"/>
        <v>76.2842625117152</v>
      </c>
      <c r="L60" s="13">
        <f t="shared" si="7"/>
        <v>77.27193859627073</v>
      </c>
      <c r="M60" s="13">
        <f t="shared" si="7"/>
        <v>77.44734802406185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103.29790818106264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100.0000158535971</v>
      </c>
    </row>
    <row r="61" spans="1:26" ht="13.5">
      <c r="A61" s="38" t="s">
        <v>114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100.7504718399148</v>
      </c>
      <c r="G61" s="13">
        <f t="shared" si="7"/>
        <v>123.93139045044785</v>
      </c>
      <c r="H61" s="13">
        <f t="shared" si="7"/>
        <v>123.50696052923094</v>
      </c>
      <c r="I61" s="13">
        <f t="shared" si="7"/>
        <v>115.41992112719197</v>
      </c>
      <c r="J61" s="13">
        <f t="shared" si="7"/>
        <v>110.06996642967752</v>
      </c>
      <c r="K61" s="13">
        <f t="shared" si="7"/>
        <v>114.33073580782704</v>
      </c>
      <c r="L61" s="13">
        <f t="shared" si="7"/>
        <v>101.2021227388703</v>
      </c>
      <c r="M61" s="13">
        <f t="shared" si="7"/>
        <v>108.56980611613807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112.10128043940786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100.00008627733159</v>
      </c>
      <c r="E62" s="13">
        <f t="shared" si="7"/>
        <v>100.00008627733159</v>
      </c>
      <c r="F62" s="13">
        <f t="shared" si="7"/>
        <v>32.463179772652</v>
      </c>
      <c r="G62" s="13">
        <f t="shared" si="7"/>
        <v>49.36121587757331</v>
      </c>
      <c r="H62" s="13">
        <f t="shared" si="7"/>
        <v>48.1441163523193</v>
      </c>
      <c r="I62" s="13">
        <f t="shared" si="7"/>
        <v>42.776246521290645</v>
      </c>
      <c r="J62" s="13">
        <f t="shared" si="7"/>
        <v>36.62884802145797</v>
      </c>
      <c r="K62" s="13">
        <f t="shared" si="7"/>
        <v>31.01808189090872</v>
      </c>
      <c r="L62" s="13">
        <f t="shared" si="7"/>
        <v>34.74510582776817</v>
      </c>
      <c r="M62" s="13">
        <f t="shared" si="7"/>
        <v>34.10506791392388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37.91786602159598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100.00008627733159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100.00012005245091</v>
      </c>
      <c r="E63" s="13">
        <f t="shared" si="7"/>
        <v>100.00012005245091</v>
      </c>
      <c r="F63" s="13">
        <f t="shared" si="7"/>
        <v>32.15162398904421</v>
      </c>
      <c r="G63" s="13">
        <f t="shared" si="7"/>
        <v>37.62385452462772</v>
      </c>
      <c r="H63" s="13">
        <f t="shared" si="7"/>
        <v>42.31831648981592</v>
      </c>
      <c r="I63" s="13">
        <f t="shared" si="7"/>
        <v>37.35781329878027</v>
      </c>
      <c r="J63" s="13">
        <f t="shared" si="7"/>
        <v>34.925758997789444</v>
      </c>
      <c r="K63" s="13">
        <f t="shared" si="7"/>
        <v>37.07110321661596</v>
      </c>
      <c r="L63" s="13">
        <f t="shared" si="7"/>
        <v>27.261334630308752</v>
      </c>
      <c r="M63" s="13">
        <f t="shared" si="7"/>
        <v>33.118013031254705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35.19080545335681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100.00012005245091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99.99976891369215</v>
      </c>
      <c r="E64" s="13">
        <f t="shared" si="7"/>
        <v>99.99976891369215</v>
      </c>
      <c r="F64" s="13">
        <f t="shared" si="7"/>
        <v>26.606756910476626</v>
      </c>
      <c r="G64" s="13">
        <f t="shared" si="7"/>
        <v>33.43682604544332</v>
      </c>
      <c r="H64" s="13">
        <f t="shared" si="7"/>
        <v>31.054131054131055</v>
      </c>
      <c r="I64" s="13">
        <f t="shared" si="7"/>
        <v>30.36876548955339</v>
      </c>
      <c r="J64" s="13">
        <f t="shared" si="7"/>
        <v>33.775735245566075</v>
      </c>
      <c r="K64" s="13">
        <f t="shared" si="7"/>
        <v>29.69113857995499</v>
      </c>
      <c r="L64" s="13">
        <f t="shared" si="7"/>
        <v>24.35638865820382</v>
      </c>
      <c r="M64" s="13">
        <f t="shared" si="7"/>
        <v>29.273144304263344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29.81649046011003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99.99976891369215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21.231295567402388</v>
      </c>
      <c r="G65" s="13">
        <f t="shared" si="7"/>
        <v>-15751.959407709981</v>
      </c>
      <c r="H65" s="13">
        <f t="shared" si="7"/>
        <v>70.89602666906929</v>
      </c>
      <c r="I65" s="13">
        <f t="shared" si="7"/>
        <v>2824.654546272248</v>
      </c>
      <c r="J65" s="13">
        <f t="shared" si="7"/>
        <v>65.50889380065257</v>
      </c>
      <c r="K65" s="13">
        <f t="shared" si="7"/>
        <v>5.749405233941316</v>
      </c>
      <c r="L65" s="13">
        <f t="shared" si="7"/>
        <v>-1.9061049415359306</v>
      </c>
      <c r="M65" s="13">
        <f t="shared" si="7"/>
        <v>-12.862943852471528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-6011.570915832759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24956641</v>
      </c>
      <c r="C67" s="23"/>
      <c r="D67" s="24">
        <v>34662652</v>
      </c>
      <c r="E67" s="25">
        <v>34662652</v>
      </c>
      <c r="F67" s="25">
        <v>6506436</v>
      </c>
      <c r="G67" s="25">
        <v>1794823</v>
      </c>
      <c r="H67" s="25">
        <v>1917950</v>
      </c>
      <c r="I67" s="25">
        <v>10219209</v>
      </c>
      <c r="J67" s="25">
        <v>2064592</v>
      </c>
      <c r="K67" s="25">
        <v>1932523</v>
      </c>
      <c r="L67" s="25">
        <v>1725514</v>
      </c>
      <c r="M67" s="25">
        <v>5722629</v>
      </c>
      <c r="N67" s="25"/>
      <c r="O67" s="25"/>
      <c r="P67" s="25"/>
      <c r="Q67" s="25"/>
      <c r="R67" s="25"/>
      <c r="S67" s="25"/>
      <c r="T67" s="25"/>
      <c r="U67" s="25"/>
      <c r="V67" s="25">
        <v>15941838</v>
      </c>
      <c r="W67" s="25">
        <v>14088132</v>
      </c>
      <c r="X67" s="25"/>
      <c r="Y67" s="24"/>
      <c r="Z67" s="26">
        <v>34662652</v>
      </c>
    </row>
    <row r="68" spans="1:26" ht="13.5" hidden="1">
      <c r="A68" s="36" t="s">
        <v>31</v>
      </c>
      <c r="B68" s="18">
        <v>4068356</v>
      </c>
      <c r="C68" s="18"/>
      <c r="D68" s="19">
        <v>8406304</v>
      </c>
      <c r="E68" s="20">
        <v>8406304</v>
      </c>
      <c r="F68" s="20">
        <v>4409662</v>
      </c>
      <c r="G68" s="20">
        <v>-39480</v>
      </c>
      <c r="H68" s="20">
        <v>-6282</v>
      </c>
      <c r="I68" s="20">
        <v>4363900</v>
      </c>
      <c r="J68" s="20">
        <v>-8027</v>
      </c>
      <c r="K68" s="20">
        <v>5397</v>
      </c>
      <c r="L68" s="20"/>
      <c r="M68" s="20">
        <v>-2630</v>
      </c>
      <c r="N68" s="20"/>
      <c r="O68" s="20"/>
      <c r="P68" s="20"/>
      <c r="Q68" s="20"/>
      <c r="R68" s="20"/>
      <c r="S68" s="20"/>
      <c r="T68" s="20"/>
      <c r="U68" s="20"/>
      <c r="V68" s="20">
        <v>4361270</v>
      </c>
      <c r="W68" s="20">
        <v>3782994</v>
      </c>
      <c r="X68" s="20"/>
      <c r="Y68" s="19"/>
      <c r="Z68" s="22">
        <v>8406304</v>
      </c>
    </row>
    <row r="69" spans="1:26" ht="13.5" hidden="1">
      <c r="A69" s="37" t="s">
        <v>32</v>
      </c>
      <c r="B69" s="18">
        <v>19903524</v>
      </c>
      <c r="C69" s="18"/>
      <c r="D69" s="19">
        <v>25230867</v>
      </c>
      <c r="E69" s="20">
        <v>25230867</v>
      </c>
      <c r="F69" s="20">
        <v>2017173</v>
      </c>
      <c r="G69" s="20">
        <v>1733297</v>
      </c>
      <c r="H69" s="20">
        <v>1848958</v>
      </c>
      <c r="I69" s="20">
        <v>5599428</v>
      </c>
      <c r="J69" s="20">
        <v>2000674</v>
      </c>
      <c r="K69" s="20">
        <v>1837358</v>
      </c>
      <c r="L69" s="20">
        <v>1631041</v>
      </c>
      <c r="M69" s="20">
        <v>5469073</v>
      </c>
      <c r="N69" s="20"/>
      <c r="O69" s="20"/>
      <c r="P69" s="20"/>
      <c r="Q69" s="20"/>
      <c r="R69" s="20"/>
      <c r="S69" s="20"/>
      <c r="T69" s="20"/>
      <c r="U69" s="20"/>
      <c r="V69" s="20">
        <v>11068501</v>
      </c>
      <c r="W69" s="20">
        <v>9792396</v>
      </c>
      <c r="X69" s="20"/>
      <c r="Y69" s="19"/>
      <c r="Z69" s="22">
        <v>25230867</v>
      </c>
    </row>
    <row r="70" spans="1:26" ht="13.5" hidden="1">
      <c r="A70" s="38" t="s">
        <v>114</v>
      </c>
      <c r="B70" s="18">
        <v>12351024</v>
      </c>
      <c r="C70" s="18"/>
      <c r="D70" s="19">
        <v>15531823</v>
      </c>
      <c r="E70" s="20">
        <v>15531823</v>
      </c>
      <c r="F70" s="20">
        <v>1207507</v>
      </c>
      <c r="G70" s="20">
        <v>1043295</v>
      </c>
      <c r="H70" s="20">
        <v>1092302</v>
      </c>
      <c r="I70" s="20">
        <v>3343104</v>
      </c>
      <c r="J70" s="20">
        <v>1150123</v>
      </c>
      <c r="K70" s="20">
        <v>986195</v>
      </c>
      <c r="L70" s="20">
        <v>1005305</v>
      </c>
      <c r="M70" s="20">
        <v>3141623</v>
      </c>
      <c r="N70" s="20"/>
      <c r="O70" s="20"/>
      <c r="P70" s="20"/>
      <c r="Q70" s="20"/>
      <c r="R70" s="20"/>
      <c r="S70" s="20"/>
      <c r="T70" s="20"/>
      <c r="U70" s="20"/>
      <c r="V70" s="20">
        <v>6484727</v>
      </c>
      <c r="W70" s="20">
        <v>6212736</v>
      </c>
      <c r="X70" s="20"/>
      <c r="Y70" s="19"/>
      <c r="Z70" s="22">
        <v>15531823</v>
      </c>
    </row>
    <row r="71" spans="1:26" ht="13.5" hidden="1">
      <c r="A71" s="38" t="s">
        <v>115</v>
      </c>
      <c r="B71" s="18">
        <v>3634089</v>
      </c>
      <c r="C71" s="18"/>
      <c r="D71" s="19">
        <v>4636212</v>
      </c>
      <c r="E71" s="20">
        <v>4636212</v>
      </c>
      <c r="F71" s="20">
        <v>329099</v>
      </c>
      <c r="G71" s="20">
        <v>276541</v>
      </c>
      <c r="H71" s="20">
        <v>293041</v>
      </c>
      <c r="I71" s="20">
        <v>898681</v>
      </c>
      <c r="J71" s="20">
        <v>389226</v>
      </c>
      <c r="K71" s="20">
        <v>393377</v>
      </c>
      <c r="L71" s="20">
        <v>362523</v>
      </c>
      <c r="M71" s="20">
        <v>1145126</v>
      </c>
      <c r="N71" s="20"/>
      <c r="O71" s="20"/>
      <c r="P71" s="20"/>
      <c r="Q71" s="20"/>
      <c r="R71" s="20"/>
      <c r="S71" s="20"/>
      <c r="T71" s="20"/>
      <c r="U71" s="20"/>
      <c r="V71" s="20">
        <v>2043807</v>
      </c>
      <c r="W71" s="20">
        <v>1854492</v>
      </c>
      <c r="X71" s="20"/>
      <c r="Y71" s="19"/>
      <c r="Z71" s="22">
        <v>4636212</v>
      </c>
    </row>
    <row r="72" spans="1:26" ht="13.5" hidden="1">
      <c r="A72" s="38" t="s">
        <v>116</v>
      </c>
      <c r="B72" s="18">
        <v>2603769</v>
      </c>
      <c r="C72" s="18"/>
      <c r="D72" s="19">
        <v>3331877</v>
      </c>
      <c r="E72" s="20">
        <v>3331877</v>
      </c>
      <c r="F72" s="20">
        <v>270907</v>
      </c>
      <c r="G72" s="20">
        <v>279360</v>
      </c>
      <c r="H72" s="20">
        <v>269342</v>
      </c>
      <c r="I72" s="20">
        <v>819609</v>
      </c>
      <c r="J72" s="20">
        <v>290877</v>
      </c>
      <c r="K72" s="20">
        <v>284305</v>
      </c>
      <c r="L72" s="20">
        <v>281681</v>
      </c>
      <c r="M72" s="20">
        <v>856863</v>
      </c>
      <c r="N72" s="20"/>
      <c r="O72" s="20"/>
      <c r="P72" s="20"/>
      <c r="Q72" s="20"/>
      <c r="R72" s="20"/>
      <c r="S72" s="20"/>
      <c r="T72" s="20"/>
      <c r="U72" s="20"/>
      <c r="V72" s="20">
        <v>1676472</v>
      </c>
      <c r="W72" s="20">
        <v>1332756</v>
      </c>
      <c r="X72" s="20"/>
      <c r="Y72" s="19"/>
      <c r="Z72" s="22">
        <v>3331877</v>
      </c>
    </row>
    <row r="73" spans="1:26" ht="13.5" hidden="1">
      <c r="A73" s="38" t="s">
        <v>117</v>
      </c>
      <c r="B73" s="18">
        <v>1314642</v>
      </c>
      <c r="C73" s="18"/>
      <c r="D73" s="19">
        <v>1730955</v>
      </c>
      <c r="E73" s="20">
        <v>1730955</v>
      </c>
      <c r="F73" s="20">
        <v>149447</v>
      </c>
      <c r="G73" s="20">
        <v>149769</v>
      </c>
      <c r="H73" s="20">
        <v>149877</v>
      </c>
      <c r="I73" s="20">
        <v>449093</v>
      </c>
      <c r="J73" s="20">
        <v>151446</v>
      </c>
      <c r="K73" s="20">
        <v>153305</v>
      </c>
      <c r="L73" s="20">
        <v>151722</v>
      </c>
      <c r="M73" s="20">
        <v>456473</v>
      </c>
      <c r="N73" s="20"/>
      <c r="O73" s="20"/>
      <c r="P73" s="20"/>
      <c r="Q73" s="20"/>
      <c r="R73" s="20"/>
      <c r="S73" s="20"/>
      <c r="T73" s="20"/>
      <c r="U73" s="20"/>
      <c r="V73" s="20">
        <v>905566</v>
      </c>
      <c r="W73" s="20">
        <v>392412</v>
      </c>
      <c r="X73" s="20"/>
      <c r="Y73" s="19"/>
      <c r="Z73" s="22">
        <v>1730955</v>
      </c>
    </row>
    <row r="74" spans="1:26" ht="13.5" hidden="1">
      <c r="A74" s="38" t="s">
        <v>118</v>
      </c>
      <c r="B74" s="18"/>
      <c r="C74" s="18"/>
      <c r="D74" s="19"/>
      <c r="E74" s="20"/>
      <c r="F74" s="20">
        <v>60213</v>
      </c>
      <c r="G74" s="20">
        <v>-15668</v>
      </c>
      <c r="H74" s="20">
        <v>44396</v>
      </c>
      <c r="I74" s="20">
        <v>88941</v>
      </c>
      <c r="J74" s="20">
        <v>19002</v>
      </c>
      <c r="K74" s="20">
        <v>20176</v>
      </c>
      <c r="L74" s="20">
        <v>-170190</v>
      </c>
      <c r="M74" s="20">
        <v>-131012</v>
      </c>
      <c r="N74" s="20"/>
      <c r="O74" s="20"/>
      <c r="P74" s="20"/>
      <c r="Q74" s="20"/>
      <c r="R74" s="20"/>
      <c r="S74" s="20"/>
      <c r="T74" s="20"/>
      <c r="U74" s="20"/>
      <c r="V74" s="20">
        <v>-42071</v>
      </c>
      <c r="W74" s="20"/>
      <c r="X74" s="20"/>
      <c r="Y74" s="19"/>
      <c r="Z74" s="22"/>
    </row>
    <row r="75" spans="1:26" ht="13.5" hidden="1">
      <c r="A75" s="39" t="s">
        <v>119</v>
      </c>
      <c r="B75" s="27">
        <v>984761</v>
      </c>
      <c r="C75" s="27"/>
      <c r="D75" s="28">
        <v>1025481</v>
      </c>
      <c r="E75" s="29">
        <v>1025481</v>
      </c>
      <c r="F75" s="29">
        <v>79601</v>
      </c>
      <c r="G75" s="29">
        <v>101006</v>
      </c>
      <c r="H75" s="29">
        <v>75274</v>
      </c>
      <c r="I75" s="29">
        <v>255881</v>
      </c>
      <c r="J75" s="29">
        <v>71945</v>
      </c>
      <c r="K75" s="29">
        <v>89768</v>
      </c>
      <c r="L75" s="29">
        <v>94473</v>
      </c>
      <c r="M75" s="29">
        <v>256186</v>
      </c>
      <c r="N75" s="29"/>
      <c r="O75" s="29"/>
      <c r="P75" s="29"/>
      <c r="Q75" s="29"/>
      <c r="R75" s="29"/>
      <c r="S75" s="29"/>
      <c r="T75" s="29"/>
      <c r="U75" s="29"/>
      <c r="V75" s="29">
        <v>512067</v>
      </c>
      <c r="W75" s="29">
        <v>512742</v>
      </c>
      <c r="X75" s="29"/>
      <c r="Y75" s="28"/>
      <c r="Z75" s="30">
        <v>1025481</v>
      </c>
    </row>
    <row r="76" spans="1:26" ht="13.5" hidden="1">
      <c r="A76" s="41" t="s">
        <v>121</v>
      </c>
      <c r="B76" s="31">
        <v>24956641</v>
      </c>
      <c r="C76" s="31"/>
      <c r="D76" s="32">
        <v>34662660</v>
      </c>
      <c r="E76" s="33">
        <v>34662660</v>
      </c>
      <c r="F76" s="33">
        <v>1649805</v>
      </c>
      <c r="G76" s="33">
        <v>4480543</v>
      </c>
      <c r="H76" s="33">
        <v>2058568</v>
      </c>
      <c r="I76" s="33">
        <v>8188916</v>
      </c>
      <c r="J76" s="33">
        <v>1850111</v>
      </c>
      <c r="K76" s="33">
        <v>2000231</v>
      </c>
      <c r="L76" s="33">
        <v>1395001</v>
      </c>
      <c r="M76" s="33">
        <v>5245343</v>
      </c>
      <c r="N76" s="33"/>
      <c r="O76" s="33"/>
      <c r="P76" s="33"/>
      <c r="Q76" s="33"/>
      <c r="R76" s="33"/>
      <c r="S76" s="33"/>
      <c r="T76" s="33"/>
      <c r="U76" s="33"/>
      <c r="V76" s="33">
        <v>13434259</v>
      </c>
      <c r="W76" s="33">
        <v>14088132</v>
      </c>
      <c r="X76" s="33"/>
      <c r="Y76" s="32"/>
      <c r="Z76" s="34">
        <v>34662660</v>
      </c>
    </row>
    <row r="77" spans="1:26" ht="13.5" hidden="1">
      <c r="A77" s="36" t="s">
        <v>31</v>
      </c>
      <c r="B77" s="18">
        <v>4068356</v>
      </c>
      <c r="C77" s="18"/>
      <c r="D77" s="19">
        <v>8406308</v>
      </c>
      <c r="E77" s="20">
        <v>8406308</v>
      </c>
      <c r="F77" s="20">
        <v>186752</v>
      </c>
      <c r="G77" s="20">
        <v>427868</v>
      </c>
      <c r="H77" s="20">
        <v>376418</v>
      </c>
      <c r="I77" s="20">
        <v>991038</v>
      </c>
      <c r="J77" s="20">
        <v>276411</v>
      </c>
      <c r="K77" s="20">
        <v>598616</v>
      </c>
      <c r="L77" s="20">
        <v>134664</v>
      </c>
      <c r="M77" s="20">
        <v>1009691</v>
      </c>
      <c r="N77" s="20"/>
      <c r="O77" s="20"/>
      <c r="P77" s="20"/>
      <c r="Q77" s="20"/>
      <c r="R77" s="20"/>
      <c r="S77" s="20"/>
      <c r="T77" s="20"/>
      <c r="U77" s="20"/>
      <c r="V77" s="20">
        <v>2000729</v>
      </c>
      <c r="W77" s="20">
        <v>3782994</v>
      </c>
      <c r="X77" s="20"/>
      <c r="Y77" s="19"/>
      <c r="Z77" s="22">
        <v>8406308</v>
      </c>
    </row>
    <row r="78" spans="1:26" ht="13.5" hidden="1">
      <c r="A78" s="37" t="s">
        <v>32</v>
      </c>
      <c r="B78" s="18">
        <v>19903524</v>
      </c>
      <c r="C78" s="18"/>
      <c r="D78" s="19">
        <v>25230871</v>
      </c>
      <c r="E78" s="20">
        <v>25230871</v>
      </c>
      <c r="F78" s="20">
        <v>1463053</v>
      </c>
      <c r="G78" s="20">
        <v>4052675</v>
      </c>
      <c r="H78" s="20">
        <v>1682150</v>
      </c>
      <c r="I78" s="20">
        <v>7197878</v>
      </c>
      <c r="J78" s="20">
        <v>1573700</v>
      </c>
      <c r="K78" s="20">
        <v>1401615</v>
      </c>
      <c r="L78" s="20">
        <v>1260337</v>
      </c>
      <c r="M78" s="20">
        <v>4235652</v>
      </c>
      <c r="N78" s="20"/>
      <c r="O78" s="20"/>
      <c r="P78" s="20"/>
      <c r="Q78" s="20"/>
      <c r="R78" s="20"/>
      <c r="S78" s="20"/>
      <c r="T78" s="20"/>
      <c r="U78" s="20"/>
      <c r="V78" s="20">
        <v>11433530</v>
      </c>
      <c r="W78" s="20">
        <v>9792396</v>
      </c>
      <c r="X78" s="20"/>
      <c r="Y78" s="19"/>
      <c r="Z78" s="22">
        <v>25230871</v>
      </c>
    </row>
    <row r="79" spans="1:26" ht="13.5" hidden="1">
      <c r="A79" s="38" t="s">
        <v>114</v>
      </c>
      <c r="B79" s="18">
        <v>12351024</v>
      </c>
      <c r="C79" s="18"/>
      <c r="D79" s="19">
        <v>15531823</v>
      </c>
      <c r="E79" s="20">
        <v>15531823</v>
      </c>
      <c r="F79" s="20">
        <v>1216569</v>
      </c>
      <c r="G79" s="20">
        <v>1292970</v>
      </c>
      <c r="H79" s="20">
        <v>1349069</v>
      </c>
      <c r="I79" s="20">
        <v>3858608</v>
      </c>
      <c r="J79" s="20">
        <v>1265940</v>
      </c>
      <c r="K79" s="20">
        <v>1127524</v>
      </c>
      <c r="L79" s="20">
        <v>1017390</v>
      </c>
      <c r="M79" s="20">
        <v>3410854</v>
      </c>
      <c r="N79" s="20"/>
      <c r="O79" s="20"/>
      <c r="P79" s="20"/>
      <c r="Q79" s="20"/>
      <c r="R79" s="20"/>
      <c r="S79" s="20"/>
      <c r="T79" s="20"/>
      <c r="U79" s="20"/>
      <c r="V79" s="20">
        <v>7269462</v>
      </c>
      <c r="W79" s="20">
        <v>6212736</v>
      </c>
      <c r="X79" s="20"/>
      <c r="Y79" s="19"/>
      <c r="Z79" s="22">
        <v>15531823</v>
      </c>
    </row>
    <row r="80" spans="1:26" ht="13.5" hidden="1">
      <c r="A80" s="38" t="s">
        <v>115</v>
      </c>
      <c r="B80" s="18">
        <v>3634089</v>
      </c>
      <c r="C80" s="18"/>
      <c r="D80" s="19">
        <v>4636216</v>
      </c>
      <c r="E80" s="20">
        <v>4636216</v>
      </c>
      <c r="F80" s="20">
        <v>106836</v>
      </c>
      <c r="G80" s="20">
        <v>136504</v>
      </c>
      <c r="H80" s="20">
        <v>141082</v>
      </c>
      <c r="I80" s="20">
        <v>384422</v>
      </c>
      <c r="J80" s="20">
        <v>142569</v>
      </c>
      <c r="K80" s="20">
        <v>122018</v>
      </c>
      <c r="L80" s="20">
        <v>125959</v>
      </c>
      <c r="M80" s="20">
        <v>390546</v>
      </c>
      <c r="N80" s="20"/>
      <c r="O80" s="20"/>
      <c r="P80" s="20"/>
      <c r="Q80" s="20"/>
      <c r="R80" s="20"/>
      <c r="S80" s="20"/>
      <c r="T80" s="20"/>
      <c r="U80" s="20"/>
      <c r="V80" s="20">
        <v>774968</v>
      </c>
      <c r="W80" s="20">
        <v>1854492</v>
      </c>
      <c r="X80" s="20"/>
      <c r="Y80" s="19"/>
      <c r="Z80" s="22">
        <v>4636216</v>
      </c>
    </row>
    <row r="81" spans="1:26" ht="13.5" hidden="1">
      <c r="A81" s="38" t="s">
        <v>116</v>
      </c>
      <c r="B81" s="18">
        <v>2603769</v>
      </c>
      <c r="C81" s="18"/>
      <c r="D81" s="19">
        <v>3331881</v>
      </c>
      <c r="E81" s="20">
        <v>3331881</v>
      </c>
      <c r="F81" s="20">
        <v>87101</v>
      </c>
      <c r="G81" s="20">
        <v>105106</v>
      </c>
      <c r="H81" s="20">
        <v>113981</v>
      </c>
      <c r="I81" s="20">
        <v>306188</v>
      </c>
      <c r="J81" s="20">
        <v>101591</v>
      </c>
      <c r="K81" s="20">
        <v>105395</v>
      </c>
      <c r="L81" s="20">
        <v>76790</v>
      </c>
      <c r="M81" s="20">
        <v>283776</v>
      </c>
      <c r="N81" s="20"/>
      <c r="O81" s="20"/>
      <c r="P81" s="20"/>
      <c r="Q81" s="20"/>
      <c r="R81" s="20"/>
      <c r="S81" s="20"/>
      <c r="T81" s="20"/>
      <c r="U81" s="20"/>
      <c r="V81" s="20">
        <v>589964</v>
      </c>
      <c r="W81" s="20">
        <v>1332756</v>
      </c>
      <c r="X81" s="20"/>
      <c r="Y81" s="19"/>
      <c r="Z81" s="22">
        <v>3331881</v>
      </c>
    </row>
    <row r="82" spans="1:26" ht="13.5" hidden="1">
      <c r="A82" s="38" t="s">
        <v>117</v>
      </c>
      <c r="B82" s="18">
        <v>1314642</v>
      </c>
      <c r="C82" s="18"/>
      <c r="D82" s="19">
        <v>1730951</v>
      </c>
      <c r="E82" s="20">
        <v>1730951</v>
      </c>
      <c r="F82" s="20">
        <v>39763</v>
      </c>
      <c r="G82" s="20">
        <v>50078</v>
      </c>
      <c r="H82" s="20">
        <v>46543</v>
      </c>
      <c r="I82" s="20">
        <v>136384</v>
      </c>
      <c r="J82" s="20">
        <v>51152</v>
      </c>
      <c r="K82" s="20">
        <v>45518</v>
      </c>
      <c r="L82" s="20">
        <v>36954</v>
      </c>
      <c r="M82" s="20">
        <v>133624</v>
      </c>
      <c r="N82" s="20"/>
      <c r="O82" s="20"/>
      <c r="P82" s="20"/>
      <c r="Q82" s="20"/>
      <c r="R82" s="20"/>
      <c r="S82" s="20"/>
      <c r="T82" s="20"/>
      <c r="U82" s="20"/>
      <c r="V82" s="20">
        <v>270008</v>
      </c>
      <c r="W82" s="20">
        <v>392412</v>
      </c>
      <c r="X82" s="20"/>
      <c r="Y82" s="19"/>
      <c r="Z82" s="22">
        <v>1730951</v>
      </c>
    </row>
    <row r="83" spans="1:26" ht="13.5" hidden="1">
      <c r="A83" s="38" t="s">
        <v>118</v>
      </c>
      <c r="B83" s="18"/>
      <c r="C83" s="18"/>
      <c r="D83" s="19"/>
      <c r="E83" s="20"/>
      <c r="F83" s="20">
        <v>12784</v>
      </c>
      <c r="G83" s="20">
        <v>2468017</v>
      </c>
      <c r="H83" s="20">
        <v>31475</v>
      </c>
      <c r="I83" s="20">
        <v>2512276</v>
      </c>
      <c r="J83" s="20">
        <v>12448</v>
      </c>
      <c r="K83" s="20">
        <v>1160</v>
      </c>
      <c r="L83" s="20">
        <v>3244</v>
      </c>
      <c r="M83" s="20">
        <v>16852</v>
      </c>
      <c r="N83" s="20"/>
      <c r="O83" s="20"/>
      <c r="P83" s="20"/>
      <c r="Q83" s="20"/>
      <c r="R83" s="20"/>
      <c r="S83" s="20"/>
      <c r="T83" s="20"/>
      <c r="U83" s="20"/>
      <c r="V83" s="20">
        <v>2529128</v>
      </c>
      <c r="W83" s="20"/>
      <c r="X83" s="20"/>
      <c r="Y83" s="19"/>
      <c r="Z83" s="22"/>
    </row>
    <row r="84" spans="1:26" ht="13.5" hidden="1">
      <c r="A84" s="39" t="s">
        <v>119</v>
      </c>
      <c r="B84" s="27">
        <v>984761</v>
      </c>
      <c r="C84" s="27"/>
      <c r="D84" s="28">
        <v>1025481</v>
      </c>
      <c r="E84" s="29">
        <v>1025481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512742</v>
      </c>
      <c r="X84" s="29"/>
      <c r="Y84" s="28"/>
      <c r="Z84" s="30">
        <v>1025481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12540267</v>
      </c>
      <c r="C5" s="18">
        <v>0</v>
      </c>
      <c r="D5" s="58">
        <v>19209092</v>
      </c>
      <c r="E5" s="59">
        <v>19209092</v>
      </c>
      <c r="F5" s="59">
        <v>-10108</v>
      </c>
      <c r="G5" s="59">
        <v>22460636</v>
      </c>
      <c r="H5" s="59">
        <v>1762326</v>
      </c>
      <c r="I5" s="59">
        <v>24212854</v>
      </c>
      <c r="J5" s="59">
        <v>-1615564</v>
      </c>
      <c r="K5" s="59">
        <v>-119001</v>
      </c>
      <c r="L5" s="59">
        <v>-29137</v>
      </c>
      <c r="M5" s="59">
        <v>-1763702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22449152</v>
      </c>
      <c r="W5" s="59">
        <v>-9604548</v>
      </c>
      <c r="X5" s="59">
        <v>32053700</v>
      </c>
      <c r="Y5" s="60">
        <v>-333.73</v>
      </c>
      <c r="Z5" s="61">
        <v>19209092</v>
      </c>
    </row>
    <row r="6" spans="1:26" ht="13.5">
      <c r="A6" s="57" t="s">
        <v>32</v>
      </c>
      <c r="B6" s="18">
        <v>33779034</v>
      </c>
      <c r="C6" s="18">
        <v>0</v>
      </c>
      <c r="D6" s="58">
        <v>37581850</v>
      </c>
      <c r="E6" s="59">
        <v>37581850</v>
      </c>
      <c r="F6" s="59">
        <v>3360062</v>
      </c>
      <c r="G6" s="59">
        <v>3786660</v>
      </c>
      <c r="H6" s="59">
        <v>3822133</v>
      </c>
      <c r="I6" s="59">
        <v>10968855</v>
      </c>
      <c r="J6" s="59">
        <v>3725947</v>
      </c>
      <c r="K6" s="59">
        <v>3948066</v>
      </c>
      <c r="L6" s="59">
        <v>3870735</v>
      </c>
      <c r="M6" s="59">
        <v>11544748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22513603</v>
      </c>
      <c r="W6" s="59">
        <v>-24931296</v>
      </c>
      <c r="X6" s="59">
        <v>47444899</v>
      </c>
      <c r="Y6" s="60">
        <v>-190.3</v>
      </c>
      <c r="Z6" s="61">
        <v>37581850</v>
      </c>
    </row>
    <row r="7" spans="1:26" ht="13.5">
      <c r="A7" s="57" t="s">
        <v>33</v>
      </c>
      <c r="B7" s="18">
        <v>133111</v>
      </c>
      <c r="C7" s="18">
        <v>0</v>
      </c>
      <c r="D7" s="58">
        <v>4012</v>
      </c>
      <c r="E7" s="59">
        <v>4012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-2004</v>
      </c>
      <c r="X7" s="59">
        <v>2004</v>
      </c>
      <c r="Y7" s="60">
        <v>-100</v>
      </c>
      <c r="Z7" s="61">
        <v>4012</v>
      </c>
    </row>
    <row r="8" spans="1:26" ht="13.5">
      <c r="A8" s="57" t="s">
        <v>34</v>
      </c>
      <c r="B8" s="18">
        <v>31039505</v>
      </c>
      <c r="C8" s="18">
        <v>0</v>
      </c>
      <c r="D8" s="58">
        <v>34352773</v>
      </c>
      <c r="E8" s="59">
        <v>34352773</v>
      </c>
      <c r="F8" s="59">
        <v>12437000</v>
      </c>
      <c r="G8" s="59">
        <v>0</v>
      </c>
      <c r="H8" s="59">
        <v>545000</v>
      </c>
      <c r="I8" s="59">
        <v>12982000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12982000</v>
      </c>
      <c r="W8" s="59">
        <v>-18448674</v>
      </c>
      <c r="X8" s="59">
        <v>31430674</v>
      </c>
      <c r="Y8" s="60">
        <v>-170.37</v>
      </c>
      <c r="Z8" s="61">
        <v>34352773</v>
      </c>
    </row>
    <row r="9" spans="1:26" ht="13.5">
      <c r="A9" s="57" t="s">
        <v>35</v>
      </c>
      <c r="B9" s="18">
        <v>5121535</v>
      </c>
      <c r="C9" s="18">
        <v>0</v>
      </c>
      <c r="D9" s="58">
        <v>17058390</v>
      </c>
      <c r="E9" s="59">
        <v>17058390</v>
      </c>
      <c r="F9" s="59">
        <v>426841</v>
      </c>
      <c r="G9" s="59">
        <v>392402</v>
      </c>
      <c r="H9" s="59">
        <v>444253</v>
      </c>
      <c r="I9" s="59">
        <v>1263496</v>
      </c>
      <c r="J9" s="59">
        <v>402769</v>
      </c>
      <c r="K9" s="59">
        <v>419752</v>
      </c>
      <c r="L9" s="59">
        <v>612829</v>
      </c>
      <c r="M9" s="59">
        <v>1435350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2698846</v>
      </c>
      <c r="W9" s="59">
        <v>-1965948</v>
      </c>
      <c r="X9" s="59">
        <v>4664794</v>
      </c>
      <c r="Y9" s="60">
        <v>-237.28</v>
      </c>
      <c r="Z9" s="61">
        <v>17058390</v>
      </c>
    </row>
    <row r="10" spans="1:26" ht="25.5">
      <c r="A10" s="62" t="s">
        <v>106</v>
      </c>
      <c r="B10" s="63">
        <f>SUM(B5:B9)</f>
        <v>82613452</v>
      </c>
      <c r="C10" s="63">
        <f>SUM(C5:C9)</f>
        <v>0</v>
      </c>
      <c r="D10" s="64">
        <f aca="true" t="shared" si="0" ref="D10:Z10">SUM(D5:D9)</f>
        <v>108206117</v>
      </c>
      <c r="E10" s="65">
        <f t="shared" si="0"/>
        <v>108206117</v>
      </c>
      <c r="F10" s="65">
        <f t="shared" si="0"/>
        <v>16213795</v>
      </c>
      <c r="G10" s="65">
        <f t="shared" si="0"/>
        <v>26639698</v>
      </c>
      <c r="H10" s="65">
        <f t="shared" si="0"/>
        <v>6573712</v>
      </c>
      <c r="I10" s="65">
        <f t="shared" si="0"/>
        <v>49427205</v>
      </c>
      <c r="J10" s="65">
        <f t="shared" si="0"/>
        <v>2513152</v>
      </c>
      <c r="K10" s="65">
        <f t="shared" si="0"/>
        <v>4248817</v>
      </c>
      <c r="L10" s="65">
        <f t="shared" si="0"/>
        <v>4454427</v>
      </c>
      <c r="M10" s="65">
        <f t="shared" si="0"/>
        <v>11216396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60643601</v>
      </c>
      <c r="W10" s="65">
        <f t="shared" si="0"/>
        <v>-54952470</v>
      </c>
      <c r="X10" s="65">
        <f t="shared" si="0"/>
        <v>115596071</v>
      </c>
      <c r="Y10" s="66">
        <f>+IF(W10&lt;&gt;0,(X10/W10)*100,0)</f>
        <v>-210.3564607741927</v>
      </c>
      <c r="Z10" s="67">
        <f t="shared" si="0"/>
        <v>108206117</v>
      </c>
    </row>
    <row r="11" spans="1:26" ht="13.5">
      <c r="A11" s="57" t="s">
        <v>36</v>
      </c>
      <c r="B11" s="18">
        <v>40119377</v>
      </c>
      <c r="C11" s="18">
        <v>0</v>
      </c>
      <c r="D11" s="58">
        <v>44162999</v>
      </c>
      <c r="E11" s="59">
        <v>44162999</v>
      </c>
      <c r="F11" s="59">
        <v>3342697</v>
      </c>
      <c r="G11" s="59">
        <v>3465133</v>
      </c>
      <c r="H11" s="59">
        <v>3198804</v>
      </c>
      <c r="I11" s="59">
        <v>10006634</v>
      </c>
      <c r="J11" s="59">
        <v>3655781</v>
      </c>
      <c r="K11" s="59">
        <v>3150342</v>
      </c>
      <c r="L11" s="59">
        <v>3150342</v>
      </c>
      <c r="M11" s="59">
        <v>9956465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19963099</v>
      </c>
      <c r="W11" s="59">
        <v>21831564</v>
      </c>
      <c r="X11" s="59">
        <v>-1868465</v>
      </c>
      <c r="Y11" s="60">
        <v>-8.56</v>
      </c>
      <c r="Z11" s="61">
        <v>44162999</v>
      </c>
    </row>
    <row r="12" spans="1:26" ht="13.5">
      <c r="A12" s="57" t="s">
        <v>37</v>
      </c>
      <c r="B12" s="18">
        <v>3384302</v>
      </c>
      <c r="C12" s="18">
        <v>0</v>
      </c>
      <c r="D12" s="58">
        <v>3111999</v>
      </c>
      <c r="E12" s="59">
        <v>3111999</v>
      </c>
      <c r="F12" s="59">
        <v>277827</v>
      </c>
      <c r="G12" s="59">
        <v>277827</v>
      </c>
      <c r="H12" s="59">
        <v>277827</v>
      </c>
      <c r="I12" s="59">
        <v>833481</v>
      </c>
      <c r="J12" s="59">
        <v>277827</v>
      </c>
      <c r="K12" s="59">
        <v>277827</v>
      </c>
      <c r="L12" s="59">
        <v>277827</v>
      </c>
      <c r="M12" s="59">
        <v>833481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1666962</v>
      </c>
      <c r="W12" s="59">
        <v>1555848</v>
      </c>
      <c r="X12" s="59">
        <v>111114</v>
      </c>
      <c r="Y12" s="60">
        <v>7.14</v>
      </c>
      <c r="Z12" s="61">
        <v>3111999</v>
      </c>
    </row>
    <row r="13" spans="1:26" ht="13.5">
      <c r="A13" s="57" t="s">
        <v>107</v>
      </c>
      <c r="B13" s="18">
        <v>35400894</v>
      </c>
      <c r="C13" s="18">
        <v>0</v>
      </c>
      <c r="D13" s="58">
        <v>15584000</v>
      </c>
      <c r="E13" s="59">
        <v>15584000</v>
      </c>
      <c r="F13" s="59">
        <v>0</v>
      </c>
      <c r="G13" s="59">
        <v>0</v>
      </c>
      <c r="H13" s="59">
        <v>0</v>
      </c>
      <c r="I13" s="59">
        <v>0</v>
      </c>
      <c r="J13" s="59">
        <v>1637</v>
      </c>
      <c r="K13" s="59">
        <v>0</v>
      </c>
      <c r="L13" s="59">
        <v>0</v>
      </c>
      <c r="M13" s="59">
        <v>1637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1637</v>
      </c>
      <c r="W13" s="59"/>
      <c r="X13" s="59">
        <v>1637</v>
      </c>
      <c r="Y13" s="60">
        <v>0</v>
      </c>
      <c r="Z13" s="61">
        <v>15584000</v>
      </c>
    </row>
    <row r="14" spans="1:26" ht="13.5">
      <c r="A14" s="57" t="s">
        <v>38</v>
      </c>
      <c r="B14" s="18">
        <v>3794818</v>
      </c>
      <c r="C14" s="18">
        <v>0</v>
      </c>
      <c r="D14" s="58">
        <v>1442171</v>
      </c>
      <c r="E14" s="59">
        <v>1442171</v>
      </c>
      <c r="F14" s="59">
        <v>317</v>
      </c>
      <c r="G14" s="59">
        <v>2420</v>
      </c>
      <c r="H14" s="59">
        <v>2941</v>
      </c>
      <c r="I14" s="59">
        <v>5678</v>
      </c>
      <c r="J14" s="59">
        <v>350524</v>
      </c>
      <c r="K14" s="59">
        <v>-276014</v>
      </c>
      <c r="L14" s="59">
        <v>0</v>
      </c>
      <c r="M14" s="59">
        <v>74510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80188</v>
      </c>
      <c r="W14" s="59">
        <v>721086</v>
      </c>
      <c r="X14" s="59">
        <v>-640898</v>
      </c>
      <c r="Y14" s="60">
        <v>-88.88</v>
      </c>
      <c r="Z14" s="61">
        <v>1442171</v>
      </c>
    </row>
    <row r="15" spans="1:26" ht="13.5">
      <c r="A15" s="57" t="s">
        <v>39</v>
      </c>
      <c r="B15" s="18">
        <v>21424302</v>
      </c>
      <c r="C15" s="18">
        <v>0</v>
      </c>
      <c r="D15" s="58">
        <v>20075010</v>
      </c>
      <c r="E15" s="59">
        <v>20075010</v>
      </c>
      <c r="F15" s="59">
        <v>227832</v>
      </c>
      <c r="G15" s="59">
        <v>489879</v>
      </c>
      <c r="H15" s="59">
        <v>2202697</v>
      </c>
      <c r="I15" s="59">
        <v>2920408</v>
      </c>
      <c r="J15" s="59">
        <v>4158742</v>
      </c>
      <c r="K15" s="59">
        <v>1923368</v>
      </c>
      <c r="L15" s="59">
        <v>1495291</v>
      </c>
      <c r="M15" s="59">
        <v>7577401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10497809</v>
      </c>
      <c r="W15" s="59">
        <v>10037508</v>
      </c>
      <c r="X15" s="59">
        <v>460301</v>
      </c>
      <c r="Y15" s="60">
        <v>4.59</v>
      </c>
      <c r="Z15" s="61">
        <v>20075010</v>
      </c>
    </row>
    <row r="16" spans="1:26" ht="13.5">
      <c r="A16" s="68" t="s">
        <v>40</v>
      </c>
      <c r="B16" s="18">
        <v>0</v>
      </c>
      <c r="C16" s="18">
        <v>0</v>
      </c>
      <c r="D16" s="58">
        <v>1687000</v>
      </c>
      <c r="E16" s="59">
        <v>1687000</v>
      </c>
      <c r="F16" s="59">
        <v>1142341</v>
      </c>
      <c r="G16" s="59">
        <v>1403459</v>
      </c>
      <c r="H16" s="59">
        <v>1232874</v>
      </c>
      <c r="I16" s="59">
        <v>3778674</v>
      </c>
      <c r="J16" s="59">
        <v>1935339</v>
      </c>
      <c r="K16" s="59">
        <v>1244177</v>
      </c>
      <c r="L16" s="59">
        <v>1100816</v>
      </c>
      <c r="M16" s="59">
        <v>4280332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8059006</v>
      </c>
      <c r="W16" s="59">
        <v>843576</v>
      </c>
      <c r="X16" s="59">
        <v>7215430</v>
      </c>
      <c r="Y16" s="60">
        <v>855.34</v>
      </c>
      <c r="Z16" s="61">
        <v>1687000</v>
      </c>
    </row>
    <row r="17" spans="1:26" ht="13.5">
      <c r="A17" s="57" t="s">
        <v>41</v>
      </c>
      <c r="B17" s="18">
        <v>36529675</v>
      </c>
      <c r="C17" s="18">
        <v>0</v>
      </c>
      <c r="D17" s="58">
        <v>22520157</v>
      </c>
      <c r="E17" s="59">
        <v>22520157</v>
      </c>
      <c r="F17" s="59">
        <v>1180007</v>
      </c>
      <c r="G17" s="59">
        <v>984360</v>
      </c>
      <c r="H17" s="59">
        <v>1398775</v>
      </c>
      <c r="I17" s="59">
        <v>3563142</v>
      </c>
      <c r="J17" s="59">
        <v>1227907</v>
      </c>
      <c r="K17" s="59">
        <v>1161803</v>
      </c>
      <c r="L17" s="59">
        <v>2120032</v>
      </c>
      <c r="M17" s="59">
        <v>4509742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8072884</v>
      </c>
      <c r="W17" s="59">
        <v>11260212</v>
      </c>
      <c r="X17" s="59">
        <v>-3187328</v>
      </c>
      <c r="Y17" s="60">
        <v>-28.31</v>
      </c>
      <c r="Z17" s="61">
        <v>22520157</v>
      </c>
    </row>
    <row r="18" spans="1:26" ht="13.5">
      <c r="A18" s="69" t="s">
        <v>42</v>
      </c>
      <c r="B18" s="70">
        <f>SUM(B11:B17)</f>
        <v>140653368</v>
      </c>
      <c r="C18" s="70">
        <f>SUM(C11:C17)</f>
        <v>0</v>
      </c>
      <c r="D18" s="71">
        <f aca="true" t="shared" si="1" ref="D18:Z18">SUM(D11:D17)</f>
        <v>108583336</v>
      </c>
      <c r="E18" s="72">
        <f t="shared" si="1"/>
        <v>108583336</v>
      </c>
      <c r="F18" s="72">
        <f t="shared" si="1"/>
        <v>6171021</v>
      </c>
      <c r="G18" s="72">
        <f t="shared" si="1"/>
        <v>6623078</v>
      </c>
      <c r="H18" s="72">
        <f t="shared" si="1"/>
        <v>8313918</v>
      </c>
      <c r="I18" s="72">
        <f t="shared" si="1"/>
        <v>21108017</v>
      </c>
      <c r="J18" s="72">
        <f t="shared" si="1"/>
        <v>11607757</v>
      </c>
      <c r="K18" s="72">
        <f t="shared" si="1"/>
        <v>7481503</v>
      </c>
      <c r="L18" s="72">
        <f t="shared" si="1"/>
        <v>8144308</v>
      </c>
      <c r="M18" s="72">
        <f t="shared" si="1"/>
        <v>27233568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48341585</v>
      </c>
      <c r="W18" s="72">
        <f t="shared" si="1"/>
        <v>46249794</v>
      </c>
      <c r="X18" s="72">
        <f t="shared" si="1"/>
        <v>2091791</v>
      </c>
      <c r="Y18" s="66">
        <f>+IF(W18&lt;&gt;0,(X18/W18)*100,0)</f>
        <v>4.522811496198232</v>
      </c>
      <c r="Z18" s="73">
        <f t="shared" si="1"/>
        <v>108583336</v>
      </c>
    </row>
    <row r="19" spans="1:26" ht="13.5">
      <c r="A19" s="69" t="s">
        <v>43</v>
      </c>
      <c r="B19" s="74">
        <f>+B10-B18</f>
        <v>-58039916</v>
      </c>
      <c r="C19" s="74">
        <f>+C10-C18</f>
        <v>0</v>
      </c>
      <c r="D19" s="75">
        <f aca="true" t="shared" si="2" ref="D19:Z19">+D10-D18</f>
        <v>-377219</v>
      </c>
      <c r="E19" s="76">
        <f t="shared" si="2"/>
        <v>-377219</v>
      </c>
      <c r="F19" s="76">
        <f t="shared" si="2"/>
        <v>10042774</v>
      </c>
      <c r="G19" s="76">
        <f t="shared" si="2"/>
        <v>20016620</v>
      </c>
      <c r="H19" s="76">
        <f t="shared" si="2"/>
        <v>-1740206</v>
      </c>
      <c r="I19" s="76">
        <f t="shared" si="2"/>
        <v>28319188</v>
      </c>
      <c r="J19" s="76">
        <f t="shared" si="2"/>
        <v>-9094605</v>
      </c>
      <c r="K19" s="76">
        <f t="shared" si="2"/>
        <v>-3232686</v>
      </c>
      <c r="L19" s="76">
        <f t="shared" si="2"/>
        <v>-3689881</v>
      </c>
      <c r="M19" s="76">
        <f t="shared" si="2"/>
        <v>-16017172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12302016</v>
      </c>
      <c r="W19" s="76">
        <f>IF(E10=E18,0,W10-W18)</f>
        <v>-101202264</v>
      </c>
      <c r="X19" s="76">
        <f t="shared" si="2"/>
        <v>113504280</v>
      </c>
      <c r="Y19" s="77">
        <f>+IF(W19&lt;&gt;0,(X19/W19)*100,0)</f>
        <v>-112.15587034693215</v>
      </c>
      <c r="Z19" s="78">
        <f t="shared" si="2"/>
        <v>-377219</v>
      </c>
    </row>
    <row r="20" spans="1:26" ht="13.5">
      <c r="A20" s="57" t="s">
        <v>44</v>
      </c>
      <c r="B20" s="18">
        <v>30980920</v>
      </c>
      <c r="C20" s="18">
        <v>0</v>
      </c>
      <c r="D20" s="58">
        <v>18324000</v>
      </c>
      <c r="E20" s="59">
        <v>18324000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18324000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-27058996</v>
      </c>
      <c r="C22" s="85">
        <f>SUM(C19:C21)</f>
        <v>0</v>
      </c>
      <c r="D22" s="86">
        <f aca="true" t="shared" si="3" ref="D22:Z22">SUM(D19:D21)</f>
        <v>17946781</v>
      </c>
      <c r="E22" s="87">
        <f t="shared" si="3"/>
        <v>17946781</v>
      </c>
      <c r="F22" s="87">
        <f t="shared" si="3"/>
        <v>10042774</v>
      </c>
      <c r="G22" s="87">
        <f t="shared" si="3"/>
        <v>20016620</v>
      </c>
      <c r="H22" s="87">
        <f t="shared" si="3"/>
        <v>-1740206</v>
      </c>
      <c r="I22" s="87">
        <f t="shared" si="3"/>
        <v>28319188</v>
      </c>
      <c r="J22" s="87">
        <f t="shared" si="3"/>
        <v>-9094605</v>
      </c>
      <c r="K22" s="87">
        <f t="shared" si="3"/>
        <v>-3232686</v>
      </c>
      <c r="L22" s="87">
        <f t="shared" si="3"/>
        <v>-3689881</v>
      </c>
      <c r="M22" s="87">
        <f t="shared" si="3"/>
        <v>-16017172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12302016</v>
      </c>
      <c r="W22" s="87">
        <f t="shared" si="3"/>
        <v>-101202264</v>
      </c>
      <c r="X22" s="87">
        <f t="shared" si="3"/>
        <v>113504280</v>
      </c>
      <c r="Y22" s="88">
        <f>+IF(W22&lt;&gt;0,(X22/W22)*100,0)</f>
        <v>-112.15587034693215</v>
      </c>
      <c r="Z22" s="89">
        <f t="shared" si="3"/>
        <v>17946781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-27058996</v>
      </c>
      <c r="C24" s="74">
        <f>SUM(C22:C23)</f>
        <v>0</v>
      </c>
      <c r="D24" s="75">
        <f aca="true" t="shared" si="4" ref="D24:Z24">SUM(D22:D23)</f>
        <v>17946781</v>
      </c>
      <c r="E24" s="76">
        <f t="shared" si="4"/>
        <v>17946781</v>
      </c>
      <c r="F24" s="76">
        <f t="shared" si="4"/>
        <v>10042774</v>
      </c>
      <c r="G24" s="76">
        <f t="shared" si="4"/>
        <v>20016620</v>
      </c>
      <c r="H24" s="76">
        <f t="shared" si="4"/>
        <v>-1740206</v>
      </c>
      <c r="I24" s="76">
        <f t="shared" si="4"/>
        <v>28319188</v>
      </c>
      <c r="J24" s="76">
        <f t="shared" si="4"/>
        <v>-9094605</v>
      </c>
      <c r="K24" s="76">
        <f t="shared" si="4"/>
        <v>-3232686</v>
      </c>
      <c r="L24" s="76">
        <f t="shared" si="4"/>
        <v>-3689881</v>
      </c>
      <c r="M24" s="76">
        <f t="shared" si="4"/>
        <v>-16017172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12302016</v>
      </c>
      <c r="W24" s="76">
        <f t="shared" si="4"/>
        <v>-101202264</v>
      </c>
      <c r="X24" s="76">
        <f t="shared" si="4"/>
        <v>113504280</v>
      </c>
      <c r="Y24" s="77">
        <f>+IF(W24&lt;&gt;0,(X24/W24)*100,0)</f>
        <v>-112.15587034693215</v>
      </c>
      <c r="Z24" s="78">
        <f t="shared" si="4"/>
        <v>17946781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40587414</v>
      </c>
      <c r="C27" s="21">
        <v>0</v>
      </c>
      <c r="D27" s="98">
        <v>18324000</v>
      </c>
      <c r="E27" s="99">
        <v>18324000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9162000</v>
      </c>
      <c r="X27" s="99">
        <v>-9162000</v>
      </c>
      <c r="Y27" s="100">
        <v>-100</v>
      </c>
      <c r="Z27" s="101">
        <v>18324000</v>
      </c>
    </row>
    <row r="28" spans="1:26" ht="13.5">
      <c r="A28" s="102" t="s">
        <v>44</v>
      </c>
      <c r="B28" s="18">
        <v>0</v>
      </c>
      <c r="C28" s="18">
        <v>0</v>
      </c>
      <c r="D28" s="58">
        <v>18324000</v>
      </c>
      <c r="E28" s="59">
        <v>18324000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9162000</v>
      </c>
      <c r="X28" s="59">
        <v>-9162000</v>
      </c>
      <c r="Y28" s="60">
        <v>-100</v>
      </c>
      <c r="Z28" s="61">
        <v>18324000</v>
      </c>
    </row>
    <row r="29" spans="1:26" ht="13.5">
      <c r="A29" s="57" t="s">
        <v>111</v>
      </c>
      <c r="B29" s="18">
        <v>40587414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40587414</v>
      </c>
      <c r="C32" s="21">
        <f>SUM(C28:C31)</f>
        <v>0</v>
      </c>
      <c r="D32" s="98">
        <f aca="true" t="shared" si="5" ref="D32:Z32">SUM(D28:D31)</f>
        <v>18324000</v>
      </c>
      <c r="E32" s="99">
        <f t="shared" si="5"/>
        <v>18324000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9162000</v>
      </c>
      <c r="X32" s="99">
        <f t="shared" si="5"/>
        <v>-9162000</v>
      </c>
      <c r="Y32" s="100">
        <f>+IF(W32&lt;&gt;0,(X32/W32)*100,0)</f>
        <v>-100</v>
      </c>
      <c r="Z32" s="101">
        <f t="shared" si="5"/>
        <v>18324000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19434622</v>
      </c>
      <c r="C35" s="18">
        <v>0</v>
      </c>
      <c r="D35" s="58">
        <v>11157059</v>
      </c>
      <c r="E35" s="59">
        <v>11157059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5578530</v>
      </c>
      <c r="X35" s="59">
        <v>-5578530</v>
      </c>
      <c r="Y35" s="60">
        <v>-100</v>
      </c>
      <c r="Z35" s="61">
        <v>11157059</v>
      </c>
    </row>
    <row r="36" spans="1:26" ht="13.5">
      <c r="A36" s="57" t="s">
        <v>53</v>
      </c>
      <c r="B36" s="18">
        <v>574092587</v>
      </c>
      <c r="C36" s="18">
        <v>0</v>
      </c>
      <c r="D36" s="58">
        <v>426268115</v>
      </c>
      <c r="E36" s="59">
        <v>426268115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213134058</v>
      </c>
      <c r="X36" s="59">
        <v>-213134058</v>
      </c>
      <c r="Y36" s="60">
        <v>-100</v>
      </c>
      <c r="Z36" s="61">
        <v>426268115</v>
      </c>
    </row>
    <row r="37" spans="1:26" ht="13.5">
      <c r="A37" s="57" t="s">
        <v>54</v>
      </c>
      <c r="B37" s="18">
        <v>83847912</v>
      </c>
      <c r="C37" s="18">
        <v>0</v>
      </c>
      <c r="D37" s="58">
        <v>34524500</v>
      </c>
      <c r="E37" s="59">
        <v>34524500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17262250</v>
      </c>
      <c r="X37" s="59">
        <v>-17262250</v>
      </c>
      <c r="Y37" s="60">
        <v>-100</v>
      </c>
      <c r="Z37" s="61">
        <v>34524500</v>
      </c>
    </row>
    <row r="38" spans="1:26" ht="13.5">
      <c r="A38" s="57" t="s">
        <v>55</v>
      </c>
      <c r="B38" s="18">
        <v>33080023</v>
      </c>
      <c r="C38" s="18">
        <v>0</v>
      </c>
      <c r="D38" s="58">
        <v>21172317</v>
      </c>
      <c r="E38" s="59">
        <v>21172317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10586159</v>
      </c>
      <c r="X38" s="59">
        <v>-10586159</v>
      </c>
      <c r="Y38" s="60">
        <v>-100</v>
      </c>
      <c r="Z38" s="61">
        <v>21172317</v>
      </c>
    </row>
    <row r="39" spans="1:26" ht="13.5">
      <c r="A39" s="57" t="s">
        <v>56</v>
      </c>
      <c r="B39" s="18">
        <v>476599274</v>
      </c>
      <c r="C39" s="18">
        <v>0</v>
      </c>
      <c r="D39" s="58">
        <v>381728356</v>
      </c>
      <c r="E39" s="59">
        <v>381728356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190864178</v>
      </c>
      <c r="X39" s="59">
        <v>-190864178</v>
      </c>
      <c r="Y39" s="60">
        <v>-100</v>
      </c>
      <c r="Z39" s="61">
        <v>381728356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19612425</v>
      </c>
      <c r="C42" s="18">
        <v>0</v>
      </c>
      <c r="D42" s="58">
        <v>19919000</v>
      </c>
      <c r="E42" s="59">
        <v>19919000</v>
      </c>
      <c r="F42" s="59">
        <v>14490894</v>
      </c>
      <c r="G42" s="59">
        <v>16449677</v>
      </c>
      <c r="H42" s="59">
        <v>-4785545</v>
      </c>
      <c r="I42" s="59">
        <v>26155026</v>
      </c>
      <c r="J42" s="59">
        <v>-8191624</v>
      </c>
      <c r="K42" s="59">
        <v>9553098</v>
      </c>
      <c r="L42" s="59">
        <v>2017952</v>
      </c>
      <c r="M42" s="59">
        <v>3379426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29534452</v>
      </c>
      <c r="W42" s="59">
        <v>16640320</v>
      </c>
      <c r="X42" s="59">
        <v>12894132</v>
      </c>
      <c r="Y42" s="60">
        <v>77.49</v>
      </c>
      <c r="Z42" s="61">
        <v>19919000</v>
      </c>
    </row>
    <row r="43" spans="1:26" ht="13.5">
      <c r="A43" s="57" t="s">
        <v>59</v>
      </c>
      <c r="B43" s="18">
        <v>2278</v>
      </c>
      <c r="C43" s="18">
        <v>0</v>
      </c>
      <c r="D43" s="58">
        <v>-17577000</v>
      </c>
      <c r="E43" s="59">
        <v>-17577000</v>
      </c>
      <c r="F43" s="59">
        <v>3750000</v>
      </c>
      <c r="G43" s="59">
        <v>0</v>
      </c>
      <c r="H43" s="59">
        <v>0</v>
      </c>
      <c r="I43" s="59">
        <v>3750000</v>
      </c>
      <c r="J43" s="59">
        <v>0</v>
      </c>
      <c r="K43" s="59">
        <v>450000</v>
      </c>
      <c r="L43" s="59">
        <v>0</v>
      </c>
      <c r="M43" s="59">
        <v>450000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4200000</v>
      </c>
      <c r="W43" s="59">
        <v>-8787000</v>
      </c>
      <c r="X43" s="59">
        <v>12987000</v>
      </c>
      <c r="Y43" s="60">
        <v>-147.8</v>
      </c>
      <c r="Z43" s="61">
        <v>-17577000</v>
      </c>
    </row>
    <row r="44" spans="1:26" ht="13.5">
      <c r="A44" s="57" t="s">
        <v>60</v>
      </c>
      <c r="B44" s="18">
        <v>53244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-1638</v>
      </c>
      <c r="K44" s="59">
        <v>0</v>
      </c>
      <c r="L44" s="59">
        <v>0</v>
      </c>
      <c r="M44" s="59">
        <v>-1638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-1638</v>
      </c>
      <c r="W44" s="59"/>
      <c r="X44" s="59">
        <v>-1638</v>
      </c>
      <c r="Y44" s="60">
        <v>0</v>
      </c>
      <c r="Z44" s="61">
        <v>0</v>
      </c>
    </row>
    <row r="45" spans="1:26" ht="13.5">
      <c r="A45" s="69" t="s">
        <v>61</v>
      </c>
      <c r="B45" s="21">
        <v>18678854</v>
      </c>
      <c r="C45" s="21">
        <v>0</v>
      </c>
      <c r="D45" s="98">
        <v>2342000</v>
      </c>
      <c r="E45" s="99">
        <v>2342000</v>
      </c>
      <c r="F45" s="99">
        <v>18446161</v>
      </c>
      <c r="G45" s="99">
        <v>34895838</v>
      </c>
      <c r="H45" s="99">
        <v>30110293</v>
      </c>
      <c r="I45" s="99">
        <v>30110293</v>
      </c>
      <c r="J45" s="99">
        <v>21917031</v>
      </c>
      <c r="K45" s="99">
        <v>31920129</v>
      </c>
      <c r="L45" s="99">
        <v>33938081</v>
      </c>
      <c r="M45" s="99">
        <v>33938081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33938081</v>
      </c>
      <c r="W45" s="99">
        <v>7853320</v>
      </c>
      <c r="X45" s="99">
        <v>26084761</v>
      </c>
      <c r="Y45" s="100">
        <v>332.15</v>
      </c>
      <c r="Z45" s="101">
        <v>2342000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3185459</v>
      </c>
      <c r="C51" s="51">
        <v>0</v>
      </c>
      <c r="D51" s="128">
        <v>2848666</v>
      </c>
      <c r="E51" s="53">
        <v>2823429</v>
      </c>
      <c r="F51" s="53">
        <v>0</v>
      </c>
      <c r="G51" s="53">
        <v>0</v>
      </c>
      <c r="H51" s="53">
        <v>0</v>
      </c>
      <c r="I51" s="53">
        <v>89085</v>
      </c>
      <c r="J51" s="53">
        <v>0</v>
      </c>
      <c r="K51" s="53">
        <v>0</v>
      </c>
      <c r="L51" s="53">
        <v>0</v>
      </c>
      <c r="M51" s="53">
        <v>102826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180909</v>
      </c>
      <c r="W51" s="53">
        <v>8369107</v>
      </c>
      <c r="X51" s="53">
        <v>28541492</v>
      </c>
      <c r="Y51" s="53">
        <v>46140973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59.63822740648958</v>
      </c>
      <c r="C58" s="5">
        <f>IF(C67=0,0,+(C76/C67)*100)</f>
        <v>0</v>
      </c>
      <c r="D58" s="6">
        <f aca="true" t="shared" si="6" ref="D58:Z58">IF(D67=0,0,+(D76/D67)*100)</f>
        <v>82.76173664685143</v>
      </c>
      <c r="E58" s="7">
        <f t="shared" si="6"/>
        <v>82.76173664685143</v>
      </c>
      <c r="F58" s="7">
        <f t="shared" si="6"/>
        <v>100</v>
      </c>
      <c r="G58" s="7">
        <f t="shared" si="6"/>
        <v>76.37558054205229</v>
      </c>
      <c r="H58" s="7">
        <f t="shared" si="6"/>
        <v>46.79990494628766</v>
      </c>
      <c r="I58" s="7">
        <f t="shared" si="6"/>
        <v>73.93581482027597</v>
      </c>
      <c r="J58" s="7">
        <f t="shared" si="6"/>
        <v>140.56454055310022</v>
      </c>
      <c r="K58" s="7">
        <f t="shared" si="6"/>
        <v>100.15183589345172</v>
      </c>
      <c r="L58" s="7">
        <f t="shared" si="6"/>
        <v>100</v>
      </c>
      <c r="M58" s="7">
        <f t="shared" si="6"/>
        <v>109.01333591741509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81.75905479608726</v>
      </c>
      <c r="W58" s="7">
        <f t="shared" si="6"/>
        <v>-68.14435599847783</v>
      </c>
      <c r="X58" s="7">
        <f t="shared" si="6"/>
        <v>0</v>
      </c>
      <c r="Y58" s="7">
        <f t="shared" si="6"/>
        <v>0</v>
      </c>
      <c r="Z58" s="8">
        <f t="shared" si="6"/>
        <v>82.76173664685143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79.99857567447748</v>
      </c>
      <c r="E59" s="10">
        <f t="shared" si="7"/>
        <v>79.99857567447748</v>
      </c>
      <c r="F59" s="10">
        <f t="shared" si="7"/>
        <v>100</v>
      </c>
      <c r="G59" s="10">
        <f t="shared" si="7"/>
        <v>72.25395131286577</v>
      </c>
      <c r="H59" s="10">
        <f t="shared" si="7"/>
        <v>-72.76508432605546</v>
      </c>
      <c r="I59" s="10">
        <f t="shared" si="7"/>
        <v>61.6871972217732</v>
      </c>
      <c r="J59" s="10">
        <f t="shared" si="7"/>
        <v>43.37562609714007</v>
      </c>
      <c r="K59" s="10">
        <f t="shared" si="7"/>
        <v>94.92861404526013</v>
      </c>
      <c r="L59" s="10">
        <f t="shared" si="7"/>
        <v>100</v>
      </c>
      <c r="M59" s="10">
        <f t="shared" si="7"/>
        <v>47.78947917505339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62.77906176589655</v>
      </c>
      <c r="W59" s="10">
        <f t="shared" si="7"/>
        <v>-80.03500008537621</v>
      </c>
      <c r="X59" s="10">
        <f t="shared" si="7"/>
        <v>0</v>
      </c>
      <c r="Y59" s="10">
        <f t="shared" si="7"/>
        <v>0</v>
      </c>
      <c r="Z59" s="11">
        <f t="shared" si="7"/>
        <v>79.99857567447748</v>
      </c>
    </row>
    <row r="60" spans="1:26" ht="13.5">
      <c r="A60" s="37" t="s">
        <v>32</v>
      </c>
      <c r="B60" s="12">
        <f t="shared" si="7"/>
        <v>42.613444777609686</v>
      </c>
      <c r="C60" s="12">
        <f t="shared" si="7"/>
        <v>0</v>
      </c>
      <c r="D60" s="3">
        <f t="shared" si="7"/>
        <v>87.6886050048095</v>
      </c>
      <c r="E60" s="13">
        <f t="shared" si="7"/>
        <v>87.6886050048095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-65.74467689124545</v>
      </c>
      <c r="X60" s="13">
        <f t="shared" si="7"/>
        <v>0</v>
      </c>
      <c r="Y60" s="13">
        <f t="shared" si="7"/>
        <v>0</v>
      </c>
      <c r="Z60" s="14">
        <f t="shared" si="7"/>
        <v>87.6886050048095</v>
      </c>
    </row>
    <row r="61" spans="1:26" ht="13.5">
      <c r="A61" s="38" t="s">
        <v>114</v>
      </c>
      <c r="B61" s="12">
        <f t="shared" si="7"/>
        <v>49.163994754683</v>
      </c>
      <c r="C61" s="12">
        <f t="shared" si="7"/>
        <v>0</v>
      </c>
      <c r="D61" s="3">
        <f t="shared" si="7"/>
        <v>106.38675012463304</v>
      </c>
      <c r="E61" s="13">
        <f t="shared" si="7"/>
        <v>106.38675012463304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-96.10768914086238</v>
      </c>
      <c r="X61" s="13">
        <f t="shared" si="7"/>
        <v>0</v>
      </c>
      <c r="Y61" s="13">
        <f t="shared" si="7"/>
        <v>0</v>
      </c>
      <c r="Z61" s="14">
        <f t="shared" si="7"/>
        <v>106.38675012463304</v>
      </c>
    </row>
    <row r="62" spans="1:26" ht="13.5">
      <c r="A62" s="38" t="s">
        <v>115</v>
      </c>
      <c r="B62" s="12">
        <f t="shared" si="7"/>
        <v>35.301391404213966</v>
      </c>
      <c r="C62" s="12">
        <f t="shared" si="7"/>
        <v>0</v>
      </c>
      <c r="D62" s="3">
        <f t="shared" si="7"/>
        <v>75.94386138576736</v>
      </c>
      <c r="E62" s="13">
        <f t="shared" si="7"/>
        <v>75.94386138576736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-61.048161851060335</v>
      </c>
      <c r="X62" s="13">
        <f t="shared" si="7"/>
        <v>0</v>
      </c>
      <c r="Y62" s="13">
        <f t="shared" si="7"/>
        <v>0</v>
      </c>
      <c r="Z62" s="14">
        <f t="shared" si="7"/>
        <v>75.94386138576736</v>
      </c>
    </row>
    <row r="63" spans="1:26" ht="13.5">
      <c r="A63" s="38" t="s">
        <v>116</v>
      </c>
      <c r="B63" s="12">
        <f t="shared" si="7"/>
        <v>41.26269485338915</v>
      </c>
      <c r="C63" s="12">
        <f t="shared" si="7"/>
        <v>0</v>
      </c>
      <c r="D63" s="3">
        <f t="shared" si="7"/>
        <v>59.44710989262052</v>
      </c>
      <c r="E63" s="13">
        <f t="shared" si="7"/>
        <v>59.44710989262052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-27.677713280830062</v>
      </c>
      <c r="X63" s="13">
        <f t="shared" si="7"/>
        <v>0</v>
      </c>
      <c r="Y63" s="13">
        <f t="shared" si="7"/>
        <v>0</v>
      </c>
      <c r="Z63" s="14">
        <f t="shared" si="7"/>
        <v>59.44710989262052</v>
      </c>
    </row>
    <row r="64" spans="1:26" ht="13.5">
      <c r="A64" s="38" t="s">
        <v>117</v>
      </c>
      <c r="B64" s="12">
        <f t="shared" si="7"/>
        <v>29.717704282028574</v>
      </c>
      <c r="C64" s="12">
        <f t="shared" si="7"/>
        <v>0</v>
      </c>
      <c r="D64" s="3">
        <f t="shared" si="7"/>
        <v>56.13648871766649</v>
      </c>
      <c r="E64" s="13">
        <f t="shared" si="7"/>
        <v>56.13648871766649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-25.41638010943994</v>
      </c>
      <c r="X64" s="13">
        <f t="shared" si="7"/>
        <v>0</v>
      </c>
      <c r="Y64" s="13">
        <f t="shared" si="7"/>
        <v>0</v>
      </c>
      <c r="Z64" s="14">
        <f t="shared" si="7"/>
        <v>56.13648871766649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48027187</v>
      </c>
      <c r="C67" s="23"/>
      <c r="D67" s="24">
        <v>58386885</v>
      </c>
      <c r="E67" s="25">
        <v>58386885</v>
      </c>
      <c r="F67" s="25">
        <v>3489150</v>
      </c>
      <c r="G67" s="25">
        <v>26379226</v>
      </c>
      <c r="H67" s="25">
        <v>5723080</v>
      </c>
      <c r="I67" s="25">
        <v>35591456</v>
      </c>
      <c r="J67" s="25">
        <v>2255179</v>
      </c>
      <c r="K67" s="25">
        <v>3974686</v>
      </c>
      <c r="L67" s="25">
        <v>3986530</v>
      </c>
      <c r="M67" s="25">
        <v>10216395</v>
      </c>
      <c r="N67" s="25"/>
      <c r="O67" s="25"/>
      <c r="P67" s="25"/>
      <c r="Q67" s="25"/>
      <c r="R67" s="25"/>
      <c r="S67" s="25"/>
      <c r="T67" s="25"/>
      <c r="U67" s="25"/>
      <c r="V67" s="25">
        <v>45807851</v>
      </c>
      <c r="W67" s="25">
        <v>-35333814</v>
      </c>
      <c r="X67" s="25"/>
      <c r="Y67" s="24"/>
      <c r="Z67" s="26">
        <v>58386885</v>
      </c>
    </row>
    <row r="68" spans="1:26" ht="13.5" hidden="1">
      <c r="A68" s="36" t="s">
        <v>31</v>
      </c>
      <c r="B68" s="18">
        <v>12540267</v>
      </c>
      <c r="C68" s="18"/>
      <c r="D68" s="19">
        <v>19209092</v>
      </c>
      <c r="E68" s="20">
        <v>19209092</v>
      </c>
      <c r="F68" s="20">
        <v>-10108</v>
      </c>
      <c r="G68" s="20">
        <v>22460636</v>
      </c>
      <c r="H68" s="20">
        <v>1762326</v>
      </c>
      <c r="I68" s="20">
        <v>24212854</v>
      </c>
      <c r="J68" s="20">
        <v>-1615564</v>
      </c>
      <c r="K68" s="20">
        <v>-119001</v>
      </c>
      <c r="L68" s="20">
        <v>-29137</v>
      </c>
      <c r="M68" s="20">
        <v>-1763702</v>
      </c>
      <c r="N68" s="20"/>
      <c r="O68" s="20"/>
      <c r="P68" s="20"/>
      <c r="Q68" s="20"/>
      <c r="R68" s="20"/>
      <c r="S68" s="20"/>
      <c r="T68" s="20"/>
      <c r="U68" s="20"/>
      <c r="V68" s="20">
        <v>22449152</v>
      </c>
      <c r="W68" s="20">
        <v>-9604548</v>
      </c>
      <c r="X68" s="20"/>
      <c r="Y68" s="19"/>
      <c r="Z68" s="22">
        <v>19209092</v>
      </c>
    </row>
    <row r="69" spans="1:26" ht="13.5" hidden="1">
      <c r="A69" s="37" t="s">
        <v>32</v>
      </c>
      <c r="B69" s="18">
        <v>33779034</v>
      </c>
      <c r="C69" s="18"/>
      <c r="D69" s="19">
        <v>37581850</v>
      </c>
      <c r="E69" s="20">
        <v>37581850</v>
      </c>
      <c r="F69" s="20">
        <v>3360062</v>
      </c>
      <c r="G69" s="20">
        <v>3786660</v>
      </c>
      <c r="H69" s="20">
        <v>3822133</v>
      </c>
      <c r="I69" s="20">
        <v>10968855</v>
      </c>
      <c r="J69" s="20">
        <v>3725947</v>
      </c>
      <c r="K69" s="20">
        <v>3948066</v>
      </c>
      <c r="L69" s="20">
        <v>3870735</v>
      </c>
      <c r="M69" s="20">
        <v>11544748</v>
      </c>
      <c r="N69" s="20"/>
      <c r="O69" s="20"/>
      <c r="P69" s="20"/>
      <c r="Q69" s="20"/>
      <c r="R69" s="20"/>
      <c r="S69" s="20"/>
      <c r="T69" s="20"/>
      <c r="U69" s="20"/>
      <c r="V69" s="20">
        <v>22513603</v>
      </c>
      <c r="W69" s="20">
        <v>-24931296</v>
      </c>
      <c r="X69" s="20"/>
      <c r="Y69" s="19"/>
      <c r="Z69" s="22">
        <v>37581850</v>
      </c>
    </row>
    <row r="70" spans="1:26" ht="13.5" hidden="1">
      <c r="A70" s="38" t="s">
        <v>114</v>
      </c>
      <c r="B70" s="18">
        <v>16743316</v>
      </c>
      <c r="C70" s="18"/>
      <c r="D70" s="19">
        <v>18053000</v>
      </c>
      <c r="E70" s="20">
        <v>18053000</v>
      </c>
      <c r="F70" s="20">
        <v>1376615</v>
      </c>
      <c r="G70" s="20">
        <v>1648355</v>
      </c>
      <c r="H70" s="20">
        <v>1702252</v>
      </c>
      <c r="I70" s="20">
        <v>4727222</v>
      </c>
      <c r="J70" s="20">
        <v>1514679</v>
      </c>
      <c r="K70" s="20">
        <v>1577884</v>
      </c>
      <c r="L70" s="20">
        <v>1520170</v>
      </c>
      <c r="M70" s="20">
        <v>4612733</v>
      </c>
      <c r="N70" s="20"/>
      <c r="O70" s="20"/>
      <c r="P70" s="20"/>
      <c r="Q70" s="20"/>
      <c r="R70" s="20"/>
      <c r="S70" s="20"/>
      <c r="T70" s="20"/>
      <c r="U70" s="20"/>
      <c r="V70" s="20">
        <v>9339955</v>
      </c>
      <c r="W70" s="20">
        <v>-9890988</v>
      </c>
      <c r="X70" s="20"/>
      <c r="Y70" s="19"/>
      <c r="Z70" s="22">
        <v>18053000</v>
      </c>
    </row>
    <row r="71" spans="1:26" ht="13.5" hidden="1">
      <c r="A71" s="38" t="s">
        <v>115</v>
      </c>
      <c r="B71" s="18">
        <v>11319500</v>
      </c>
      <c r="C71" s="18"/>
      <c r="D71" s="19">
        <v>13334850</v>
      </c>
      <c r="E71" s="20">
        <v>13334850</v>
      </c>
      <c r="F71" s="20">
        <v>875885</v>
      </c>
      <c r="G71" s="20">
        <v>1033938</v>
      </c>
      <c r="H71" s="20">
        <v>1004905</v>
      </c>
      <c r="I71" s="20">
        <v>2914728</v>
      </c>
      <c r="J71" s="20">
        <v>1118509</v>
      </c>
      <c r="K71" s="20">
        <v>1291071</v>
      </c>
      <c r="L71" s="20">
        <v>1279378</v>
      </c>
      <c r="M71" s="20">
        <v>3688958</v>
      </c>
      <c r="N71" s="20"/>
      <c r="O71" s="20"/>
      <c r="P71" s="20"/>
      <c r="Q71" s="20"/>
      <c r="R71" s="20"/>
      <c r="S71" s="20"/>
      <c r="T71" s="20"/>
      <c r="U71" s="20"/>
      <c r="V71" s="20">
        <v>6603686</v>
      </c>
      <c r="W71" s="20">
        <v>-8293452</v>
      </c>
      <c r="X71" s="20"/>
      <c r="Y71" s="19"/>
      <c r="Z71" s="22">
        <v>13334850</v>
      </c>
    </row>
    <row r="72" spans="1:26" ht="13.5" hidden="1">
      <c r="A72" s="38" t="s">
        <v>116</v>
      </c>
      <c r="B72" s="18">
        <v>4054202</v>
      </c>
      <c r="C72" s="18"/>
      <c r="D72" s="19">
        <v>4377000</v>
      </c>
      <c r="E72" s="20">
        <v>4377000</v>
      </c>
      <c r="F72" s="20">
        <v>780310</v>
      </c>
      <c r="G72" s="20">
        <v>777890</v>
      </c>
      <c r="H72" s="20">
        <v>787002</v>
      </c>
      <c r="I72" s="20">
        <v>2345202</v>
      </c>
      <c r="J72" s="20">
        <v>773508</v>
      </c>
      <c r="K72" s="20">
        <v>762659</v>
      </c>
      <c r="L72" s="20">
        <v>753682</v>
      </c>
      <c r="M72" s="20">
        <v>2289849</v>
      </c>
      <c r="N72" s="20"/>
      <c r="O72" s="20"/>
      <c r="P72" s="20"/>
      <c r="Q72" s="20"/>
      <c r="R72" s="20"/>
      <c r="S72" s="20"/>
      <c r="T72" s="20"/>
      <c r="U72" s="20"/>
      <c r="V72" s="20">
        <v>4635051</v>
      </c>
      <c r="W72" s="20">
        <v>-4740276</v>
      </c>
      <c r="X72" s="20"/>
      <c r="Y72" s="19"/>
      <c r="Z72" s="22">
        <v>4377000</v>
      </c>
    </row>
    <row r="73" spans="1:26" ht="13.5" hidden="1">
      <c r="A73" s="38" t="s">
        <v>117</v>
      </c>
      <c r="B73" s="18">
        <v>1662016</v>
      </c>
      <c r="C73" s="18"/>
      <c r="D73" s="19">
        <v>1817000</v>
      </c>
      <c r="E73" s="20">
        <v>1817000</v>
      </c>
      <c r="F73" s="20">
        <v>327252</v>
      </c>
      <c r="G73" s="20">
        <v>326477</v>
      </c>
      <c r="H73" s="20">
        <v>327974</v>
      </c>
      <c r="I73" s="20">
        <v>981703</v>
      </c>
      <c r="J73" s="20">
        <v>319251</v>
      </c>
      <c r="K73" s="20">
        <v>316452</v>
      </c>
      <c r="L73" s="20">
        <v>317505</v>
      </c>
      <c r="M73" s="20">
        <v>953208</v>
      </c>
      <c r="N73" s="20"/>
      <c r="O73" s="20"/>
      <c r="P73" s="20"/>
      <c r="Q73" s="20"/>
      <c r="R73" s="20"/>
      <c r="S73" s="20"/>
      <c r="T73" s="20"/>
      <c r="U73" s="20"/>
      <c r="V73" s="20">
        <v>1934911</v>
      </c>
      <c r="W73" s="20">
        <v>-2006580</v>
      </c>
      <c r="X73" s="20"/>
      <c r="Y73" s="19"/>
      <c r="Z73" s="22">
        <v>1817000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1707886</v>
      </c>
      <c r="C75" s="27"/>
      <c r="D75" s="28">
        <v>1595943</v>
      </c>
      <c r="E75" s="29">
        <v>1595943</v>
      </c>
      <c r="F75" s="29">
        <v>139196</v>
      </c>
      <c r="G75" s="29">
        <v>131930</v>
      </c>
      <c r="H75" s="29">
        <v>138621</v>
      </c>
      <c r="I75" s="29">
        <v>409747</v>
      </c>
      <c r="J75" s="29">
        <v>144796</v>
      </c>
      <c r="K75" s="29">
        <v>145621</v>
      </c>
      <c r="L75" s="29">
        <v>144932</v>
      </c>
      <c r="M75" s="29">
        <v>435349</v>
      </c>
      <c r="N75" s="29"/>
      <c r="O75" s="29"/>
      <c r="P75" s="29"/>
      <c r="Q75" s="29"/>
      <c r="R75" s="29"/>
      <c r="S75" s="29"/>
      <c r="T75" s="29"/>
      <c r="U75" s="29"/>
      <c r="V75" s="29">
        <v>845096</v>
      </c>
      <c r="W75" s="29">
        <v>-797970</v>
      </c>
      <c r="X75" s="29"/>
      <c r="Y75" s="28"/>
      <c r="Z75" s="30">
        <v>1595943</v>
      </c>
    </row>
    <row r="76" spans="1:26" ht="13.5" hidden="1">
      <c r="A76" s="41" t="s">
        <v>121</v>
      </c>
      <c r="B76" s="31">
        <v>28642563</v>
      </c>
      <c r="C76" s="31"/>
      <c r="D76" s="32">
        <v>48322000</v>
      </c>
      <c r="E76" s="33">
        <v>48322000</v>
      </c>
      <c r="F76" s="33">
        <v>3489150</v>
      </c>
      <c r="G76" s="33">
        <v>20147287</v>
      </c>
      <c r="H76" s="33">
        <v>2678396</v>
      </c>
      <c r="I76" s="33">
        <v>26314833</v>
      </c>
      <c r="J76" s="33">
        <v>3169982</v>
      </c>
      <c r="K76" s="33">
        <v>3980721</v>
      </c>
      <c r="L76" s="33">
        <v>3986530</v>
      </c>
      <c r="M76" s="33">
        <v>11137233</v>
      </c>
      <c r="N76" s="33"/>
      <c r="O76" s="33"/>
      <c r="P76" s="33"/>
      <c r="Q76" s="33"/>
      <c r="R76" s="33"/>
      <c r="S76" s="33"/>
      <c r="T76" s="33"/>
      <c r="U76" s="33"/>
      <c r="V76" s="33">
        <v>37452066</v>
      </c>
      <c r="W76" s="33">
        <v>24078000</v>
      </c>
      <c r="X76" s="33"/>
      <c r="Y76" s="32"/>
      <c r="Z76" s="34">
        <v>48322000</v>
      </c>
    </row>
    <row r="77" spans="1:26" ht="13.5" hidden="1">
      <c r="A77" s="36" t="s">
        <v>31</v>
      </c>
      <c r="B77" s="18">
        <v>12540267</v>
      </c>
      <c r="C77" s="18"/>
      <c r="D77" s="19">
        <v>15367000</v>
      </c>
      <c r="E77" s="20">
        <v>15367000</v>
      </c>
      <c r="F77" s="20">
        <v>-10108</v>
      </c>
      <c r="G77" s="20">
        <v>16228697</v>
      </c>
      <c r="H77" s="20">
        <v>-1282358</v>
      </c>
      <c r="I77" s="20">
        <v>14936231</v>
      </c>
      <c r="J77" s="20">
        <v>-700761</v>
      </c>
      <c r="K77" s="20">
        <v>-112966</v>
      </c>
      <c r="L77" s="20">
        <v>-29137</v>
      </c>
      <c r="M77" s="20">
        <v>-842864</v>
      </c>
      <c r="N77" s="20"/>
      <c r="O77" s="20"/>
      <c r="P77" s="20"/>
      <c r="Q77" s="20"/>
      <c r="R77" s="20"/>
      <c r="S77" s="20"/>
      <c r="T77" s="20"/>
      <c r="U77" s="20"/>
      <c r="V77" s="20">
        <v>14093367</v>
      </c>
      <c r="W77" s="20">
        <v>7687000</v>
      </c>
      <c r="X77" s="20"/>
      <c r="Y77" s="19"/>
      <c r="Z77" s="22">
        <v>15367000</v>
      </c>
    </row>
    <row r="78" spans="1:26" ht="13.5" hidden="1">
      <c r="A78" s="37" t="s">
        <v>32</v>
      </c>
      <c r="B78" s="18">
        <v>14394410</v>
      </c>
      <c r="C78" s="18"/>
      <c r="D78" s="19">
        <v>32955000</v>
      </c>
      <c r="E78" s="20">
        <v>32955000</v>
      </c>
      <c r="F78" s="20">
        <v>3360062</v>
      </c>
      <c r="G78" s="20">
        <v>3786660</v>
      </c>
      <c r="H78" s="20">
        <v>3822133</v>
      </c>
      <c r="I78" s="20">
        <v>10968855</v>
      </c>
      <c r="J78" s="20">
        <v>3725947</v>
      </c>
      <c r="K78" s="20">
        <v>3948066</v>
      </c>
      <c r="L78" s="20">
        <v>3870735</v>
      </c>
      <c r="M78" s="20">
        <v>11544748</v>
      </c>
      <c r="N78" s="20"/>
      <c r="O78" s="20"/>
      <c r="P78" s="20"/>
      <c r="Q78" s="20"/>
      <c r="R78" s="20"/>
      <c r="S78" s="20"/>
      <c r="T78" s="20"/>
      <c r="U78" s="20"/>
      <c r="V78" s="20">
        <v>22513603</v>
      </c>
      <c r="W78" s="20">
        <v>16391000</v>
      </c>
      <c r="X78" s="20"/>
      <c r="Y78" s="19"/>
      <c r="Z78" s="22">
        <v>32955000</v>
      </c>
    </row>
    <row r="79" spans="1:26" ht="13.5" hidden="1">
      <c r="A79" s="38" t="s">
        <v>114</v>
      </c>
      <c r="B79" s="18">
        <v>8231683</v>
      </c>
      <c r="C79" s="18"/>
      <c r="D79" s="19">
        <v>19206000</v>
      </c>
      <c r="E79" s="20">
        <v>19206000</v>
      </c>
      <c r="F79" s="20">
        <v>1376615</v>
      </c>
      <c r="G79" s="20">
        <v>1648355</v>
      </c>
      <c r="H79" s="20">
        <v>1702252</v>
      </c>
      <c r="I79" s="20">
        <v>4727222</v>
      </c>
      <c r="J79" s="20">
        <v>1514679</v>
      </c>
      <c r="K79" s="20">
        <v>1577884</v>
      </c>
      <c r="L79" s="20">
        <v>1520170</v>
      </c>
      <c r="M79" s="20">
        <v>4612733</v>
      </c>
      <c r="N79" s="20"/>
      <c r="O79" s="20"/>
      <c r="P79" s="20"/>
      <c r="Q79" s="20"/>
      <c r="R79" s="20"/>
      <c r="S79" s="20"/>
      <c r="T79" s="20"/>
      <c r="U79" s="20"/>
      <c r="V79" s="20">
        <v>9339955</v>
      </c>
      <c r="W79" s="20">
        <v>9506000</v>
      </c>
      <c r="X79" s="20"/>
      <c r="Y79" s="19"/>
      <c r="Z79" s="22">
        <v>19206000</v>
      </c>
    </row>
    <row r="80" spans="1:26" ht="13.5" hidden="1">
      <c r="A80" s="38" t="s">
        <v>115</v>
      </c>
      <c r="B80" s="18">
        <v>3995941</v>
      </c>
      <c r="C80" s="18"/>
      <c r="D80" s="19">
        <v>10127000</v>
      </c>
      <c r="E80" s="20">
        <v>10127000</v>
      </c>
      <c r="F80" s="20">
        <v>875885</v>
      </c>
      <c r="G80" s="20">
        <v>1033938</v>
      </c>
      <c r="H80" s="20">
        <v>1004905</v>
      </c>
      <c r="I80" s="20">
        <v>2914728</v>
      </c>
      <c r="J80" s="20">
        <v>1118509</v>
      </c>
      <c r="K80" s="20">
        <v>1291071</v>
      </c>
      <c r="L80" s="20">
        <v>1279378</v>
      </c>
      <c r="M80" s="20">
        <v>3688958</v>
      </c>
      <c r="N80" s="20"/>
      <c r="O80" s="20"/>
      <c r="P80" s="20"/>
      <c r="Q80" s="20"/>
      <c r="R80" s="20"/>
      <c r="S80" s="20"/>
      <c r="T80" s="20"/>
      <c r="U80" s="20"/>
      <c r="V80" s="20">
        <v>6603686</v>
      </c>
      <c r="W80" s="20">
        <v>5063000</v>
      </c>
      <c r="X80" s="20"/>
      <c r="Y80" s="19"/>
      <c r="Z80" s="22">
        <v>10127000</v>
      </c>
    </row>
    <row r="81" spans="1:26" ht="13.5" hidden="1">
      <c r="A81" s="38" t="s">
        <v>116</v>
      </c>
      <c r="B81" s="18">
        <v>1672873</v>
      </c>
      <c r="C81" s="18"/>
      <c r="D81" s="19">
        <v>2602000</v>
      </c>
      <c r="E81" s="20">
        <v>2602000</v>
      </c>
      <c r="F81" s="20">
        <v>780310</v>
      </c>
      <c r="G81" s="20">
        <v>777890</v>
      </c>
      <c r="H81" s="20">
        <v>787002</v>
      </c>
      <c r="I81" s="20">
        <v>2345202</v>
      </c>
      <c r="J81" s="20">
        <v>773508</v>
      </c>
      <c r="K81" s="20">
        <v>762659</v>
      </c>
      <c r="L81" s="20">
        <v>753682</v>
      </c>
      <c r="M81" s="20">
        <v>2289849</v>
      </c>
      <c r="N81" s="20"/>
      <c r="O81" s="20"/>
      <c r="P81" s="20"/>
      <c r="Q81" s="20"/>
      <c r="R81" s="20"/>
      <c r="S81" s="20"/>
      <c r="T81" s="20"/>
      <c r="U81" s="20"/>
      <c r="V81" s="20">
        <v>4635051</v>
      </c>
      <c r="W81" s="20">
        <v>1312000</v>
      </c>
      <c r="X81" s="20"/>
      <c r="Y81" s="19"/>
      <c r="Z81" s="22">
        <v>2602000</v>
      </c>
    </row>
    <row r="82" spans="1:26" ht="13.5" hidden="1">
      <c r="A82" s="38" t="s">
        <v>117</v>
      </c>
      <c r="B82" s="18">
        <v>493913</v>
      </c>
      <c r="C82" s="18"/>
      <c r="D82" s="19">
        <v>1020000</v>
      </c>
      <c r="E82" s="20">
        <v>1020000</v>
      </c>
      <c r="F82" s="20">
        <v>327252</v>
      </c>
      <c r="G82" s="20">
        <v>326477</v>
      </c>
      <c r="H82" s="20">
        <v>327974</v>
      </c>
      <c r="I82" s="20">
        <v>981703</v>
      </c>
      <c r="J82" s="20">
        <v>319251</v>
      </c>
      <c r="K82" s="20">
        <v>316452</v>
      </c>
      <c r="L82" s="20">
        <v>317505</v>
      </c>
      <c r="M82" s="20">
        <v>953208</v>
      </c>
      <c r="N82" s="20"/>
      <c r="O82" s="20"/>
      <c r="P82" s="20"/>
      <c r="Q82" s="20"/>
      <c r="R82" s="20"/>
      <c r="S82" s="20"/>
      <c r="T82" s="20"/>
      <c r="U82" s="20"/>
      <c r="V82" s="20">
        <v>1934911</v>
      </c>
      <c r="W82" s="20">
        <v>510000</v>
      </c>
      <c r="X82" s="20"/>
      <c r="Y82" s="19"/>
      <c r="Z82" s="22">
        <v>1020000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1707886</v>
      </c>
      <c r="C84" s="27"/>
      <c r="D84" s="28"/>
      <c r="E84" s="29"/>
      <c r="F84" s="29">
        <v>139196</v>
      </c>
      <c r="G84" s="29">
        <v>131930</v>
      </c>
      <c r="H84" s="29">
        <v>138621</v>
      </c>
      <c r="I84" s="29">
        <v>409747</v>
      </c>
      <c r="J84" s="29">
        <v>144796</v>
      </c>
      <c r="K84" s="29">
        <v>145621</v>
      </c>
      <c r="L84" s="29">
        <v>144932</v>
      </c>
      <c r="M84" s="29">
        <v>435349</v>
      </c>
      <c r="N84" s="29"/>
      <c r="O84" s="29"/>
      <c r="P84" s="29"/>
      <c r="Q84" s="29"/>
      <c r="R84" s="29"/>
      <c r="S84" s="29"/>
      <c r="T84" s="29"/>
      <c r="U84" s="29"/>
      <c r="V84" s="29">
        <v>845096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26651751</v>
      </c>
      <c r="C5" s="18">
        <v>0</v>
      </c>
      <c r="D5" s="58">
        <v>26622632</v>
      </c>
      <c r="E5" s="59">
        <v>26622632</v>
      </c>
      <c r="F5" s="59">
        <v>197467</v>
      </c>
      <c r="G5" s="59">
        <v>465713</v>
      </c>
      <c r="H5" s="59">
        <v>197478</v>
      </c>
      <c r="I5" s="59">
        <v>860658</v>
      </c>
      <c r="J5" s="59">
        <v>190188</v>
      </c>
      <c r="K5" s="59">
        <v>197446</v>
      </c>
      <c r="L5" s="59">
        <v>197446</v>
      </c>
      <c r="M5" s="59">
        <v>585080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1445738</v>
      </c>
      <c r="W5" s="59">
        <v>26622632</v>
      </c>
      <c r="X5" s="59">
        <v>-25176894</v>
      </c>
      <c r="Y5" s="60">
        <v>-94.57</v>
      </c>
      <c r="Z5" s="61">
        <v>26622632</v>
      </c>
    </row>
    <row r="6" spans="1:26" ht="13.5">
      <c r="A6" s="57" t="s">
        <v>32</v>
      </c>
      <c r="B6" s="18">
        <v>20630944</v>
      </c>
      <c r="C6" s="18">
        <v>0</v>
      </c>
      <c r="D6" s="58">
        <v>20368163</v>
      </c>
      <c r="E6" s="59">
        <v>20368163</v>
      </c>
      <c r="F6" s="59">
        <v>2058754</v>
      </c>
      <c r="G6" s="59">
        <v>2254551</v>
      </c>
      <c r="H6" s="59">
        <v>2112360</v>
      </c>
      <c r="I6" s="59">
        <v>6425665</v>
      </c>
      <c r="J6" s="59">
        <v>2207789</v>
      </c>
      <c r="K6" s="59">
        <v>1089452</v>
      </c>
      <c r="L6" s="59">
        <v>1745922</v>
      </c>
      <c r="M6" s="59">
        <v>5043163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11468828</v>
      </c>
      <c r="W6" s="59">
        <v>9622758</v>
      </c>
      <c r="X6" s="59">
        <v>1846070</v>
      </c>
      <c r="Y6" s="60">
        <v>19.18</v>
      </c>
      <c r="Z6" s="61">
        <v>20368163</v>
      </c>
    </row>
    <row r="7" spans="1:26" ht="13.5">
      <c r="A7" s="57" t="s">
        <v>33</v>
      </c>
      <c r="B7" s="18">
        <v>1585333</v>
      </c>
      <c r="C7" s="18">
        <v>0</v>
      </c>
      <c r="D7" s="58">
        <v>1000000</v>
      </c>
      <c r="E7" s="59">
        <v>1000000</v>
      </c>
      <c r="F7" s="59">
        <v>10563</v>
      </c>
      <c r="G7" s="59">
        <v>69931</v>
      </c>
      <c r="H7" s="59">
        <v>15941</v>
      </c>
      <c r="I7" s="59">
        <v>96435</v>
      </c>
      <c r="J7" s="59">
        <v>23201</v>
      </c>
      <c r="K7" s="59">
        <v>40034</v>
      </c>
      <c r="L7" s="59">
        <v>14312</v>
      </c>
      <c r="M7" s="59">
        <v>77547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173982</v>
      </c>
      <c r="W7" s="59">
        <v>500000</v>
      </c>
      <c r="X7" s="59">
        <v>-326018</v>
      </c>
      <c r="Y7" s="60">
        <v>-65.2</v>
      </c>
      <c r="Z7" s="61">
        <v>1000000</v>
      </c>
    </row>
    <row r="8" spans="1:26" ht="13.5">
      <c r="A8" s="57" t="s">
        <v>34</v>
      </c>
      <c r="B8" s="18">
        <v>119871826</v>
      </c>
      <c r="C8" s="18">
        <v>0</v>
      </c>
      <c r="D8" s="58">
        <v>133787000</v>
      </c>
      <c r="E8" s="59">
        <v>133787000</v>
      </c>
      <c r="F8" s="59">
        <v>53598000</v>
      </c>
      <c r="G8" s="59">
        <v>2577000</v>
      </c>
      <c r="H8" s="59">
        <v>0</v>
      </c>
      <c r="I8" s="59">
        <v>56175000</v>
      </c>
      <c r="J8" s="59">
        <v>745000</v>
      </c>
      <c r="K8" s="59">
        <v>651000</v>
      </c>
      <c r="L8" s="59">
        <v>36735000</v>
      </c>
      <c r="M8" s="59">
        <v>38131000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94306000</v>
      </c>
      <c r="W8" s="59">
        <v>107025600</v>
      </c>
      <c r="X8" s="59">
        <v>-12719600</v>
      </c>
      <c r="Y8" s="60">
        <v>-11.88</v>
      </c>
      <c r="Z8" s="61">
        <v>133787000</v>
      </c>
    </row>
    <row r="9" spans="1:26" ht="13.5">
      <c r="A9" s="57" t="s">
        <v>35</v>
      </c>
      <c r="B9" s="18">
        <v>13298759</v>
      </c>
      <c r="C9" s="18">
        <v>0</v>
      </c>
      <c r="D9" s="58">
        <v>2524701</v>
      </c>
      <c r="E9" s="59">
        <v>2524701</v>
      </c>
      <c r="F9" s="59">
        <v>4787</v>
      </c>
      <c r="G9" s="59">
        <v>265914</v>
      </c>
      <c r="H9" s="59">
        <v>376574</v>
      </c>
      <c r="I9" s="59">
        <v>647275</v>
      </c>
      <c r="J9" s="59">
        <v>28252136</v>
      </c>
      <c r="K9" s="59">
        <v>54669</v>
      </c>
      <c r="L9" s="59">
        <v>350424</v>
      </c>
      <c r="M9" s="59">
        <v>28657229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29304504</v>
      </c>
      <c r="W9" s="59">
        <v>1265685</v>
      </c>
      <c r="X9" s="59">
        <v>28038819</v>
      </c>
      <c r="Y9" s="60">
        <v>2215.31</v>
      </c>
      <c r="Z9" s="61">
        <v>2524701</v>
      </c>
    </row>
    <row r="10" spans="1:26" ht="25.5">
      <c r="A10" s="62" t="s">
        <v>106</v>
      </c>
      <c r="B10" s="63">
        <f>SUM(B5:B9)</f>
        <v>182038613</v>
      </c>
      <c r="C10" s="63">
        <f>SUM(C5:C9)</f>
        <v>0</v>
      </c>
      <c r="D10" s="64">
        <f aca="true" t="shared" si="0" ref="D10:Z10">SUM(D5:D9)</f>
        <v>184302496</v>
      </c>
      <c r="E10" s="65">
        <f t="shared" si="0"/>
        <v>184302496</v>
      </c>
      <c r="F10" s="65">
        <f t="shared" si="0"/>
        <v>55869571</v>
      </c>
      <c r="G10" s="65">
        <f t="shared" si="0"/>
        <v>5633109</v>
      </c>
      <c r="H10" s="65">
        <f t="shared" si="0"/>
        <v>2702353</v>
      </c>
      <c r="I10" s="65">
        <f t="shared" si="0"/>
        <v>64205033</v>
      </c>
      <c r="J10" s="65">
        <f t="shared" si="0"/>
        <v>31418314</v>
      </c>
      <c r="K10" s="65">
        <f t="shared" si="0"/>
        <v>2032601</v>
      </c>
      <c r="L10" s="65">
        <f t="shared" si="0"/>
        <v>39043104</v>
      </c>
      <c r="M10" s="65">
        <f t="shared" si="0"/>
        <v>72494019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136699052</v>
      </c>
      <c r="W10" s="65">
        <f t="shared" si="0"/>
        <v>145036675</v>
      </c>
      <c r="X10" s="65">
        <f t="shared" si="0"/>
        <v>-8337623</v>
      </c>
      <c r="Y10" s="66">
        <f>+IF(W10&lt;&gt;0,(X10/W10)*100,0)</f>
        <v>-5.748630820445932</v>
      </c>
      <c r="Z10" s="67">
        <f t="shared" si="0"/>
        <v>184302496</v>
      </c>
    </row>
    <row r="11" spans="1:26" ht="13.5">
      <c r="A11" s="57" t="s">
        <v>36</v>
      </c>
      <c r="B11" s="18">
        <v>66778484</v>
      </c>
      <c r="C11" s="18">
        <v>0</v>
      </c>
      <c r="D11" s="58">
        <v>67354198</v>
      </c>
      <c r="E11" s="59">
        <v>67354198</v>
      </c>
      <c r="F11" s="59">
        <v>4259475</v>
      </c>
      <c r="G11" s="59">
        <v>4873221</v>
      </c>
      <c r="H11" s="59">
        <v>4584739</v>
      </c>
      <c r="I11" s="59">
        <v>13717435</v>
      </c>
      <c r="J11" s="59">
        <v>4618329</v>
      </c>
      <c r="K11" s="59">
        <v>4787724</v>
      </c>
      <c r="L11" s="59">
        <v>7406058</v>
      </c>
      <c r="M11" s="59">
        <v>16812111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30529546</v>
      </c>
      <c r="W11" s="59">
        <v>36267644</v>
      </c>
      <c r="X11" s="59">
        <v>-5738098</v>
      </c>
      <c r="Y11" s="60">
        <v>-15.82</v>
      </c>
      <c r="Z11" s="61">
        <v>67354198</v>
      </c>
    </row>
    <row r="12" spans="1:26" ht="13.5">
      <c r="A12" s="57" t="s">
        <v>37</v>
      </c>
      <c r="B12" s="18">
        <v>11033007</v>
      </c>
      <c r="C12" s="18">
        <v>0</v>
      </c>
      <c r="D12" s="58">
        <v>11103668</v>
      </c>
      <c r="E12" s="59">
        <v>11103668</v>
      </c>
      <c r="F12" s="59">
        <v>864782</v>
      </c>
      <c r="G12" s="59">
        <v>973439</v>
      </c>
      <c r="H12" s="59">
        <v>990139</v>
      </c>
      <c r="I12" s="59">
        <v>2828360</v>
      </c>
      <c r="J12" s="59">
        <v>915488</v>
      </c>
      <c r="K12" s="59">
        <v>1022122</v>
      </c>
      <c r="L12" s="59">
        <v>972647</v>
      </c>
      <c r="M12" s="59">
        <v>2910257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5738617</v>
      </c>
      <c r="W12" s="59">
        <v>5551836</v>
      </c>
      <c r="X12" s="59">
        <v>186781</v>
      </c>
      <c r="Y12" s="60">
        <v>3.36</v>
      </c>
      <c r="Z12" s="61">
        <v>11103668</v>
      </c>
    </row>
    <row r="13" spans="1:26" ht="13.5">
      <c r="A13" s="57" t="s">
        <v>107</v>
      </c>
      <c r="B13" s="18">
        <v>47597968</v>
      </c>
      <c r="C13" s="18">
        <v>0</v>
      </c>
      <c r="D13" s="58">
        <v>13001416</v>
      </c>
      <c r="E13" s="59">
        <v>13001416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6500706</v>
      </c>
      <c r="X13" s="59">
        <v>-6500706</v>
      </c>
      <c r="Y13" s="60">
        <v>-100</v>
      </c>
      <c r="Z13" s="61">
        <v>13001416</v>
      </c>
    </row>
    <row r="14" spans="1:26" ht="13.5">
      <c r="A14" s="57" t="s">
        <v>38</v>
      </c>
      <c r="B14" s="18">
        <v>735752</v>
      </c>
      <c r="C14" s="18">
        <v>0</v>
      </c>
      <c r="D14" s="58">
        <v>269164</v>
      </c>
      <c r="E14" s="59">
        <v>269164</v>
      </c>
      <c r="F14" s="59">
        <v>23516</v>
      </c>
      <c r="G14" s="59">
        <v>14474</v>
      </c>
      <c r="H14" s="59">
        <v>44243</v>
      </c>
      <c r="I14" s="59">
        <v>82233</v>
      </c>
      <c r="J14" s="59">
        <v>114335</v>
      </c>
      <c r="K14" s="59">
        <v>30515</v>
      </c>
      <c r="L14" s="59">
        <v>197328</v>
      </c>
      <c r="M14" s="59">
        <v>342178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424411</v>
      </c>
      <c r="W14" s="59">
        <v>134580</v>
      </c>
      <c r="X14" s="59">
        <v>289831</v>
      </c>
      <c r="Y14" s="60">
        <v>215.36</v>
      </c>
      <c r="Z14" s="61">
        <v>269164</v>
      </c>
    </row>
    <row r="15" spans="1:26" ht="13.5">
      <c r="A15" s="57" t="s">
        <v>39</v>
      </c>
      <c r="B15" s="18">
        <v>15697757</v>
      </c>
      <c r="C15" s="18">
        <v>0</v>
      </c>
      <c r="D15" s="58">
        <v>13716316</v>
      </c>
      <c r="E15" s="59">
        <v>13716316</v>
      </c>
      <c r="F15" s="59">
        <v>0</v>
      </c>
      <c r="G15" s="59">
        <v>271689</v>
      </c>
      <c r="H15" s="59">
        <v>146743</v>
      </c>
      <c r="I15" s="59">
        <v>418432</v>
      </c>
      <c r="J15" s="59">
        <v>4362309</v>
      </c>
      <c r="K15" s="59">
        <v>0</v>
      </c>
      <c r="L15" s="59">
        <v>2502002</v>
      </c>
      <c r="M15" s="59">
        <v>6864311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7282743</v>
      </c>
      <c r="W15" s="59">
        <v>6858156</v>
      </c>
      <c r="X15" s="59">
        <v>424587</v>
      </c>
      <c r="Y15" s="60">
        <v>6.19</v>
      </c>
      <c r="Z15" s="61">
        <v>13716316</v>
      </c>
    </row>
    <row r="16" spans="1:26" ht="13.5">
      <c r="A16" s="68" t="s">
        <v>40</v>
      </c>
      <c r="B16" s="18">
        <v>17022752</v>
      </c>
      <c r="C16" s="18">
        <v>0</v>
      </c>
      <c r="D16" s="58">
        <v>4214956</v>
      </c>
      <c r="E16" s="59">
        <v>4214956</v>
      </c>
      <c r="F16" s="59">
        <v>0</v>
      </c>
      <c r="G16" s="59">
        <v>0</v>
      </c>
      <c r="H16" s="59">
        <v>0</v>
      </c>
      <c r="I16" s="59">
        <v>0</v>
      </c>
      <c r="J16" s="59">
        <v>573829</v>
      </c>
      <c r="K16" s="59">
        <v>0</v>
      </c>
      <c r="L16" s="59">
        <v>243166</v>
      </c>
      <c r="M16" s="59">
        <v>816995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816995</v>
      </c>
      <c r="W16" s="59">
        <v>2107476</v>
      </c>
      <c r="X16" s="59">
        <v>-1290481</v>
      </c>
      <c r="Y16" s="60">
        <v>-61.23</v>
      </c>
      <c r="Z16" s="61">
        <v>4214956</v>
      </c>
    </row>
    <row r="17" spans="1:26" ht="13.5">
      <c r="A17" s="57" t="s">
        <v>41</v>
      </c>
      <c r="B17" s="18">
        <v>138315937</v>
      </c>
      <c r="C17" s="18">
        <v>0</v>
      </c>
      <c r="D17" s="58">
        <v>68777974</v>
      </c>
      <c r="E17" s="59">
        <v>68777974</v>
      </c>
      <c r="F17" s="59">
        <v>1384227</v>
      </c>
      <c r="G17" s="59">
        <v>4957493</v>
      </c>
      <c r="H17" s="59">
        <v>3255547</v>
      </c>
      <c r="I17" s="59">
        <v>9597267</v>
      </c>
      <c r="J17" s="59">
        <v>17042314</v>
      </c>
      <c r="K17" s="59">
        <v>2068449</v>
      </c>
      <c r="L17" s="59">
        <v>5767840</v>
      </c>
      <c r="M17" s="59">
        <v>24878603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34475870</v>
      </c>
      <c r="W17" s="59">
        <v>34388982</v>
      </c>
      <c r="X17" s="59">
        <v>86888</v>
      </c>
      <c r="Y17" s="60">
        <v>0.25</v>
      </c>
      <c r="Z17" s="61">
        <v>68777974</v>
      </c>
    </row>
    <row r="18" spans="1:26" ht="13.5">
      <c r="A18" s="69" t="s">
        <v>42</v>
      </c>
      <c r="B18" s="70">
        <f>SUM(B11:B17)</f>
        <v>297181657</v>
      </c>
      <c r="C18" s="70">
        <f>SUM(C11:C17)</f>
        <v>0</v>
      </c>
      <c r="D18" s="71">
        <f aca="true" t="shared" si="1" ref="D18:Z18">SUM(D11:D17)</f>
        <v>178437692</v>
      </c>
      <c r="E18" s="72">
        <f t="shared" si="1"/>
        <v>178437692</v>
      </c>
      <c r="F18" s="72">
        <f t="shared" si="1"/>
        <v>6532000</v>
      </c>
      <c r="G18" s="72">
        <f t="shared" si="1"/>
        <v>11090316</v>
      </c>
      <c r="H18" s="72">
        <f t="shared" si="1"/>
        <v>9021411</v>
      </c>
      <c r="I18" s="72">
        <f t="shared" si="1"/>
        <v>26643727</v>
      </c>
      <c r="J18" s="72">
        <f t="shared" si="1"/>
        <v>27626604</v>
      </c>
      <c r="K18" s="72">
        <f t="shared" si="1"/>
        <v>7908810</v>
      </c>
      <c r="L18" s="72">
        <f t="shared" si="1"/>
        <v>17089041</v>
      </c>
      <c r="M18" s="72">
        <f t="shared" si="1"/>
        <v>52624455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79268182</v>
      </c>
      <c r="W18" s="72">
        <f t="shared" si="1"/>
        <v>91809380</v>
      </c>
      <c r="X18" s="72">
        <f t="shared" si="1"/>
        <v>-12541198</v>
      </c>
      <c r="Y18" s="66">
        <f>+IF(W18&lt;&gt;0,(X18/W18)*100,0)</f>
        <v>-13.660039965415299</v>
      </c>
      <c r="Z18" s="73">
        <f t="shared" si="1"/>
        <v>178437692</v>
      </c>
    </row>
    <row r="19" spans="1:26" ht="13.5">
      <c r="A19" s="69" t="s">
        <v>43</v>
      </c>
      <c r="B19" s="74">
        <f>+B10-B18</f>
        <v>-115143044</v>
      </c>
      <c r="C19" s="74">
        <f>+C10-C18</f>
        <v>0</v>
      </c>
      <c r="D19" s="75">
        <f aca="true" t="shared" si="2" ref="D19:Z19">+D10-D18</f>
        <v>5864804</v>
      </c>
      <c r="E19" s="76">
        <f t="shared" si="2"/>
        <v>5864804</v>
      </c>
      <c r="F19" s="76">
        <f t="shared" si="2"/>
        <v>49337571</v>
      </c>
      <c r="G19" s="76">
        <f t="shared" si="2"/>
        <v>-5457207</v>
      </c>
      <c r="H19" s="76">
        <f t="shared" si="2"/>
        <v>-6319058</v>
      </c>
      <c r="I19" s="76">
        <f t="shared" si="2"/>
        <v>37561306</v>
      </c>
      <c r="J19" s="76">
        <f t="shared" si="2"/>
        <v>3791710</v>
      </c>
      <c r="K19" s="76">
        <f t="shared" si="2"/>
        <v>-5876209</v>
      </c>
      <c r="L19" s="76">
        <f t="shared" si="2"/>
        <v>21954063</v>
      </c>
      <c r="M19" s="76">
        <f t="shared" si="2"/>
        <v>19869564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57430870</v>
      </c>
      <c r="W19" s="76">
        <f>IF(E10=E18,0,W10-W18)</f>
        <v>53227295</v>
      </c>
      <c r="X19" s="76">
        <f t="shared" si="2"/>
        <v>4203575</v>
      </c>
      <c r="Y19" s="77">
        <f>+IF(W19&lt;&gt;0,(X19/W19)*100,0)</f>
        <v>7.89740489348557</v>
      </c>
      <c r="Z19" s="78">
        <f t="shared" si="2"/>
        <v>5864804</v>
      </c>
    </row>
    <row r="20" spans="1:26" ht="13.5">
      <c r="A20" s="57" t="s">
        <v>44</v>
      </c>
      <c r="B20" s="18">
        <v>101037645</v>
      </c>
      <c r="C20" s="18">
        <v>0</v>
      </c>
      <c r="D20" s="58">
        <v>116324000</v>
      </c>
      <c r="E20" s="59">
        <v>116324000</v>
      </c>
      <c r="F20" s="59">
        <v>34306000</v>
      </c>
      <c r="G20" s="59">
        <v>0</v>
      </c>
      <c r="H20" s="59">
        <v>0</v>
      </c>
      <c r="I20" s="59">
        <v>34306000</v>
      </c>
      <c r="J20" s="59">
        <v>17250000</v>
      </c>
      <c r="K20" s="59">
        <v>0</v>
      </c>
      <c r="L20" s="59">
        <v>48235335</v>
      </c>
      <c r="M20" s="59">
        <v>65485335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99791335</v>
      </c>
      <c r="W20" s="59">
        <v>93059200</v>
      </c>
      <c r="X20" s="59">
        <v>6732135</v>
      </c>
      <c r="Y20" s="60">
        <v>7.23</v>
      </c>
      <c r="Z20" s="61">
        <v>116324000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-14105399</v>
      </c>
      <c r="C22" s="85">
        <f>SUM(C19:C21)</f>
        <v>0</v>
      </c>
      <c r="D22" s="86">
        <f aca="true" t="shared" si="3" ref="D22:Z22">SUM(D19:D21)</f>
        <v>122188804</v>
      </c>
      <c r="E22" s="87">
        <f t="shared" si="3"/>
        <v>122188804</v>
      </c>
      <c r="F22" s="87">
        <f t="shared" si="3"/>
        <v>83643571</v>
      </c>
      <c r="G22" s="87">
        <f t="shared" si="3"/>
        <v>-5457207</v>
      </c>
      <c r="H22" s="87">
        <f t="shared" si="3"/>
        <v>-6319058</v>
      </c>
      <c r="I22" s="87">
        <f t="shared" si="3"/>
        <v>71867306</v>
      </c>
      <c r="J22" s="87">
        <f t="shared" si="3"/>
        <v>21041710</v>
      </c>
      <c r="K22" s="87">
        <f t="shared" si="3"/>
        <v>-5876209</v>
      </c>
      <c r="L22" s="87">
        <f t="shared" si="3"/>
        <v>70189398</v>
      </c>
      <c r="M22" s="87">
        <f t="shared" si="3"/>
        <v>85354899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157222205</v>
      </c>
      <c r="W22" s="87">
        <f t="shared" si="3"/>
        <v>146286495</v>
      </c>
      <c r="X22" s="87">
        <f t="shared" si="3"/>
        <v>10935710</v>
      </c>
      <c r="Y22" s="88">
        <f>+IF(W22&lt;&gt;0,(X22/W22)*100,0)</f>
        <v>7.475543111481343</v>
      </c>
      <c r="Z22" s="89">
        <f t="shared" si="3"/>
        <v>122188804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-14105399</v>
      </c>
      <c r="C24" s="74">
        <f>SUM(C22:C23)</f>
        <v>0</v>
      </c>
      <c r="D24" s="75">
        <f aca="true" t="shared" si="4" ref="D24:Z24">SUM(D22:D23)</f>
        <v>122188804</v>
      </c>
      <c r="E24" s="76">
        <f t="shared" si="4"/>
        <v>122188804</v>
      </c>
      <c r="F24" s="76">
        <f t="shared" si="4"/>
        <v>83643571</v>
      </c>
      <c r="G24" s="76">
        <f t="shared" si="4"/>
        <v>-5457207</v>
      </c>
      <c r="H24" s="76">
        <f t="shared" si="4"/>
        <v>-6319058</v>
      </c>
      <c r="I24" s="76">
        <f t="shared" si="4"/>
        <v>71867306</v>
      </c>
      <c r="J24" s="76">
        <f t="shared" si="4"/>
        <v>21041710</v>
      </c>
      <c r="K24" s="76">
        <f t="shared" si="4"/>
        <v>-5876209</v>
      </c>
      <c r="L24" s="76">
        <f t="shared" si="4"/>
        <v>70189398</v>
      </c>
      <c r="M24" s="76">
        <f t="shared" si="4"/>
        <v>85354899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157222205</v>
      </c>
      <c r="W24" s="76">
        <f t="shared" si="4"/>
        <v>146286495</v>
      </c>
      <c r="X24" s="76">
        <f t="shared" si="4"/>
        <v>10935710</v>
      </c>
      <c r="Y24" s="77">
        <f>+IF(W24&lt;&gt;0,(X24/W24)*100,0)</f>
        <v>7.475543111481343</v>
      </c>
      <c r="Z24" s="78">
        <f t="shared" si="4"/>
        <v>122188804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77197225</v>
      </c>
      <c r="C27" s="21">
        <v>0</v>
      </c>
      <c r="D27" s="98">
        <v>120534558</v>
      </c>
      <c r="E27" s="99">
        <v>120534558</v>
      </c>
      <c r="F27" s="99">
        <v>165779</v>
      </c>
      <c r="G27" s="99">
        <v>4546870</v>
      </c>
      <c r="H27" s="99">
        <v>14488527</v>
      </c>
      <c r="I27" s="99">
        <v>19201176</v>
      </c>
      <c r="J27" s="99">
        <v>8596655</v>
      </c>
      <c r="K27" s="99">
        <v>4729517</v>
      </c>
      <c r="L27" s="99">
        <v>17581766</v>
      </c>
      <c r="M27" s="99">
        <v>30907938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50109114</v>
      </c>
      <c r="W27" s="99">
        <v>60267279</v>
      </c>
      <c r="X27" s="99">
        <v>-10158165</v>
      </c>
      <c r="Y27" s="100">
        <v>-16.86</v>
      </c>
      <c r="Z27" s="101">
        <v>120534558</v>
      </c>
    </row>
    <row r="28" spans="1:26" ht="13.5">
      <c r="A28" s="102" t="s">
        <v>44</v>
      </c>
      <c r="B28" s="18">
        <v>71100274</v>
      </c>
      <c r="C28" s="18">
        <v>0</v>
      </c>
      <c r="D28" s="58">
        <v>113877558</v>
      </c>
      <c r="E28" s="59">
        <v>113877558</v>
      </c>
      <c r="F28" s="59">
        <v>0</v>
      </c>
      <c r="G28" s="59">
        <v>4106508</v>
      </c>
      <c r="H28" s="59">
        <v>14488503</v>
      </c>
      <c r="I28" s="59">
        <v>18595011</v>
      </c>
      <c r="J28" s="59">
        <v>8596655</v>
      </c>
      <c r="K28" s="59">
        <v>4729517</v>
      </c>
      <c r="L28" s="59">
        <v>17581766</v>
      </c>
      <c r="M28" s="59">
        <v>30907938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49502949</v>
      </c>
      <c r="W28" s="59">
        <v>56938779</v>
      </c>
      <c r="X28" s="59">
        <v>-7435830</v>
      </c>
      <c r="Y28" s="60">
        <v>-13.06</v>
      </c>
      <c r="Z28" s="61">
        <v>113877558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6096951</v>
      </c>
      <c r="C31" s="18">
        <v>0</v>
      </c>
      <c r="D31" s="58">
        <v>6657000</v>
      </c>
      <c r="E31" s="59">
        <v>6657000</v>
      </c>
      <c r="F31" s="59">
        <v>165779</v>
      </c>
      <c r="G31" s="59">
        <v>440362</v>
      </c>
      <c r="H31" s="59">
        <v>24</v>
      </c>
      <c r="I31" s="59">
        <v>606165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606165</v>
      </c>
      <c r="W31" s="59">
        <v>3328500</v>
      </c>
      <c r="X31" s="59">
        <v>-2722335</v>
      </c>
      <c r="Y31" s="60">
        <v>-81.79</v>
      </c>
      <c r="Z31" s="61">
        <v>6657000</v>
      </c>
    </row>
    <row r="32" spans="1:26" ht="13.5">
      <c r="A32" s="69" t="s">
        <v>50</v>
      </c>
      <c r="B32" s="21">
        <f>SUM(B28:B31)</f>
        <v>77197225</v>
      </c>
      <c r="C32" s="21">
        <f>SUM(C28:C31)</f>
        <v>0</v>
      </c>
      <c r="D32" s="98">
        <f aca="true" t="shared" si="5" ref="D32:Z32">SUM(D28:D31)</f>
        <v>120534558</v>
      </c>
      <c r="E32" s="99">
        <f t="shared" si="5"/>
        <v>120534558</v>
      </c>
      <c r="F32" s="99">
        <f t="shared" si="5"/>
        <v>165779</v>
      </c>
      <c r="G32" s="99">
        <f t="shared" si="5"/>
        <v>4546870</v>
      </c>
      <c r="H32" s="99">
        <f t="shared" si="5"/>
        <v>14488527</v>
      </c>
      <c r="I32" s="99">
        <f t="shared" si="5"/>
        <v>19201176</v>
      </c>
      <c r="J32" s="99">
        <f t="shared" si="5"/>
        <v>8596655</v>
      </c>
      <c r="K32" s="99">
        <f t="shared" si="5"/>
        <v>4729517</v>
      </c>
      <c r="L32" s="99">
        <f t="shared" si="5"/>
        <v>17581766</v>
      </c>
      <c r="M32" s="99">
        <f t="shared" si="5"/>
        <v>30907938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50109114</v>
      </c>
      <c r="W32" s="99">
        <f t="shared" si="5"/>
        <v>60267279</v>
      </c>
      <c r="X32" s="99">
        <f t="shared" si="5"/>
        <v>-10158165</v>
      </c>
      <c r="Y32" s="100">
        <f>+IF(W32&lt;&gt;0,(X32/W32)*100,0)</f>
        <v>-16.855191023308024</v>
      </c>
      <c r="Z32" s="101">
        <f t="shared" si="5"/>
        <v>120534558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182429247</v>
      </c>
      <c r="C35" s="18">
        <v>0</v>
      </c>
      <c r="D35" s="58">
        <v>98939783</v>
      </c>
      <c r="E35" s="59">
        <v>98939783</v>
      </c>
      <c r="F35" s="59">
        <v>250317874</v>
      </c>
      <c r="G35" s="59">
        <v>239116809</v>
      </c>
      <c r="H35" s="59">
        <v>231727323</v>
      </c>
      <c r="I35" s="59">
        <v>231727323</v>
      </c>
      <c r="J35" s="59">
        <v>227851653</v>
      </c>
      <c r="K35" s="59">
        <v>203204064</v>
      </c>
      <c r="L35" s="59">
        <v>0</v>
      </c>
      <c r="M35" s="59">
        <v>203204064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203204064</v>
      </c>
      <c r="W35" s="59">
        <v>49469892</v>
      </c>
      <c r="X35" s="59">
        <v>153734172</v>
      </c>
      <c r="Y35" s="60">
        <v>310.76</v>
      </c>
      <c r="Z35" s="61">
        <v>98939783</v>
      </c>
    </row>
    <row r="36" spans="1:26" ht="13.5">
      <c r="A36" s="57" t="s">
        <v>53</v>
      </c>
      <c r="B36" s="18">
        <v>1435080260</v>
      </c>
      <c r="C36" s="18">
        <v>0</v>
      </c>
      <c r="D36" s="58">
        <v>1925204643</v>
      </c>
      <c r="E36" s="59">
        <v>1925204643</v>
      </c>
      <c r="F36" s="59">
        <v>165779</v>
      </c>
      <c r="G36" s="59">
        <v>4546870</v>
      </c>
      <c r="H36" s="59">
        <v>1529981</v>
      </c>
      <c r="I36" s="59">
        <v>1529981</v>
      </c>
      <c r="J36" s="59">
        <v>12382233</v>
      </c>
      <c r="K36" s="59">
        <v>8900332</v>
      </c>
      <c r="L36" s="59">
        <v>0</v>
      </c>
      <c r="M36" s="59">
        <v>8900332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8900332</v>
      </c>
      <c r="W36" s="59">
        <v>962602322</v>
      </c>
      <c r="X36" s="59">
        <v>-953701990</v>
      </c>
      <c r="Y36" s="60">
        <v>-99.08</v>
      </c>
      <c r="Z36" s="61">
        <v>1925204643</v>
      </c>
    </row>
    <row r="37" spans="1:26" ht="13.5">
      <c r="A37" s="57" t="s">
        <v>54</v>
      </c>
      <c r="B37" s="18">
        <v>95421173</v>
      </c>
      <c r="C37" s="18">
        <v>0</v>
      </c>
      <c r="D37" s="58">
        <v>194978</v>
      </c>
      <c r="E37" s="59">
        <v>194978</v>
      </c>
      <c r="F37" s="59">
        <v>33958017</v>
      </c>
      <c r="G37" s="59">
        <v>33688025</v>
      </c>
      <c r="H37" s="59">
        <v>18584417</v>
      </c>
      <c r="I37" s="59">
        <v>18584417</v>
      </c>
      <c r="J37" s="59">
        <v>22538934</v>
      </c>
      <c r="K37" s="59">
        <v>13822905</v>
      </c>
      <c r="L37" s="59">
        <v>0</v>
      </c>
      <c r="M37" s="59">
        <v>13822905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13822905</v>
      </c>
      <c r="W37" s="59">
        <v>97489</v>
      </c>
      <c r="X37" s="59">
        <v>13725416</v>
      </c>
      <c r="Y37" s="60">
        <v>14078.94</v>
      </c>
      <c r="Z37" s="61">
        <v>194978</v>
      </c>
    </row>
    <row r="38" spans="1:26" ht="13.5">
      <c r="A38" s="57" t="s">
        <v>55</v>
      </c>
      <c r="B38" s="18">
        <v>6668884</v>
      </c>
      <c r="C38" s="18">
        <v>0</v>
      </c>
      <c r="D38" s="58">
        <v>1040276</v>
      </c>
      <c r="E38" s="59">
        <v>1040276</v>
      </c>
      <c r="F38" s="59">
        <v>1192012</v>
      </c>
      <c r="G38" s="59">
        <v>1192012</v>
      </c>
      <c r="H38" s="59">
        <v>1192012</v>
      </c>
      <c r="I38" s="59">
        <v>1192012</v>
      </c>
      <c r="J38" s="59">
        <v>1192012</v>
      </c>
      <c r="K38" s="59">
        <v>1192012</v>
      </c>
      <c r="L38" s="59">
        <v>0</v>
      </c>
      <c r="M38" s="59">
        <v>1192012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1192012</v>
      </c>
      <c r="W38" s="59">
        <v>520138</v>
      </c>
      <c r="X38" s="59">
        <v>671874</v>
      </c>
      <c r="Y38" s="60">
        <v>129.17</v>
      </c>
      <c r="Z38" s="61">
        <v>1040276</v>
      </c>
    </row>
    <row r="39" spans="1:26" ht="13.5">
      <c r="A39" s="57" t="s">
        <v>56</v>
      </c>
      <c r="B39" s="18">
        <v>1515419450</v>
      </c>
      <c r="C39" s="18">
        <v>0</v>
      </c>
      <c r="D39" s="58">
        <v>2022909172</v>
      </c>
      <c r="E39" s="59">
        <v>2022909172</v>
      </c>
      <c r="F39" s="59">
        <v>215333624</v>
      </c>
      <c r="G39" s="59">
        <v>208783642</v>
      </c>
      <c r="H39" s="59">
        <v>213480875</v>
      </c>
      <c r="I39" s="59">
        <v>213480875</v>
      </c>
      <c r="J39" s="59">
        <v>216502940</v>
      </c>
      <c r="K39" s="59">
        <v>197089479</v>
      </c>
      <c r="L39" s="59">
        <v>0</v>
      </c>
      <c r="M39" s="59">
        <v>197089479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197089479</v>
      </c>
      <c r="W39" s="59">
        <v>1011454586</v>
      </c>
      <c r="X39" s="59">
        <v>-814365107</v>
      </c>
      <c r="Y39" s="60">
        <v>-80.51</v>
      </c>
      <c r="Z39" s="61">
        <v>2022909172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108929967</v>
      </c>
      <c r="C42" s="18">
        <v>0</v>
      </c>
      <c r="D42" s="58">
        <v>138827281</v>
      </c>
      <c r="E42" s="59">
        <v>138827281</v>
      </c>
      <c r="F42" s="59">
        <v>82799169</v>
      </c>
      <c r="G42" s="59">
        <v>-11275622</v>
      </c>
      <c r="H42" s="59">
        <v>-7530484</v>
      </c>
      <c r="I42" s="59">
        <v>63993063</v>
      </c>
      <c r="J42" s="59">
        <v>20781001</v>
      </c>
      <c r="K42" s="59">
        <v>-5951032</v>
      </c>
      <c r="L42" s="59">
        <v>58138545</v>
      </c>
      <c r="M42" s="59">
        <v>72968514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136961577</v>
      </c>
      <c r="W42" s="59">
        <v>138491261</v>
      </c>
      <c r="X42" s="59">
        <v>-1529684</v>
      </c>
      <c r="Y42" s="60">
        <v>-1.1</v>
      </c>
      <c r="Z42" s="61">
        <v>138827281</v>
      </c>
    </row>
    <row r="43" spans="1:26" ht="13.5">
      <c r="A43" s="57" t="s">
        <v>59</v>
      </c>
      <c r="B43" s="18">
        <v>-91943305</v>
      </c>
      <c r="C43" s="18">
        <v>0</v>
      </c>
      <c r="D43" s="58">
        <v>-120534556</v>
      </c>
      <c r="E43" s="59">
        <v>-120534556</v>
      </c>
      <c r="F43" s="59">
        <v>-31791315</v>
      </c>
      <c r="G43" s="59">
        <v>-4546870</v>
      </c>
      <c r="H43" s="59">
        <v>-1938549</v>
      </c>
      <c r="I43" s="59">
        <v>-38276734</v>
      </c>
      <c r="J43" s="59">
        <v>-25776466</v>
      </c>
      <c r="K43" s="59">
        <v>-6226942</v>
      </c>
      <c r="L43" s="59">
        <v>-18177627</v>
      </c>
      <c r="M43" s="59">
        <v>-50181035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-88457769</v>
      </c>
      <c r="W43" s="59">
        <v>-60794778</v>
      </c>
      <c r="X43" s="59">
        <v>-27662991</v>
      </c>
      <c r="Y43" s="60">
        <v>45.5</v>
      </c>
      <c r="Z43" s="61">
        <v>-120534556</v>
      </c>
    </row>
    <row r="44" spans="1:26" ht="13.5">
      <c r="A44" s="57" t="s">
        <v>60</v>
      </c>
      <c r="B44" s="18">
        <v>-378094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-8318728</v>
      </c>
      <c r="C45" s="21">
        <v>0</v>
      </c>
      <c r="D45" s="98">
        <v>20632871</v>
      </c>
      <c r="E45" s="99">
        <v>20632871</v>
      </c>
      <c r="F45" s="99">
        <v>42689126</v>
      </c>
      <c r="G45" s="99">
        <v>26866634</v>
      </c>
      <c r="H45" s="99">
        <v>17397601</v>
      </c>
      <c r="I45" s="99">
        <v>17397601</v>
      </c>
      <c r="J45" s="99">
        <v>12402136</v>
      </c>
      <c r="K45" s="99">
        <v>224162</v>
      </c>
      <c r="L45" s="99">
        <v>40185080</v>
      </c>
      <c r="M45" s="99">
        <v>40185080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40185080</v>
      </c>
      <c r="W45" s="99">
        <v>80036629</v>
      </c>
      <c r="X45" s="99">
        <v>-39851549</v>
      </c>
      <c r="Y45" s="100">
        <v>-49.79</v>
      </c>
      <c r="Z45" s="101">
        <v>20632871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2861113</v>
      </c>
      <c r="C49" s="51">
        <v>0</v>
      </c>
      <c r="D49" s="128">
        <v>3144617</v>
      </c>
      <c r="E49" s="53">
        <v>3090300</v>
      </c>
      <c r="F49" s="53">
        <v>0</v>
      </c>
      <c r="G49" s="53">
        <v>0</v>
      </c>
      <c r="H49" s="53">
        <v>0</v>
      </c>
      <c r="I49" s="53">
        <v>2705187</v>
      </c>
      <c r="J49" s="53">
        <v>0</v>
      </c>
      <c r="K49" s="53">
        <v>0</v>
      </c>
      <c r="L49" s="53">
        <v>0</v>
      </c>
      <c r="M49" s="53">
        <v>2470851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2584765</v>
      </c>
      <c r="W49" s="53">
        <v>20077807</v>
      </c>
      <c r="X49" s="53">
        <v>167644216</v>
      </c>
      <c r="Y49" s="53">
        <v>204578856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37.47975870505948</v>
      </c>
      <c r="C58" s="5">
        <f>IF(C67=0,0,+(C76/C67)*100)</f>
        <v>0</v>
      </c>
      <c r="D58" s="6">
        <f aca="true" t="shared" si="6" ref="D58:Z58">IF(D67=0,0,+(D76/D67)*100)</f>
        <v>65.00000691624818</v>
      </c>
      <c r="E58" s="7">
        <f t="shared" si="6"/>
        <v>65.00000691624818</v>
      </c>
      <c r="F58" s="7">
        <f t="shared" si="6"/>
        <v>62.575208722904364</v>
      </c>
      <c r="G58" s="7">
        <f t="shared" si="6"/>
        <v>21.34888378480912</v>
      </c>
      <c r="H58" s="7">
        <f t="shared" si="6"/>
        <v>62.165571784687934</v>
      </c>
      <c r="I58" s="7">
        <f t="shared" si="6"/>
        <v>47.053980450770574</v>
      </c>
      <c r="J58" s="7">
        <f t="shared" si="6"/>
        <v>101.69184274911727</v>
      </c>
      <c r="K58" s="7">
        <f t="shared" si="6"/>
        <v>93.79336979309937</v>
      </c>
      <c r="L58" s="7">
        <f t="shared" si="6"/>
        <v>9.133010320227564</v>
      </c>
      <c r="M58" s="7">
        <f t="shared" si="6"/>
        <v>67.92634930652426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56.15028023396218</v>
      </c>
      <c r="W58" s="7">
        <f t="shared" si="6"/>
        <v>42.13504117351199</v>
      </c>
      <c r="X58" s="7">
        <f t="shared" si="6"/>
        <v>0</v>
      </c>
      <c r="Y58" s="7">
        <f t="shared" si="6"/>
        <v>0</v>
      </c>
      <c r="Z58" s="8">
        <f t="shared" si="6"/>
        <v>65.00000691624818</v>
      </c>
    </row>
    <row r="59" spans="1:26" ht="13.5">
      <c r="A59" s="36" t="s">
        <v>31</v>
      </c>
      <c r="B59" s="9">
        <f aca="true" t="shared" si="7" ref="B59:Z66">IF(B68=0,0,+(B77/B68)*100)</f>
        <v>18.24978779067837</v>
      </c>
      <c r="C59" s="9">
        <f t="shared" si="7"/>
        <v>0</v>
      </c>
      <c r="D59" s="2">
        <f t="shared" si="7"/>
        <v>64.99998948263267</v>
      </c>
      <c r="E59" s="10">
        <f t="shared" si="7"/>
        <v>64.99998948263267</v>
      </c>
      <c r="F59" s="10">
        <f t="shared" si="7"/>
        <v>19.799257597471982</v>
      </c>
      <c r="G59" s="10">
        <f t="shared" si="7"/>
        <v>40.35446723625924</v>
      </c>
      <c r="H59" s="10">
        <f t="shared" si="7"/>
        <v>98.85202402292914</v>
      </c>
      <c r="I59" s="10">
        <f t="shared" si="7"/>
        <v>49.06060246927351</v>
      </c>
      <c r="J59" s="10">
        <f t="shared" si="7"/>
        <v>453.1079773697605</v>
      </c>
      <c r="K59" s="10">
        <f t="shared" si="7"/>
        <v>111.41983124499863</v>
      </c>
      <c r="L59" s="10">
        <f t="shared" si="7"/>
        <v>34.98830059864469</v>
      </c>
      <c r="M59" s="10">
        <f t="shared" si="7"/>
        <v>196.69686196759417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108.80795828843124</v>
      </c>
      <c r="W59" s="10">
        <f t="shared" si="7"/>
        <v>32.499994741316335</v>
      </c>
      <c r="X59" s="10">
        <f t="shared" si="7"/>
        <v>0</v>
      </c>
      <c r="Y59" s="10">
        <f t="shared" si="7"/>
        <v>0</v>
      </c>
      <c r="Z59" s="11">
        <f t="shared" si="7"/>
        <v>64.99998948263267</v>
      </c>
    </row>
    <row r="60" spans="1:26" ht="13.5">
      <c r="A60" s="37" t="s">
        <v>32</v>
      </c>
      <c r="B60" s="12">
        <f t="shared" si="7"/>
        <v>85.20254332521091</v>
      </c>
      <c r="C60" s="12">
        <f t="shared" si="7"/>
        <v>0</v>
      </c>
      <c r="D60" s="3">
        <f t="shared" si="7"/>
        <v>65.0000297032187</v>
      </c>
      <c r="E60" s="13">
        <f t="shared" si="7"/>
        <v>65.0000297032187</v>
      </c>
      <c r="F60" s="13">
        <f t="shared" si="7"/>
        <v>66.67809752889369</v>
      </c>
      <c r="G60" s="13">
        <f t="shared" si="7"/>
        <v>17.42298133863461</v>
      </c>
      <c r="H60" s="13">
        <f t="shared" si="7"/>
        <v>58.73586888598534</v>
      </c>
      <c r="I60" s="13">
        <f t="shared" si="7"/>
        <v>46.785212114232536</v>
      </c>
      <c r="J60" s="13">
        <f t="shared" si="7"/>
        <v>71.41941553291551</v>
      </c>
      <c r="K60" s="13">
        <f t="shared" si="7"/>
        <v>90.59885153269718</v>
      </c>
      <c r="L60" s="13">
        <f t="shared" si="7"/>
        <v>6.209040266403654</v>
      </c>
      <c r="M60" s="13">
        <f t="shared" si="7"/>
        <v>52.98710353006635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49.512356450022615</v>
      </c>
      <c r="W60" s="13">
        <f t="shared" si="7"/>
        <v>68.79167074553885</v>
      </c>
      <c r="X60" s="13">
        <f t="shared" si="7"/>
        <v>0</v>
      </c>
      <c r="Y60" s="13">
        <f t="shared" si="7"/>
        <v>0</v>
      </c>
      <c r="Z60" s="14">
        <f t="shared" si="7"/>
        <v>65.0000297032187</v>
      </c>
    </row>
    <row r="61" spans="1:26" ht="13.5">
      <c r="A61" s="38" t="s">
        <v>114</v>
      </c>
      <c r="B61" s="12">
        <f t="shared" si="7"/>
        <v>32.94853690266059</v>
      </c>
      <c r="C61" s="12">
        <f t="shared" si="7"/>
        <v>0</v>
      </c>
      <c r="D61" s="3">
        <f t="shared" si="7"/>
        <v>65.00010245531523</v>
      </c>
      <c r="E61" s="13">
        <f t="shared" si="7"/>
        <v>65.00010245531523</v>
      </c>
      <c r="F61" s="13">
        <f t="shared" si="7"/>
        <v>392.1803540865857</v>
      </c>
      <c r="G61" s="13">
        <f t="shared" si="7"/>
        <v>105.82494777622229</v>
      </c>
      <c r="H61" s="13">
        <f t="shared" si="7"/>
        <v>335.8393633791047</v>
      </c>
      <c r="I61" s="13">
        <f t="shared" si="7"/>
        <v>195.83312327203578</v>
      </c>
      <c r="J61" s="13">
        <f t="shared" si="7"/>
        <v>427.1348345537631</v>
      </c>
      <c r="K61" s="13">
        <f t="shared" si="7"/>
        <v>95.59681756809533</v>
      </c>
      <c r="L61" s="13">
        <f t="shared" si="7"/>
        <v>37.034574468085104</v>
      </c>
      <c r="M61" s="13">
        <f t="shared" si="7"/>
        <v>185.04545234223872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192.44619743562782</v>
      </c>
      <c r="W61" s="13">
        <f t="shared" si="7"/>
        <v>65.00008872417176</v>
      </c>
      <c r="X61" s="13">
        <f t="shared" si="7"/>
        <v>0</v>
      </c>
      <c r="Y61" s="13">
        <f t="shared" si="7"/>
        <v>0</v>
      </c>
      <c r="Z61" s="14">
        <f t="shared" si="7"/>
        <v>65.00010245531523</v>
      </c>
    </row>
    <row r="62" spans="1:26" ht="13.5">
      <c r="A62" s="38" t="s">
        <v>115</v>
      </c>
      <c r="B62" s="12">
        <f t="shared" si="7"/>
        <v>139.72937815043153</v>
      </c>
      <c r="C62" s="12">
        <f t="shared" si="7"/>
        <v>0</v>
      </c>
      <c r="D62" s="3">
        <f t="shared" si="7"/>
        <v>65.0000239426733</v>
      </c>
      <c r="E62" s="13">
        <f t="shared" si="7"/>
        <v>65.0000239426733</v>
      </c>
      <c r="F62" s="13">
        <f t="shared" si="7"/>
        <v>41.50798454723977</v>
      </c>
      <c r="G62" s="13">
        <f t="shared" si="7"/>
        <v>1.423393244886067</v>
      </c>
      <c r="H62" s="13">
        <f t="shared" si="7"/>
        <v>40.96087707405927</v>
      </c>
      <c r="I62" s="13">
        <f t="shared" si="7"/>
        <v>28.2949348720281</v>
      </c>
      <c r="J62" s="13">
        <f t="shared" si="7"/>
        <v>48.18121189234789</v>
      </c>
      <c r="K62" s="13">
        <f t="shared" si="7"/>
        <v>104.73037540642649</v>
      </c>
      <c r="L62" s="13">
        <f t="shared" si="7"/>
        <v>1.5650910655363928</v>
      </c>
      <c r="M62" s="13">
        <f t="shared" si="7"/>
        <v>41.66583653227679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34.134701128264965</v>
      </c>
      <c r="W62" s="13">
        <f t="shared" si="7"/>
        <v>71.51630297341202</v>
      </c>
      <c r="X62" s="13">
        <f t="shared" si="7"/>
        <v>0</v>
      </c>
      <c r="Y62" s="13">
        <f t="shared" si="7"/>
        <v>0</v>
      </c>
      <c r="Z62" s="14">
        <f t="shared" si="7"/>
        <v>65.0000239426733</v>
      </c>
    </row>
    <row r="63" spans="1:26" ht="13.5">
      <c r="A63" s="38" t="s">
        <v>116</v>
      </c>
      <c r="B63" s="12">
        <f t="shared" si="7"/>
        <v>53.29291157914309</v>
      </c>
      <c r="C63" s="12">
        <f t="shared" si="7"/>
        <v>0</v>
      </c>
      <c r="D63" s="3">
        <f t="shared" si="7"/>
        <v>64.9999001309711</v>
      </c>
      <c r="E63" s="13">
        <f t="shared" si="7"/>
        <v>64.9999001309711</v>
      </c>
      <c r="F63" s="13">
        <f t="shared" si="7"/>
        <v>102.71089605316854</v>
      </c>
      <c r="G63" s="13">
        <f t="shared" si="7"/>
        <v>13.471890242717501</v>
      </c>
      <c r="H63" s="13">
        <f t="shared" si="7"/>
        <v>65.68287374414582</v>
      </c>
      <c r="I63" s="13">
        <f t="shared" si="7"/>
        <v>60.621886680010626</v>
      </c>
      <c r="J63" s="13">
        <f t="shared" si="7"/>
        <v>118.05272158417381</v>
      </c>
      <c r="K63" s="13">
        <f t="shared" si="7"/>
        <v>58.16426669775938</v>
      </c>
      <c r="L63" s="13">
        <f t="shared" si="7"/>
        <v>28.757360228531454</v>
      </c>
      <c r="M63" s="13">
        <f t="shared" si="7"/>
        <v>68.32478283682156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64.47333475841609</v>
      </c>
      <c r="W63" s="13">
        <f t="shared" si="7"/>
        <v>64.99971466073161</v>
      </c>
      <c r="X63" s="13">
        <f t="shared" si="7"/>
        <v>0</v>
      </c>
      <c r="Y63" s="13">
        <f t="shared" si="7"/>
        <v>0</v>
      </c>
      <c r="Z63" s="14">
        <f t="shared" si="7"/>
        <v>64.9999001309711</v>
      </c>
    </row>
    <row r="64" spans="1:26" ht="13.5">
      <c r="A64" s="38" t="s">
        <v>117</v>
      </c>
      <c r="B64" s="12">
        <f t="shared" si="7"/>
        <v>36.807695119531274</v>
      </c>
      <c r="C64" s="12">
        <f t="shared" si="7"/>
        <v>0</v>
      </c>
      <c r="D64" s="3">
        <f t="shared" si="7"/>
        <v>65.00002891269276</v>
      </c>
      <c r="E64" s="13">
        <f t="shared" si="7"/>
        <v>65.00002891269276</v>
      </c>
      <c r="F64" s="13">
        <f t="shared" si="7"/>
        <v>162.07144976056279</v>
      </c>
      <c r="G64" s="13">
        <f t="shared" si="7"/>
        <v>3.5979149891935416</v>
      </c>
      <c r="H64" s="13">
        <f t="shared" si="7"/>
        <v>52.8779082086706</v>
      </c>
      <c r="I64" s="13">
        <f t="shared" si="7"/>
        <v>72.8490909861423</v>
      </c>
      <c r="J64" s="13">
        <f t="shared" si="7"/>
        <v>127.77810738653218</v>
      </c>
      <c r="K64" s="13">
        <f t="shared" si="7"/>
        <v>62.41895156163919</v>
      </c>
      <c r="L64" s="13">
        <f t="shared" si="7"/>
        <v>3.40382251981184</v>
      </c>
      <c r="M64" s="13">
        <f t="shared" si="7"/>
        <v>64.53362715599441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68.69135907106836</v>
      </c>
      <c r="W64" s="13">
        <f t="shared" si="7"/>
        <v>65.00029738892523</v>
      </c>
      <c r="X64" s="13">
        <f t="shared" si="7"/>
        <v>0</v>
      </c>
      <c r="Y64" s="13">
        <f t="shared" si="7"/>
        <v>0</v>
      </c>
      <c r="Z64" s="14">
        <f t="shared" si="7"/>
        <v>65.00002891269276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59877592</v>
      </c>
      <c r="C67" s="23"/>
      <c r="D67" s="24">
        <v>46990795</v>
      </c>
      <c r="E67" s="25">
        <v>46990795</v>
      </c>
      <c r="F67" s="25">
        <v>2256221</v>
      </c>
      <c r="G67" s="25">
        <v>2720264</v>
      </c>
      <c r="H67" s="25">
        <v>2309838</v>
      </c>
      <c r="I67" s="25">
        <v>7286323</v>
      </c>
      <c r="J67" s="25">
        <v>2397977</v>
      </c>
      <c r="K67" s="25">
        <v>1286898</v>
      </c>
      <c r="L67" s="25">
        <v>1943368</v>
      </c>
      <c r="M67" s="25">
        <v>5628243</v>
      </c>
      <c r="N67" s="25"/>
      <c r="O67" s="25"/>
      <c r="P67" s="25"/>
      <c r="Q67" s="25"/>
      <c r="R67" s="25"/>
      <c r="S67" s="25"/>
      <c r="T67" s="25"/>
      <c r="U67" s="25"/>
      <c r="V67" s="25">
        <v>12914566</v>
      </c>
      <c r="W67" s="25">
        <v>36245390</v>
      </c>
      <c r="X67" s="25"/>
      <c r="Y67" s="24"/>
      <c r="Z67" s="26">
        <v>46990795</v>
      </c>
    </row>
    <row r="68" spans="1:26" ht="13.5" hidden="1">
      <c r="A68" s="36" t="s">
        <v>31</v>
      </c>
      <c r="B68" s="18">
        <v>26651751</v>
      </c>
      <c r="C68" s="18"/>
      <c r="D68" s="19">
        <v>26622632</v>
      </c>
      <c r="E68" s="20">
        <v>26622632</v>
      </c>
      <c r="F68" s="20">
        <v>197467</v>
      </c>
      <c r="G68" s="20">
        <v>465713</v>
      </c>
      <c r="H68" s="20">
        <v>197478</v>
      </c>
      <c r="I68" s="20">
        <v>860658</v>
      </c>
      <c r="J68" s="20">
        <v>190188</v>
      </c>
      <c r="K68" s="20">
        <v>197446</v>
      </c>
      <c r="L68" s="20">
        <v>197446</v>
      </c>
      <c r="M68" s="20">
        <v>585080</v>
      </c>
      <c r="N68" s="20"/>
      <c r="O68" s="20"/>
      <c r="P68" s="20"/>
      <c r="Q68" s="20"/>
      <c r="R68" s="20"/>
      <c r="S68" s="20"/>
      <c r="T68" s="20"/>
      <c r="U68" s="20"/>
      <c r="V68" s="20">
        <v>1445738</v>
      </c>
      <c r="W68" s="20">
        <v>26622632</v>
      </c>
      <c r="X68" s="20"/>
      <c r="Y68" s="19"/>
      <c r="Z68" s="22">
        <v>26622632</v>
      </c>
    </row>
    <row r="69" spans="1:26" ht="13.5" hidden="1">
      <c r="A69" s="37" t="s">
        <v>32</v>
      </c>
      <c r="B69" s="18">
        <v>20630944</v>
      </c>
      <c r="C69" s="18"/>
      <c r="D69" s="19">
        <v>20368163</v>
      </c>
      <c r="E69" s="20">
        <v>20368163</v>
      </c>
      <c r="F69" s="20">
        <v>2058754</v>
      </c>
      <c r="G69" s="20">
        <v>2254551</v>
      </c>
      <c r="H69" s="20">
        <v>2112360</v>
      </c>
      <c r="I69" s="20">
        <v>6425665</v>
      </c>
      <c r="J69" s="20">
        <v>2207789</v>
      </c>
      <c r="K69" s="20">
        <v>1089452</v>
      </c>
      <c r="L69" s="20">
        <v>1745922</v>
      </c>
      <c r="M69" s="20">
        <v>5043163</v>
      </c>
      <c r="N69" s="20"/>
      <c r="O69" s="20"/>
      <c r="P69" s="20"/>
      <c r="Q69" s="20"/>
      <c r="R69" s="20"/>
      <c r="S69" s="20"/>
      <c r="T69" s="20"/>
      <c r="U69" s="20"/>
      <c r="V69" s="20">
        <v>11468828</v>
      </c>
      <c r="W69" s="20">
        <v>9622758</v>
      </c>
      <c r="X69" s="20"/>
      <c r="Y69" s="19"/>
      <c r="Z69" s="22">
        <v>20368163</v>
      </c>
    </row>
    <row r="70" spans="1:26" ht="13.5" hidden="1">
      <c r="A70" s="38" t="s">
        <v>114</v>
      </c>
      <c r="B70" s="18">
        <v>7712303</v>
      </c>
      <c r="C70" s="18"/>
      <c r="D70" s="19">
        <v>4733771</v>
      </c>
      <c r="E70" s="20">
        <v>4733771</v>
      </c>
      <c r="F70" s="20">
        <v>71282</v>
      </c>
      <c r="G70" s="20">
        <v>319299</v>
      </c>
      <c r="H70" s="20">
        <v>105306</v>
      </c>
      <c r="I70" s="20">
        <v>495887</v>
      </c>
      <c r="J70" s="20">
        <v>72652</v>
      </c>
      <c r="K70" s="20">
        <v>89617</v>
      </c>
      <c r="L70" s="20">
        <v>64672</v>
      </c>
      <c r="M70" s="20">
        <v>226941</v>
      </c>
      <c r="N70" s="20"/>
      <c r="O70" s="20"/>
      <c r="P70" s="20"/>
      <c r="Q70" s="20"/>
      <c r="R70" s="20"/>
      <c r="S70" s="20"/>
      <c r="T70" s="20"/>
      <c r="U70" s="20"/>
      <c r="V70" s="20">
        <v>722828</v>
      </c>
      <c r="W70" s="20">
        <v>2366886</v>
      </c>
      <c r="X70" s="20"/>
      <c r="Y70" s="19"/>
      <c r="Z70" s="22">
        <v>4733771</v>
      </c>
    </row>
    <row r="71" spans="1:26" ht="13.5" hidden="1">
      <c r="A71" s="38" t="s">
        <v>115</v>
      </c>
      <c r="B71" s="18">
        <v>9650662</v>
      </c>
      <c r="C71" s="18"/>
      <c r="D71" s="19">
        <v>12321097</v>
      </c>
      <c r="E71" s="20">
        <v>12321097</v>
      </c>
      <c r="F71" s="20">
        <v>1663651</v>
      </c>
      <c r="G71" s="20">
        <v>1611431</v>
      </c>
      <c r="H71" s="20">
        <v>1683233</v>
      </c>
      <c r="I71" s="20">
        <v>4958315</v>
      </c>
      <c r="J71" s="20">
        <v>1811316</v>
      </c>
      <c r="K71" s="20">
        <v>676014</v>
      </c>
      <c r="L71" s="20">
        <v>1357429</v>
      </c>
      <c r="M71" s="20">
        <v>3844759</v>
      </c>
      <c r="N71" s="20"/>
      <c r="O71" s="20"/>
      <c r="P71" s="20"/>
      <c r="Q71" s="20"/>
      <c r="R71" s="20"/>
      <c r="S71" s="20"/>
      <c r="T71" s="20"/>
      <c r="U71" s="20"/>
      <c r="V71" s="20">
        <v>8803074</v>
      </c>
      <c r="W71" s="20">
        <v>5599224</v>
      </c>
      <c r="X71" s="20"/>
      <c r="Y71" s="19"/>
      <c r="Z71" s="22">
        <v>12321097</v>
      </c>
    </row>
    <row r="72" spans="1:26" ht="13.5" hidden="1">
      <c r="A72" s="38" t="s">
        <v>116</v>
      </c>
      <c r="B72" s="18">
        <v>2118991</v>
      </c>
      <c r="C72" s="18"/>
      <c r="D72" s="19">
        <v>2102754</v>
      </c>
      <c r="E72" s="20">
        <v>2102754</v>
      </c>
      <c r="F72" s="20">
        <v>205836</v>
      </c>
      <c r="G72" s="20">
        <v>205836</v>
      </c>
      <c r="H72" s="20">
        <v>205836</v>
      </c>
      <c r="I72" s="20">
        <v>617508</v>
      </c>
      <c r="J72" s="20">
        <v>205836</v>
      </c>
      <c r="K72" s="20">
        <v>205836</v>
      </c>
      <c r="L72" s="20">
        <v>205836</v>
      </c>
      <c r="M72" s="20">
        <v>617508</v>
      </c>
      <c r="N72" s="20"/>
      <c r="O72" s="20"/>
      <c r="P72" s="20"/>
      <c r="Q72" s="20"/>
      <c r="R72" s="20"/>
      <c r="S72" s="20"/>
      <c r="T72" s="20"/>
      <c r="U72" s="20"/>
      <c r="V72" s="20">
        <v>1235016</v>
      </c>
      <c r="W72" s="20">
        <v>1051380</v>
      </c>
      <c r="X72" s="20"/>
      <c r="Y72" s="19"/>
      <c r="Z72" s="22">
        <v>2102754</v>
      </c>
    </row>
    <row r="73" spans="1:26" ht="13.5" hidden="1">
      <c r="A73" s="38" t="s">
        <v>117</v>
      </c>
      <c r="B73" s="18">
        <v>1148988</v>
      </c>
      <c r="C73" s="18"/>
      <c r="D73" s="19">
        <v>1210541</v>
      </c>
      <c r="E73" s="20">
        <v>1210541</v>
      </c>
      <c r="F73" s="20">
        <v>117985</v>
      </c>
      <c r="G73" s="20">
        <v>117985</v>
      </c>
      <c r="H73" s="20">
        <v>117985</v>
      </c>
      <c r="I73" s="20">
        <v>353955</v>
      </c>
      <c r="J73" s="20">
        <v>117985</v>
      </c>
      <c r="K73" s="20">
        <v>117985</v>
      </c>
      <c r="L73" s="20">
        <v>117985</v>
      </c>
      <c r="M73" s="20">
        <v>353955</v>
      </c>
      <c r="N73" s="20"/>
      <c r="O73" s="20"/>
      <c r="P73" s="20"/>
      <c r="Q73" s="20"/>
      <c r="R73" s="20"/>
      <c r="S73" s="20"/>
      <c r="T73" s="20"/>
      <c r="U73" s="20"/>
      <c r="V73" s="20">
        <v>707910</v>
      </c>
      <c r="W73" s="20">
        <v>605268</v>
      </c>
      <c r="X73" s="20"/>
      <c r="Y73" s="19"/>
      <c r="Z73" s="22">
        <v>1210541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12594897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>
        <v>22441977</v>
      </c>
      <c r="C76" s="31"/>
      <c r="D76" s="32">
        <v>30544020</v>
      </c>
      <c r="E76" s="33">
        <v>30544020</v>
      </c>
      <c r="F76" s="33">
        <v>1411835</v>
      </c>
      <c r="G76" s="33">
        <v>580746</v>
      </c>
      <c r="H76" s="33">
        <v>1435924</v>
      </c>
      <c r="I76" s="33">
        <v>3428505</v>
      </c>
      <c r="J76" s="33">
        <v>2438547</v>
      </c>
      <c r="K76" s="33">
        <v>1207025</v>
      </c>
      <c r="L76" s="33">
        <v>177488</v>
      </c>
      <c r="M76" s="33">
        <v>3823060</v>
      </c>
      <c r="N76" s="33"/>
      <c r="O76" s="33"/>
      <c r="P76" s="33"/>
      <c r="Q76" s="33"/>
      <c r="R76" s="33"/>
      <c r="S76" s="33"/>
      <c r="T76" s="33"/>
      <c r="U76" s="33"/>
      <c r="V76" s="33">
        <v>7251565</v>
      </c>
      <c r="W76" s="33">
        <v>15272010</v>
      </c>
      <c r="X76" s="33"/>
      <c r="Y76" s="32"/>
      <c r="Z76" s="34">
        <v>30544020</v>
      </c>
    </row>
    <row r="77" spans="1:26" ht="13.5" hidden="1">
      <c r="A77" s="36" t="s">
        <v>31</v>
      </c>
      <c r="B77" s="18">
        <v>4863888</v>
      </c>
      <c r="C77" s="18"/>
      <c r="D77" s="19">
        <v>17304708</v>
      </c>
      <c r="E77" s="20">
        <v>17304708</v>
      </c>
      <c r="F77" s="20">
        <v>39097</v>
      </c>
      <c r="G77" s="20">
        <v>187936</v>
      </c>
      <c r="H77" s="20">
        <v>195211</v>
      </c>
      <c r="I77" s="20">
        <v>422244</v>
      </c>
      <c r="J77" s="20">
        <v>861757</v>
      </c>
      <c r="K77" s="20">
        <v>219994</v>
      </c>
      <c r="L77" s="20">
        <v>69083</v>
      </c>
      <c r="M77" s="20">
        <v>1150834</v>
      </c>
      <c r="N77" s="20"/>
      <c r="O77" s="20"/>
      <c r="P77" s="20"/>
      <c r="Q77" s="20"/>
      <c r="R77" s="20"/>
      <c r="S77" s="20"/>
      <c r="T77" s="20"/>
      <c r="U77" s="20"/>
      <c r="V77" s="20">
        <v>1573078</v>
      </c>
      <c r="W77" s="20">
        <v>8652354</v>
      </c>
      <c r="X77" s="20"/>
      <c r="Y77" s="19"/>
      <c r="Z77" s="22">
        <v>17304708</v>
      </c>
    </row>
    <row r="78" spans="1:26" ht="13.5" hidden="1">
      <c r="A78" s="37" t="s">
        <v>32</v>
      </c>
      <c r="B78" s="18">
        <v>17578089</v>
      </c>
      <c r="C78" s="18"/>
      <c r="D78" s="19">
        <v>13239312</v>
      </c>
      <c r="E78" s="20">
        <v>13239312</v>
      </c>
      <c r="F78" s="20">
        <v>1372738</v>
      </c>
      <c r="G78" s="20">
        <v>392810</v>
      </c>
      <c r="H78" s="20">
        <v>1240713</v>
      </c>
      <c r="I78" s="20">
        <v>3006261</v>
      </c>
      <c r="J78" s="20">
        <v>1576790</v>
      </c>
      <c r="K78" s="20">
        <v>987031</v>
      </c>
      <c r="L78" s="20">
        <v>108405</v>
      </c>
      <c r="M78" s="20">
        <v>2672226</v>
      </c>
      <c r="N78" s="20"/>
      <c r="O78" s="20"/>
      <c r="P78" s="20"/>
      <c r="Q78" s="20"/>
      <c r="R78" s="20"/>
      <c r="S78" s="20"/>
      <c r="T78" s="20"/>
      <c r="U78" s="20"/>
      <c r="V78" s="20">
        <v>5678487</v>
      </c>
      <c r="W78" s="20">
        <v>6619656</v>
      </c>
      <c r="X78" s="20"/>
      <c r="Y78" s="19"/>
      <c r="Z78" s="22">
        <v>13239312</v>
      </c>
    </row>
    <row r="79" spans="1:26" ht="13.5" hidden="1">
      <c r="A79" s="38" t="s">
        <v>114</v>
      </c>
      <c r="B79" s="18">
        <v>2541091</v>
      </c>
      <c r="C79" s="18"/>
      <c r="D79" s="19">
        <v>3076956</v>
      </c>
      <c r="E79" s="20">
        <v>3076956</v>
      </c>
      <c r="F79" s="20">
        <v>279554</v>
      </c>
      <c r="G79" s="20">
        <v>337898</v>
      </c>
      <c r="H79" s="20">
        <v>353659</v>
      </c>
      <c r="I79" s="20">
        <v>971111</v>
      </c>
      <c r="J79" s="20">
        <v>310322</v>
      </c>
      <c r="K79" s="20">
        <v>85671</v>
      </c>
      <c r="L79" s="20">
        <v>23951</v>
      </c>
      <c r="M79" s="20">
        <v>419944</v>
      </c>
      <c r="N79" s="20"/>
      <c r="O79" s="20"/>
      <c r="P79" s="20"/>
      <c r="Q79" s="20"/>
      <c r="R79" s="20"/>
      <c r="S79" s="20"/>
      <c r="T79" s="20"/>
      <c r="U79" s="20"/>
      <c r="V79" s="20">
        <v>1391055</v>
      </c>
      <c r="W79" s="20">
        <v>1538478</v>
      </c>
      <c r="X79" s="20"/>
      <c r="Y79" s="19"/>
      <c r="Z79" s="22">
        <v>3076956</v>
      </c>
    </row>
    <row r="80" spans="1:26" ht="13.5" hidden="1">
      <c r="A80" s="38" t="s">
        <v>115</v>
      </c>
      <c r="B80" s="18">
        <v>13484810</v>
      </c>
      <c r="C80" s="18"/>
      <c r="D80" s="19">
        <v>8008716</v>
      </c>
      <c r="E80" s="20">
        <v>8008716</v>
      </c>
      <c r="F80" s="20">
        <v>690548</v>
      </c>
      <c r="G80" s="20">
        <v>22937</v>
      </c>
      <c r="H80" s="20">
        <v>689467</v>
      </c>
      <c r="I80" s="20">
        <v>1402952</v>
      </c>
      <c r="J80" s="20">
        <v>872714</v>
      </c>
      <c r="K80" s="20">
        <v>707992</v>
      </c>
      <c r="L80" s="20">
        <v>21245</v>
      </c>
      <c r="M80" s="20">
        <v>1601951</v>
      </c>
      <c r="N80" s="20"/>
      <c r="O80" s="20"/>
      <c r="P80" s="20"/>
      <c r="Q80" s="20"/>
      <c r="R80" s="20"/>
      <c r="S80" s="20"/>
      <c r="T80" s="20"/>
      <c r="U80" s="20"/>
      <c r="V80" s="20">
        <v>3004903</v>
      </c>
      <c r="W80" s="20">
        <v>4004358</v>
      </c>
      <c r="X80" s="20"/>
      <c r="Y80" s="19"/>
      <c r="Z80" s="22">
        <v>8008716</v>
      </c>
    </row>
    <row r="81" spans="1:26" ht="13.5" hidden="1">
      <c r="A81" s="38" t="s">
        <v>116</v>
      </c>
      <c r="B81" s="18">
        <v>1129272</v>
      </c>
      <c r="C81" s="18"/>
      <c r="D81" s="19">
        <v>1366788</v>
      </c>
      <c r="E81" s="20">
        <v>1366788</v>
      </c>
      <c r="F81" s="20">
        <v>211416</v>
      </c>
      <c r="G81" s="20">
        <v>27730</v>
      </c>
      <c r="H81" s="20">
        <v>135199</v>
      </c>
      <c r="I81" s="20">
        <v>374345</v>
      </c>
      <c r="J81" s="20">
        <v>242995</v>
      </c>
      <c r="K81" s="20">
        <v>119723</v>
      </c>
      <c r="L81" s="20">
        <v>59193</v>
      </c>
      <c r="M81" s="20">
        <v>421911</v>
      </c>
      <c r="N81" s="20"/>
      <c r="O81" s="20"/>
      <c r="P81" s="20"/>
      <c r="Q81" s="20"/>
      <c r="R81" s="20"/>
      <c r="S81" s="20"/>
      <c r="T81" s="20"/>
      <c r="U81" s="20"/>
      <c r="V81" s="20">
        <v>796256</v>
      </c>
      <c r="W81" s="20">
        <v>683394</v>
      </c>
      <c r="X81" s="20"/>
      <c r="Y81" s="19"/>
      <c r="Z81" s="22">
        <v>1366788</v>
      </c>
    </row>
    <row r="82" spans="1:26" ht="13.5" hidden="1">
      <c r="A82" s="38" t="s">
        <v>117</v>
      </c>
      <c r="B82" s="18">
        <v>422916</v>
      </c>
      <c r="C82" s="18"/>
      <c r="D82" s="19">
        <v>786852</v>
      </c>
      <c r="E82" s="20">
        <v>786852</v>
      </c>
      <c r="F82" s="20">
        <v>191220</v>
      </c>
      <c r="G82" s="20">
        <v>4245</v>
      </c>
      <c r="H82" s="20">
        <v>62388</v>
      </c>
      <c r="I82" s="20">
        <v>257853</v>
      </c>
      <c r="J82" s="20">
        <v>150759</v>
      </c>
      <c r="K82" s="20">
        <v>73645</v>
      </c>
      <c r="L82" s="20">
        <v>4016</v>
      </c>
      <c r="M82" s="20">
        <v>228420</v>
      </c>
      <c r="N82" s="20"/>
      <c r="O82" s="20"/>
      <c r="P82" s="20"/>
      <c r="Q82" s="20"/>
      <c r="R82" s="20"/>
      <c r="S82" s="20"/>
      <c r="T82" s="20"/>
      <c r="U82" s="20"/>
      <c r="V82" s="20">
        <v>486273</v>
      </c>
      <c r="W82" s="20">
        <v>393426</v>
      </c>
      <c r="X82" s="20"/>
      <c r="Y82" s="19"/>
      <c r="Z82" s="22">
        <v>786852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11962268</v>
      </c>
      <c r="C5" s="18">
        <v>0</v>
      </c>
      <c r="D5" s="58">
        <v>13056140</v>
      </c>
      <c r="E5" s="59">
        <v>13056140</v>
      </c>
      <c r="F5" s="59">
        <v>12649840</v>
      </c>
      <c r="G5" s="59">
        <v>-16148</v>
      </c>
      <c r="H5" s="59">
        <v>-8835</v>
      </c>
      <c r="I5" s="59">
        <v>12624857</v>
      </c>
      <c r="J5" s="59">
        <v>-956</v>
      </c>
      <c r="K5" s="59">
        <v>0</v>
      </c>
      <c r="L5" s="59">
        <v>3193</v>
      </c>
      <c r="M5" s="59">
        <v>2237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12627094</v>
      </c>
      <c r="W5" s="59">
        <v>6528072</v>
      </c>
      <c r="X5" s="59">
        <v>6099022</v>
      </c>
      <c r="Y5" s="60">
        <v>93.43</v>
      </c>
      <c r="Z5" s="61">
        <v>13056140</v>
      </c>
    </row>
    <row r="6" spans="1:26" ht="13.5">
      <c r="A6" s="57" t="s">
        <v>32</v>
      </c>
      <c r="B6" s="18">
        <v>60385902</v>
      </c>
      <c r="C6" s="18">
        <v>0</v>
      </c>
      <c r="D6" s="58">
        <v>67760024</v>
      </c>
      <c r="E6" s="59">
        <v>67760024</v>
      </c>
      <c r="F6" s="59">
        <v>5799707</v>
      </c>
      <c r="G6" s="59">
        <v>5982081</v>
      </c>
      <c r="H6" s="59">
        <v>5901787</v>
      </c>
      <c r="I6" s="59">
        <v>17683575</v>
      </c>
      <c r="J6" s="59">
        <v>6351791</v>
      </c>
      <c r="K6" s="59">
        <v>6204428</v>
      </c>
      <c r="L6" s="59">
        <v>5854957</v>
      </c>
      <c r="M6" s="59">
        <v>18411176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36094751</v>
      </c>
      <c r="W6" s="59">
        <v>33880014</v>
      </c>
      <c r="X6" s="59">
        <v>2214737</v>
      </c>
      <c r="Y6" s="60">
        <v>6.54</v>
      </c>
      <c r="Z6" s="61">
        <v>67760024</v>
      </c>
    </row>
    <row r="7" spans="1:26" ht="13.5">
      <c r="A7" s="57" t="s">
        <v>33</v>
      </c>
      <c r="B7" s="18">
        <v>640237</v>
      </c>
      <c r="C7" s="18">
        <v>0</v>
      </c>
      <c r="D7" s="58">
        <v>263000</v>
      </c>
      <c r="E7" s="59">
        <v>263000</v>
      </c>
      <c r="F7" s="59">
        <v>3476</v>
      </c>
      <c r="G7" s="59">
        <v>34475</v>
      </c>
      <c r="H7" s="59">
        <v>0</v>
      </c>
      <c r="I7" s="59">
        <v>37951</v>
      </c>
      <c r="J7" s="59">
        <v>11299</v>
      </c>
      <c r="K7" s="59">
        <v>4212</v>
      </c>
      <c r="L7" s="59">
        <v>371</v>
      </c>
      <c r="M7" s="59">
        <v>15882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53833</v>
      </c>
      <c r="W7" s="59">
        <v>131502</v>
      </c>
      <c r="X7" s="59">
        <v>-77669</v>
      </c>
      <c r="Y7" s="60">
        <v>-59.06</v>
      </c>
      <c r="Z7" s="61">
        <v>263000</v>
      </c>
    </row>
    <row r="8" spans="1:26" ht="13.5">
      <c r="A8" s="57" t="s">
        <v>34</v>
      </c>
      <c r="B8" s="18">
        <v>46388022</v>
      </c>
      <c r="C8" s="18">
        <v>0</v>
      </c>
      <c r="D8" s="58">
        <v>49479000</v>
      </c>
      <c r="E8" s="59">
        <v>49479000</v>
      </c>
      <c r="F8" s="59">
        <v>18918000</v>
      </c>
      <c r="G8" s="59">
        <v>0</v>
      </c>
      <c r="H8" s="59">
        <v>0</v>
      </c>
      <c r="I8" s="59">
        <v>18918000</v>
      </c>
      <c r="J8" s="59">
        <v>0</v>
      </c>
      <c r="K8" s="59">
        <v>0</v>
      </c>
      <c r="L8" s="59">
        <v>30268000</v>
      </c>
      <c r="M8" s="59">
        <v>30268000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49186000</v>
      </c>
      <c r="W8" s="59">
        <v>24739500</v>
      </c>
      <c r="X8" s="59">
        <v>24446500</v>
      </c>
      <c r="Y8" s="60">
        <v>98.82</v>
      </c>
      <c r="Z8" s="61">
        <v>49479000</v>
      </c>
    </row>
    <row r="9" spans="1:26" ht="13.5">
      <c r="A9" s="57" t="s">
        <v>35</v>
      </c>
      <c r="B9" s="18">
        <v>14677223</v>
      </c>
      <c r="C9" s="18">
        <v>0</v>
      </c>
      <c r="D9" s="58">
        <v>6661185</v>
      </c>
      <c r="E9" s="59">
        <v>6661185</v>
      </c>
      <c r="F9" s="59">
        <v>315657</v>
      </c>
      <c r="G9" s="59">
        <v>382345</v>
      </c>
      <c r="H9" s="59">
        <v>230392</v>
      </c>
      <c r="I9" s="59">
        <v>928394</v>
      </c>
      <c r="J9" s="59">
        <v>2010810</v>
      </c>
      <c r="K9" s="59">
        <v>177790</v>
      </c>
      <c r="L9" s="59">
        <v>291819</v>
      </c>
      <c r="M9" s="59">
        <v>2480419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3408813</v>
      </c>
      <c r="W9" s="59">
        <v>3330594</v>
      </c>
      <c r="X9" s="59">
        <v>78219</v>
      </c>
      <c r="Y9" s="60">
        <v>2.35</v>
      </c>
      <c r="Z9" s="61">
        <v>6661185</v>
      </c>
    </row>
    <row r="10" spans="1:26" ht="25.5">
      <c r="A10" s="62" t="s">
        <v>106</v>
      </c>
      <c r="B10" s="63">
        <f>SUM(B5:B9)</f>
        <v>134053652</v>
      </c>
      <c r="C10" s="63">
        <f>SUM(C5:C9)</f>
        <v>0</v>
      </c>
      <c r="D10" s="64">
        <f aca="true" t="shared" si="0" ref="D10:Z10">SUM(D5:D9)</f>
        <v>137219349</v>
      </c>
      <c r="E10" s="65">
        <f t="shared" si="0"/>
        <v>137219349</v>
      </c>
      <c r="F10" s="65">
        <f t="shared" si="0"/>
        <v>37686680</v>
      </c>
      <c r="G10" s="65">
        <f t="shared" si="0"/>
        <v>6382753</v>
      </c>
      <c r="H10" s="65">
        <f t="shared" si="0"/>
        <v>6123344</v>
      </c>
      <c r="I10" s="65">
        <f t="shared" si="0"/>
        <v>50192777</v>
      </c>
      <c r="J10" s="65">
        <f t="shared" si="0"/>
        <v>8372944</v>
      </c>
      <c r="K10" s="65">
        <f t="shared" si="0"/>
        <v>6386430</v>
      </c>
      <c r="L10" s="65">
        <f t="shared" si="0"/>
        <v>36418340</v>
      </c>
      <c r="M10" s="65">
        <f t="shared" si="0"/>
        <v>51177714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101370491</v>
      </c>
      <c r="W10" s="65">
        <f t="shared" si="0"/>
        <v>68609682</v>
      </c>
      <c r="X10" s="65">
        <f t="shared" si="0"/>
        <v>32760809</v>
      </c>
      <c r="Y10" s="66">
        <f>+IF(W10&lt;&gt;0,(X10/W10)*100,0)</f>
        <v>47.749542112729806</v>
      </c>
      <c r="Z10" s="67">
        <f t="shared" si="0"/>
        <v>137219349</v>
      </c>
    </row>
    <row r="11" spans="1:26" ht="13.5">
      <c r="A11" s="57" t="s">
        <v>36</v>
      </c>
      <c r="B11" s="18">
        <v>55904675</v>
      </c>
      <c r="C11" s="18">
        <v>0</v>
      </c>
      <c r="D11" s="58">
        <v>65096116</v>
      </c>
      <c r="E11" s="59">
        <v>65096116</v>
      </c>
      <c r="F11" s="59">
        <v>4610557</v>
      </c>
      <c r="G11" s="59">
        <v>5006283</v>
      </c>
      <c r="H11" s="59">
        <v>4575284</v>
      </c>
      <c r="I11" s="59">
        <v>14192124</v>
      </c>
      <c r="J11" s="59">
        <v>4503338</v>
      </c>
      <c r="K11" s="59">
        <v>7332084</v>
      </c>
      <c r="L11" s="59">
        <v>4511652</v>
      </c>
      <c r="M11" s="59">
        <v>16347074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30539198</v>
      </c>
      <c r="W11" s="59">
        <v>32548056</v>
      </c>
      <c r="X11" s="59">
        <v>-2008858</v>
      </c>
      <c r="Y11" s="60">
        <v>-6.17</v>
      </c>
      <c r="Z11" s="61">
        <v>65096116</v>
      </c>
    </row>
    <row r="12" spans="1:26" ht="13.5">
      <c r="A12" s="57" t="s">
        <v>37</v>
      </c>
      <c r="B12" s="18">
        <v>4961607</v>
      </c>
      <c r="C12" s="18">
        <v>0</v>
      </c>
      <c r="D12" s="58">
        <v>4918679</v>
      </c>
      <c r="E12" s="59">
        <v>4918679</v>
      </c>
      <c r="F12" s="59">
        <v>364626</v>
      </c>
      <c r="G12" s="59">
        <v>364626</v>
      </c>
      <c r="H12" s="59">
        <v>377470</v>
      </c>
      <c r="I12" s="59">
        <v>1106722</v>
      </c>
      <c r="J12" s="59">
        <v>387979</v>
      </c>
      <c r="K12" s="59">
        <v>397063</v>
      </c>
      <c r="L12" s="59">
        <v>394310</v>
      </c>
      <c r="M12" s="59">
        <v>1179352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2286074</v>
      </c>
      <c r="W12" s="59">
        <v>2459340</v>
      </c>
      <c r="X12" s="59">
        <v>-173266</v>
      </c>
      <c r="Y12" s="60">
        <v>-7.05</v>
      </c>
      <c r="Z12" s="61">
        <v>4918679</v>
      </c>
    </row>
    <row r="13" spans="1:26" ht="13.5">
      <c r="A13" s="57" t="s">
        <v>107</v>
      </c>
      <c r="B13" s="18">
        <v>10878281</v>
      </c>
      <c r="C13" s="18">
        <v>0</v>
      </c>
      <c r="D13" s="58">
        <v>11617000</v>
      </c>
      <c r="E13" s="59">
        <v>11617000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5808498</v>
      </c>
      <c r="X13" s="59">
        <v>-5808498</v>
      </c>
      <c r="Y13" s="60">
        <v>-100</v>
      </c>
      <c r="Z13" s="61">
        <v>11617000</v>
      </c>
    </row>
    <row r="14" spans="1:26" ht="13.5">
      <c r="A14" s="57" t="s">
        <v>38</v>
      </c>
      <c r="B14" s="18">
        <v>17725489</v>
      </c>
      <c r="C14" s="18">
        <v>0</v>
      </c>
      <c r="D14" s="58">
        <v>5217633</v>
      </c>
      <c r="E14" s="59">
        <v>5217633</v>
      </c>
      <c r="F14" s="59">
        <v>1836410</v>
      </c>
      <c r="G14" s="59">
        <v>5144</v>
      </c>
      <c r="H14" s="59">
        <v>942210</v>
      </c>
      <c r="I14" s="59">
        <v>2783764</v>
      </c>
      <c r="J14" s="59">
        <v>16102</v>
      </c>
      <c r="K14" s="59">
        <v>1368485</v>
      </c>
      <c r="L14" s="59">
        <v>19796</v>
      </c>
      <c r="M14" s="59">
        <v>1404383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4188147</v>
      </c>
      <c r="W14" s="59">
        <v>2608818</v>
      </c>
      <c r="X14" s="59">
        <v>1579329</v>
      </c>
      <c r="Y14" s="60">
        <v>60.54</v>
      </c>
      <c r="Z14" s="61">
        <v>5217633</v>
      </c>
    </row>
    <row r="15" spans="1:26" ht="13.5">
      <c r="A15" s="57" t="s">
        <v>39</v>
      </c>
      <c r="B15" s="18">
        <v>39506859</v>
      </c>
      <c r="C15" s="18">
        <v>0</v>
      </c>
      <c r="D15" s="58">
        <v>47404000</v>
      </c>
      <c r="E15" s="59">
        <v>47404000</v>
      </c>
      <c r="F15" s="59">
        <v>4555805</v>
      </c>
      <c r="G15" s="59">
        <v>561953</v>
      </c>
      <c r="H15" s="59">
        <v>6894294</v>
      </c>
      <c r="I15" s="59">
        <v>12012052</v>
      </c>
      <c r="J15" s="59">
        <v>502237</v>
      </c>
      <c r="K15" s="59">
        <v>3261920</v>
      </c>
      <c r="L15" s="59">
        <v>248020</v>
      </c>
      <c r="M15" s="59">
        <v>4012177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16024229</v>
      </c>
      <c r="W15" s="59">
        <v>23701998</v>
      </c>
      <c r="X15" s="59">
        <v>-7677769</v>
      </c>
      <c r="Y15" s="60">
        <v>-32.39</v>
      </c>
      <c r="Z15" s="61">
        <v>47404000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46676475</v>
      </c>
      <c r="C17" s="18">
        <v>0</v>
      </c>
      <c r="D17" s="58">
        <v>50984155</v>
      </c>
      <c r="E17" s="59">
        <v>50984155</v>
      </c>
      <c r="F17" s="59">
        <v>987931</v>
      </c>
      <c r="G17" s="59">
        <v>2254693</v>
      </c>
      <c r="H17" s="59">
        <v>2698360</v>
      </c>
      <c r="I17" s="59">
        <v>5940984</v>
      </c>
      <c r="J17" s="59">
        <v>2077871</v>
      </c>
      <c r="K17" s="59">
        <v>4173872</v>
      </c>
      <c r="L17" s="59">
        <v>1697616</v>
      </c>
      <c r="M17" s="59">
        <v>7949359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13890343</v>
      </c>
      <c r="W17" s="59">
        <v>25628580</v>
      </c>
      <c r="X17" s="59">
        <v>-11738237</v>
      </c>
      <c r="Y17" s="60">
        <v>-45.8</v>
      </c>
      <c r="Z17" s="61">
        <v>50984155</v>
      </c>
    </row>
    <row r="18" spans="1:26" ht="13.5">
      <c r="A18" s="69" t="s">
        <v>42</v>
      </c>
      <c r="B18" s="70">
        <f>SUM(B11:B17)</f>
        <v>175653386</v>
      </c>
      <c r="C18" s="70">
        <f>SUM(C11:C17)</f>
        <v>0</v>
      </c>
      <c r="D18" s="71">
        <f aca="true" t="shared" si="1" ref="D18:Z18">SUM(D11:D17)</f>
        <v>185237583</v>
      </c>
      <c r="E18" s="72">
        <f t="shared" si="1"/>
        <v>185237583</v>
      </c>
      <c r="F18" s="72">
        <f t="shared" si="1"/>
        <v>12355329</v>
      </c>
      <c r="G18" s="72">
        <f t="shared" si="1"/>
        <v>8192699</v>
      </c>
      <c r="H18" s="72">
        <f t="shared" si="1"/>
        <v>15487618</v>
      </c>
      <c r="I18" s="72">
        <f t="shared" si="1"/>
        <v>36035646</v>
      </c>
      <c r="J18" s="72">
        <f t="shared" si="1"/>
        <v>7487527</v>
      </c>
      <c r="K18" s="72">
        <f t="shared" si="1"/>
        <v>16533424</v>
      </c>
      <c r="L18" s="72">
        <f t="shared" si="1"/>
        <v>6871394</v>
      </c>
      <c r="M18" s="72">
        <f t="shared" si="1"/>
        <v>30892345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66927991</v>
      </c>
      <c r="W18" s="72">
        <f t="shared" si="1"/>
        <v>92755290</v>
      </c>
      <c r="X18" s="72">
        <f t="shared" si="1"/>
        <v>-25827299</v>
      </c>
      <c r="Y18" s="66">
        <f>+IF(W18&lt;&gt;0,(X18/W18)*100,0)</f>
        <v>-27.844556358995803</v>
      </c>
      <c r="Z18" s="73">
        <f t="shared" si="1"/>
        <v>185237583</v>
      </c>
    </row>
    <row r="19" spans="1:26" ht="13.5">
      <c r="A19" s="69" t="s">
        <v>43</v>
      </c>
      <c r="B19" s="74">
        <f>+B10-B18</f>
        <v>-41599734</v>
      </c>
      <c r="C19" s="74">
        <f>+C10-C18</f>
        <v>0</v>
      </c>
      <c r="D19" s="75">
        <f aca="true" t="shared" si="2" ref="D19:Z19">+D10-D18</f>
        <v>-48018234</v>
      </c>
      <c r="E19" s="76">
        <f t="shared" si="2"/>
        <v>-48018234</v>
      </c>
      <c r="F19" s="76">
        <f t="shared" si="2"/>
        <v>25331351</v>
      </c>
      <c r="G19" s="76">
        <f t="shared" si="2"/>
        <v>-1809946</v>
      </c>
      <c r="H19" s="76">
        <f t="shared" si="2"/>
        <v>-9364274</v>
      </c>
      <c r="I19" s="76">
        <f t="shared" si="2"/>
        <v>14157131</v>
      </c>
      <c r="J19" s="76">
        <f t="shared" si="2"/>
        <v>885417</v>
      </c>
      <c r="K19" s="76">
        <f t="shared" si="2"/>
        <v>-10146994</v>
      </c>
      <c r="L19" s="76">
        <f t="shared" si="2"/>
        <v>29546946</v>
      </c>
      <c r="M19" s="76">
        <f t="shared" si="2"/>
        <v>20285369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34442500</v>
      </c>
      <c r="W19" s="76">
        <f>IF(E10=E18,0,W10-W18)</f>
        <v>-24145608</v>
      </c>
      <c r="X19" s="76">
        <f t="shared" si="2"/>
        <v>58588108</v>
      </c>
      <c r="Y19" s="77">
        <f>+IF(W19&lt;&gt;0,(X19/W19)*100,0)</f>
        <v>-242.64498951527747</v>
      </c>
      <c r="Z19" s="78">
        <f t="shared" si="2"/>
        <v>-48018234</v>
      </c>
    </row>
    <row r="20" spans="1:26" ht="13.5">
      <c r="A20" s="57" t="s">
        <v>44</v>
      </c>
      <c r="B20" s="18">
        <v>13897861</v>
      </c>
      <c r="C20" s="18">
        <v>0</v>
      </c>
      <c r="D20" s="58">
        <v>28855000</v>
      </c>
      <c r="E20" s="59">
        <v>28855000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14427500</v>
      </c>
      <c r="X20" s="59">
        <v>-14427500</v>
      </c>
      <c r="Y20" s="60">
        <v>-100</v>
      </c>
      <c r="Z20" s="61">
        <v>28855000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-5000</v>
      </c>
      <c r="I21" s="81">
        <v>-5000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-5000</v>
      </c>
      <c r="W21" s="81"/>
      <c r="X21" s="81">
        <v>-5000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-27701873</v>
      </c>
      <c r="C22" s="85">
        <f>SUM(C19:C21)</f>
        <v>0</v>
      </c>
      <c r="D22" s="86">
        <f aca="true" t="shared" si="3" ref="D22:Z22">SUM(D19:D21)</f>
        <v>-19163234</v>
      </c>
      <c r="E22" s="87">
        <f t="shared" si="3"/>
        <v>-19163234</v>
      </c>
      <c r="F22" s="87">
        <f t="shared" si="3"/>
        <v>25331351</v>
      </c>
      <c r="G22" s="87">
        <f t="shared" si="3"/>
        <v>-1809946</v>
      </c>
      <c r="H22" s="87">
        <f t="shared" si="3"/>
        <v>-9369274</v>
      </c>
      <c r="I22" s="87">
        <f t="shared" si="3"/>
        <v>14152131</v>
      </c>
      <c r="J22" s="87">
        <f t="shared" si="3"/>
        <v>885417</v>
      </c>
      <c r="K22" s="87">
        <f t="shared" si="3"/>
        <v>-10146994</v>
      </c>
      <c r="L22" s="87">
        <f t="shared" si="3"/>
        <v>29546946</v>
      </c>
      <c r="M22" s="87">
        <f t="shared" si="3"/>
        <v>20285369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34437500</v>
      </c>
      <c r="W22" s="87">
        <f t="shared" si="3"/>
        <v>-9718108</v>
      </c>
      <c r="X22" s="87">
        <f t="shared" si="3"/>
        <v>44155608</v>
      </c>
      <c r="Y22" s="88">
        <f>+IF(W22&lt;&gt;0,(X22/W22)*100,0)</f>
        <v>-454.3642445628305</v>
      </c>
      <c r="Z22" s="89">
        <f t="shared" si="3"/>
        <v>-19163234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-27701873</v>
      </c>
      <c r="C24" s="74">
        <f>SUM(C22:C23)</f>
        <v>0</v>
      </c>
      <c r="D24" s="75">
        <f aca="true" t="shared" si="4" ref="D24:Z24">SUM(D22:D23)</f>
        <v>-19163234</v>
      </c>
      <c r="E24" s="76">
        <f t="shared" si="4"/>
        <v>-19163234</v>
      </c>
      <c r="F24" s="76">
        <f t="shared" si="4"/>
        <v>25331351</v>
      </c>
      <c r="G24" s="76">
        <f t="shared" si="4"/>
        <v>-1809946</v>
      </c>
      <c r="H24" s="76">
        <f t="shared" si="4"/>
        <v>-9369274</v>
      </c>
      <c r="I24" s="76">
        <f t="shared" si="4"/>
        <v>14152131</v>
      </c>
      <c r="J24" s="76">
        <f t="shared" si="4"/>
        <v>885417</v>
      </c>
      <c r="K24" s="76">
        <f t="shared" si="4"/>
        <v>-10146994</v>
      </c>
      <c r="L24" s="76">
        <f t="shared" si="4"/>
        <v>29546946</v>
      </c>
      <c r="M24" s="76">
        <f t="shared" si="4"/>
        <v>20285369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34437500</v>
      </c>
      <c r="W24" s="76">
        <f t="shared" si="4"/>
        <v>-9718108</v>
      </c>
      <c r="X24" s="76">
        <f t="shared" si="4"/>
        <v>44155608</v>
      </c>
      <c r="Y24" s="77">
        <f>+IF(W24&lt;&gt;0,(X24/W24)*100,0)</f>
        <v>-454.3642445628305</v>
      </c>
      <c r="Z24" s="78">
        <f t="shared" si="4"/>
        <v>-19163234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19995088</v>
      </c>
      <c r="C27" s="21">
        <v>0</v>
      </c>
      <c r="D27" s="98">
        <v>31026000</v>
      </c>
      <c r="E27" s="99">
        <v>31026000</v>
      </c>
      <c r="F27" s="99">
        <v>0</v>
      </c>
      <c r="G27" s="99">
        <v>1731291</v>
      </c>
      <c r="H27" s="99">
        <v>1478261</v>
      </c>
      <c r="I27" s="99">
        <v>3209552</v>
      </c>
      <c r="J27" s="99">
        <v>2843385</v>
      </c>
      <c r="K27" s="99">
        <v>2280191</v>
      </c>
      <c r="L27" s="99">
        <v>2420361</v>
      </c>
      <c r="M27" s="99">
        <v>7543937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10753489</v>
      </c>
      <c r="W27" s="99">
        <v>15513000</v>
      </c>
      <c r="X27" s="99">
        <v>-4759511</v>
      </c>
      <c r="Y27" s="100">
        <v>-30.68</v>
      </c>
      <c r="Z27" s="101">
        <v>31026000</v>
      </c>
    </row>
    <row r="28" spans="1:26" ht="13.5">
      <c r="A28" s="102" t="s">
        <v>44</v>
      </c>
      <c r="B28" s="18">
        <v>12154852</v>
      </c>
      <c r="C28" s="18">
        <v>0</v>
      </c>
      <c r="D28" s="58">
        <v>28855000</v>
      </c>
      <c r="E28" s="59">
        <v>28855000</v>
      </c>
      <c r="F28" s="59">
        <v>0</v>
      </c>
      <c r="G28" s="59">
        <v>1731291</v>
      </c>
      <c r="H28" s="59">
        <v>1478261</v>
      </c>
      <c r="I28" s="59">
        <v>3209552</v>
      </c>
      <c r="J28" s="59">
        <v>2843385</v>
      </c>
      <c r="K28" s="59">
        <v>2280191</v>
      </c>
      <c r="L28" s="59">
        <v>2420361</v>
      </c>
      <c r="M28" s="59">
        <v>7543937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10753489</v>
      </c>
      <c r="W28" s="59">
        <v>14427500</v>
      </c>
      <c r="X28" s="59">
        <v>-3674011</v>
      </c>
      <c r="Y28" s="60">
        <v>-25.47</v>
      </c>
      <c r="Z28" s="61">
        <v>28855000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6753963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1086272</v>
      </c>
      <c r="C31" s="18">
        <v>0</v>
      </c>
      <c r="D31" s="58">
        <v>2171000</v>
      </c>
      <c r="E31" s="59">
        <v>2171000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1085500</v>
      </c>
      <c r="X31" s="59">
        <v>-1085500</v>
      </c>
      <c r="Y31" s="60">
        <v>-100</v>
      </c>
      <c r="Z31" s="61">
        <v>2171000</v>
      </c>
    </row>
    <row r="32" spans="1:26" ht="13.5">
      <c r="A32" s="69" t="s">
        <v>50</v>
      </c>
      <c r="B32" s="21">
        <f>SUM(B28:B31)</f>
        <v>19995087</v>
      </c>
      <c r="C32" s="21">
        <f>SUM(C28:C31)</f>
        <v>0</v>
      </c>
      <c r="D32" s="98">
        <f aca="true" t="shared" si="5" ref="D32:Z32">SUM(D28:D31)</f>
        <v>31026000</v>
      </c>
      <c r="E32" s="99">
        <f t="shared" si="5"/>
        <v>31026000</v>
      </c>
      <c r="F32" s="99">
        <f t="shared" si="5"/>
        <v>0</v>
      </c>
      <c r="G32" s="99">
        <f t="shared" si="5"/>
        <v>1731291</v>
      </c>
      <c r="H32" s="99">
        <f t="shared" si="5"/>
        <v>1478261</v>
      </c>
      <c r="I32" s="99">
        <f t="shared" si="5"/>
        <v>3209552</v>
      </c>
      <c r="J32" s="99">
        <f t="shared" si="5"/>
        <v>2843385</v>
      </c>
      <c r="K32" s="99">
        <f t="shared" si="5"/>
        <v>2280191</v>
      </c>
      <c r="L32" s="99">
        <f t="shared" si="5"/>
        <v>2420361</v>
      </c>
      <c r="M32" s="99">
        <f t="shared" si="5"/>
        <v>7543937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10753489</v>
      </c>
      <c r="W32" s="99">
        <f t="shared" si="5"/>
        <v>15513000</v>
      </c>
      <c r="X32" s="99">
        <f t="shared" si="5"/>
        <v>-4759511</v>
      </c>
      <c r="Y32" s="100">
        <f>+IF(W32&lt;&gt;0,(X32/W32)*100,0)</f>
        <v>-30.680790304905564</v>
      </c>
      <c r="Z32" s="101">
        <f t="shared" si="5"/>
        <v>31026000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29034556</v>
      </c>
      <c r="C35" s="18">
        <v>0</v>
      </c>
      <c r="D35" s="58">
        <v>36408926</v>
      </c>
      <c r="E35" s="59">
        <v>36408926</v>
      </c>
      <c r="F35" s="59">
        <v>21871431</v>
      </c>
      <c r="G35" s="59">
        <v>22003271</v>
      </c>
      <c r="H35" s="59">
        <v>22134396</v>
      </c>
      <c r="I35" s="59">
        <v>22134396</v>
      </c>
      <c r="J35" s="59">
        <v>21999404</v>
      </c>
      <c r="K35" s="59">
        <v>21745074</v>
      </c>
      <c r="L35" s="59">
        <v>37685872</v>
      </c>
      <c r="M35" s="59">
        <v>37685872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37685872</v>
      </c>
      <c r="W35" s="59">
        <v>18204463</v>
      </c>
      <c r="X35" s="59">
        <v>19481409</v>
      </c>
      <c r="Y35" s="60">
        <v>107.01</v>
      </c>
      <c r="Z35" s="61">
        <v>36408926</v>
      </c>
    </row>
    <row r="36" spans="1:26" ht="13.5">
      <c r="A36" s="57" t="s">
        <v>53</v>
      </c>
      <c r="B36" s="18">
        <v>397156276</v>
      </c>
      <c r="C36" s="18">
        <v>0</v>
      </c>
      <c r="D36" s="58">
        <v>463620000</v>
      </c>
      <c r="E36" s="59">
        <v>463620000</v>
      </c>
      <c r="F36" s="59">
        <v>419107795</v>
      </c>
      <c r="G36" s="59">
        <v>420554890</v>
      </c>
      <c r="H36" s="59">
        <v>422835440</v>
      </c>
      <c r="I36" s="59">
        <v>422835440</v>
      </c>
      <c r="J36" s="59">
        <v>424753694</v>
      </c>
      <c r="K36" s="59">
        <v>427520270</v>
      </c>
      <c r="L36" s="59">
        <v>428092030</v>
      </c>
      <c r="M36" s="59">
        <v>428092030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428092030</v>
      </c>
      <c r="W36" s="59">
        <v>231810000</v>
      </c>
      <c r="X36" s="59">
        <v>196282030</v>
      </c>
      <c r="Y36" s="60">
        <v>84.67</v>
      </c>
      <c r="Z36" s="61">
        <v>463620000</v>
      </c>
    </row>
    <row r="37" spans="1:26" ht="13.5">
      <c r="A37" s="57" t="s">
        <v>54</v>
      </c>
      <c r="B37" s="18">
        <v>167585487</v>
      </c>
      <c r="C37" s="18">
        <v>0</v>
      </c>
      <c r="D37" s="58">
        <v>204175428</v>
      </c>
      <c r="E37" s="59">
        <v>204175428</v>
      </c>
      <c r="F37" s="59">
        <v>152758200</v>
      </c>
      <c r="G37" s="59">
        <v>156143418</v>
      </c>
      <c r="H37" s="59">
        <v>167872742</v>
      </c>
      <c r="I37" s="59">
        <v>167872742</v>
      </c>
      <c r="J37" s="59">
        <v>168774377</v>
      </c>
      <c r="K37" s="59">
        <v>181473764</v>
      </c>
      <c r="L37" s="59">
        <v>168080589</v>
      </c>
      <c r="M37" s="59">
        <v>168080589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168080589</v>
      </c>
      <c r="W37" s="59">
        <v>102087714</v>
      </c>
      <c r="X37" s="59">
        <v>65992875</v>
      </c>
      <c r="Y37" s="60">
        <v>64.64</v>
      </c>
      <c r="Z37" s="61">
        <v>204175428</v>
      </c>
    </row>
    <row r="38" spans="1:26" ht="13.5">
      <c r="A38" s="57" t="s">
        <v>55</v>
      </c>
      <c r="B38" s="18">
        <v>39514069</v>
      </c>
      <c r="C38" s="18">
        <v>0</v>
      </c>
      <c r="D38" s="58">
        <v>36029430</v>
      </c>
      <c r="E38" s="59">
        <v>36029430</v>
      </c>
      <c r="F38" s="59">
        <v>46556691</v>
      </c>
      <c r="G38" s="59">
        <v>46556691</v>
      </c>
      <c r="H38" s="59">
        <v>46556691</v>
      </c>
      <c r="I38" s="59">
        <v>46556691</v>
      </c>
      <c r="J38" s="59">
        <v>46556691</v>
      </c>
      <c r="K38" s="59">
        <v>46556691</v>
      </c>
      <c r="L38" s="59">
        <v>46556691</v>
      </c>
      <c r="M38" s="59">
        <v>46556691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46556691</v>
      </c>
      <c r="W38" s="59">
        <v>18014715</v>
      </c>
      <c r="X38" s="59">
        <v>28541976</v>
      </c>
      <c r="Y38" s="60">
        <v>158.44</v>
      </c>
      <c r="Z38" s="61">
        <v>36029430</v>
      </c>
    </row>
    <row r="39" spans="1:26" ht="13.5">
      <c r="A39" s="57" t="s">
        <v>56</v>
      </c>
      <c r="B39" s="18">
        <v>219091276</v>
      </c>
      <c r="C39" s="18">
        <v>0</v>
      </c>
      <c r="D39" s="58">
        <v>259824068</v>
      </c>
      <c r="E39" s="59">
        <v>259824068</v>
      </c>
      <c r="F39" s="59">
        <v>241664335</v>
      </c>
      <c r="G39" s="59">
        <v>239858051</v>
      </c>
      <c r="H39" s="59">
        <v>230540403</v>
      </c>
      <c r="I39" s="59">
        <v>230540403</v>
      </c>
      <c r="J39" s="59">
        <v>231422030</v>
      </c>
      <c r="K39" s="59">
        <v>221234891</v>
      </c>
      <c r="L39" s="59">
        <v>251140622</v>
      </c>
      <c r="M39" s="59">
        <v>251140622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251140622</v>
      </c>
      <c r="W39" s="59">
        <v>129912034</v>
      </c>
      <c r="X39" s="59">
        <v>121228588</v>
      </c>
      <c r="Y39" s="60">
        <v>93.32</v>
      </c>
      <c r="Z39" s="61">
        <v>259824068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11825760</v>
      </c>
      <c r="C42" s="18">
        <v>0</v>
      </c>
      <c r="D42" s="58">
        <v>-4564478</v>
      </c>
      <c r="E42" s="59">
        <v>-4564478</v>
      </c>
      <c r="F42" s="59">
        <v>5752700</v>
      </c>
      <c r="G42" s="59">
        <v>-188169</v>
      </c>
      <c r="H42" s="59">
        <v>-1687403</v>
      </c>
      <c r="I42" s="59">
        <v>3877128</v>
      </c>
      <c r="J42" s="59">
        <v>3887003</v>
      </c>
      <c r="K42" s="59">
        <v>-8438598</v>
      </c>
      <c r="L42" s="59">
        <v>24341385</v>
      </c>
      <c r="M42" s="59">
        <v>19789790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23666918</v>
      </c>
      <c r="W42" s="59">
        <v>-2282232</v>
      </c>
      <c r="X42" s="59">
        <v>25949150</v>
      </c>
      <c r="Y42" s="60">
        <v>-1137.01</v>
      </c>
      <c r="Z42" s="61">
        <v>-4564478</v>
      </c>
    </row>
    <row r="43" spans="1:26" ht="13.5">
      <c r="A43" s="57" t="s">
        <v>59</v>
      </c>
      <c r="B43" s="18">
        <v>-8861693</v>
      </c>
      <c r="C43" s="18">
        <v>0</v>
      </c>
      <c r="D43" s="58">
        <v>-31026000</v>
      </c>
      <c r="E43" s="59">
        <v>-31026000</v>
      </c>
      <c r="F43" s="59">
        <v>140070</v>
      </c>
      <c r="G43" s="59">
        <v>2197910</v>
      </c>
      <c r="H43" s="59">
        <v>-4265106</v>
      </c>
      <c r="I43" s="59">
        <v>-1927126</v>
      </c>
      <c r="J43" s="59">
        <v>-2218081</v>
      </c>
      <c r="K43" s="59">
        <v>-2610020</v>
      </c>
      <c r="L43" s="59">
        <v>-15244755</v>
      </c>
      <c r="M43" s="59">
        <v>-20072856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-21999982</v>
      </c>
      <c r="W43" s="59">
        <v>-15513000</v>
      </c>
      <c r="X43" s="59">
        <v>-6486982</v>
      </c>
      <c r="Y43" s="60">
        <v>41.82</v>
      </c>
      <c r="Z43" s="61">
        <v>-31026000</v>
      </c>
    </row>
    <row r="44" spans="1:26" ht="13.5">
      <c r="A44" s="57" t="s">
        <v>60</v>
      </c>
      <c r="B44" s="18">
        <v>-1750320</v>
      </c>
      <c r="C44" s="18">
        <v>0</v>
      </c>
      <c r="D44" s="58">
        <v>-1846014</v>
      </c>
      <c r="E44" s="59">
        <v>-1846014</v>
      </c>
      <c r="F44" s="59">
        <v>0</v>
      </c>
      <c r="G44" s="59">
        <v>0</v>
      </c>
      <c r="H44" s="59">
        <v>-250</v>
      </c>
      <c r="I44" s="59">
        <v>-250</v>
      </c>
      <c r="J44" s="59">
        <v>-292</v>
      </c>
      <c r="K44" s="59">
        <v>0</v>
      </c>
      <c r="L44" s="59">
        <v>3995</v>
      </c>
      <c r="M44" s="59">
        <v>3703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3453</v>
      </c>
      <c r="W44" s="59">
        <v>-923004</v>
      </c>
      <c r="X44" s="59">
        <v>926457</v>
      </c>
      <c r="Y44" s="60">
        <v>-100.37</v>
      </c>
      <c r="Z44" s="61">
        <v>-1846014</v>
      </c>
    </row>
    <row r="45" spans="1:26" ht="13.5">
      <c r="A45" s="69" t="s">
        <v>61</v>
      </c>
      <c r="B45" s="21">
        <v>1213748</v>
      </c>
      <c r="C45" s="21">
        <v>0</v>
      </c>
      <c r="D45" s="98">
        <v>-37336492</v>
      </c>
      <c r="E45" s="99">
        <v>-37336492</v>
      </c>
      <c r="F45" s="99">
        <v>7096443</v>
      </c>
      <c r="G45" s="99">
        <v>9106184</v>
      </c>
      <c r="H45" s="99">
        <v>3153425</v>
      </c>
      <c r="I45" s="99">
        <v>3153425</v>
      </c>
      <c r="J45" s="99">
        <v>4822055</v>
      </c>
      <c r="K45" s="99">
        <v>-6226563</v>
      </c>
      <c r="L45" s="99">
        <v>2874062</v>
      </c>
      <c r="M45" s="99">
        <v>2874062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2874062</v>
      </c>
      <c r="W45" s="99">
        <v>-18618236</v>
      </c>
      <c r="X45" s="99">
        <v>21492298</v>
      </c>
      <c r="Y45" s="100">
        <v>-115.44</v>
      </c>
      <c r="Z45" s="101">
        <v>-37336492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6390841</v>
      </c>
      <c r="C49" s="51">
        <v>0</v>
      </c>
      <c r="D49" s="128">
        <v>3812283</v>
      </c>
      <c r="E49" s="53">
        <v>3205804</v>
      </c>
      <c r="F49" s="53">
        <v>0</v>
      </c>
      <c r="G49" s="53">
        <v>0</v>
      </c>
      <c r="H49" s="53">
        <v>0</v>
      </c>
      <c r="I49" s="53">
        <v>2939053</v>
      </c>
      <c r="J49" s="53">
        <v>0</v>
      </c>
      <c r="K49" s="53">
        <v>0</v>
      </c>
      <c r="L49" s="53">
        <v>0</v>
      </c>
      <c r="M49" s="53">
        <v>3126873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5828758</v>
      </c>
      <c r="W49" s="53">
        <v>9104462</v>
      </c>
      <c r="X49" s="53">
        <v>55588798</v>
      </c>
      <c r="Y49" s="53">
        <v>89996872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396754</v>
      </c>
      <c r="C51" s="51">
        <v>0</v>
      </c>
      <c r="D51" s="128">
        <v>1543212</v>
      </c>
      <c r="E51" s="53">
        <v>3513039</v>
      </c>
      <c r="F51" s="53">
        <v>0</v>
      </c>
      <c r="G51" s="53">
        <v>0</v>
      </c>
      <c r="H51" s="53">
        <v>0</v>
      </c>
      <c r="I51" s="53">
        <v>5940830</v>
      </c>
      <c r="J51" s="53">
        <v>0</v>
      </c>
      <c r="K51" s="53">
        <v>0</v>
      </c>
      <c r="L51" s="53">
        <v>0</v>
      </c>
      <c r="M51" s="53">
        <v>5172728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7457760</v>
      </c>
      <c r="W51" s="53">
        <v>0</v>
      </c>
      <c r="X51" s="53">
        <v>91756766</v>
      </c>
      <c r="Y51" s="53">
        <v>115781089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109.64843461440599</v>
      </c>
      <c r="C58" s="5">
        <f>IF(C67=0,0,+(C76/C67)*100)</f>
        <v>0</v>
      </c>
      <c r="D58" s="6">
        <f aca="true" t="shared" si="6" ref="D58:Z58">IF(D67=0,0,+(D76/D67)*100)</f>
        <v>85.0969996323186</v>
      </c>
      <c r="E58" s="7">
        <f t="shared" si="6"/>
        <v>85.0969996323186</v>
      </c>
      <c r="F58" s="7">
        <f t="shared" si="6"/>
        <v>16.281280734169528</v>
      </c>
      <c r="G58" s="7">
        <f t="shared" si="6"/>
        <v>70.44353711148072</v>
      </c>
      <c r="H58" s="7">
        <f t="shared" si="6"/>
        <v>99.12838061537197</v>
      </c>
      <c r="I58" s="7">
        <f t="shared" si="6"/>
        <v>43.30479670599903</v>
      </c>
      <c r="J58" s="7">
        <f t="shared" si="6"/>
        <v>84.28965878472465</v>
      </c>
      <c r="K58" s="7">
        <f t="shared" si="6"/>
        <v>85.33145910068879</v>
      </c>
      <c r="L58" s="7">
        <f t="shared" si="6"/>
        <v>63.116520801198696</v>
      </c>
      <c r="M58" s="7">
        <f t="shared" si="6"/>
        <v>77.9002523776654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56.30886182610475</v>
      </c>
      <c r="W58" s="7">
        <f t="shared" si="6"/>
        <v>85.09698438330288</v>
      </c>
      <c r="X58" s="7">
        <f t="shared" si="6"/>
        <v>0</v>
      </c>
      <c r="Y58" s="7">
        <f t="shared" si="6"/>
        <v>0</v>
      </c>
      <c r="Z58" s="8">
        <f t="shared" si="6"/>
        <v>85.0969996323186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85</v>
      </c>
      <c r="E59" s="10">
        <f t="shared" si="7"/>
        <v>85</v>
      </c>
      <c r="F59" s="10">
        <f t="shared" si="7"/>
        <v>0.32265230232161035</v>
      </c>
      <c r="G59" s="10">
        <f t="shared" si="7"/>
        <v>-6932.678969531831</v>
      </c>
      <c r="H59" s="10">
        <f t="shared" si="7"/>
        <v>-20101.7091114884</v>
      </c>
      <c r="I59" s="10">
        <f t="shared" si="7"/>
        <v>23.25800601147403</v>
      </c>
      <c r="J59" s="10">
        <f t="shared" si="7"/>
        <v>-154985.14644351465</v>
      </c>
      <c r="K59" s="10">
        <f t="shared" si="7"/>
        <v>0</v>
      </c>
      <c r="L59" s="10">
        <f t="shared" si="7"/>
        <v>16383.119323520199</v>
      </c>
      <c r="M59" s="10">
        <f t="shared" si="7"/>
        <v>132694.94859186411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46.76195488843276</v>
      </c>
      <c r="W59" s="10">
        <f t="shared" si="7"/>
        <v>84.99998161784981</v>
      </c>
      <c r="X59" s="10">
        <f t="shared" si="7"/>
        <v>0</v>
      </c>
      <c r="Y59" s="10">
        <f t="shared" si="7"/>
        <v>0</v>
      </c>
      <c r="Z59" s="11">
        <f t="shared" si="7"/>
        <v>85</v>
      </c>
    </row>
    <row r="60" spans="1:26" ht="13.5">
      <c r="A60" s="37" t="s">
        <v>32</v>
      </c>
      <c r="B60" s="12">
        <f t="shared" si="7"/>
        <v>111.67991992568066</v>
      </c>
      <c r="C60" s="12">
        <f t="shared" si="7"/>
        <v>0</v>
      </c>
      <c r="D60" s="3">
        <f t="shared" si="7"/>
        <v>85.00000236127426</v>
      </c>
      <c r="E60" s="13">
        <f t="shared" si="7"/>
        <v>85.00000236127426</v>
      </c>
      <c r="F60" s="13">
        <f t="shared" si="7"/>
        <v>49.210348039995814</v>
      </c>
      <c r="G60" s="13">
        <f t="shared" si="7"/>
        <v>50.44891568669833</v>
      </c>
      <c r="H60" s="13">
        <f t="shared" si="7"/>
        <v>68.87381737090817</v>
      </c>
      <c r="I60" s="13">
        <f t="shared" si="7"/>
        <v>56.19190124168897</v>
      </c>
      <c r="J60" s="13">
        <f t="shared" si="7"/>
        <v>60.86758836995738</v>
      </c>
      <c r="K60" s="13">
        <f t="shared" si="7"/>
        <v>69.71359809478005</v>
      </c>
      <c r="L60" s="13">
        <f t="shared" si="7"/>
        <v>53.97535797444798</v>
      </c>
      <c r="M60" s="13">
        <f t="shared" si="7"/>
        <v>61.6568219216415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58.979442745012975</v>
      </c>
      <c r="W60" s="13">
        <f t="shared" si="7"/>
        <v>84.9999884887887</v>
      </c>
      <c r="X60" s="13">
        <f t="shared" si="7"/>
        <v>0</v>
      </c>
      <c r="Y60" s="13">
        <f t="shared" si="7"/>
        <v>0</v>
      </c>
      <c r="Z60" s="14">
        <f t="shared" si="7"/>
        <v>85.00000236127426</v>
      </c>
    </row>
    <row r="61" spans="1:26" ht="13.5">
      <c r="A61" s="38" t="s">
        <v>114</v>
      </c>
      <c r="B61" s="12">
        <f t="shared" si="7"/>
        <v>101.32930492236689</v>
      </c>
      <c r="C61" s="12">
        <f t="shared" si="7"/>
        <v>0</v>
      </c>
      <c r="D61" s="3">
        <f t="shared" si="7"/>
        <v>84.99999987748345</v>
      </c>
      <c r="E61" s="13">
        <f t="shared" si="7"/>
        <v>84.99999987748345</v>
      </c>
      <c r="F61" s="13">
        <f t="shared" si="7"/>
        <v>82.543206740455</v>
      </c>
      <c r="G61" s="13">
        <f t="shared" si="7"/>
        <v>82.96966589535944</v>
      </c>
      <c r="H61" s="13">
        <f t="shared" si="7"/>
        <v>100.57819843720812</v>
      </c>
      <c r="I61" s="13">
        <f t="shared" si="7"/>
        <v>88.93622767821829</v>
      </c>
      <c r="J61" s="13">
        <f t="shared" si="7"/>
        <v>95.53255765371648</v>
      </c>
      <c r="K61" s="13">
        <f t="shared" si="7"/>
        <v>110.0004833212503</v>
      </c>
      <c r="L61" s="13">
        <f t="shared" si="7"/>
        <v>88.13352292136689</v>
      </c>
      <c r="M61" s="13">
        <f t="shared" si="7"/>
        <v>98.20140702706249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93.58702280560014</v>
      </c>
      <c r="W61" s="13">
        <f t="shared" si="7"/>
        <v>84.99999950993379</v>
      </c>
      <c r="X61" s="13">
        <f t="shared" si="7"/>
        <v>0</v>
      </c>
      <c r="Y61" s="13">
        <f t="shared" si="7"/>
        <v>0</v>
      </c>
      <c r="Z61" s="14">
        <f t="shared" si="7"/>
        <v>84.99999987748345</v>
      </c>
    </row>
    <row r="62" spans="1:26" ht="13.5">
      <c r="A62" s="38" t="s">
        <v>115</v>
      </c>
      <c r="B62" s="12">
        <f t="shared" si="7"/>
        <v>108.26060918388929</v>
      </c>
      <c r="C62" s="12">
        <f t="shared" si="7"/>
        <v>0</v>
      </c>
      <c r="D62" s="3">
        <f t="shared" si="7"/>
        <v>85.00000294569156</v>
      </c>
      <c r="E62" s="13">
        <f t="shared" si="7"/>
        <v>85.00000294569156</v>
      </c>
      <c r="F62" s="13">
        <f t="shared" si="7"/>
        <v>18.46981228660701</v>
      </c>
      <c r="G62" s="13">
        <f t="shared" si="7"/>
        <v>21.72355344560628</v>
      </c>
      <c r="H62" s="13">
        <f t="shared" si="7"/>
        <v>37.42244356709008</v>
      </c>
      <c r="I62" s="13">
        <f t="shared" si="7"/>
        <v>25.56634518759776</v>
      </c>
      <c r="J62" s="13">
        <f t="shared" si="7"/>
        <v>23.895128847205523</v>
      </c>
      <c r="K62" s="13">
        <f t="shared" si="7"/>
        <v>31.54598660571302</v>
      </c>
      <c r="L62" s="13">
        <f t="shared" si="7"/>
        <v>27.584080743584188</v>
      </c>
      <c r="M62" s="13">
        <f t="shared" si="7"/>
        <v>27.765273133635667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26.738450474304297</v>
      </c>
      <c r="W62" s="13">
        <f t="shared" si="7"/>
        <v>84.99999464419801</v>
      </c>
      <c r="X62" s="13">
        <f t="shared" si="7"/>
        <v>0</v>
      </c>
      <c r="Y62" s="13">
        <f t="shared" si="7"/>
        <v>0</v>
      </c>
      <c r="Z62" s="14">
        <f t="shared" si="7"/>
        <v>85.00000294569156</v>
      </c>
    </row>
    <row r="63" spans="1:26" ht="13.5">
      <c r="A63" s="38" t="s">
        <v>116</v>
      </c>
      <c r="B63" s="12">
        <f t="shared" si="7"/>
        <v>143.3219827309855</v>
      </c>
      <c r="C63" s="12">
        <f t="shared" si="7"/>
        <v>0</v>
      </c>
      <c r="D63" s="3">
        <f t="shared" si="7"/>
        <v>85.00001230430011</v>
      </c>
      <c r="E63" s="13">
        <f t="shared" si="7"/>
        <v>85.00001230430011</v>
      </c>
      <c r="F63" s="13">
        <f t="shared" si="7"/>
        <v>18.69711755707469</v>
      </c>
      <c r="G63" s="13">
        <f t="shared" si="7"/>
        <v>19.880341101077374</v>
      </c>
      <c r="H63" s="13">
        <f t="shared" si="7"/>
        <v>35.24668545424886</v>
      </c>
      <c r="I63" s="13">
        <f t="shared" si="7"/>
        <v>24.54568954015832</v>
      </c>
      <c r="J63" s="13">
        <f t="shared" si="7"/>
        <v>28.22863180788807</v>
      </c>
      <c r="K63" s="13">
        <f t="shared" si="7"/>
        <v>37.636469032531465</v>
      </c>
      <c r="L63" s="13">
        <f t="shared" si="7"/>
        <v>30.06794929123684</v>
      </c>
      <c r="M63" s="13">
        <f t="shared" si="7"/>
        <v>31.96054806776883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28.226655662122546</v>
      </c>
      <c r="W63" s="13">
        <f t="shared" si="7"/>
        <v>84.99995078279957</v>
      </c>
      <c r="X63" s="13">
        <f t="shared" si="7"/>
        <v>0</v>
      </c>
      <c r="Y63" s="13">
        <f t="shared" si="7"/>
        <v>0</v>
      </c>
      <c r="Z63" s="14">
        <f t="shared" si="7"/>
        <v>85.00001230430011</v>
      </c>
    </row>
    <row r="64" spans="1:26" ht="13.5">
      <c r="A64" s="38" t="s">
        <v>117</v>
      </c>
      <c r="B64" s="12">
        <f t="shared" si="7"/>
        <v>154.6795661068287</v>
      </c>
      <c r="C64" s="12">
        <f t="shared" si="7"/>
        <v>0</v>
      </c>
      <c r="D64" s="3">
        <f t="shared" si="7"/>
        <v>85.00001469926768</v>
      </c>
      <c r="E64" s="13">
        <f t="shared" si="7"/>
        <v>85.00001469926768</v>
      </c>
      <c r="F64" s="13">
        <f t="shared" si="7"/>
        <v>10.572795548592424</v>
      </c>
      <c r="G64" s="13">
        <f t="shared" si="7"/>
        <v>10.509251672631224</v>
      </c>
      <c r="H64" s="13">
        <f t="shared" si="7"/>
        <v>25.736391583281982</v>
      </c>
      <c r="I64" s="13">
        <f t="shared" si="7"/>
        <v>15.564548751384455</v>
      </c>
      <c r="J64" s="13">
        <f t="shared" si="7"/>
        <v>19.504566851807706</v>
      </c>
      <c r="K64" s="13">
        <f t="shared" si="7"/>
        <v>26.41207828036094</v>
      </c>
      <c r="L64" s="13">
        <f t="shared" si="7"/>
        <v>14.006444721255159</v>
      </c>
      <c r="M64" s="13">
        <f t="shared" si="7"/>
        <v>19.948776289449032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17.74635472358903</v>
      </c>
      <c r="W64" s="13">
        <f t="shared" si="7"/>
        <v>84.99987652622406</v>
      </c>
      <c r="X64" s="13">
        <f t="shared" si="7"/>
        <v>0</v>
      </c>
      <c r="Y64" s="13">
        <f t="shared" si="7"/>
        <v>0</v>
      </c>
      <c r="Z64" s="14">
        <f t="shared" si="7"/>
        <v>85.00001469926768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73100200</v>
      </c>
      <c r="C67" s="23"/>
      <c r="D67" s="24">
        <v>81342164</v>
      </c>
      <c r="E67" s="25">
        <v>81342164</v>
      </c>
      <c r="F67" s="25">
        <v>18579687</v>
      </c>
      <c r="G67" s="25">
        <v>6186630</v>
      </c>
      <c r="H67" s="25">
        <v>5986558</v>
      </c>
      <c r="I67" s="25">
        <v>30752875</v>
      </c>
      <c r="J67" s="25">
        <v>6384298</v>
      </c>
      <c r="K67" s="25">
        <v>6241132</v>
      </c>
      <c r="L67" s="25">
        <v>5896415</v>
      </c>
      <c r="M67" s="25">
        <v>18521845</v>
      </c>
      <c r="N67" s="25"/>
      <c r="O67" s="25"/>
      <c r="P67" s="25"/>
      <c r="Q67" s="25"/>
      <c r="R67" s="25"/>
      <c r="S67" s="25"/>
      <c r="T67" s="25"/>
      <c r="U67" s="25"/>
      <c r="V67" s="25">
        <v>49274720</v>
      </c>
      <c r="W67" s="25">
        <v>40671084</v>
      </c>
      <c r="X67" s="25"/>
      <c r="Y67" s="24"/>
      <c r="Z67" s="26">
        <v>81342164</v>
      </c>
    </row>
    <row r="68" spans="1:26" ht="13.5" hidden="1">
      <c r="A68" s="36" t="s">
        <v>31</v>
      </c>
      <c r="B68" s="18">
        <v>11962268</v>
      </c>
      <c r="C68" s="18"/>
      <c r="D68" s="19">
        <v>13056140</v>
      </c>
      <c r="E68" s="20">
        <v>13056140</v>
      </c>
      <c r="F68" s="20">
        <v>12649840</v>
      </c>
      <c r="G68" s="20">
        <v>-16148</v>
      </c>
      <c r="H68" s="20">
        <v>-8835</v>
      </c>
      <c r="I68" s="20">
        <v>12624857</v>
      </c>
      <c r="J68" s="20">
        <v>-956</v>
      </c>
      <c r="K68" s="20"/>
      <c r="L68" s="20">
        <v>3193</v>
      </c>
      <c r="M68" s="20">
        <v>2237</v>
      </c>
      <c r="N68" s="20"/>
      <c r="O68" s="20"/>
      <c r="P68" s="20"/>
      <c r="Q68" s="20"/>
      <c r="R68" s="20"/>
      <c r="S68" s="20"/>
      <c r="T68" s="20"/>
      <c r="U68" s="20"/>
      <c r="V68" s="20">
        <v>12627094</v>
      </c>
      <c r="W68" s="20">
        <v>6528072</v>
      </c>
      <c r="X68" s="20"/>
      <c r="Y68" s="19"/>
      <c r="Z68" s="22">
        <v>13056140</v>
      </c>
    </row>
    <row r="69" spans="1:26" ht="13.5" hidden="1">
      <c r="A69" s="37" t="s">
        <v>32</v>
      </c>
      <c r="B69" s="18">
        <v>60385902</v>
      </c>
      <c r="C69" s="18"/>
      <c r="D69" s="19">
        <v>67760024</v>
      </c>
      <c r="E69" s="20">
        <v>67760024</v>
      </c>
      <c r="F69" s="20">
        <v>5799707</v>
      </c>
      <c r="G69" s="20">
        <v>5982081</v>
      </c>
      <c r="H69" s="20">
        <v>5901787</v>
      </c>
      <c r="I69" s="20">
        <v>17683575</v>
      </c>
      <c r="J69" s="20">
        <v>6351791</v>
      </c>
      <c r="K69" s="20">
        <v>6204428</v>
      </c>
      <c r="L69" s="20">
        <v>5854957</v>
      </c>
      <c r="M69" s="20">
        <v>18411176</v>
      </c>
      <c r="N69" s="20"/>
      <c r="O69" s="20"/>
      <c r="P69" s="20"/>
      <c r="Q69" s="20"/>
      <c r="R69" s="20"/>
      <c r="S69" s="20"/>
      <c r="T69" s="20"/>
      <c r="U69" s="20"/>
      <c r="V69" s="20">
        <v>36094751</v>
      </c>
      <c r="W69" s="20">
        <v>33880014</v>
      </c>
      <c r="X69" s="20"/>
      <c r="Y69" s="19"/>
      <c r="Z69" s="22">
        <v>67760024</v>
      </c>
    </row>
    <row r="70" spans="1:26" ht="13.5" hidden="1">
      <c r="A70" s="38" t="s">
        <v>114</v>
      </c>
      <c r="B70" s="18">
        <v>31967609</v>
      </c>
      <c r="C70" s="18"/>
      <c r="D70" s="19">
        <v>40810813</v>
      </c>
      <c r="E70" s="20">
        <v>40810813</v>
      </c>
      <c r="F70" s="20">
        <v>2850134</v>
      </c>
      <c r="G70" s="20">
        <v>2931387</v>
      </c>
      <c r="H70" s="20">
        <v>3067459</v>
      </c>
      <c r="I70" s="20">
        <v>8848980</v>
      </c>
      <c r="J70" s="20">
        <v>3269477</v>
      </c>
      <c r="K70" s="20">
        <v>3000075</v>
      </c>
      <c r="L70" s="20">
        <v>2649253</v>
      </c>
      <c r="M70" s="20">
        <v>8918805</v>
      </c>
      <c r="N70" s="20"/>
      <c r="O70" s="20"/>
      <c r="P70" s="20"/>
      <c r="Q70" s="20"/>
      <c r="R70" s="20"/>
      <c r="S70" s="20"/>
      <c r="T70" s="20"/>
      <c r="U70" s="20"/>
      <c r="V70" s="20">
        <v>17767785</v>
      </c>
      <c r="W70" s="20">
        <v>20405406</v>
      </c>
      <c r="X70" s="20"/>
      <c r="Y70" s="19"/>
      <c r="Z70" s="22">
        <v>40810813</v>
      </c>
    </row>
    <row r="71" spans="1:26" ht="13.5" hidden="1">
      <c r="A71" s="38" t="s">
        <v>115</v>
      </c>
      <c r="B71" s="18">
        <v>17693114</v>
      </c>
      <c r="C71" s="18"/>
      <c r="D71" s="19">
        <v>18671337</v>
      </c>
      <c r="E71" s="20">
        <v>18671337</v>
      </c>
      <c r="F71" s="20">
        <v>1656568</v>
      </c>
      <c r="G71" s="20">
        <v>1759284</v>
      </c>
      <c r="H71" s="20">
        <v>1561766</v>
      </c>
      <c r="I71" s="20">
        <v>4977618</v>
      </c>
      <c r="J71" s="20">
        <v>1806636</v>
      </c>
      <c r="K71" s="20">
        <v>1942022</v>
      </c>
      <c r="L71" s="20">
        <v>1933231</v>
      </c>
      <c r="M71" s="20">
        <v>5681889</v>
      </c>
      <c r="N71" s="20"/>
      <c r="O71" s="20"/>
      <c r="P71" s="20"/>
      <c r="Q71" s="20"/>
      <c r="R71" s="20"/>
      <c r="S71" s="20"/>
      <c r="T71" s="20"/>
      <c r="U71" s="20"/>
      <c r="V71" s="20">
        <v>10659507</v>
      </c>
      <c r="W71" s="20">
        <v>9335670</v>
      </c>
      <c r="X71" s="20"/>
      <c r="Y71" s="19"/>
      <c r="Z71" s="22">
        <v>18671337</v>
      </c>
    </row>
    <row r="72" spans="1:26" ht="13.5" hidden="1">
      <c r="A72" s="38" t="s">
        <v>116</v>
      </c>
      <c r="B72" s="18">
        <v>6145342</v>
      </c>
      <c r="C72" s="18"/>
      <c r="D72" s="19">
        <v>4876344</v>
      </c>
      <c r="E72" s="20">
        <v>4876344</v>
      </c>
      <c r="F72" s="20">
        <v>723657</v>
      </c>
      <c r="G72" s="20">
        <v>723891</v>
      </c>
      <c r="H72" s="20">
        <v>711108</v>
      </c>
      <c r="I72" s="20">
        <v>2158656</v>
      </c>
      <c r="J72" s="20">
        <v>713584</v>
      </c>
      <c r="K72" s="20">
        <v>705563</v>
      </c>
      <c r="L72" s="20">
        <v>708911</v>
      </c>
      <c r="M72" s="20">
        <v>2128058</v>
      </c>
      <c r="N72" s="20"/>
      <c r="O72" s="20"/>
      <c r="P72" s="20"/>
      <c r="Q72" s="20"/>
      <c r="R72" s="20"/>
      <c r="S72" s="20"/>
      <c r="T72" s="20"/>
      <c r="U72" s="20"/>
      <c r="V72" s="20">
        <v>4286714</v>
      </c>
      <c r="W72" s="20">
        <v>2438172</v>
      </c>
      <c r="X72" s="20"/>
      <c r="Y72" s="19"/>
      <c r="Z72" s="22">
        <v>4876344</v>
      </c>
    </row>
    <row r="73" spans="1:26" ht="13.5" hidden="1">
      <c r="A73" s="38" t="s">
        <v>117</v>
      </c>
      <c r="B73" s="18">
        <v>4579837</v>
      </c>
      <c r="C73" s="18"/>
      <c r="D73" s="19">
        <v>3401530</v>
      </c>
      <c r="E73" s="20">
        <v>3401530</v>
      </c>
      <c r="F73" s="20">
        <v>569348</v>
      </c>
      <c r="G73" s="20">
        <v>567519</v>
      </c>
      <c r="H73" s="20">
        <v>561454</v>
      </c>
      <c r="I73" s="20">
        <v>1698321</v>
      </c>
      <c r="J73" s="20">
        <v>562094</v>
      </c>
      <c r="K73" s="20">
        <v>556768</v>
      </c>
      <c r="L73" s="20">
        <v>563562</v>
      </c>
      <c r="M73" s="20">
        <v>1682424</v>
      </c>
      <c r="N73" s="20"/>
      <c r="O73" s="20"/>
      <c r="P73" s="20"/>
      <c r="Q73" s="20"/>
      <c r="R73" s="20"/>
      <c r="S73" s="20"/>
      <c r="T73" s="20"/>
      <c r="U73" s="20"/>
      <c r="V73" s="20">
        <v>3380745</v>
      </c>
      <c r="W73" s="20">
        <v>1700766</v>
      </c>
      <c r="X73" s="20"/>
      <c r="Y73" s="19"/>
      <c r="Z73" s="22">
        <v>3401530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752030</v>
      </c>
      <c r="C75" s="27"/>
      <c r="D75" s="28">
        <v>526000</v>
      </c>
      <c r="E75" s="29">
        <v>526000</v>
      </c>
      <c r="F75" s="29">
        <v>130140</v>
      </c>
      <c r="G75" s="29">
        <v>220697</v>
      </c>
      <c r="H75" s="29">
        <v>93606</v>
      </c>
      <c r="I75" s="29">
        <v>444443</v>
      </c>
      <c r="J75" s="29">
        <v>33463</v>
      </c>
      <c r="K75" s="29">
        <v>36704</v>
      </c>
      <c r="L75" s="29">
        <v>38265</v>
      </c>
      <c r="M75" s="29">
        <v>108432</v>
      </c>
      <c r="N75" s="29"/>
      <c r="O75" s="29"/>
      <c r="P75" s="29"/>
      <c r="Q75" s="29"/>
      <c r="R75" s="29"/>
      <c r="S75" s="29"/>
      <c r="T75" s="29"/>
      <c r="U75" s="29"/>
      <c r="V75" s="29">
        <v>552875</v>
      </c>
      <c r="W75" s="29">
        <v>262998</v>
      </c>
      <c r="X75" s="29"/>
      <c r="Y75" s="28"/>
      <c r="Z75" s="30">
        <v>526000</v>
      </c>
    </row>
    <row r="76" spans="1:26" ht="13.5" hidden="1">
      <c r="A76" s="41" t="s">
        <v>121</v>
      </c>
      <c r="B76" s="31">
        <v>80153225</v>
      </c>
      <c r="C76" s="31"/>
      <c r="D76" s="32">
        <v>69219741</v>
      </c>
      <c r="E76" s="33">
        <v>69219741</v>
      </c>
      <c r="F76" s="33">
        <v>3025011</v>
      </c>
      <c r="G76" s="33">
        <v>4358081</v>
      </c>
      <c r="H76" s="33">
        <v>5934378</v>
      </c>
      <c r="I76" s="33">
        <v>13317470</v>
      </c>
      <c r="J76" s="33">
        <v>5381303</v>
      </c>
      <c r="K76" s="33">
        <v>5325649</v>
      </c>
      <c r="L76" s="33">
        <v>3721612</v>
      </c>
      <c r="M76" s="33">
        <v>14428564</v>
      </c>
      <c r="N76" s="33"/>
      <c r="O76" s="33"/>
      <c r="P76" s="33"/>
      <c r="Q76" s="33"/>
      <c r="R76" s="33"/>
      <c r="S76" s="33"/>
      <c r="T76" s="33"/>
      <c r="U76" s="33"/>
      <c r="V76" s="33">
        <v>27746034</v>
      </c>
      <c r="W76" s="33">
        <v>34609866</v>
      </c>
      <c r="X76" s="33"/>
      <c r="Y76" s="32"/>
      <c r="Z76" s="34">
        <v>69219741</v>
      </c>
    </row>
    <row r="77" spans="1:26" ht="13.5" hidden="1">
      <c r="A77" s="36" t="s">
        <v>31</v>
      </c>
      <c r="B77" s="18">
        <v>11962268</v>
      </c>
      <c r="C77" s="18"/>
      <c r="D77" s="19">
        <v>11097719</v>
      </c>
      <c r="E77" s="20">
        <v>11097719</v>
      </c>
      <c r="F77" s="20">
        <v>40815</v>
      </c>
      <c r="G77" s="20">
        <v>1119489</v>
      </c>
      <c r="H77" s="20">
        <v>1775986</v>
      </c>
      <c r="I77" s="20">
        <v>2936290</v>
      </c>
      <c r="J77" s="20">
        <v>1481658</v>
      </c>
      <c r="K77" s="20">
        <v>963615</v>
      </c>
      <c r="L77" s="20">
        <v>523113</v>
      </c>
      <c r="M77" s="20">
        <v>2968386</v>
      </c>
      <c r="N77" s="20"/>
      <c r="O77" s="20"/>
      <c r="P77" s="20"/>
      <c r="Q77" s="20"/>
      <c r="R77" s="20"/>
      <c r="S77" s="20"/>
      <c r="T77" s="20"/>
      <c r="U77" s="20"/>
      <c r="V77" s="20">
        <v>5904676</v>
      </c>
      <c r="W77" s="20">
        <v>5548860</v>
      </c>
      <c r="X77" s="20"/>
      <c r="Y77" s="19"/>
      <c r="Z77" s="22">
        <v>11097719</v>
      </c>
    </row>
    <row r="78" spans="1:26" ht="13.5" hidden="1">
      <c r="A78" s="37" t="s">
        <v>32</v>
      </c>
      <c r="B78" s="18">
        <v>67438927</v>
      </c>
      <c r="C78" s="18"/>
      <c r="D78" s="19">
        <v>57596022</v>
      </c>
      <c r="E78" s="20">
        <v>57596022</v>
      </c>
      <c r="F78" s="20">
        <v>2854056</v>
      </c>
      <c r="G78" s="20">
        <v>3017895</v>
      </c>
      <c r="H78" s="20">
        <v>4064786</v>
      </c>
      <c r="I78" s="20">
        <v>9936737</v>
      </c>
      <c r="J78" s="20">
        <v>3866182</v>
      </c>
      <c r="K78" s="20">
        <v>4325330</v>
      </c>
      <c r="L78" s="20">
        <v>3160234</v>
      </c>
      <c r="M78" s="20">
        <v>11351746</v>
      </c>
      <c r="N78" s="20"/>
      <c r="O78" s="20"/>
      <c r="P78" s="20"/>
      <c r="Q78" s="20"/>
      <c r="R78" s="20"/>
      <c r="S78" s="20"/>
      <c r="T78" s="20"/>
      <c r="U78" s="20"/>
      <c r="V78" s="20">
        <v>21288483</v>
      </c>
      <c r="W78" s="20">
        <v>28798008</v>
      </c>
      <c r="X78" s="20"/>
      <c r="Y78" s="19"/>
      <c r="Z78" s="22">
        <v>57596022</v>
      </c>
    </row>
    <row r="79" spans="1:26" ht="13.5" hidden="1">
      <c r="A79" s="38" t="s">
        <v>114</v>
      </c>
      <c r="B79" s="18">
        <v>32392556</v>
      </c>
      <c r="C79" s="18"/>
      <c r="D79" s="19">
        <v>34689191</v>
      </c>
      <c r="E79" s="20">
        <v>34689191</v>
      </c>
      <c r="F79" s="20">
        <v>2352592</v>
      </c>
      <c r="G79" s="20">
        <v>2432162</v>
      </c>
      <c r="H79" s="20">
        <v>3085195</v>
      </c>
      <c r="I79" s="20">
        <v>7869949</v>
      </c>
      <c r="J79" s="20">
        <v>3123415</v>
      </c>
      <c r="K79" s="20">
        <v>3300097</v>
      </c>
      <c r="L79" s="20">
        <v>2334880</v>
      </c>
      <c r="M79" s="20">
        <v>8758392</v>
      </c>
      <c r="N79" s="20"/>
      <c r="O79" s="20"/>
      <c r="P79" s="20"/>
      <c r="Q79" s="20"/>
      <c r="R79" s="20"/>
      <c r="S79" s="20"/>
      <c r="T79" s="20"/>
      <c r="U79" s="20"/>
      <c r="V79" s="20">
        <v>16628341</v>
      </c>
      <c r="W79" s="20">
        <v>17344595</v>
      </c>
      <c r="X79" s="20"/>
      <c r="Y79" s="19"/>
      <c r="Z79" s="22">
        <v>34689191</v>
      </c>
    </row>
    <row r="80" spans="1:26" ht="13.5" hidden="1">
      <c r="A80" s="38" t="s">
        <v>115</v>
      </c>
      <c r="B80" s="18">
        <v>19154673</v>
      </c>
      <c r="C80" s="18"/>
      <c r="D80" s="19">
        <v>15870637</v>
      </c>
      <c r="E80" s="20">
        <v>15870637</v>
      </c>
      <c r="F80" s="20">
        <v>305965</v>
      </c>
      <c r="G80" s="20">
        <v>382179</v>
      </c>
      <c r="H80" s="20">
        <v>584451</v>
      </c>
      <c r="I80" s="20">
        <v>1272595</v>
      </c>
      <c r="J80" s="20">
        <v>431698</v>
      </c>
      <c r="K80" s="20">
        <v>612630</v>
      </c>
      <c r="L80" s="20">
        <v>533264</v>
      </c>
      <c r="M80" s="20">
        <v>1577592</v>
      </c>
      <c r="N80" s="20"/>
      <c r="O80" s="20"/>
      <c r="P80" s="20"/>
      <c r="Q80" s="20"/>
      <c r="R80" s="20"/>
      <c r="S80" s="20"/>
      <c r="T80" s="20"/>
      <c r="U80" s="20"/>
      <c r="V80" s="20">
        <v>2850187</v>
      </c>
      <c r="W80" s="20">
        <v>7935319</v>
      </c>
      <c r="X80" s="20"/>
      <c r="Y80" s="19"/>
      <c r="Z80" s="22">
        <v>15870637</v>
      </c>
    </row>
    <row r="81" spans="1:26" ht="13.5" hidden="1">
      <c r="A81" s="38" t="s">
        <v>116</v>
      </c>
      <c r="B81" s="18">
        <v>8807626</v>
      </c>
      <c r="C81" s="18"/>
      <c r="D81" s="19">
        <v>4144893</v>
      </c>
      <c r="E81" s="20">
        <v>4144893</v>
      </c>
      <c r="F81" s="20">
        <v>135303</v>
      </c>
      <c r="G81" s="20">
        <v>143912</v>
      </c>
      <c r="H81" s="20">
        <v>250642</v>
      </c>
      <c r="I81" s="20">
        <v>529857</v>
      </c>
      <c r="J81" s="20">
        <v>201435</v>
      </c>
      <c r="K81" s="20">
        <v>265549</v>
      </c>
      <c r="L81" s="20">
        <v>213155</v>
      </c>
      <c r="M81" s="20">
        <v>680139</v>
      </c>
      <c r="N81" s="20"/>
      <c r="O81" s="20"/>
      <c r="P81" s="20"/>
      <c r="Q81" s="20"/>
      <c r="R81" s="20"/>
      <c r="S81" s="20"/>
      <c r="T81" s="20"/>
      <c r="U81" s="20"/>
      <c r="V81" s="20">
        <v>1209996</v>
      </c>
      <c r="W81" s="20">
        <v>2072445</v>
      </c>
      <c r="X81" s="20"/>
      <c r="Y81" s="19"/>
      <c r="Z81" s="22">
        <v>4144893</v>
      </c>
    </row>
    <row r="82" spans="1:26" ht="13.5" hidden="1">
      <c r="A82" s="38" t="s">
        <v>117</v>
      </c>
      <c r="B82" s="18">
        <v>7084072</v>
      </c>
      <c r="C82" s="18"/>
      <c r="D82" s="19">
        <v>2891301</v>
      </c>
      <c r="E82" s="20">
        <v>2891301</v>
      </c>
      <c r="F82" s="20">
        <v>60196</v>
      </c>
      <c r="G82" s="20">
        <v>59642</v>
      </c>
      <c r="H82" s="20">
        <v>144498</v>
      </c>
      <c r="I82" s="20">
        <v>264336</v>
      </c>
      <c r="J82" s="20">
        <v>109634</v>
      </c>
      <c r="K82" s="20">
        <v>147054</v>
      </c>
      <c r="L82" s="20">
        <v>78935</v>
      </c>
      <c r="M82" s="20">
        <v>335623</v>
      </c>
      <c r="N82" s="20"/>
      <c r="O82" s="20"/>
      <c r="P82" s="20"/>
      <c r="Q82" s="20"/>
      <c r="R82" s="20"/>
      <c r="S82" s="20"/>
      <c r="T82" s="20"/>
      <c r="U82" s="20"/>
      <c r="V82" s="20">
        <v>599959</v>
      </c>
      <c r="W82" s="20">
        <v>1445649</v>
      </c>
      <c r="X82" s="20"/>
      <c r="Y82" s="19"/>
      <c r="Z82" s="22">
        <v>2891301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752030</v>
      </c>
      <c r="C84" s="27"/>
      <c r="D84" s="28">
        <v>526000</v>
      </c>
      <c r="E84" s="29">
        <v>526000</v>
      </c>
      <c r="F84" s="29">
        <v>130140</v>
      </c>
      <c r="G84" s="29">
        <v>220697</v>
      </c>
      <c r="H84" s="29">
        <v>93606</v>
      </c>
      <c r="I84" s="29">
        <v>444443</v>
      </c>
      <c r="J84" s="29">
        <v>33463</v>
      </c>
      <c r="K84" s="29">
        <v>36704</v>
      </c>
      <c r="L84" s="29">
        <v>38265</v>
      </c>
      <c r="M84" s="29">
        <v>108432</v>
      </c>
      <c r="N84" s="29"/>
      <c r="O84" s="29"/>
      <c r="P84" s="29"/>
      <c r="Q84" s="29"/>
      <c r="R84" s="29"/>
      <c r="S84" s="29"/>
      <c r="T84" s="29"/>
      <c r="U84" s="29"/>
      <c r="V84" s="29">
        <v>552875</v>
      </c>
      <c r="W84" s="29">
        <v>262998</v>
      </c>
      <c r="X84" s="29"/>
      <c r="Y84" s="28"/>
      <c r="Z84" s="30">
        <v>526000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716468</v>
      </c>
      <c r="C7" s="18">
        <v>0</v>
      </c>
      <c r="D7" s="58">
        <v>510000</v>
      </c>
      <c r="E7" s="59">
        <v>510000</v>
      </c>
      <c r="F7" s="59">
        <v>0</v>
      </c>
      <c r="G7" s="59">
        <v>0</v>
      </c>
      <c r="H7" s="59">
        <v>130369</v>
      </c>
      <c r="I7" s="59">
        <v>130369</v>
      </c>
      <c r="J7" s="59">
        <v>67425</v>
      </c>
      <c r="K7" s="59">
        <v>0</v>
      </c>
      <c r="L7" s="59">
        <v>138317</v>
      </c>
      <c r="M7" s="59">
        <v>205742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336111</v>
      </c>
      <c r="W7" s="59">
        <v>255000</v>
      </c>
      <c r="X7" s="59">
        <v>81111</v>
      </c>
      <c r="Y7" s="60">
        <v>31.81</v>
      </c>
      <c r="Z7" s="61">
        <v>510000</v>
      </c>
    </row>
    <row r="8" spans="1:26" ht="13.5">
      <c r="A8" s="57" t="s">
        <v>34</v>
      </c>
      <c r="B8" s="18">
        <v>51881815</v>
      </c>
      <c r="C8" s="18">
        <v>0</v>
      </c>
      <c r="D8" s="58">
        <v>53538000</v>
      </c>
      <c r="E8" s="59">
        <v>53538000</v>
      </c>
      <c r="F8" s="59">
        <v>3804335</v>
      </c>
      <c r="G8" s="59">
        <v>7553475</v>
      </c>
      <c r="H8" s="59">
        <v>632000</v>
      </c>
      <c r="I8" s="59">
        <v>11989810</v>
      </c>
      <c r="J8" s="59">
        <v>3807005</v>
      </c>
      <c r="K8" s="59">
        <v>4745685</v>
      </c>
      <c r="L8" s="59">
        <v>21575707</v>
      </c>
      <c r="M8" s="59">
        <v>30128397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42118207</v>
      </c>
      <c r="W8" s="59">
        <v>26769000</v>
      </c>
      <c r="X8" s="59">
        <v>15349207</v>
      </c>
      <c r="Y8" s="60">
        <v>57.34</v>
      </c>
      <c r="Z8" s="61">
        <v>53538000</v>
      </c>
    </row>
    <row r="9" spans="1:26" ht="13.5">
      <c r="A9" s="57" t="s">
        <v>35</v>
      </c>
      <c r="B9" s="18">
        <v>3821535</v>
      </c>
      <c r="C9" s="18">
        <v>0</v>
      </c>
      <c r="D9" s="58">
        <v>3143085</v>
      </c>
      <c r="E9" s="59">
        <v>3143085</v>
      </c>
      <c r="F9" s="59">
        <v>0</v>
      </c>
      <c r="G9" s="59">
        <v>1422541</v>
      </c>
      <c r="H9" s="59">
        <v>32428</v>
      </c>
      <c r="I9" s="59">
        <v>1454969</v>
      </c>
      <c r="J9" s="59">
        <v>276091</v>
      </c>
      <c r="K9" s="59">
        <v>10214</v>
      </c>
      <c r="L9" s="59">
        <v>962877</v>
      </c>
      <c r="M9" s="59">
        <v>1249182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2704151</v>
      </c>
      <c r="W9" s="59">
        <v>1571544</v>
      </c>
      <c r="X9" s="59">
        <v>1132607</v>
      </c>
      <c r="Y9" s="60">
        <v>72.07</v>
      </c>
      <c r="Z9" s="61">
        <v>3143085</v>
      </c>
    </row>
    <row r="10" spans="1:26" ht="25.5">
      <c r="A10" s="62" t="s">
        <v>106</v>
      </c>
      <c r="B10" s="63">
        <f>SUM(B5:B9)</f>
        <v>56419818</v>
      </c>
      <c r="C10" s="63">
        <f>SUM(C5:C9)</f>
        <v>0</v>
      </c>
      <c r="D10" s="64">
        <f aca="true" t="shared" si="0" ref="D10:Z10">SUM(D5:D9)</f>
        <v>57191085</v>
      </c>
      <c r="E10" s="65">
        <f t="shared" si="0"/>
        <v>57191085</v>
      </c>
      <c r="F10" s="65">
        <f t="shared" si="0"/>
        <v>3804335</v>
      </c>
      <c r="G10" s="65">
        <f t="shared" si="0"/>
        <v>8976016</v>
      </c>
      <c r="H10" s="65">
        <f t="shared" si="0"/>
        <v>794797</v>
      </c>
      <c r="I10" s="65">
        <f t="shared" si="0"/>
        <v>13575148</v>
      </c>
      <c r="J10" s="65">
        <f t="shared" si="0"/>
        <v>4150521</v>
      </c>
      <c r="K10" s="65">
        <f t="shared" si="0"/>
        <v>4755899</v>
      </c>
      <c r="L10" s="65">
        <f t="shared" si="0"/>
        <v>22676901</v>
      </c>
      <c r="M10" s="65">
        <f t="shared" si="0"/>
        <v>31583321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45158469</v>
      </c>
      <c r="W10" s="65">
        <f t="shared" si="0"/>
        <v>28595544</v>
      </c>
      <c r="X10" s="65">
        <f t="shared" si="0"/>
        <v>16562925</v>
      </c>
      <c r="Y10" s="66">
        <f>+IF(W10&lt;&gt;0,(X10/W10)*100,0)</f>
        <v>57.921349564113896</v>
      </c>
      <c r="Z10" s="67">
        <f t="shared" si="0"/>
        <v>57191085</v>
      </c>
    </row>
    <row r="11" spans="1:26" ht="13.5">
      <c r="A11" s="57" t="s">
        <v>36</v>
      </c>
      <c r="B11" s="18">
        <v>34091063</v>
      </c>
      <c r="C11" s="18">
        <v>0</v>
      </c>
      <c r="D11" s="58">
        <v>33571287</v>
      </c>
      <c r="E11" s="59">
        <v>33571287</v>
      </c>
      <c r="F11" s="59">
        <v>2201205</v>
      </c>
      <c r="G11" s="59">
        <v>3424958</v>
      </c>
      <c r="H11" s="59">
        <v>2865719</v>
      </c>
      <c r="I11" s="59">
        <v>8491882</v>
      </c>
      <c r="J11" s="59">
        <v>2725616</v>
      </c>
      <c r="K11" s="59">
        <v>2872331</v>
      </c>
      <c r="L11" s="59">
        <v>10390056</v>
      </c>
      <c r="M11" s="59">
        <v>15988003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24479885</v>
      </c>
      <c r="W11" s="59">
        <v>16785642</v>
      </c>
      <c r="X11" s="59">
        <v>7694243</v>
      </c>
      <c r="Y11" s="60">
        <v>45.84</v>
      </c>
      <c r="Z11" s="61">
        <v>33571287</v>
      </c>
    </row>
    <row r="12" spans="1:26" ht="13.5">
      <c r="A12" s="57" t="s">
        <v>37</v>
      </c>
      <c r="B12" s="18">
        <v>4206320</v>
      </c>
      <c r="C12" s="18">
        <v>0</v>
      </c>
      <c r="D12" s="58">
        <v>4456350</v>
      </c>
      <c r="E12" s="59">
        <v>4456350</v>
      </c>
      <c r="F12" s="59">
        <v>350586</v>
      </c>
      <c r="G12" s="59">
        <v>350586</v>
      </c>
      <c r="H12" s="59">
        <v>350586</v>
      </c>
      <c r="I12" s="59">
        <v>1051758</v>
      </c>
      <c r="J12" s="59">
        <v>350586</v>
      </c>
      <c r="K12" s="59">
        <v>349975</v>
      </c>
      <c r="L12" s="59">
        <v>1750483</v>
      </c>
      <c r="M12" s="59">
        <v>2451044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3502802</v>
      </c>
      <c r="W12" s="59">
        <v>2228178</v>
      </c>
      <c r="X12" s="59">
        <v>1274624</v>
      </c>
      <c r="Y12" s="60">
        <v>57.2</v>
      </c>
      <c r="Z12" s="61">
        <v>4456350</v>
      </c>
    </row>
    <row r="13" spans="1:26" ht="13.5">
      <c r="A13" s="57" t="s">
        <v>107</v>
      </c>
      <c r="B13" s="18">
        <v>1832300</v>
      </c>
      <c r="C13" s="18">
        <v>0</v>
      </c>
      <c r="D13" s="58">
        <v>2000000</v>
      </c>
      <c r="E13" s="59">
        <v>2000000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1000002</v>
      </c>
      <c r="X13" s="59">
        <v>-1000002</v>
      </c>
      <c r="Y13" s="60">
        <v>-100</v>
      </c>
      <c r="Z13" s="61">
        <v>2000000</v>
      </c>
    </row>
    <row r="14" spans="1:26" ht="13.5">
      <c r="A14" s="57" t="s">
        <v>38</v>
      </c>
      <c r="B14" s="18">
        <v>1677535</v>
      </c>
      <c r="C14" s="18">
        <v>0</v>
      </c>
      <c r="D14" s="58">
        <v>60000</v>
      </c>
      <c r="E14" s="59">
        <v>60000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30000</v>
      </c>
      <c r="X14" s="59">
        <v>-30000</v>
      </c>
      <c r="Y14" s="60">
        <v>-100</v>
      </c>
      <c r="Z14" s="61">
        <v>60000</v>
      </c>
    </row>
    <row r="15" spans="1:26" ht="13.5">
      <c r="A15" s="57" t="s">
        <v>39</v>
      </c>
      <c r="B15" s="18">
        <v>1000187</v>
      </c>
      <c r="C15" s="18">
        <v>0</v>
      </c>
      <c r="D15" s="58">
        <v>895000</v>
      </c>
      <c r="E15" s="59">
        <v>895000</v>
      </c>
      <c r="F15" s="59">
        <v>110875</v>
      </c>
      <c r="G15" s="59">
        <v>420188</v>
      </c>
      <c r="H15" s="59">
        <v>259752</v>
      </c>
      <c r="I15" s="59">
        <v>790815</v>
      </c>
      <c r="J15" s="59">
        <v>185287</v>
      </c>
      <c r="K15" s="59">
        <v>169285</v>
      </c>
      <c r="L15" s="59">
        <v>1162614</v>
      </c>
      <c r="M15" s="59">
        <v>1517186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2308001</v>
      </c>
      <c r="W15" s="59">
        <v>447498</v>
      </c>
      <c r="X15" s="59">
        <v>1860503</v>
      </c>
      <c r="Y15" s="60">
        <v>415.76</v>
      </c>
      <c r="Z15" s="61">
        <v>895000</v>
      </c>
    </row>
    <row r="16" spans="1:26" ht="13.5">
      <c r="A16" s="68" t="s">
        <v>40</v>
      </c>
      <c r="B16" s="18">
        <v>3850093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10817140</v>
      </c>
      <c r="C17" s="18">
        <v>0</v>
      </c>
      <c r="D17" s="58">
        <v>14790050</v>
      </c>
      <c r="E17" s="59">
        <v>14790050</v>
      </c>
      <c r="F17" s="59">
        <v>947821</v>
      </c>
      <c r="G17" s="59">
        <v>762465</v>
      </c>
      <c r="H17" s="59">
        <v>1095345</v>
      </c>
      <c r="I17" s="59">
        <v>2805631</v>
      </c>
      <c r="J17" s="59">
        <v>904461</v>
      </c>
      <c r="K17" s="59">
        <v>-48185</v>
      </c>
      <c r="L17" s="59">
        <v>3184279</v>
      </c>
      <c r="M17" s="59">
        <v>4040555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6846186</v>
      </c>
      <c r="W17" s="59">
        <v>7395024</v>
      </c>
      <c r="X17" s="59">
        <v>-548838</v>
      </c>
      <c r="Y17" s="60">
        <v>-7.42</v>
      </c>
      <c r="Z17" s="61">
        <v>14790050</v>
      </c>
    </row>
    <row r="18" spans="1:26" ht="13.5">
      <c r="A18" s="69" t="s">
        <v>42</v>
      </c>
      <c r="B18" s="70">
        <f>SUM(B11:B17)</f>
        <v>57474638</v>
      </c>
      <c r="C18" s="70">
        <f>SUM(C11:C17)</f>
        <v>0</v>
      </c>
      <c r="D18" s="71">
        <f aca="true" t="shared" si="1" ref="D18:Z18">SUM(D11:D17)</f>
        <v>55772687</v>
      </c>
      <c r="E18" s="72">
        <f t="shared" si="1"/>
        <v>55772687</v>
      </c>
      <c r="F18" s="72">
        <f t="shared" si="1"/>
        <v>3610487</v>
      </c>
      <c r="G18" s="72">
        <f t="shared" si="1"/>
        <v>4958197</v>
      </c>
      <c r="H18" s="72">
        <f t="shared" si="1"/>
        <v>4571402</v>
      </c>
      <c r="I18" s="72">
        <f t="shared" si="1"/>
        <v>13140086</v>
      </c>
      <c r="J18" s="72">
        <f t="shared" si="1"/>
        <v>4165950</v>
      </c>
      <c r="K18" s="72">
        <f t="shared" si="1"/>
        <v>3343406</v>
      </c>
      <c r="L18" s="72">
        <f t="shared" si="1"/>
        <v>16487432</v>
      </c>
      <c r="M18" s="72">
        <f t="shared" si="1"/>
        <v>23996788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37136874</v>
      </c>
      <c r="W18" s="72">
        <f t="shared" si="1"/>
        <v>27886344</v>
      </c>
      <c r="X18" s="72">
        <f t="shared" si="1"/>
        <v>9250530</v>
      </c>
      <c r="Y18" s="66">
        <f>+IF(W18&lt;&gt;0,(X18/W18)*100,0)</f>
        <v>33.17225807728686</v>
      </c>
      <c r="Z18" s="73">
        <f t="shared" si="1"/>
        <v>55772687</v>
      </c>
    </row>
    <row r="19" spans="1:26" ht="13.5">
      <c r="A19" s="69" t="s">
        <v>43</v>
      </c>
      <c r="B19" s="74">
        <f>+B10-B18</f>
        <v>-1054820</v>
      </c>
      <c r="C19" s="74">
        <f>+C10-C18</f>
        <v>0</v>
      </c>
      <c r="D19" s="75">
        <f aca="true" t="shared" si="2" ref="D19:Z19">+D10-D18</f>
        <v>1418398</v>
      </c>
      <c r="E19" s="76">
        <f t="shared" si="2"/>
        <v>1418398</v>
      </c>
      <c r="F19" s="76">
        <f t="shared" si="2"/>
        <v>193848</v>
      </c>
      <c r="G19" s="76">
        <f t="shared" si="2"/>
        <v>4017819</v>
      </c>
      <c r="H19" s="76">
        <f t="shared" si="2"/>
        <v>-3776605</v>
      </c>
      <c r="I19" s="76">
        <f t="shared" si="2"/>
        <v>435062</v>
      </c>
      <c r="J19" s="76">
        <f t="shared" si="2"/>
        <v>-15429</v>
      </c>
      <c r="K19" s="76">
        <f t="shared" si="2"/>
        <v>1412493</v>
      </c>
      <c r="L19" s="76">
        <f t="shared" si="2"/>
        <v>6189469</v>
      </c>
      <c r="M19" s="76">
        <f t="shared" si="2"/>
        <v>7586533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8021595</v>
      </c>
      <c r="W19" s="76">
        <f>IF(E10=E18,0,W10-W18)</f>
        <v>709200</v>
      </c>
      <c r="X19" s="76">
        <f t="shared" si="2"/>
        <v>7312395</v>
      </c>
      <c r="Y19" s="77">
        <f>+IF(W19&lt;&gt;0,(X19/W19)*100,0)</f>
        <v>1031.076565143824</v>
      </c>
      <c r="Z19" s="78">
        <f t="shared" si="2"/>
        <v>1418398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-1054820</v>
      </c>
      <c r="C22" s="85">
        <f>SUM(C19:C21)</f>
        <v>0</v>
      </c>
      <c r="D22" s="86">
        <f aca="true" t="shared" si="3" ref="D22:Z22">SUM(D19:D21)</f>
        <v>1418398</v>
      </c>
      <c r="E22" s="87">
        <f t="shared" si="3"/>
        <v>1418398</v>
      </c>
      <c r="F22" s="87">
        <f t="shared" si="3"/>
        <v>193848</v>
      </c>
      <c r="G22" s="87">
        <f t="shared" si="3"/>
        <v>4017819</v>
      </c>
      <c r="H22" s="87">
        <f t="shared" si="3"/>
        <v>-3776605</v>
      </c>
      <c r="I22" s="87">
        <f t="shared" si="3"/>
        <v>435062</v>
      </c>
      <c r="J22" s="87">
        <f t="shared" si="3"/>
        <v>-15429</v>
      </c>
      <c r="K22" s="87">
        <f t="shared" si="3"/>
        <v>1412493</v>
      </c>
      <c r="L22" s="87">
        <f t="shared" si="3"/>
        <v>6189469</v>
      </c>
      <c r="M22" s="87">
        <f t="shared" si="3"/>
        <v>7586533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8021595</v>
      </c>
      <c r="W22" s="87">
        <f t="shared" si="3"/>
        <v>709200</v>
      </c>
      <c r="X22" s="87">
        <f t="shared" si="3"/>
        <v>7312395</v>
      </c>
      <c r="Y22" s="88">
        <f>+IF(W22&lt;&gt;0,(X22/W22)*100,0)</f>
        <v>1031.076565143824</v>
      </c>
      <c r="Z22" s="89">
        <f t="shared" si="3"/>
        <v>1418398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-1054820</v>
      </c>
      <c r="C24" s="74">
        <f>SUM(C22:C23)</f>
        <v>0</v>
      </c>
      <c r="D24" s="75">
        <f aca="true" t="shared" si="4" ref="D24:Z24">SUM(D22:D23)</f>
        <v>1418398</v>
      </c>
      <c r="E24" s="76">
        <f t="shared" si="4"/>
        <v>1418398</v>
      </c>
      <c r="F24" s="76">
        <f t="shared" si="4"/>
        <v>193848</v>
      </c>
      <c r="G24" s="76">
        <f t="shared" si="4"/>
        <v>4017819</v>
      </c>
      <c r="H24" s="76">
        <f t="shared" si="4"/>
        <v>-3776605</v>
      </c>
      <c r="I24" s="76">
        <f t="shared" si="4"/>
        <v>435062</v>
      </c>
      <c r="J24" s="76">
        <f t="shared" si="4"/>
        <v>-15429</v>
      </c>
      <c r="K24" s="76">
        <f t="shared" si="4"/>
        <v>1412493</v>
      </c>
      <c r="L24" s="76">
        <f t="shared" si="4"/>
        <v>6189469</v>
      </c>
      <c r="M24" s="76">
        <f t="shared" si="4"/>
        <v>7586533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8021595</v>
      </c>
      <c r="W24" s="76">
        <f t="shared" si="4"/>
        <v>709200</v>
      </c>
      <c r="X24" s="76">
        <f t="shared" si="4"/>
        <v>7312395</v>
      </c>
      <c r="Y24" s="77">
        <f>+IF(W24&lt;&gt;0,(X24/W24)*100,0)</f>
        <v>1031.076565143824</v>
      </c>
      <c r="Z24" s="78">
        <f t="shared" si="4"/>
        <v>1418398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256034</v>
      </c>
      <c r="C27" s="21">
        <v>0</v>
      </c>
      <c r="D27" s="98">
        <v>1650000</v>
      </c>
      <c r="E27" s="99">
        <v>1650000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986823</v>
      </c>
      <c r="M27" s="99">
        <v>986823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986823</v>
      </c>
      <c r="W27" s="99">
        <v>825000</v>
      </c>
      <c r="X27" s="99">
        <v>161823</v>
      </c>
      <c r="Y27" s="100">
        <v>19.61</v>
      </c>
      <c r="Z27" s="101">
        <v>1650000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986823</v>
      </c>
      <c r="M28" s="59">
        <v>986823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986823</v>
      </c>
      <c r="W28" s="59"/>
      <c r="X28" s="59">
        <v>986823</v>
      </c>
      <c r="Y28" s="60">
        <v>0</v>
      </c>
      <c r="Z28" s="61">
        <v>0</v>
      </c>
    </row>
    <row r="29" spans="1:26" ht="13.5">
      <c r="A29" s="57" t="s">
        <v>111</v>
      </c>
      <c r="B29" s="18">
        <v>256034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1650000</v>
      </c>
      <c r="E31" s="59">
        <v>1650000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825000</v>
      </c>
      <c r="X31" s="59">
        <v>-825000</v>
      </c>
      <c r="Y31" s="60">
        <v>-100</v>
      </c>
      <c r="Z31" s="61">
        <v>1650000</v>
      </c>
    </row>
    <row r="32" spans="1:26" ht="13.5">
      <c r="A32" s="69" t="s">
        <v>50</v>
      </c>
      <c r="B32" s="21">
        <f>SUM(B28:B31)</f>
        <v>256034</v>
      </c>
      <c r="C32" s="21">
        <f>SUM(C28:C31)</f>
        <v>0</v>
      </c>
      <c r="D32" s="98">
        <f aca="true" t="shared" si="5" ref="D32:Z32">SUM(D28:D31)</f>
        <v>1650000</v>
      </c>
      <c r="E32" s="99">
        <f t="shared" si="5"/>
        <v>1650000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986823</v>
      </c>
      <c r="M32" s="99">
        <f t="shared" si="5"/>
        <v>986823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986823</v>
      </c>
      <c r="W32" s="99">
        <f t="shared" si="5"/>
        <v>825000</v>
      </c>
      <c r="X32" s="99">
        <f t="shared" si="5"/>
        <v>161823</v>
      </c>
      <c r="Y32" s="100">
        <f>+IF(W32&lt;&gt;0,(X32/W32)*100,0)</f>
        <v>19.61490909090909</v>
      </c>
      <c r="Z32" s="101">
        <f t="shared" si="5"/>
        <v>1650000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4106636</v>
      </c>
      <c r="C35" s="18">
        <v>0</v>
      </c>
      <c r="D35" s="58">
        <v>6760000</v>
      </c>
      <c r="E35" s="59">
        <v>6760000</v>
      </c>
      <c r="F35" s="59">
        <v>19825268</v>
      </c>
      <c r="G35" s="59">
        <v>0</v>
      </c>
      <c r="H35" s="59">
        <v>5822851</v>
      </c>
      <c r="I35" s="59">
        <v>5822851</v>
      </c>
      <c r="J35" s="59">
        <v>5486026</v>
      </c>
      <c r="K35" s="59">
        <v>4276730</v>
      </c>
      <c r="L35" s="59">
        <v>6086425</v>
      </c>
      <c r="M35" s="59">
        <v>6086425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6086425</v>
      </c>
      <c r="W35" s="59">
        <v>3380000</v>
      </c>
      <c r="X35" s="59">
        <v>2706425</v>
      </c>
      <c r="Y35" s="60">
        <v>80.07</v>
      </c>
      <c r="Z35" s="61">
        <v>6760000</v>
      </c>
    </row>
    <row r="36" spans="1:26" ht="13.5">
      <c r="A36" s="57" t="s">
        <v>53</v>
      </c>
      <c r="B36" s="18">
        <v>13366804</v>
      </c>
      <c r="C36" s="18">
        <v>0</v>
      </c>
      <c r="D36" s="58">
        <v>13661599</v>
      </c>
      <c r="E36" s="59">
        <v>13661599</v>
      </c>
      <c r="F36" s="59">
        <v>11554517</v>
      </c>
      <c r="G36" s="59">
        <v>0</v>
      </c>
      <c r="H36" s="59">
        <v>13437164</v>
      </c>
      <c r="I36" s="59">
        <v>13437164</v>
      </c>
      <c r="J36" s="59">
        <v>13437164</v>
      </c>
      <c r="K36" s="59">
        <v>13390364</v>
      </c>
      <c r="L36" s="59">
        <v>14248470</v>
      </c>
      <c r="M36" s="59">
        <v>14248470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14248470</v>
      </c>
      <c r="W36" s="59">
        <v>6830800</v>
      </c>
      <c r="X36" s="59">
        <v>7417670</v>
      </c>
      <c r="Y36" s="60">
        <v>108.59</v>
      </c>
      <c r="Z36" s="61">
        <v>13661599</v>
      </c>
    </row>
    <row r="37" spans="1:26" ht="13.5">
      <c r="A37" s="57" t="s">
        <v>54</v>
      </c>
      <c r="B37" s="18">
        <v>13040644</v>
      </c>
      <c r="C37" s="18">
        <v>0</v>
      </c>
      <c r="D37" s="58">
        <v>7059000</v>
      </c>
      <c r="E37" s="59">
        <v>7059000</v>
      </c>
      <c r="F37" s="59">
        <v>9665200</v>
      </c>
      <c r="G37" s="59">
        <v>0</v>
      </c>
      <c r="H37" s="59">
        <v>11025030</v>
      </c>
      <c r="I37" s="59">
        <v>11025030</v>
      </c>
      <c r="J37" s="59">
        <v>10998962</v>
      </c>
      <c r="K37" s="59">
        <v>9101034</v>
      </c>
      <c r="L37" s="59">
        <v>9598898</v>
      </c>
      <c r="M37" s="59">
        <v>9598898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9598898</v>
      </c>
      <c r="W37" s="59">
        <v>3529500</v>
      </c>
      <c r="X37" s="59">
        <v>6069398</v>
      </c>
      <c r="Y37" s="60">
        <v>171.96</v>
      </c>
      <c r="Z37" s="61">
        <v>7059000</v>
      </c>
    </row>
    <row r="38" spans="1:26" ht="13.5">
      <c r="A38" s="57" t="s">
        <v>55</v>
      </c>
      <c r="B38" s="18">
        <v>15829272</v>
      </c>
      <c r="C38" s="18">
        <v>0</v>
      </c>
      <c r="D38" s="58">
        <v>0</v>
      </c>
      <c r="E38" s="59">
        <v>0</v>
      </c>
      <c r="F38" s="59">
        <v>13497877</v>
      </c>
      <c r="G38" s="59">
        <v>0</v>
      </c>
      <c r="H38" s="59">
        <v>16819621</v>
      </c>
      <c r="I38" s="59">
        <v>16819621</v>
      </c>
      <c r="J38" s="59">
        <v>16550724</v>
      </c>
      <c r="K38" s="59">
        <v>16280002</v>
      </c>
      <c r="L38" s="59">
        <v>15995796</v>
      </c>
      <c r="M38" s="59">
        <v>15995796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15995796</v>
      </c>
      <c r="W38" s="59"/>
      <c r="X38" s="59">
        <v>15995796</v>
      </c>
      <c r="Y38" s="60">
        <v>0</v>
      </c>
      <c r="Z38" s="61">
        <v>0</v>
      </c>
    </row>
    <row r="39" spans="1:26" ht="13.5">
      <c r="A39" s="57" t="s">
        <v>56</v>
      </c>
      <c r="B39" s="18">
        <v>-11396476</v>
      </c>
      <c r="C39" s="18">
        <v>0</v>
      </c>
      <c r="D39" s="58">
        <v>13362599</v>
      </c>
      <c r="E39" s="59">
        <v>13362599</v>
      </c>
      <c r="F39" s="59">
        <v>8216708</v>
      </c>
      <c r="G39" s="59">
        <v>0</v>
      </c>
      <c r="H39" s="59">
        <v>-8584636</v>
      </c>
      <c r="I39" s="59">
        <v>-8584636</v>
      </c>
      <c r="J39" s="59">
        <v>-8626496</v>
      </c>
      <c r="K39" s="59">
        <v>-7713942</v>
      </c>
      <c r="L39" s="59">
        <v>-5259799</v>
      </c>
      <c r="M39" s="59">
        <v>-5259799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-5259799</v>
      </c>
      <c r="W39" s="59">
        <v>6681300</v>
      </c>
      <c r="X39" s="59">
        <v>-11941099</v>
      </c>
      <c r="Y39" s="60">
        <v>-178.72</v>
      </c>
      <c r="Z39" s="61">
        <v>13362599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5263288</v>
      </c>
      <c r="C42" s="18">
        <v>0</v>
      </c>
      <c r="D42" s="58">
        <v>3418488</v>
      </c>
      <c r="E42" s="59">
        <v>3418488</v>
      </c>
      <c r="F42" s="59">
        <v>-21113247</v>
      </c>
      <c r="G42" s="59">
        <v>3772529</v>
      </c>
      <c r="H42" s="59">
        <v>-3783516</v>
      </c>
      <c r="I42" s="59">
        <v>-21124234</v>
      </c>
      <c r="J42" s="59">
        <v>-557064</v>
      </c>
      <c r="K42" s="59">
        <v>-1507419</v>
      </c>
      <c r="L42" s="59">
        <v>-217825</v>
      </c>
      <c r="M42" s="59">
        <v>-2282308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-23406542</v>
      </c>
      <c r="W42" s="59">
        <v>1709262</v>
      </c>
      <c r="X42" s="59">
        <v>-25115804</v>
      </c>
      <c r="Y42" s="60">
        <v>-1469.39</v>
      </c>
      <c r="Z42" s="61">
        <v>3418488</v>
      </c>
    </row>
    <row r="43" spans="1:26" ht="13.5">
      <c r="A43" s="57" t="s">
        <v>59</v>
      </c>
      <c r="B43" s="18">
        <v>-256033</v>
      </c>
      <c r="C43" s="18">
        <v>0</v>
      </c>
      <c r="D43" s="58">
        <v>0</v>
      </c>
      <c r="E43" s="59">
        <v>0</v>
      </c>
      <c r="F43" s="59">
        <v>21082107</v>
      </c>
      <c r="G43" s="59">
        <v>-3775056</v>
      </c>
      <c r="H43" s="59">
        <v>3819873</v>
      </c>
      <c r="I43" s="59">
        <v>21126924</v>
      </c>
      <c r="J43" s="59">
        <v>538718</v>
      </c>
      <c r="K43" s="59">
        <v>2033054</v>
      </c>
      <c r="L43" s="59">
        <v>359553</v>
      </c>
      <c r="M43" s="59">
        <v>2931325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24058249</v>
      </c>
      <c r="W43" s="59"/>
      <c r="X43" s="59">
        <v>24058249</v>
      </c>
      <c r="Y43" s="60">
        <v>0</v>
      </c>
      <c r="Z43" s="61">
        <v>0</v>
      </c>
    </row>
    <row r="44" spans="1:26" ht="13.5">
      <c r="A44" s="57" t="s">
        <v>60</v>
      </c>
      <c r="B44" s="18">
        <v>-4939150</v>
      </c>
      <c r="C44" s="18">
        <v>0</v>
      </c>
      <c r="D44" s="58">
        <v>0</v>
      </c>
      <c r="E44" s="59">
        <v>0</v>
      </c>
      <c r="F44" s="59">
        <v>-5293</v>
      </c>
      <c r="G44" s="59">
        <v>-5039</v>
      </c>
      <c r="H44" s="59">
        <v>-4604</v>
      </c>
      <c r="I44" s="59">
        <v>-14936</v>
      </c>
      <c r="J44" s="59">
        <v>-42726</v>
      </c>
      <c r="K44" s="59">
        <v>-43036</v>
      </c>
      <c r="L44" s="59">
        <v>-43589</v>
      </c>
      <c r="M44" s="59">
        <v>-129351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-144287</v>
      </c>
      <c r="W44" s="59"/>
      <c r="X44" s="59">
        <v>-144287</v>
      </c>
      <c r="Y44" s="60">
        <v>0</v>
      </c>
      <c r="Z44" s="61">
        <v>0</v>
      </c>
    </row>
    <row r="45" spans="1:26" ht="13.5">
      <c r="A45" s="69" t="s">
        <v>61</v>
      </c>
      <c r="B45" s="21">
        <v>3254059</v>
      </c>
      <c r="C45" s="21">
        <v>0</v>
      </c>
      <c r="D45" s="98">
        <v>6890763</v>
      </c>
      <c r="E45" s="99">
        <v>6890763</v>
      </c>
      <c r="F45" s="99">
        <v>183553</v>
      </c>
      <c r="G45" s="99">
        <v>175987</v>
      </c>
      <c r="H45" s="99">
        <v>207740</v>
      </c>
      <c r="I45" s="99">
        <v>207740</v>
      </c>
      <c r="J45" s="99">
        <v>146668</v>
      </c>
      <c r="K45" s="99">
        <v>629267</v>
      </c>
      <c r="L45" s="99">
        <v>727406</v>
      </c>
      <c r="M45" s="99">
        <v>727406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727406</v>
      </c>
      <c r="W45" s="99">
        <v>5181537</v>
      </c>
      <c r="X45" s="99">
        <v>-4454131</v>
      </c>
      <c r="Y45" s="100">
        <v>-85.96</v>
      </c>
      <c r="Z45" s="101">
        <v>6890763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340111</v>
      </c>
      <c r="C49" s="51">
        <v>0</v>
      </c>
      <c r="D49" s="128">
        <v>336297</v>
      </c>
      <c r="E49" s="53">
        <v>288387</v>
      </c>
      <c r="F49" s="53">
        <v>0</v>
      </c>
      <c r="G49" s="53">
        <v>0</v>
      </c>
      <c r="H49" s="53">
        <v>0</v>
      </c>
      <c r="I49" s="53">
        <v>95721</v>
      </c>
      <c r="J49" s="53">
        <v>0</v>
      </c>
      <c r="K49" s="53">
        <v>0</v>
      </c>
      <c r="L49" s="53">
        <v>0</v>
      </c>
      <c r="M49" s="53">
        <v>95721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95721</v>
      </c>
      <c r="W49" s="53">
        <v>136744</v>
      </c>
      <c r="X49" s="53">
        <v>0</v>
      </c>
      <c r="Y49" s="53">
        <v>1388702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801786</v>
      </c>
      <c r="C51" s="51">
        <v>0</v>
      </c>
      <c r="D51" s="128">
        <v>525838</v>
      </c>
      <c r="E51" s="53">
        <v>459585</v>
      </c>
      <c r="F51" s="53">
        <v>0</v>
      </c>
      <c r="G51" s="53">
        <v>0</v>
      </c>
      <c r="H51" s="53">
        <v>0</v>
      </c>
      <c r="I51" s="53">
        <v>131808</v>
      </c>
      <c r="J51" s="53">
        <v>0</v>
      </c>
      <c r="K51" s="53">
        <v>0</v>
      </c>
      <c r="L51" s="53">
        <v>0</v>
      </c>
      <c r="M51" s="53">
        <v>134021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2053038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17449258</v>
      </c>
      <c r="C5" s="18">
        <v>0</v>
      </c>
      <c r="D5" s="58">
        <v>22580446</v>
      </c>
      <c r="E5" s="59">
        <v>22580446</v>
      </c>
      <c r="F5" s="59">
        <v>20656389</v>
      </c>
      <c r="G5" s="59">
        <v>417319</v>
      </c>
      <c r="H5" s="59">
        <v>-1433502</v>
      </c>
      <c r="I5" s="59">
        <v>19640206</v>
      </c>
      <c r="J5" s="59">
        <v>329544</v>
      </c>
      <c r="K5" s="59">
        <v>508398</v>
      </c>
      <c r="L5" s="59">
        <v>416371</v>
      </c>
      <c r="M5" s="59">
        <v>1254313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20894519</v>
      </c>
      <c r="W5" s="59">
        <v>22580446</v>
      </c>
      <c r="X5" s="59">
        <v>-1685927</v>
      </c>
      <c r="Y5" s="60">
        <v>-7.47</v>
      </c>
      <c r="Z5" s="61">
        <v>22580446</v>
      </c>
    </row>
    <row r="6" spans="1:26" ht="13.5">
      <c r="A6" s="57" t="s">
        <v>32</v>
      </c>
      <c r="B6" s="18">
        <v>93707584</v>
      </c>
      <c r="C6" s="18">
        <v>0</v>
      </c>
      <c r="D6" s="58">
        <v>115471854</v>
      </c>
      <c r="E6" s="59">
        <v>115471854</v>
      </c>
      <c r="F6" s="59">
        <v>7930894</v>
      </c>
      <c r="G6" s="59">
        <v>7732767</v>
      </c>
      <c r="H6" s="59">
        <v>8643316</v>
      </c>
      <c r="I6" s="59">
        <v>24306977</v>
      </c>
      <c r="J6" s="59">
        <v>8738937</v>
      </c>
      <c r="K6" s="59">
        <v>9165479</v>
      </c>
      <c r="L6" s="59">
        <v>9558606</v>
      </c>
      <c r="M6" s="59">
        <v>27463022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51769999</v>
      </c>
      <c r="W6" s="59">
        <v>52455884</v>
      </c>
      <c r="X6" s="59">
        <v>-685885</v>
      </c>
      <c r="Y6" s="60">
        <v>-1.31</v>
      </c>
      <c r="Z6" s="61">
        <v>115471854</v>
      </c>
    </row>
    <row r="7" spans="1:26" ht="13.5">
      <c r="A7" s="57" t="s">
        <v>33</v>
      </c>
      <c r="B7" s="18">
        <v>205296</v>
      </c>
      <c r="C7" s="18">
        <v>0</v>
      </c>
      <c r="D7" s="58">
        <v>28000</v>
      </c>
      <c r="E7" s="59">
        <v>28000</v>
      </c>
      <c r="F7" s="59">
        <v>918</v>
      </c>
      <c r="G7" s="59">
        <v>405</v>
      </c>
      <c r="H7" s="59">
        <v>106147</v>
      </c>
      <c r="I7" s="59">
        <v>107470</v>
      </c>
      <c r="J7" s="59">
        <v>610</v>
      </c>
      <c r="K7" s="59">
        <v>-3892</v>
      </c>
      <c r="L7" s="59">
        <v>225</v>
      </c>
      <c r="M7" s="59">
        <v>-3057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104413</v>
      </c>
      <c r="W7" s="59">
        <v>13998</v>
      </c>
      <c r="X7" s="59">
        <v>90415</v>
      </c>
      <c r="Y7" s="60">
        <v>645.91</v>
      </c>
      <c r="Z7" s="61">
        <v>28000</v>
      </c>
    </row>
    <row r="8" spans="1:26" ht="13.5">
      <c r="A8" s="57" t="s">
        <v>34</v>
      </c>
      <c r="B8" s="18">
        <v>68566908</v>
      </c>
      <c r="C8" s="18">
        <v>0</v>
      </c>
      <c r="D8" s="58">
        <v>82249800</v>
      </c>
      <c r="E8" s="59">
        <v>82249800</v>
      </c>
      <c r="F8" s="59">
        <v>31190212</v>
      </c>
      <c r="G8" s="59">
        <v>1735935</v>
      </c>
      <c r="H8" s="59">
        <v>1269368</v>
      </c>
      <c r="I8" s="59">
        <v>34195515</v>
      </c>
      <c r="J8" s="59">
        <v>-301136</v>
      </c>
      <c r="K8" s="59">
        <v>2164622</v>
      </c>
      <c r="L8" s="59">
        <v>23014585</v>
      </c>
      <c r="M8" s="59">
        <v>24878071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59073586</v>
      </c>
      <c r="W8" s="59">
        <v>64760000</v>
      </c>
      <c r="X8" s="59">
        <v>-5686414</v>
      </c>
      <c r="Y8" s="60">
        <v>-8.78</v>
      </c>
      <c r="Z8" s="61">
        <v>82249800</v>
      </c>
    </row>
    <row r="9" spans="1:26" ht="13.5">
      <c r="A9" s="57" t="s">
        <v>35</v>
      </c>
      <c r="B9" s="18">
        <v>19565606</v>
      </c>
      <c r="C9" s="18">
        <v>0</v>
      </c>
      <c r="D9" s="58">
        <v>11401650</v>
      </c>
      <c r="E9" s="59">
        <v>11401650</v>
      </c>
      <c r="F9" s="59">
        <v>1210682</v>
      </c>
      <c r="G9" s="59">
        <v>1248202</v>
      </c>
      <c r="H9" s="59">
        <v>1233296</v>
      </c>
      <c r="I9" s="59">
        <v>3692180</v>
      </c>
      <c r="J9" s="59">
        <v>1228175</v>
      </c>
      <c r="K9" s="59">
        <v>1196576</v>
      </c>
      <c r="L9" s="59">
        <v>1219250</v>
      </c>
      <c r="M9" s="59">
        <v>3644001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7336181</v>
      </c>
      <c r="W9" s="59">
        <v>5384932</v>
      </c>
      <c r="X9" s="59">
        <v>1951249</v>
      </c>
      <c r="Y9" s="60">
        <v>36.24</v>
      </c>
      <c r="Z9" s="61">
        <v>11401650</v>
      </c>
    </row>
    <row r="10" spans="1:26" ht="25.5">
      <c r="A10" s="62" t="s">
        <v>106</v>
      </c>
      <c r="B10" s="63">
        <f>SUM(B5:B9)</f>
        <v>199494652</v>
      </c>
      <c r="C10" s="63">
        <f>SUM(C5:C9)</f>
        <v>0</v>
      </c>
      <c r="D10" s="64">
        <f aca="true" t="shared" si="0" ref="D10:Z10">SUM(D5:D9)</f>
        <v>231731750</v>
      </c>
      <c r="E10" s="65">
        <f t="shared" si="0"/>
        <v>231731750</v>
      </c>
      <c r="F10" s="65">
        <f t="shared" si="0"/>
        <v>60989095</v>
      </c>
      <c r="G10" s="65">
        <f t="shared" si="0"/>
        <v>11134628</v>
      </c>
      <c r="H10" s="65">
        <f t="shared" si="0"/>
        <v>9818625</v>
      </c>
      <c r="I10" s="65">
        <f t="shared" si="0"/>
        <v>81942348</v>
      </c>
      <c r="J10" s="65">
        <f t="shared" si="0"/>
        <v>9996130</v>
      </c>
      <c r="K10" s="65">
        <f t="shared" si="0"/>
        <v>13031183</v>
      </c>
      <c r="L10" s="65">
        <f t="shared" si="0"/>
        <v>34209037</v>
      </c>
      <c r="M10" s="65">
        <f t="shared" si="0"/>
        <v>57236350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139178698</v>
      </c>
      <c r="W10" s="65">
        <f t="shared" si="0"/>
        <v>145195260</v>
      </c>
      <c r="X10" s="65">
        <f t="shared" si="0"/>
        <v>-6016562</v>
      </c>
      <c r="Y10" s="66">
        <f>+IF(W10&lt;&gt;0,(X10/W10)*100,0)</f>
        <v>-4.143773012975768</v>
      </c>
      <c r="Z10" s="67">
        <f t="shared" si="0"/>
        <v>231731750</v>
      </c>
    </row>
    <row r="11" spans="1:26" ht="13.5">
      <c r="A11" s="57" t="s">
        <v>36</v>
      </c>
      <c r="B11" s="18">
        <v>105731755</v>
      </c>
      <c r="C11" s="18">
        <v>0</v>
      </c>
      <c r="D11" s="58">
        <v>101837468</v>
      </c>
      <c r="E11" s="59">
        <v>101837468</v>
      </c>
      <c r="F11" s="59">
        <v>7735743</v>
      </c>
      <c r="G11" s="59">
        <v>8969550</v>
      </c>
      <c r="H11" s="59">
        <v>8409339</v>
      </c>
      <c r="I11" s="59">
        <v>25114632</v>
      </c>
      <c r="J11" s="59">
        <v>8407827</v>
      </c>
      <c r="K11" s="59">
        <v>14383186</v>
      </c>
      <c r="L11" s="59">
        <v>8591441</v>
      </c>
      <c r="M11" s="59">
        <v>31382454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56497086</v>
      </c>
      <c r="W11" s="59">
        <v>53323522</v>
      </c>
      <c r="X11" s="59">
        <v>3173564</v>
      </c>
      <c r="Y11" s="60">
        <v>5.95</v>
      </c>
      <c r="Z11" s="61">
        <v>101837468</v>
      </c>
    </row>
    <row r="12" spans="1:26" ht="13.5">
      <c r="A12" s="57" t="s">
        <v>37</v>
      </c>
      <c r="B12" s="18">
        <v>6585940</v>
      </c>
      <c r="C12" s="18">
        <v>0</v>
      </c>
      <c r="D12" s="58">
        <v>7008864</v>
      </c>
      <c r="E12" s="59">
        <v>7008864</v>
      </c>
      <c r="F12" s="59">
        <v>549877</v>
      </c>
      <c r="G12" s="59">
        <v>549877</v>
      </c>
      <c r="H12" s="59">
        <v>549877</v>
      </c>
      <c r="I12" s="59">
        <v>1649631</v>
      </c>
      <c r="J12" s="59">
        <v>549877</v>
      </c>
      <c r="K12" s="59">
        <v>549877</v>
      </c>
      <c r="L12" s="59">
        <v>549877</v>
      </c>
      <c r="M12" s="59">
        <v>1649631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3299262</v>
      </c>
      <c r="W12" s="59">
        <v>3504432</v>
      </c>
      <c r="X12" s="59">
        <v>-205170</v>
      </c>
      <c r="Y12" s="60">
        <v>-5.85</v>
      </c>
      <c r="Z12" s="61">
        <v>7008864</v>
      </c>
    </row>
    <row r="13" spans="1:26" ht="13.5">
      <c r="A13" s="57" t="s">
        <v>107</v>
      </c>
      <c r="B13" s="18">
        <v>32450724</v>
      </c>
      <c r="C13" s="18">
        <v>0</v>
      </c>
      <c r="D13" s="58">
        <v>3166342</v>
      </c>
      <c r="E13" s="59">
        <v>3166342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3166342</v>
      </c>
    </row>
    <row r="14" spans="1:26" ht="13.5">
      <c r="A14" s="57" t="s">
        <v>38</v>
      </c>
      <c r="B14" s="18">
        <v>32696245</v>
      </c>
      <c r="C14" s="18">
        <v>0</v>
      </c>
      <c r="D14" s="58">
        <v>1589765</v>
      </c>
      <c r="E14" s="59">
        <v>1589765</v>
      </c>
      <c r="F14" s="59">
        <v>563</v>
      </c>
      <c r="G14" s="59">
        <v>4376</v>
      </c>
      <c r="H14" s="59">
        <v>1214</v>
      </c>
      <c r="I14" s="59">
        <v>6153</v>
      </c>
      <c r="J14" s="59">
        <v>-234</v>
      </c>
      <c r="K14" s="59">
        <v>6532888</v>
      </c>
      <c r="L14" s="59">
        <v>348195</v>
      </c>
      <c r="M14" s="59">
        <v>6880849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6887002</v>
      </c>
      <c r="W14" s="59">
        <v>797557</v>
      </c>
      <c r="X14" s="59">
        <v>6089445</v>
      </c>
      <c r="Y14" s="60">
        <v>763.51</v>
      </c>
      <c r="Z14" s="61">
        <v>1589765</v>
      </c>
    </row>
    <row r="15" spans="1:26" ht="13.5">
      <c r="A15" s="57" t="s">
        <v>39</v>
      </c>
      <c r="B15" s="18">
        <v>58288820</v>
      </c>
      <c r="C15" s="18">
        <v>0</v>
      </c>
      <c r="D15" s="58">
        <v>65242385</v>
      </c>
      <c r="E15" s="59">
        <v>65242385</v>
      </c>
      <c r="F15" s="59">
        <v>196365</v>
      </c>
      <c r="G15" s="59">
        <v>506409</v>
      </c>
      <c r="H15" s="59">
        <v>1011686</v>
      </c>
      <c r="I15" s="59">
        <v>1714460</v>
      </c>
      <c r="J15" s="59">
        <v>506925</v>
      </c>
      <c r="K15" s="59">
        <v>20934892</v>
      </c>
      <c r="L15" s="59">
        <v>913003</v>
      </c>
      <c r="M15" s="59">
        <v>22354820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24069280</v>
      </c>
      <c r="W15" s="59">
        <v>29300635</v>
      </c>
      <c r="X15" s="59">
        <v>-5231355</v>
      </c>
      <c r="Y15" s="60">
        <v>-17.85</v>
      </c>
      <c r="Z15" s="61">
        <v>65242385</v>
      </c>
    </row>
    <row r="16" spans="1:26" ht="13.5">
      <c r="A16" s="68" t="s">
        <v>40</v>
      </c>
      <c r="B16" s="18">
        <v>155206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50843063</v>
      </c>
      <c r="C17" s="18">
        <v>0</v>
      </c>
      <c r="D17" s="58">
        <v>52386934</v>
      </c>
      <c r="E17" s="59">
        <v>52386934</v>
      </c>
      <c r="F17" s="59">
        <v>1361428</v>
      </c>
      <c r="G17" s="59">
        <v>4764919</v>
      </c>
      <c r="H17" s="59">
        <v>5935094</v>
      </c>
      <c r="I17" s="59">
        <v>12061441</v>
      </c>
      <c r="J17" s="59">
        <v>3937863</v>
      </c>
      <c r="K17" s="59">
        <v>5916585</v>
      </c>
      <c r="L17" s="59">
        <v>4478811</v>
      </c>
      <c r="M17" s="59">
        <v>14333259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26394700</v>
      </c>
      <c r="W17" s="59">
        <v>28344055</v>
      </c>
      <c r="X17" s="59">
        <v>-1949355</v>
      </c>
      <c r="Y17" s="60">
        <v>-6.88</v>
      </c>
      <c r="Z17" s="61">
        <v>52386934</v>
      </c>
    </row>
    <row r="18" spans="1:26" ht="13.5">
      <c r="A18" s="69" t="s">
        <v>42</v>
      </c>
      <c r="B18" s="70">
        <f>SUM(B11:B17)</f>
        <v>286751753</v>
      </c>
      <c r="C18" s="70">
        <f>SUM(C11:C17)</f>
        <v>0</v>
      </c>
      <c r="D18" s="71">
        <f aca="true" t="shared" si="1" ref="D18:Z18">SUM(D11:D17)</f>
        <v>231231758</v>
      </c>
      <c r="E18" s="72">
        <f t="shared" si="1"/>
        <v>231231758</v>
      </c>
      <c r="F18" s="72">
        <f t="shared" si="1"/>
        <v>9843976</v>
      </c>
      <c r="G18" s="72">
        <f t="shared" si="1"/>
        <v>14795131</v>
      </c>
      <c r="H18" s="72">
        <f t="shared" si="1"/>
        <v>15907210</v>
      </c>
      <c r="I18" s="72">
        <f t="shared" si="1"/>
        <v>40546317</v>
      </c>
      <c r="J18" s="72">
        <f t="shared" si="1"/>
        <v>13402258</v>
      </c>
      <c r="K18" s="72">
        <f t="shared" si="1"/>
        <v>48317428</v>
      </c>
      <c r="L18" s="72">
        <f t="shared" si="1"/>
        <v>14881327</v>
      </c>
      <c r="M18" s="72">
        <f t="shared" si="1"/>
        <v>76601013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117147330</v>
      </c>
      <c r="W18" s="72">
        <f t="shared" si="1"/>
        <v>115270201</v>
      </c>
      <c r="X18" s="72">
        <f t="shared" si="1"/>
        <v>1877129</v>
      </c>
      <c r="Y18" s="66">
        <f>+IF(W18&lt;&gt;0,(X18/W18)*100,0)</f>
        <v>1.6284599000569107</v>
      </c>
      <c r="Z18" s="73">
        <f t="shared" si="1"/>
        <v>231231758</v>
      </c>
    </row>
    <row r="19" spans="1:26" ht="13.5">
      <c r="A19" s="69" t="s">
        <v>43</v>
      </c>
      <c r="B19" s="74">
        <f>+B10-B18</f>
        <v>-87257101</v>
      </c>
      <c r="C19" s="74">
        <f>+C10-C18</f>
        <v>0</v>
      </c>
      <c r="D19" s="75">
        <f aca="true" t="shared" si="2" ref="D19:Z19">+D10-D18</f>
        <v>499992</v>
      </c>
      <c r="E19" s="76">
        <f t="shared" si="2"/>
        <v>499992</v>
      </c>
      <c r="F19" s="76">
        <f t="shared" si="2"/>
        <v>51145119</v>
      </c>
      <c r="G19" s="76">
        <f t="shared" si="2"/>
        <v>-3660503</v>
      </c>
      <c r="H19" s="76">
        <f t="shared" si="2"/>
        <v>-6088585</v>
      </c>
      <c r="I19" s="76">
        <f t="shared" si="2"/>
        <v>41396031</v>
      </c>
      <c r="J19" s="76">
        <f t="shared" si="2"/>
        <v>-3406128</v>
      </c>
      <c r="K19" s="76">
        <f t="shared" si="2"/>
        <v>-35286245</v>
      </c>
      <c r="L19" s="76">
        <f t="shared" si="2"/>
        <v>19327710</v>
      </c>
      <c r="M19" s="76">
        <f t="shared" si="2"/>
        <v>-19364663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22031368</v>
      </c>
      <c r="W19" s="76">
        <f>IF(E10=E18,0,W10-W18)</f>
        <v>29925059</v>
      </c>
      <c r="X19" s="76">
        <f t="shared" si="2"/>
        <v>-7893691</v>
      </c>
      <c r="Y19" s="77">
        <f>+IF(W19&lt;&gt;0,(X19/W19)*100,0)</f>
        <v>-26.378196948584126</v>
      </c>
      <c r="Z19" s="78">
        <f t="shared" si="2"/>
        <v>499992</v>
      </c>
    </row>
    <row r="20" spans="1:26" ht="13.5">
      <c r="A20" s="57" t="s">
        <v>44</v>
      </c>
      <c r="B20" s="18">
        <v>27033241</v>
      </c>
      <c r="C20" s="18">
        <v>0</v>
      </c>
      <c r="D20" s="58">
        <v>25934200</v>
      </c>
      <c r="E20" s="59">
        <v>25934200</v>
      </c>
      <c r="F20" s="59">
        <v>2500000</v>
      </c>
      <c r="G20" s="59">
        <v>7000000</v>
      </c>
      <c r="H20" s="59">
        <v>0</v>
      </c>
      <c r="I20" s="59">
        <v>9500000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9500000</v>
      </c>
      <c r="W20" s="59">
        <v>24514000</v>
      </c>
      <c r="X20" s="59">
        <v>-15014000</v>
      </c>
      <c r="Y20" s="60">
        <v>-61.25</v>
      </c>
      <c r="Z20" s="61">
        <v>25934200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-60223860</v>
      </c>
      <c r="C22" s="85">
        <f>SUM(C19:C21)</f>
        <v>0</v>
      </c>
      <c r="D22" s="86">
        <f aca="true" t="shared" si="3" ref="D22:Z22">SUM(D19:D21)</f>
        <v>26434192</v>
      </c>
      <c r="E22" s="87">
        <f t="shared" si="3"/>
        <v>26434192</v>
      </c>
      <c r="F22" s="87">
        <f t="shared" si="3"/>
        <v>53645119</v>
      </c>
      <c r="G22" s="87">
        <f t="shared" si="3"/>
        <v>3339497</v>
      </c>
      <c r="H22" s="87">
        <f t="shared" si="3"/>
        <v>-6088585</v>
      </c>
      <c r="I22" s="87">
        <f t="shared" si="3"/>
        <v>50896031</v>
      </c>
      <c r="J22" s="87">
        <f t="shared" si="3"/>
        <v>-3406128</v>
      </c>
      <c r="K22" s="87">
        <f t="shared" si="3"/>
        <v>-35286245</v>
      </c>
      <c r="L22" s="87">
        <f t="shared" si="3"/>
        <v>19327710</v>
      </c>
      <c r="M22" s="87">
        <f t="shared" si="3"/>
        <v>-19364663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31531368</v>
      </c>
      <c r="W22" s="87">
        <f t="shared" si="3"/>
        <v>54439059</v>
      </c>
      <c r="X22" s="87">
        <f t="shared" si="3"/>
        <v>-22907691</v>
      </c>
      <c r="Y22" s="88">
        <f>+IF(W22&lt;&gt;0,(X22/W22)*100,0)</f>
        <v>-42.07951316719122</v>
      </c>
      <c r="Z22" s="89">
        <f t="shared" si="3"/>
        <v>26434192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-60223860</v>
      </c>
      <c r="C24" s="74">
        <f>SUM(C22:C23)</f>
        <v>0</v>
      </c>
      <c r="D24" s="75">
        <f aca="true" t="shared" si="4" ref="D24:Z24">SUM(D22:D23)</f>
        <v>26434192</v>
      </c>
      <c r="E24" s="76">
        <f t="shared" si="4"/>
        <v>26434192</v>
      </c>
      <c r="F24" s="76">
        <f t="shared" si="4"/>
        <v>53645119</v>
      </c>
      <c r="G24" s="76">
        <f t="shared" si="4"/>
        <v>3339497</v>
      </c>
      <c r="H24" s="76">
        <f t="shared" si="4"/>
        <v>-6088585</v>
      </c>
      <c r="I24" s="76">
        <f t="shared" si="4"/>
        <v>50896031</v>
      </c>
      <c r="J24" s="76">
        <f t="shared" si="4"/>
        <v>-3406128</v>
      </c>
      <c r="K24" s="76">
        <f t="shared" si="4"/>
        <v>-35286245</v>
      </c>
      <c r="L24" s="76">
        <f t="shared" si="4"/>
        <v>19327710</v>
      </c>
      <c r="M24" s="76">
        <f t="shared" si="4"/>
        <v>-19364663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31531368</v>
      </c>
      <c r="W24" s="76">
        <f t="shared" si="4"/>
        <v>54439059</v>
      </c>
      <c r="X24" s="76">
        <f t="shared" si="4"/>
        <v>-22907691</v>
      </c>
      <c r="Y24" s="77">
        <f>+IF(W24&lt;&gt;0,(X24/W24)*100,0)</f>
        <v>-42.07951316719122</v>
      </c>
      <c r="Z24" s="78">
        <f t="shared" si="4"/>
        <v>26434192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26434200</v>
      </c>
      <c r="E27" s="99">
        <v>26434200</v>
      </c>
      <c r="F27" s="99">
        <v>104676</v>
      </c>
      <c r="G27" s="99">
        <v>3620028</v>
      </c>
      <c r="H27" s="99">
        <v>3110092</v>
      </c>
      <c r="I27" s="99">
        <v>6834796</v>
      </c>
      <c r="J27" s="99">
        <v>2888173</v>
      </c>
      <c r="K27" s="99">
        <v>690252</v>
      </c>
      <c r="L27" s="99">
        <v>1050619</v>
      </c>
      <c r="M27" s="99">
        <v>4629044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11463840</v>
      </c>
      <c r="W27" s="99">
        <v>13217100</v>
      </c>
      <c r="X27" s="99">
        <v>-1753260</v>
      </c>
      <c r="Y27" s="100">
        <v>-13.27</v>
      </c>
      <c r="Z27" s="101">
        <v>26434200</v>
      </c>
    </row>
    <row r="28" spans="1:26" ht="13.5">
      <c r="A28" s="102" t="s">
        <v>44</v>
      </c>
      <c r="B28" s="18">
        <v>0</v>
      </c>
      <c r="C28" s="18">
        <v>0</v>
      </c>
      <c r="D28" s="58">
        <v>25934200</v>
      </c>
      <c r="E28" s="59">
        <v>25934200</v>
      </c>
      <c r="F28" s="59">
        <v>46988</v>
      </c>
      <c r="G28" s="59">
        <v>3566991</v>
      </c>
      <c r="H28" s="59">
        <v>2853139</v>
      </c>
      <c r="I28" s="59">
        <v>6467118</v>
      </c>
      <c r="J28" s="59">
        <v>2800588</v>
      </c>
      <c r="K28" s="59">
        <v>635206</v>
      </c>
      <c r="L28" s="59">
        <v>760925</v>
      </c>
      <c r="M28" s="59">
        <v>4196719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10663837</v>
      </c>
      <c r="W28" s="59">
        <v>12967100</v>
      </c>
      <c r="X28" s="59">
        <v>-2303263</v>
      </c>
      <c r="Y28" s="60">
        <v>-17.76</v>
      </c>
      <c r="Z28" s="61">
        <v>25934200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500000</v>
      </c>
      <c r="E31" s="59">
        <v>500000</v>
      </c>
      <c r="F31" s="59">
        <v>57688</v>
      </c>
      <c r="G31" s="59">
        <v>53037</v>
      </c>
      <c r="H31" s="59">
        <v>256953</v>
      </c>
      <c r="I31" s="59">
        <v>367678</v>
      </c>
      <c r="J31" s="59">
        <v>87585</v>
      </c>
      <c r="K31" s="59">
        <v>55046</v>
      </c>
      <c r="L31" s="59">
        <v>289694</v>
      </c>
      <c r="M31" s="59">
        <v>432325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800003</v>
      </c>
      <c r="W31" s="59">
        <v>250000</v>
      </c>
      <c r="X31" s="59">
        <v>550003</v>
      </c>
      <c r="Y31" s="60">
        <v>220</v>
      </c>
      <c r="Z31" s="61">
        <v>500000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26434200</v>
      </c>
      <c r="E32" s="99">
        <f t="shared" si="5"/>
        <v>26434200</v>
      </c>
      <c r="F32" s="99">
        <f t="shared" si="5"/>
        <v>104676</v>
      </c>
      <c r="G32" s="99">
        <f t="shared" si="5"/>
        <v>3620028</v>
      </c>
      <c r="H32" s="99">
        <f t="shared" si="5"/>
        <v>3110092</v>
      </c>
      <c r="I32" s="99">
        <f t="shared" si="5"/>
        <v>6834796</v>
      </c>
      <c r="J32" s="99">
        <f t="shared" si="5"/>
        <v>2888173</v>
      </c>
      <c r="K32" s="99">
        <f t="shared" si="5"/>
        <v>690252</v>
      </c>
      <c r="L32" s="99">
        <f t="shared" si="5"/>
        <v>1050619</v>
      </c>
      <c r="M32" s="99">
        <f t="shared" si="5"/>
        <v>4629044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11463840</v>
      </c>
      <c r="W32" s="99">
        <f t="shared" si="5"/>
        <v>13217100</v>
      </c>
      <c r="X32" s="99">
        <f t="shared" si="5"/>
        <v>-1753260</v>
      </c>
      <c r="Y32" s="100">
        <f>+IF(W32&lt;&gt;0,(X32/W32)*100,0)</f>
        <v>-13.26508840819847</v>
      </c>
      <c r="Z32" s="101">
        <f t="shared" si="5"/>
        <v>26434200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53435163</v>
      </c>
      <c r="C35" s="18">
        <v>0</v>
      </c>
      <c r="D35" s="58">
        <v>57487115</v>
      </c>
      <c r="E35" s="59">
        <v>57487115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28743558</v>
      </c>
      <c r="X35" s="59">
        <v>-28743558</v>
      </c>
      <c r="Y35" s="60">
        <v>-100</v>
      </c>
      <c r="Z35" s="61">
        <v>57487115</v>
      </c>
    </row>
    <row r="36" spans="1:26" ht="13.5">
      <c r="A36" s="57" t="s">
        <v>53</v>
      </c>
      <c r="B36" s="18">
        <v>770861867</v>
      </c>
      <c r="C36" s="18">
        <v>0</v>
      </c>
      <c r="D36" s="58">
        <v>836852532</v>
      </c>
      <c r="E36" s="59">
        <v>836852532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418426266</v>
      </c>
      <c r="X36" s="59">
        <v>-418426266</v>
      </c>
      <c r="Y36" s="60">
        <v>-100</v>
      </c>
      <c r="Z36" s="61">
        <v>836852532</v>
      </c>
    </row>
    <row r="37" spans="1:26" ht="13.5">
      <c r="A37" s="57" t="s">
        <v>54</v>
      </c>
      <c r="B37" s="18">
        <v>311847909</v>
      </c>
      <c r="C37" s="18">
        <v>0</v>
      </c>
      <c r="D37" s="58">
        <v>231714000</v>
      </c>
      <c r="E37" s="59">
        <v>231714000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115857000</v>
      </c>
      <c r="X37" s="59">
        <v>-115857000</v>
      </c>
      <c r="Y37" s="60">
        <v>-100</v>
      </c>
      <c r="Z37" s="61">
        <v>231714000</v>
      </c>
    </row>
    <row r="38" spans="1:26" ht="13.5">
      <c r="A38" s="57" t="s">
        <v>55</v>
      </c>
      <c r="B38" s="18">
        <v>92995455</v>
      </c>
      <c r="C38" s="18">
        <v>0</v>
      </c>
      <c r="D38" s="58">
        <v>85069000</v>
      </c>
      <c r="E38" s="59">
        <v>85069000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42534500</v>
      </c>
      <c r="X38" s="59">
        <v>-42534500</v>
      </c>
      <c r="Y38" s="60">
        <v>-100</v>
      </c>
      <c r="Z38" s="61">
        <v>85069000</v>
      </c>
    </row>
    <row r="39" spans="1:26" ht="13.5">
      <c r="A39" s="57" t="s">
        <v>56</v>
      </c>
      <c r="B39" s="18">
        <v>419453667</v>
      </c>
      <c r="C39" s="18">
        <v>0</v>
      </c>
      <c r="D39" s="58">
        <v>577556647</v>
      </c>
      <c r="E39" s="59">
        <v>577556647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288778324</v>
      </c>
      <c r="X39" s="59">
        <v>-288778324</v>
      </c>
      <c r="Y39" s="60">
        <v>-100</v>
      </c>
      <c r="Z39" s="61">
        <v>577556647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36463328</v>
      </c>
      <c r="C42" s="18">
        <v>0</v>
      </c>
      <c r="D42" s="58">
        <v>27541389</v>
      </c>
      <c r="E42" s="59">
        <v>27541389</v>
      </c>
      <c r="F42" s="59">
        <v>14221399</v>
      </c>
      <c r="G42" s="59">
        <v>3048971</v>
      </c>
      <c r="H42" s="59">
        <v>-1672347</v>
      </c>
      <c r="I42" s="59">
        <v>15598023</v>
      </c>
      <c r="J42" s="59">
        <v>2610959</v>
      </c>
      <c r="K42" s="59">
        <v>-2668854</v>
      </c>
      <c r="L42" s="59">
        <v>2026307</v>
      </c>
      <c r="M42" s="59">
        <v>1968412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17566435</v>
      </c>
      <c r="W42" s="59">
        <v>21091120</v>
      </c>
      <c r="X42" s="59">
        <v>-3524685</v>
      </c>
      <c r="Y42" s="60">
        <v>-16.71</v>
      </c>
      <c r="Z42" s="61">
        <v>27541389</v>
      </c>
    </row>
    <row r="43" spans="1:26" ht="13.5">
      <c r="A43" s="57" t="s">
        <v>59</v>
      </c>
      <c r="B43" s="18">
        <v>-42028824</v>
      </c>
      <c r="C43" s="18">
        <v>0</v>
      </c>
      <c r="D43" s="58">
        <v>-25934200</v>
      </c>
      <c r="E43" s="59">
        <v>-25934200</v>
      </c>
      <c r="F43" s="59">
        <v>-12684381</v>
      </c>
      <c r="G43" s="59">
        <v>-2479298</v>
      </c>
      <c r="H43" s="59">
        <v>4232617</v>
      </c>
      <c r="I43" s="59">
        <v>-10931062</v>
      </c>
      <c r="J43" s="59">
        <v>-6946689</v>
      </c>
      <c r="K43" s="59">
        <v>-1072222</v>
      </c>
      <c r="L43" s="59">
        <v>1527142</v>
      </c>
      <c r="M43" s="59">
        <v>-6491769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-17422831</v>
      </c>
      <c r="W43" s="59">
        <v>-12967098</v>
      </c>
      <c r="X43" s="59">
        <v>-4455733</v>
      </c>
      <c r="Y43" s="60">
        <v>34.36</v>
      </c>
      <c r="Z43" s="61">
        <v>-25934200</v>
      </c>
    </row>
    <row r="44" spans="1:26" ht="13.5">
      <c r="A44" s="57" t="s">
        <v>60</v>
      </c>
      <c r="B44" s="18">
        <v>4901777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255080</v>
      </c>
      <c r="C45" s="21">
        <v>0</v>
      </c>
      <c r="D45" s="98">
        <v>1607189</v>
      </c>
      <c r="E45" s="99">
        <v>1607189</v>
      </c>
      <c r="F45" s="99">
        <v>1379746</v>
      </c>
      <c r="G45" s="99">
        <v>1949419</v>
      </c>
      <c r="H45" s="99">
        <v>4509689</v>
      </c>
      <c r="I45" s="99">
        <v>4509689</v>
      </c>
      <c r="J45" s="99">
        <v>173959</v>
      </c>
      <c r="K45" s="99">
        <v>-3567117</v>
      </c>
      <c r="L45" s="99">
        <v>-13668</v>
      </c>
      <c r="M45" s="99">
        <v>-13668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-13668</v>
      </c>
      <c r="W45" s="99">
        <v>8124022</v>
      </c>
      <c r="X45" s="99">
        <v>-8137690</v>
      </c>
      <c r="Y45" s="100">
        <v>-100.17</v>
      </c>
      <c r="Z45" s="101">
        <v>1607189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9369693</v>
      </c>
      <c r="C49" s="51">
        <v>0</v>
      </c>
      <c r="D49" s="128">
        <v>4840082</v>
      </c>
      <c r="E49" s="53">
        <v>4053085</v>
      </c>
      <c r="F49" s="53">
        <v>0</v>
      </c>
      <c r="G49" s="53">
        <v>0</v>
      </c>
      <c r="H49" s="53">
        <v>0</v>
      </c>
      <c r="I49" s="53">
        <v>3360238</v>
      </c>
      <c r="J49" s="53">
        <v>0</v>
      </c>
      <c r="K49" s="53">
        <v>0</v>
      </c>
      <c r="L49" s="53">
        <v>0</v>
      </c>
      <c r="M49" s="53">
        <v>11083826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2644357</v>
      </c>
      <c r="W49" s="53">
        <v>15406757</v>
      </c>
      <c r="X49" s="53">
        <v>110012665</v>
      </c>
      <c r="Y49" s="53">
        <v>160770703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833442</v>
      </c>
      <c r="C51" s="51">
        <v>0</v>
      </c>
      <c r="D51" s="128">
        <v>1193085</v>
      </c>
      <c r="E51" s="53">
        <v>7083402</v>
      </c>
      <c r="F51" s="53">
        <v>0</v>
      </c>
      <c r="G51" s="53">
        <v>0</v>
      </c>
      <c r="H51" s="53">
        <v>0</v>
      </c>
      <c r="I51" s="53">
        <v>7816087</v>
      </c>
      <c r="J51" s="53">
        <v>0</v>
      </c>
      <c r="K51" s="53">
        <v>0</v>
      </c>
      <c r="L51" s="53">
        <v>0</v>
      </c>
      <c r="M51" s="53">
        <v>18756588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1589264</v>
      </c>
      <c r="W51" s="53">
        <v>9941550</v>
      </c>
      <c r="X51" s="53">
        <v>186441912</v>
      </c>
      <c r="Y51" s="53">
        <v>233655330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77.9520071183959</v>
      </c>
      <c r="E58" s="7">
        <f t="shared" si="6"/>
        <v>77.9520071183959</v>
      </c>
      <c r="F58" s="7">
        <f t="shared" si="6"/>
        <v>26.168013956567677</v>
      </c>
      <c r="G58" s="7">
        <f t="shared" si="6"/>
        <v>94.35951201282955</v>
      </c>
      <c r="H58" s="7">
        <f t="shared" si="6"/>
        <v>145.113905425701</v>
      </c>
      <c r="I58" s="7">
        <f t="shared" si="6"/>
        <v>59.42972767510496</v>
      </c>
      <c r="J58" s="7">
        <f t="shared" si="6"/>
        <v>131.00640890291396</v>
      </c>
      <c r="K58" s="7">
        <f t="shared" si="6"/>
        <v>100.78128302518957</v>
      </c>
      <c r="L58" s="7">
        <f t="shared" si="6"/>
        <v>90.91058516629747</v>
      </c>
      <c r="M58" s="7">
        <f t="shared" si="6"/>
        <v>106.92520802975962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78.30368016263151</v>
      </c>
      <c r="W58" s="7">
        <f t="shared" si="6"/>
        <v>86.52845724440468</v>
      </c>
      <c r="X58" s="7">
        <f t="shared" si="6"/>
        <v>0</v>
      </c>
      <c r="Y58" s="7">
        <f t="shared" si="6"/>
        <v>0</v>
      </c>
      <c r="Z58" s="8">
        <f t="shared" si="6"/>
        <v>77.9520071183959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5.5353961536047285</v>
      </c>
      <c r="G59" s="10">
        <f t="shared" si="7"/>
        <v>-1850.380995961244</v>
      </c>
      <c r="H59" s="10">
        <f t="shared" si="7"/>
        <v>-101.47879456923987</v>
      </c>
      <c r="I59" s="10">
        <f t="shared" si="7"/>
        <v>21.572499038175458</v>
      </c>
      <c r="J59" s="10">
        <f t="shared" si="7"/>
        <v>-1680.5104381694998</v>
      </c>
      <c r="K59" s="10">
        <f t="shared" si="7"/>
        <v>-1605.3354185529674</v>
      </c>
      <c r="L59" s="10">
        <f t="shared" si="7"/>
        <v>-633.3441453130068</v>
      </c>
      <c r="M59" s="10">
        <f t="shared" si="7"/>
        <v>-1350.3772063010058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56.91599390731575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71.90437939967605</v>
      </c>
      <c r="E60" s="13">
        <f t="shared" si="7"/>
        <v>71.90437939967605</v>
      </c>
      <c r="F60" s="13">
        <f t="shared" si="7"/>
        <v>69.08629720684705</v>
      </c>
      <c r="G60" s="13">
        <f t="shared" si="7"/>
        <v>80.86254247670982</v>
      </c>
      <c r="H60" s="13">
        <f t="shared" si="7"/>
        <v>96.33395331143741</v>
      </c>
      <c r="I60" s="13">
        <f t="shared" si="7"/>
        <v>82.5216603446821</v>
      </c>
      <c r="J60" s="13">
        <f t="shared" si="7"/>
        <v>80.84209784325027</v>
      </c>
      <c r="K60" s="13">
        <f t="shared" si="7"/>
        <v>89.10451925098513</v>
      </c>
      <c r="L60" s="13">
        <f t="shared" si="7"/>
        <v>78.4780333031825</v>
      </c>
      <c r="M60" s="13">
        <f t="shared" si="7"/>
        <v>82.77676797549812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82.65699020005776</v>
      </c>
      <c r="W60" s="13">
        <f t="shared" si="7"/>
        <v>79.14204629551186</v>
      </c>
      <c r="X60" s="13">
        <f t="shared" si="7"/>
        <v>0</v>
      </c>
      <c r="Y60" s="13">
        <f t="shared" si="7"/>
        <v>0</v>
      </c>
      <c r="Z60" s="14">
        <f t="shared" si="7"/>
        <v>71.90437939967605</v>
      </c>
    </row>
    <row r="61" spans="1:26" ht="13.5">
      <c r="A61" s="38" t="s">
        <v>114</v>
      </c>
      <c r="B61" s="12">
        <f t="shared" si="7"/>
        <v>100.00010104483678</v>
      </c>
      <c r="C61" s="12">
        <f t="shared" si="7"/>
        <v>0</v>
      </c>
      <c r="D61" s="3">
        <f t="shared" si="7"/>
        <v>70.96252826693689</v>
      </c>
      <c r="E61" s="13">
        <f t="shared" si="7"/>
        <v>70.96252826693689</v>
      </c>
      <c r="F61" s="13">
        <f t="shared" si="7"/>
        <v>87.59558188514744</v>
      </c>
      <c r="G61" s="13">
        <f t="shared" si="7"/>
        <v>92.85404548096918</v>
      </c>
      <c r="H61" s="13">
        <f t="shared" si="7"/>
        <v>106.27619391843459</v>
      </c>
      <c r="I61" s="13">
        <f t="shared" si="7"/>
        <v>96.1566313118449</v>
      </c>
      <c r="J61" s="13">
        <f t="shared" si="7"/>
        <v>96.12757924911709</v>
      </c>
      <c r="K61" s="13">
        <f t="shared" si="7"/>
        <v>101.30329410589742</v>
      </c>
      <c r="L61" s="13">
        <f t="shared" si="7"/>
        <v>92.29057005241594</v>
      </c>
      <c r="M61" s="13">
        <f t="shared" si="7"/>
        <v>96.50669707990195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96.34442505729635</v>
      </c>
      <c r="W61" s="13">
        <f t="shared" si="7"/>
        <v>80.02623601002058</v>
      </c>
      <c r="X61" s="13">
        <f t="shared" si="7"/>
        <v>0</v>
      </c>
      <c r="Y61" s="13">
        <f t="shared" si="7"/>
        <v>0</v>
      </c>
      <c r="Z61" s="14">
        <f t="shared" si="7"/>
        <v>70.96252826693689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77.85771110989515</v>
      </c>
      <c r="E62" s="13">
        <f t="shared" si="7"/>
        <v>77.85771110989515</v>
      </c>
      <c r="F62" s="13">
        <f t="shared" si="7"/>
        <v>45.766541118299244</v>
      </c>
      <c r="G62" s="13">
        <f t="shared" si="7"/>
        <v>73.26375180597203</v>
      </c>
      <c r="H62" s="13">
        <f t="shared" si="7"/>
        <v>85.88600980643776</v>
      </c>
      <c r="I62" s="13">
        <f t="shared" si="7"/>
        <v>67.57443933045309</v>
      </c>
      <c r="J62" s="13">
        <f t="shared" si="7"/>
        <v>57.37539910005338</v>
      </c>
      <c r="K62" s="13">
        <f t="shared" si="7"/>
        <v>65.4896532576048</v>
      </c>
      <c r="L62" s="13">
        <f t="shared" si="7"/>
        <v>52.03444275898992</v>
      </c>
      <c r="M62" s="13">
        <f t="shared" si="7"/>
        <v>58.21098800368303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62.48856628603464</v>
      </c>
      <c r="W62" s="13">
        <f t="shared" si="7"/>
        <v>86.49292944511971</v>
      </c>
      <c r="X62" s="13">
        <f t="shared" si="7"/>
        <v>0</v>
      </c>
      <c r="Y62" s="13">
        <f t="shared" si="7"/>
        <v>0</v>
      </c>
      <c r="Z62" s="14">
        <f t="shared" si="7"/>
        <v>77.85771110989515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69.81950356931213</v>
      </c>
      <c r="E63" s="13">
        <f t="shared" si="7"/>
        <v>69.81950356931213</v>
      </c>
      <c r="F63" s="13">
        <f t="shared" si="7"/>
        <v>35.53163146300376</v>
      </c>
      <c r="G63" s="13">
        <f t="shared" si="7"/>
        <v>57.409584520758486</v>
      </c>
      <c r="H63" s="13">
        <f t="shared" si="7"/>
        <v>70.89545748223249</v>
      </c>
      <c r="I63" s="13">
        <f t="shared" si="7"/>
        <v>54.62292869988473</v>
      </c>
      <c r="J63" s="13">
        <f t="shared" si="7"/>
        <v>43.168515565165535</v>
      </c>
      <c r="K63" s="13">
        <f t="shared" si="7"/>
        <v>53.24509173748727</v>
      </c>
      <c r="L63" s="13">
        <f t="shared" si="7"/>
        <v>40.5167171359724</v>
      </c>
      <c r="M63" s="13">
        <f t="shared" si="7"/>
        <v>45.654827249507655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50.13802595129279</v>
      </c>
      <c r="W63" s="13">
        <f t="shared" si="7"/>
        <v>69.75290169284422</v>
      </c>
      <c r="X63" s="13">
        <f t="shared" si="7"/>
        <v>0</v>
      </c>
      <c r="Y63" s="13">
        <f t="shared" si="7"/>
        <v>0</v>
      </c>
      <c r="Z63" s="14">
        <f t="shared" si="7"/>
        <v>69.81950356931213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70.37616538692097</v>
      </c>
      <c r="E64" s="13">
        <f t="shared" si="7"/>
        <v>70.37616538692097</v>
      </c>
      <c r="F64" s="13">
        <f t="shared" si="7"/>
        <v>19.16514484698623</v>
      </c>
      <c r="G64" s="13">
        <f t="shared" si="7"/>
        <v>32.18104734127619</v>
      </c>
      <c r="H64" s="13">
        <f t="shared" si="7"/>
        <v>54.42160960792401</v>
      </c>
      <c r="I64" s="13">
        <f t="shared" si="7"/>
        <v>35.25682695596469</v>
      </c>
      <c r="J64" s="13">
        <f t="shared" si="7"/>
        <v>35.62646048206831</v>
      </c>
      <c r="K64" s="13">
        <f t="shared" si="7"/>
        <v>63.20111147535865</v>
      </c>
      <c r="L64" s="13">
        <f t="shared" si="7"/>
        <v>34.06316015864324</v>
      </c>
      <c r="M64" s="13">
        <f t="shared" si="7"/>
        <v>44.2668693461982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39.76627272414065</v>
      </c>
      <c r="W64" s="13">
        <f t="shared" si="7"/>
        <v>70.37621791379036</v>
      </c>
      <c r="X64" s="13">
        <f t="shared" si="7"/>
        <v>0</v>
      </c>
      <c r="Y64" s="13">
        <f t="shared" si="7"/>
        <v>0</v>
      </c>
      <c r="Z64" s="14">
        <f t="shared" si="7"/>
        <v>70.37616538692097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99.2869799343383</v>
      </c>
      <c r="E66" s="16">
        <f t="shared" si="7"/>
        <v>99.2869799343383</v>
      </c>
      <c r="F66" s="16">
        <f t="shared" si="7"/>
        <v>100</v>
      </c>
      <c r="G66" s="16">
        <f t="shared" si="7"/>
        <v>100.24936857173105</v>
      </c>
      <c r="H66" s="16">
        <f t="shared" si="7"/>
        <v>103.06906382923897</v>
      </c>
      <c r="I66" s="16">
        <f t="shared" si="7"/>
        <v>101.09437401788016</v>
      </c>
      <c r="J66" s="16">
        <f t="shared" si="7"/>
        <v>100.66766859311124</v>
      </c>
      <c r="K66" s="16">
        <f t="shared" si="7"/>
        <v>103.81793748845021</v>
      </c>
      <c r="L66" s="16">
        <f t="shared" si="7"/>
        <v>105.22391106755855</v>
      </c>
      <c r="M66" s="16">
        <f t="shared" si="7"/>
        <v>103.22343274064214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102.17148809094692</v>
      </c>
      <c r="W66" s="16">
        <f t="shared" si="7"/>
        <v>105.32986751650229</v>
      </c>
      <c r="X66" s="16">
        <f t="shared" si="7"/>
        <v>0</v>
      </c>
      <c r="Y66" s="16">
        <f t="shared" si="7"/>
        <v>0</v>
      </c>
      <c r="Z66" s="17">
        <f t="shared" si="7"/>
        <v>99.2869799343383</v>
      </c>
    </row>
    <row r="67" spans="1:26" ht="13.5" hidden="1">
      <c r="A67" s="40" t="s">
        <v>120</v>
      </c>
      <c r="B67" s="23">
        <v>122964472</v>
      </c>
      <c r="C67" s="23"/>
      <c r="D67" s="24">
        <v>147448950</v>
      </c>
      <c r="E67" s="25">
        <v>147448950</v>
      </c>
      <c r="F67" s="25">
        <v>29431305</v>
      </c>
      <c r="G67" s="25">
        <v>8806543</v>
      </c>
      <c r="H67" s="25">
        <v>7834877</v>
      </c>
      <c r="I67" s="25">
        <v>46072725</v>
      </c>
      <c r="J67" s="25">
        <v>9618963</v>
      </c>
      <c r="K67" s="25">
        <v>10219472</v>
      </c>
      <c r="L67" s="25">
        <v>10543396</v>
      </c>
      <c r="M67" s="25">
        <v>30381831</v>
      </c>
      <c r="N67" s="25"/>
      <c r="O67" s="25"/>
      <c r="P67" s="25"/>
      <c r="Q67" s="25"/>
      <c r="R67" s="25"/>
      <c r="S67" s="25"/>
      <c r="T67" s="25"/>
      <c r="U67" s="25"/>
      <c r="V67" s="25">
        <v>76454556</v>
      </c>
      <c r="W67" s="25">
        <v>79465108</v>
      </c>
      <c r="X67" s="25"/>
      <c r="Y67" s="24"/>
      <c r="Z67" s="26">
        <v>147448950</v>
      </c>
    </row>
    <row r="68" spans="1:26" ht="13.5" hidden="1">
      <c r="A68" s="36" t="s">
        <v>31</v>
      </c>
      <c r="B68" s="18">
        <v>17449258</v>
      </c>
      <c r="C68" s="18"/>
      <c r="D68" s="19">
        <v>22580446</v>
      </c>
      <c r="E68" s="20">
        <v>22580446</v>
      </c>
      <c r="F68" s="20">
        <v>20407627</v>
      </c>
      <c r="G68" s="20">
        <v>-50263</v>
      </c>
      <c r="H68" s="20">
        <v>-1895057</v>
      </c>
      <c r="I68" s="20">
        <v>18462307</v>
      </c>
      <c r="J68" s="20">
        <v>-261109</v>
      </c>
      <c r="K68" s="20">
        <v>-60745</v>
      </c>
      <c r="L68" s="20">
        <v>-141818</v>
      </c>
      <c r="M68" s="20">
        <v>-463672</v>
      </c>
      <c r="N68" s="20"/>
      <c r="O68" s="20"/>
      <c r="P68" s="20"/>
      <c r="Q68" s="20"/>
      <c r="R68" s="20"/>
      <c r="S68" s="20"/>
      <c r="T68" s="20"/>
      <c r="U68" s="20"/>
      <c r="V68" s="20">
        <v>17998635</v>
      </c>
      <c r="W68" s="20">
        <v>22580446</v>
      </c>
      <c r="X68" s="20"/>
      <c r="Y68" s="19"/>
      <c r="Z68" s="22">
        <v>22580446</v>
      </c>
    </row>
    <row r="69" spans="1:26" ht="13.5" hidden="1">
      <c r="A69" s="37" t="s">
        <v>32</v>
      </c>
      <c r="B69" s="18">
        <v>93707584</v>
      </c>
      <c r="C69" s="18"/>
      <c r="D69" s="19">
        <v>115471854</v>
      </c>
      <c r="E69" s="20">
        <v>115471854</v>
      </c>
      <c r="F69" s="20">
        <v>7930894</v>
      </c>
      <c r="G69" s="20">
        <v>7732767</v>
      </c>
      <c r="H69" s="20">
        <v>8643316</v>
      </c>
      <c r="I69" s="20">
        <v>24306977</v>
      </c>
      <c r="J69" s="20">
        <v>8738937</v>
      </c>
      <c r="K69" s="20">
        <v>9165479</v>
      </c>
      <c r="L69" s="20">
        <v>9558606</v>
      </c>
      <c r="M69" s="20">
        <v>27463022</v>
      </c>
      <c r="N69" s="20"/>
      <c r="O69" s="20"/>
      <c r="P69" s="20"/>
      <c r="Q69" s="20"/>
      <c r="R69" s="20"/>
      <c r="S69" s="20"/>
      <c r="T69" s="20"/>
      <c r="U69" s="20"/>
      <c r="V69" s="20">
        <v>51769999</v>
      </c>
      <c r="W69" s="20">
        <v>52455884</v>
      </c>
      <c r="X69" s="20"/>
      <c r="Y69" s="19"/>
      <c r="Z69" s="22">
        <v>115471854</v>
      </c>
    </row>
    <row r="70" spans="1:26" ht="13.5" hidden="1">
      <c r="A70" s="38" t="s">
        <v>114</v>
      </c>
      <c r="B70" s="18">
        <v>66307198</v>
      </c>
      <c r="C70" s="18"/>
      <c r="D70" s="19">
        <v>77113060</v>
      </c>
      <c r="E70" s="20">
        <v>77113060</v>
      </c>
      <c r="F70" s="20">
        <v>4951252</v>
      </c>
      <c r="G70" s="20">
        <v>4875094</v>
      </c>
      <c r="H70" s="20">
        <v>5779729</v>
      </c>
      <c r="I70" s="20">
        <v>15606075</v>
      </c>
      <c r="J70" s="20">
        <v>5733597</v>
      </c>
      <c r="K70" s="20">
        <v>6007700</v>
      </c>
      <c r="L70" s="20">
        <v>6319261</v>
      </c>
      <c r="M70" s="20">
        <v>18060558</v>
      </c>
      <c r="N70" s="20"/>
      <c r="O70" s="20"/>
      <c r="P70" s="20"/>
      <c r="Q70" s="20"/>
      <c r="R70" s="20"/>
      <c r="S70" s="20"/>
      <c r="T70" s="20"/>
      <c r="U70" s="20"/>
      <c r="V70" s="20">
        <v>33666633</v>
      </c>
      <c r="W70" s="20">
        <v>34189650</v>
      </c>
      <c r="X70" s="20"/>
      <c r="Y70" s="19"/>
      <c r="Z70" s="22">
        <v>77113060</v>
      </c>
    </row>
    <row r="71" spans="1:26" ht="13.5" hidden="1">
      <c r="A71" s="38" t="s">
        <v>115</v>
      </c>
      <c r="B71" s="18">
        <v>15440109</v>
      </c>
      <c r="C71" s="18"/>
      <c r="D71" s="19">
        <v>18403531</v>
      </c>
      <c r="E71" s="20">
        <v>18403531</v>
      </c>
      <c r="F71" s="20">
        <v>1309721</v>
      </c>
      <c r="G71" s="20">
        <v>1182881</v>
      </c>
      <c r="H71" s="20">
        <v>1192278</v>
      </c>
      <c r="I71" s="20">
        <v>3684880</v>
      </c>
      <c r="J71" s="20">
        <v>1328301</v>
      </c>
      <c r="K71" s="20">
        <v>1483897</v>
      </c>
      <c r="L71" s="20">
        <v>1568980</v>
      </c>
      <c r="M71" s="20">
        <v>4381178</v>
      </c>
      <c r="N71" s="20"/>
      <c r="O71" s="20"/>
      <c r="P71" s="20"/>
      <c r="Q71" s="20"/>
      <c r="R71" s="20"/>
      <c r="S71" s="20"/>
      <c r="T71" s="20"/>
      <c r="U71" s="20"/>
      <c r="V71" s="20">
        <v>8066058</v>
      </c>
      <c r="W71" s="20">
        <v>8283084</v>
      </c>
      <c r="X71" s="20"/>
      <c r="Y71" s="19"/>
      <c r="Z71" s="22">
        <v>18403531</v>
      </c>
    </row>
    <row r="72" spans="1:26" ht="13.5" hidden="1">
      <c r="A72" s="38" t="s">
        <v>116</v>
      </c>
      <c r="B72" s="18">
        <v>6915893</v>
      </c>
      <c r="C72" s="18"/>
      <c r="D72" s="19">
        <v>11564273</v>
      </c>
      <c r="E72" s="20">
        <v>11564273</v>
      </c>
      <c r="F72" s="20">
        <v>964625</v>
      </c>
      <c r="G72" s="20">
        <v>968833</v>
      </c>
      <c r="H72" s="20">
        <v>965808</v>
      </c>
      <c r="I72" s="20">
        <v>2899266</v>
      </c>
      <c r="J72" s="20">
        <v>967513</v>
      </c>
      <c r="K72" s="20">
        <v>969233</v>
      </c>
      <c r="L72" s="20">
        <v>963622</v>
      </c>
      <c r="M72" s="20">
        <v>2900368</v>
      </c>
      <c r="N72" s="20"/>
      <c r="O72" s="20"/>
      <c r="P72" s="20"/>
      <c r="Q72" s="20"/>
      <c r="R72" s="20"/>
      <c r="S72" s="20"/>
      <c r="T72" s="20"/>
      <c r="U72" s="20"/>
      <c r="V72" s="20">
        <v>5799634</v>
      </c>
      <c r="W72" s="20">
        <v>5787656</v>
      </c>
      <c r="X72" s="20"/>
      <c r="Y72" s="19"/>
      <c r="Z72" s="22">
        <v>11564273</v>
      </c>
    </row>
    <row r="73" spans="1:26" ht="13.5" hidden="1">
      <c r="A73" s="38" t="s">
        <v>117</v>
      </c>
      <c r="B73" s="18">
        <v>5044317</v>
      </c>
      <c r="C73" s="18"/>
      <c r="D73" s="19">
        <v>8390990</v>
      </c>
      <c r="E73" s="20">
        <v>8390990</v>
      </c>
      <c r="F73" s="20">
        <v>705296</v>
      </c>
      <c r="G73" s="20">
        <v>705959</v>
      </c>
      <c r="H73" s="20">
        <v>705501</v>
      </c>
      <c r="I73" s="20">
        <v>2116756</v>
      </c>
      <c r="J73" s="20">
        <v>709526</v>
      </c>
      <c r="K73" s="20">
        <v>704649</v>
      </c>
      <c r="L73" s="20">
        <v>706743</v>
      </c>
      <c r="M73" s="20">
        <v>2120918</v>
      </c>
      <c r="N73" s="20"/>
      <c r="O73" s="20"/>
      <c r="P73" s="20"/>
      <c r="Q73" s="20"/>
      <c r="R73" s="20"/>
      <c r="S73" s="20"/>
      <c r="T73" s="20"/>
      <c r="U73" s="20"/>
      <c r="V73" s="20">
        <v>4237674</v>
      </c>
      <c r="W73" s="20">
        <v>4195494</v>
      </c>
      <c r="X73" s="20"/>
      <c r="Y73" s="19"/>
      <c r="Z73" s="22">
        <v>8390990</v>
      </c>
    </row>
    <row r="74" spans="1:26" ht="13.5" hidden="1">
      <c r="A74" s="38" t="s">
        <v>118</v>
      </c>
      <c r="B74" s="18">
        <v>67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11807630</v>
      </c>
      <c r="C75" s="27"/>
      <c r="D75" s="28">
        <v>9396650</v>
      </c>
      <c r="E75" s="29">
        <v>9396650</v>
      </c>
      <c r="F75" s="29">
        <v>1092784</v>
      </c>
      <c r="G75" s="29">
        <v>1124039</v>
      </c>
      <c r="H75" s="29">
        <v>1086618</v>
      </c>
      <c r="I75" s="29">
        <v>3303441</v>
      </c>
      <c r="J75" s="29">
        <v>1141135</v>
      </c>
      <c r="K75" s="29">
        <v>1114738</v>
      </c>
      <c r="L75" s="29">
        <v>1126608</v>
      </c>
      <c r="M75" s="29">
        <v>3382481</v>
      </c>
      <c r="N75" s="29"/>
      <c r="O75" s="29"/>
      <c r="P75" s="29"/>
      <c r="Q75" s="29"/>
      <c r="R75" s="29"/>
      <c r="S75" s="29"/>
      <c r="T75" s="29"/>
      <c r="U75" s="29"/>
      <c r="V75" s="29">
        <v>6685922</v>
      </c>
      <c r="W75" s="29">
        <v>4428778</v>
      </c>
      <c r="X75" s="29"/>
      <c r="Y75" s="28"/>
      <c r="Z75" s="30">
        <v>9396650</v>
      </c>
    </row>
    <row r="76" spans="1:26" ht="13.5" hidden="1">
      <c r="A76" s="41" t="s">
        <v>121</v>
      </c>
      <c r="B76" s="31">
        <v>122964472</v>
      </c>
      <c r="C76" s="31"/>
      <c r="D76" s="32">
        <v>114939416</v>
      </c>
      <c r="E76" s="33">
        <v>114939416</v>
      </c>
      <c r="F76" s="33">
        <v>7701588</v>
      </c>
      <c r="G76" s="33">
        <v>8309811</v>
      </c>
      <c r="H76" s="33">
        <v>11369496</v>
      </c>
      <c r="I76" s="33">
        <v>27380895</v>
      </c>
      <c r="J76" s="33">
        <v>12601458</v>
      </c>
      <c r="K76" s="33">
        <v>10299315</v>
      </c>
      <c r="L76" s="33">
        <v>9585063</v>
      </c>
      <c r="M76" s="33">
        <v>32485836</v>
      </c>
      <c r="N76" s="33"/>
      <c r="O76" s="33"/>
      <c r="P76" s="33"/>
      <c r="Q76" s="33"/>
      <c r="R76" s="33"/>
      <c r="S76" s="33"/>
      <c r="T76" s="33"/>
      <c r="U76" s="33"/>
      <c r="V76" s="33">
        <v>59866731</v>
      </c>
      <c r="W76" s="33">
        <v>68759932</v>
      </c>
      <c r="X76" s="33"/>
      <c r="Y76" s="32"/>
      <c r="Z76" s="34">
        <v>114939416</v>
      </c>
    </row>
    <row r="77" spans="1:26" ht="13.5" hidden="1">
      <c r="A77" s="36" t="s">
        <v>31</v>
      </c>
      <c r="B77" s="18">
        <v>17449258</v>
      </c>
      <c r="C77" s="18"/>
      <c r="D77" s="19">
        <v>22580446</v>
      </c>
      <c r="E77" s="20">
        <v>22580446</v>
      </c>
      <c r="F77" s="20">
        <v>1129643</v>
      </c>
      <c r="G77" s="20">
        <v>930057</v>
      </c>
      <c r="H77" s="20">
        <v>1923081</v>
      </c>
      <c r="I77" s="20">
        <v>3982781</v>
      </c>
      <c r="J77" s="20">
        <v>4387964</v>
      </c>
      <c r="K77" s="20">
        <v>975161</v>
      </c>
      <c r="L77" s="20">
        <v>898196</v>
      </c>
      <c r="M77" s="20">
        <v>6261321</v>
      </c>
      <c r="N77" s="20"/>
      <c r="O77" s="20"/>
      <c r="P77" s="20"/>
      <c r="Q77" s="20"/>
      <c r="R77" s="20"/>
      <c r="S77" s="20"/>
      <c r="T77" s="20"/>
      <c r="U77" s="20"/>
      <c r="V77" s="20">
        <v>10244102</v>
      </c>
      <c r="W77" s="20">
        <v>22580446</v>
      </c>
      <c r="X77" s="20"/>
      <c r="Y77" s="19"/>
      <c r="Z77" s="22">
        <v>22580446</v>
      </c>
    </row>
    <row r="78" spans="1:26" ht="13.5" hidden="1">
      <c r="A78" s="37" t="s">
        <v>32</v>
      </c>
      <c r="B78" s="18">
        <v>93707584</v>
      </c>
      <c r="C78" s="18"/>
      <c r="D78" s="19">
        <v>83029320</v>
      </c>
      <c r="E78" s="20">
        <v>83029320</v>
      </c>
      <c r="F78" s="20">
        <v>5479161</v>
      </c>
      <c r="G78" s="20">
        <v>6252912</v>
      </c>
      <c r="H78" s="20">
        <v>8326448</v>
      </c>
      <c r="I78" s="20">
        <v>20058521</v>
      </c>
      <c r="J78" s="20">
        <v>7064740</v>
      </c>
      <c r="K78" s="20">
        <v>8166856</v>
      </c>
      <c r="L78" s="20">
        <v>7501406</v>
      </c>
      <c r="M78" s="20">
        <v>22733002</v>
      </c>
      <c r="N78" s="20"/>
      <c r="O78" s="20"/>
      <c r="P78" s="20"/>
      <c r="Q78" s="20"/>
      <c r="R78" s="20"/>
      <c r="S78" s="20"/>
      <c r="T78" s="20"/>
      <c r="U78" s="20"/>
      <c r="V78" s="20">
        <v>42791523</v>
      </c>
      <c r="W78" s="20">
        <v>41514660</v>
      </c>
      <c r="X78" s="20"/>
      <c r="Y78" s="19"/>
      <c r="Z78" s="22">
        <v>83029320</v>
      </c>
    </row>
    <row r="79" spans="1:26" ht="13.5" hidden="1">
      <c r="A79" s="38" t="s">
        <v>114</v>
      </c>
      <c r="B79" s="18">
        <v>66307265</v>
      </c>
      <c r="C79" s="18"/>
      <c r="D79" s="19">
        <v>54721377</v>
      </c>
      <c r="E79" s="20">
        <v>54721377</v>
      </c>
      <c r="F79" s="20">
        <v>4337078</v>
      </c>
      <c r="G79" s="20">
        <v>4526722</v>
      </c>
      <c r="H79" s="20">
        <v>6142476</v>
      </c>
      <c r="I79" s="20">
        <v>15006276</v>
      </c>
      <c r="J79" s="20">
        <v>5511568</v>
      </c>
      <c r="K79" s="20">
        <v>6085998</v>
      </c>
      <c r="L79" s="20">
        <v>5832082</v>
      </c>
      <c r="M79" s="20">
        <v>17429648</v>
      </c>
      <c r="N79" s="20"/>
      <c r="O79" s="20"/>
      <c r="P79" s="20"/>
      <c r="Q79" s="20"/>
      <c r="R79" s="20"/>
      <c r="S79" s="20"/>
      <c r="T79" s="20"/>
      <c r="U79" s="20"/>
      <c r="V79" s="20">
        <v>32435924</v>
      </c>
      <c r="W79" s="20">
        <v>27360690</v>
      </c>
      <c r="X79" s="20"/>
      <c r="Y79" s="19"/>
      <c r="Z79" s="22">
        <v>54721377</v>
      </c>
    </row>
    <row r="80" spans="1:26" ht="13.5" hidden="1">
      <c r="A80" s="38" t="s">
        <v>115</v>
      </c>
      <c r="B80" s="18">
        <v>15440109</v>
      </c>
      <c r="C80" s="18"/>
      <c r="D80" s="19">
        <v>14328568</v>
      </c>
      <c r="E80" s="20">
        <v>14328568</v>
      </c>
      <c r="F80" s="20">
        <v>599414</v>
      </c>
      <c r="G80" s="20">
        <v>866623</v>
      </c>
      <c r="H80" s="20">
        <v>1024000</v>
      </c>
      <c r="I80" s="20">
        <v>2490037</v>
      </c>
      <c r="J80" s="20">
        <v>762118</v>
      </c>
      <c r="K80" s="20">
        <v>971799</v>
      </c>
      <c r="L80" s="20">
        <v>816410</v>
      </c>
      <c r="M80" s="20">
        <v>2550327</v>
      </c>
      <c r="N80" s="20"/>
      <c r="O80" s="20"/>
      <c r="P80" s="20"/>
      <c r="Q80" s="20"/>
      <c r="R80" s="20"/>
      <c r="S80" s="20"/>
      <c r="T80" s="20"/>
      <c r="U80" s="20"/>
      <c r="V80" s="20">
        <v>5040364</v>
      </c>
      <c r="W80" s="20">
        <v>7164282</v>
      </c>
      <c r="X80" s="20"/>
      <c r="Y80" s="19"/>
      <c r="Z80" s="22">
        <v>14328568</v>
      </c>
    </row>
    <row r="81" spans="1:26" ht="13.5" hidden="1">
      <c r="A81" s="38" t="s">
        <v>116</v>
      </c>
      <c r="B81" s="18">
        <v>6915893</v>
      </c>
      <c r="C81" s="18"/>
      <c r="D81" s="19">
        <v>8074118</v>
      </c>
      <c r="E81" s="20">
        <v>8074118</v>
      </c>
      <c r="F81" s="20">
        <v>342747</v>
      </c>
      <c r="G81" s="20">
        <v>556203</v>
      </c>
      <c r="H81" s="20">
        <v>684714</v>
      </c>
      <c r="I81" s="20">
        <v>1583664</v>
      </c>
      <c r="J81" s="20">
        <v>417661</v>
      </c>
      <c r="K81" s="20">
        <v>516069</v>
      </c>
      <c r="L81" s="20">
        <v>390428</v>
      </c>
      <c r="M81" s="20">
        <v>1324158</v>
      </c>
      <c r="N81" s="20"/>
      <c r="O81" s="20"/>
      <c r="P81" s="20"/>
      <c r="Q81" s="20"/>
      <c r="R81" s="20"/>
      <c r="S81" s="20"/>
      <c r="T81" s="20"/>
      <c r="U81" s="20"/>
      <c r="V81" s="20">
        <v>2907822</v>
      </c>
      <c r="W81" s="20">
        <v>4037058</v>
      </c>
      <c r="X81" s="20"/>
      <c r="Y81" s="19"/>
      <c r="Z81" s="22">
        <v>8074118</v>
      </c>
    </row>
    <row r="82" spans="1:26" ht="13.5" hidden="1">
      <c r="A82" s="38" t="s">
        <v>117</v>
      </c>
      <c r="B82" s="18">
        <v>5044317</v>
      </c>
      <c r="C82" s="18"/>
      <c r="D82" s="19">
        <v>5905257</v>
      </c>
      <c r="E82" s="20">
        <v>5905257</v>
      </c>
      <c r="F82" s="20">
        <v>135171</v>
      </c>
      <c r="G82" s="20">
        <v>227185</v>
      </c>
      <c r="H82" s="20">
        <v>383945</v>
      </c>
      <c r="I82" s="20">
        <v>746301</v>
      </c>
      <c r="J82" s="20">
        <v>252779</v>
      </c>
      <c r="K82" s="20">
        <v>445346</v>
      </c>
      <c r="L82" s="20">
        <v>240739</v>
      </c>
      <c r="M82" s="20">
        <v>938864</v>
      </c>
      <c r="N82" s="20"/>
      <c r="O82" s="20"/>
      <c r="P82" s="20"/>
      <c r="Q82" s="20"/>
      <c r="R82" s="20"/>
      <c r="S82" s="20"/>
      <c r="T82" s="20"/>
      <c r="U82" s="20"/>
      <c r="V82" s="20">
        <v>1685165</v>
      </c>
      <c r="W82" s="20">
        <v>2952630</v>
      </c>
      <c r="X82" s="20"/>
      <c r="Y82" s="19"/>
      <c r="Z82" s="22">
        <v>5905257</v>
      </c>
    </row>
    <row r="83" spans="1:26" ht="13.5" hidden="1">
      <c r="A83" s="38" t="s">
        <v>118</v>
      </c>
      <c r="B83" s="18"/>
      <c r="C83" s="18"/>
      <c r="D83" s="19"/>
      <c r="E83" s="20"/>
      <c r="F83" s="20">
        <v>64751</v>
      </c>
      <c r="G83" s="20">
        <v>76179</v>
      </c>
      <c r="H83" s="20">
        <v>91313</v>
      </c>
      <c r="I83" s="20">
        <v>232243</v>
      </c>
      <c r="J83" s="20">
        <v>120614</v>
      </c>
      <c r="K83" s="20">
        <v>147644</v>
      </c>
      <c r="L83" s="20">
        <v>221747</v>
      </c>
      <c r="M83" s="20">
        <v>490005</v>
      </c>
      <c r="N83" s="20"/>
      <c r="O83" s="20"/>
      <c r="P83" s="20"/>
      <c r="Q83" s="20"/>
      <c r="R83" s="20"/>
      <c r="S83" s="20"/>
      <c r="T83" s="20"/>
      <c r="U83" s="20"/>
      <c r="V83" s="20">
        <v>722248</v>
      </c>
      <c r="W83" s="20"/>
      <c r="X83" s="20"/>
      <c r="Y83" s="19"/>
      <c r="Z83" s="22"/>
    </row>
    <row r="84" spans="1:26" ht="13.5" hidden="1">
      <c r="A84" s="39" t="s">
        <v>119</v>
      </c>
      <c r="B84" s="27">
        <v>11807630</v>
      </c>
      <c r="C84" s="27"/>
      <c r="D84" s="28">
        <v>9329650</v>
      </c>
      <c r="E84" s="29">
        <v>9329650</v>
      </c>
      <c r="F84" s="29">
        <v>1092784</v>
      </c>
      <c r="G84" s="29">
        <v>1126842</v>
      </c>
      <c r="H84" s="29">
        <v>1119967</v>
      </c>
      <c r="I84" s="29">
        <v>3339593</v>
      </c>
      <c r="J84" s="29">
        <v>1148754</v>
      </c>
      <c r="K84" s="29">
        <v>1157298</v>
      </c>
      <c r="L84" s="29">
        <v>1185461</v>
      </c>
      <c r="M84" s="29">
        <v>3491513</v>
      </c>
      <c r="N84" s="29"/>
      <c r="O84" s="29"/>
      <c r="P84" s="29"/>
      <c r="Q84" s="29"/>
      <c r="R84" s="29"/>
      <c r="S84" s="29"/>
      <c r="T84" s="29"/>
      <c r="U84" s="29"/>
      <c r="V84" s="29">
        <v>6831106</v>
      </c>
      <c r="W84" s="29">
        <v>4664826</v>
      </c>
      <c r="X84" s="29"/>
      <c r="Y84" s="28"/>
      <c r="Z84" s="30">
        <v>9329650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4527683</v>
      </c>
      <c r="C5" s="18">
        <v>0</v>
      </c>
      <c r="D5" s="58">
        <v>4367871</v>
      </c>
      <c r="E5" s="59">
        <v>4367871</v>
      </c>
      <c r="F5" s="59">
        <v>6006353</v>
      </c>
      <c r="G5" s="59">
        <v>833942</v>
      </c>
      <c r="H5" s="59">
        <v>254815</v>
      </c>
      <c r="I5" s="59">
        <v>7095110</v>
      </c>
      <c r="J5" s="59">
        <v>424790</v>
      </c>
      <c r="K5" s="59">
        <v>-42202</v>
      </c>
      <c r="L5" s="59">
        <v>41446</v>
      </c>
      <c r="M5" s="59">
        <v>424034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7519144</v>
      </c>
      <c r="W5" s="59">
        <v>2183934</v>
      </c>
      <c r="X5" s="59">
        <v>5335210</v>
      </c>
      <c r="Y5" s="60">
        <v>244.29</v>
      </c>
      <c r="Z5" s="61">
        <v>4367871</v>
      </c>
    </row>
    <row r="6" spans="1:26" ht="13.5">
      <c r="A6" s="57" t="s">
        <v>32</v>
      </c>
      <c r="B6" s="18">
        <v>9904817</v>
      </c>
      <c r="C6" s="18">
        <v>0</v>
      </c>
      <c r="D6" s="58">
        <v>8971150</v>
      </c>
      <c r="E6" s="59">
        <v>8971150</v>
      </c>
      <c r="F6" s="59">
        <v>680015</v>
      </c>
      <c r="G6" s="59">
        <v>674295</v>
      </c>
      <c r="H6" s="59">
        <v>664382</v>
      </c>
      <c r="I6" s="59">
        <v>2018692</v>
      </c>
      <c r="J6" s="59">
        <v>726880</v>
      </c>
      <c r="K6" s="59">
        <v>709567</v>
      </c>
      <c r="L6" s="59">
        <v>750791</v>
      </c>
      <c r="M6" s="59">
        <v>2187238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4205930</v>
      </c>
      <c r="W6" s="59">
        <v>4485576</v>
      </c>
      <c r="X6" s="59">
        <v>-279646</v>
      </c>
      <c r="Y6" s="60">
        <v>-6.23</v>
      </c>
      <c r="Z6" s="61">
        <v>8971150</v>
      </c>
    </row>
    <row r="7" spans="1:26" ht="13.5">
      <c r="A7" s="57" t="s">
        <v>33</v>
      </c>
      <c r="B7" s="18">
        <v>289512</v>
      </c>
      <c r="C7" s="18">
        <v>0</v>
      </c>
      <c r="D7" s="58">
        <v>280100</v>
      </c>
      <c r="E7" s="59">
        <v>280100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140052</v>
      </c>
      <c r="X7" s="59">
        <v>-140052</v>
      </c>
      <c r="Y7" s="60">
        <v>-100</v>
      </c>
      <c r="Z7" s="61">
        <v>280100</v>
      </c>
    </row>
    <row r="8" spans="1:26" ht="13.5">
      <c r="A8" s="57" t="s">
        <v>34</v>
      </c>
      <c r="B8" s="18">
        <v>30263112</v>
      </c>
      <c r="C8" s="18">
        <v>0</v>
      </c>
      <c r="D8" s="58">
        <v>27328000</v>
      </c>
      <c r="E8" s="59">
        <v>27328000</v>
      </c>
      <c r="F8" s="59">
        <v>9651000</v>
      </c>
      <c r="G8" s="59">
        <v>2665000</v>
      </c>
      <c r="H8" s="59">
        <v>0</v>
      </c>
      <c r="I8" s="59">
        <v>12316000</v>
      </c>
      <c r="J8" s="59">
        <v>0</v>
      </c>
      <c r="K8" s="59">
        <v>-1730</v>
      </c>
      <c r="L8" s="59">
        <v>6206350</v>
      </c>
      <c r="M8" s="59">
        <v>6204620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18520620</v>
      </c>
      <c r="W8" s="59">
        <v>19035334</v>
      </c>
      <c r="X8" s="59">
        <v>-514714</v>
      </c>
      <c r="Y8" s="60">
        <v>-2.7</v>
      </c>
      <c r="Z8" s="61">
        <v>27328000</v>
      </c>
    </row>
    <row r="9" spans="1:26" ht="13.5">
      <c r="A9" s="57" t="s">
        <v>35</v>
      </c>
      <c r="B9" s="18">
        <v>5205022</v>
      </c>
      <c r="C9" s="18">
        <v>0</v>
      </c>
      <c r="D9" s="58">
        <v>4312256</v>
      </c>
      <c r="E9" s="59">
        <v>4312256</v>
      </c>
      <c r="F9" s="59">
        <v>495989</v>
      </c>
      <c r="G9" s="59">
        <v>565731</v>
      </c>
      <c r="H9" s="59">
        <v>416690</v>
      </c>
      <c r="I9" s="59">
        <v>1478410</v>
      </c>
      <c r="J9" s="59">
        <v>405071</v>
      </c>
      <c r="K9" s="59">
        <v>49497</v>
      </c>
      <c r="L9" s="59">
        <v>455572</v>
      </c>
      <c r="M9" s="59">
        <v>910140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2388550</v>
      </c>
      <c r="W9" s="59">
        <v>2156136</v>
      </c>
      <c r="X9" s="59">
        <v>232414</v>
      </c>
      <c r="Y9" s="60">
        <v>10.78</v>
      </c>
      <c r="Z9" s="61">
        <v>4312256</v>
      </c>
    </row>
    <row r="10" spans="1:26" ht="25.5">
      <c r="A10" s="62" t="s">
        <v>106</v>
      </c>
      <c r="B10" s="63">
        <f>SUM(B5:B9)</f>
        <v>50190146</v>
      </c>
      <c r="C10" s="63">
        <f>SUM(C5:C9)</f>
        <v>0</v>
      </c>
      <c r="D10" s="64">
        <f aca="true" t="shared" si="0" ref="D10:Z10">SUM(D5:D9)</f>
        <v>45259377</v>
      </c>
      <c r="E10" s="65">
        <f t="shared" si="0"/>
        <v>45259377</v>
      </c>
      <c r="F10" s="65">
        <f t="shared" si="0"/>
        <v>16833357</v>
      </c>
      <c r="G10" s="65">
        <f t="shared" si="0"/>
        <v>4738968</v>
      </c>
      <c r="H10" s="65">
        <f t="shared" si="0"/>
        <v>1335887</v>
      </c>
      <c r="I10" s="65">
        <f t="shared" si="0"/>
        <v>22908212</v>
      </c>
      <c r="J10" s="65">
        <f t="shared" si="0"/>
        <v>1556741</v>
      </c>
      <c r="K10" s="65">
        <f t="shared" si="0"/>
        <v>715132</v>
      </c>
      <c r="L10" s="65">
        <f t="shared" si="0"/>
        <v>7454159</v>
      </c>
      <c r="M10" s="65">
        <f t="shared" si="0"/>
        <v>9726032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32634244</v>
      </c>
      <c r="W10" s="65">
        <f t="shared" si="0"/>
        <v>28001032</v>
      </c>
      <c r="X10" s="65">
        <f t="shared" si="0"/>
        <v>4633212</v>
      </c>
      <c r="Y10" s="66">
        <f>+IF(W10&lt;&gt;0,(X10/W10)*100,0)</f>
        <v>16.54657585477564</v>
      </c>
      <c r="Z10" s="67">
        <f t="shared" si="0"/>
        <v>45259377</v>
      </c>
    </row>
    <row r="11" spans="1:26" ht="13.5">
      <c r="A11" s="57" t="s">
        <v>36</v>
      </c>
      <c r="B11" s="18">
        <v>26978185</v>
      </c>
      <c r="C11" s="18">
        <v>0</v>
      </c>
      <c r="D11" s="58">
        <v>28963741</v>
      </c>
      <c r="E11" s="59">
        <v>28963741</v>
      </c>
      <c r="F11" s="59">
        <v>2177446</v>
      </c>
      <c r="G11" s="59">
        <v>2288254</v>
      </c>
      <c r="H11" s="59">
        <v>2236370</v>
      </c>
      <c r="I11" s="59">
        <v>6702070</v>
      </c>
      <c r="J11" s="59">
        <v>2175990</v>
      </c>
      <c r="K11" s="59">
        <v>2331135</v>
      </c>
      <c r="L11" s="59">
        <v>2278465</v>
      </c>
      <c r="M11" s="59">
        <v>6785590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13487660</v>
      </c>
      <c r="W11" s="59">
        <v>14481870</v>
      </c>
      <c r="X11" s="59">
        <v>-994210</v>
      </c>
      <c r="Y11" s="60">
        <v>-6.87</v>
      </c>
      <c r="Z11" s="61">
        <v>28963741</v>
      </c>
    </row>
    <row r="12" spans="1:26" ht="13.5">
      <c r="A12" s="57" t="s">
        <v>37</v>
      </c>
      <c r="B12" s="18">
        <v>2743454</v>
      </c>
      <c r="C12" s="18">
        <v>0</v>
      </c>
      <c r="D12" s="58">
        <v>3099156</v>
      </c>
      <c r="E12" s="59">
        <v>3099156</v>
      </c>
      <c r="F12" s="59">
        <v>223622</v>
      </c>
      <c r="G12" s="59">
        <v>226376</v>
      </c>
      <c r="H12" s="59">
        <v>229645</v>
      </c>
      <c r="I12" s="59">
        <v>679643</v>
      </c>
      <c r="J12" s="59">
        <v>232716</v>
      </c>
      <c r="K12" s="59">
        <v>238663</v>
      </c>
      <c r="L12" s="59">
        <v>226376</v>
      </c>
      <c r="M12" s="59">
        <v>697755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1377398</v>
      </c>
      <c r="W12" s="59">
        <v>1549578</v>
      </c>
      <c r="X12" s="59">
        <v>-172180</v>
      </c>
      <c r="Y12" s="60">
        <v>-11.11</v>
      </c>
      <c r="Z12" s="61">
        <v>3099156</v>
      </c>
    </row>
    <row r="13" spans="1:26" ht="13.5">
      <c r="A13" s="57" t="s">
        <v>107</v>
      </c>
      <c r="B13" s="18">
        <v>9321079</v>
      </c>
      <c r="C13" s="18">
        <v>0</v>
      </c>
      <c r="D13" s="58">
        <v>4531566</v>
      </c>
      <c r="E13" s="59">
        <v>4531566</v>
      </c>
      <c r="F13" s="59">
        <v>0</v>
      </c>
      <c r="G13" s="59">
        <v>0</v>
      </c>
      <c r="H13" s="59">
        <v>0</v>
      </c>
      <c r="I13" s="59">
        <v>0</v>
      </c>
      <c r="J13" s="59">
        <v>12742</v>
      </c>
      <c r="K13" s="59">
        <v>12909</v>
      </c>
      <c r="L13" s="59">
        <v>12742</v>
      </c>
      <c r="M13" s="59">
        <v>38393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38393</v>
      </c>
      <c r="W13" s="59">
        <v>2265780</v>
      </c>
      <c r="X13" s="59">
        <v>-2227387</v>
      </c>
      <c r="Y13" s="60">
        <v>-98.31</v>
      </c>
      <c r="Z13" s="61">
        <v>4531566</v>
      </c>
    </row>
    <row r="14" spans="1:26" ht="13.5">
      <c r="A14" s="57" t="s">
        <v>38</v>
      </c>
      <c r="B14" s="18">
        <v>652739</v>
      </c>
      <c r="C14" s="18">
        <v>0</v>
      </c>
      <c r="D14" s="58">
        <v>0</v>
      </c>
      <c r="E14" s="59">
        <v>0</v>
      </c>
      <c r="F14" s="59">
        <v>1366</v>
      </c>
      <c r="G14" s="59">
        <v>0</v>
      </c>
      <c r="H14" s="59">
        <v>0</v>
      </c>
      <c r="I14" s="59">
        <v>1366</v>
      </c>
      <c r="J14" s="59">
        <v>1781</v>
      </c>
      <c r="K14" s="59">
        <v>867</v>
      </c>
      <c r="L14" s="59">
        <v>0</v>
      </c>
      <c r="M14" s="59">
        <v>2648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4014</v>
      </c>
      <c r="W14" s="59"/>
      <c r="X14" s="59">
        <v>4014</v>
      </c>
      <c r="Y14" s="60">
        <v>0</v>
      </c>
      <c r="Z14" s="61">
        <v>0</v>
      </c>
    </row>
    <row r="15" spans="1:26" ht="13.5">
      <c r="A15" s="57" t="s">
        <v>39</v>
      </c>
      <c r="B15" s="18">
        <v>2071474</v>
      </c>
      <c r="C15" s="18">
        <v>0</v>
      </c>
      <c r="D15" s="58">
        <v>3437619</v>
      </c>
      <c r="E15" s="59">
        <v>3437619</v>
      </c>
      <c r="F15" s="59">
        <v>59839</v>
      </c>
      <c r="G15" s="59">
        <v>5227</v>
      </c>
      <c r="H15" s="59">
        <v>23466</v>
      </c>
      <c r="I15" s="59">
        <v>88532</v>
      </c>
      <c r="J15" s="59">
        <v>265266</v>
      </c>
      <c r="K15" s="59">
        <v>52719</v>
      </c>
      <c r="L15" s="59">
        <v>477718</v>
      </c>
      <c r="M15" s="59">
        <v>795703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884235</v>
      </c>
      <c r="W15" s="59">
        <v>1718808</v>
      </c>
      <c r="X15" s="59">
        <v>-834573</v>
      </c>
      <c r="Y15" s="60">
        <v>-48.56</v>
      </c>
      <c r="Z15" s="61">
        <v>3437619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5841</v>
      </c>
      <c r="G16" s="59">
        <v>5613</v>
      </c>
      <c r="H16" s="59">
        <v>6628</v>
      </c>
      <c r="I16" s="59">
        <v>18082</v>
      </c>
      <c r="J16" s="59">
        <v>39684</v>
      </c>
      <c r="K16" s="59">
        <v>33408</v>
      </c>
      <c r="L16" s="59">
        <v>54473</v>
      </c>
      <c r="M16" s="59">
        <v>127565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145647</v>
      </c>
      <c r="W16" s="59"/>
      <c r="X16" s="59">
        <v>145647</v>
      </c>
      <c r="Y16" s="60">
        <v>0</v>
      </c>
      <c r="Z16" s="61">
        <v>0</v>
      </c>
    </row>
    <row r="17" spans="1:26" ht="13.5">
      <c r="A17" s="57" t="s">
        <v>41</v>
      </c>
      <c r="B17" s="18">
        <v>22570478</v>
      </c>
      <c r="C17" s="18">
        <v>0</v>
      </c>
      <c r="D17" s="58">
        <v>19689853</v>
      </c>
      <c r="E17" s="59">
        <v>19689853</v>
      </c>
      <c r="F17" s="59">
        <v>740198</v>
      </c>
      <c r="G17" s="59">
        <v>710163</v>
      </c>
      <c r="H17" s="59">
        <v>552813</v>
      </c>
      <c r="I17" s="59">
        <v>2003174</v>
      </c>
      <c r="J17" s="59">
        <v>244084</v>
      </c>
      <c r="K17" s="59">
        <v>687127</v>
      </c>
      <c r="L17" s="59">
        <v>449758</v>
      </c>
      <c r="M17" s="59">
        <v>1380969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3384143</v>
      </c>
      <c r="W17" s="59">
        <v>9844926</v>
      </c>
      <c r="X17" s="59">
        <v>-6460783</v>
      </c>
      <c r="Y17" s="60">
        <v>-65.63</v>
      </c>
      <c r="Z17" s="61">
        <v>19689853</v>
      </c>
    </row>
    <row r="18" spans="1:26" ht="13.5">
      <c r="A18" s="69" t="s">
        <v>42</v>
      </c>
      <c r="B18" s="70">
        <f>SUM(B11:B17)</f>
        <v>64337409</v>
      </c>
      <c r="C18" s="70">
        <f>SUM(C11:C17)</f>
        <v>0</v>
      </c>
      <c r="D18" s="71">
        <f aca="true" t="shared" si="1" ref="D18:Z18">SUM(D11:D17)</f>
        <v>59721935</v>
      </c>
      <c r="E18" s="72">
        <f t="shared" si="1"/>
        <v>59721935</v>
      </c>
      <c r="F18" s="72">
        <f t="shared" si="1"/>
        <v>3208312</v>
      </c>
      <c r="G18" s="72">
        <f t="shared" si="1"/>
        <v>3235633</v>
      </c>
      <c r="H18" s="72">
        <f t="shared" si="1"/>
        <v>3048922</v>
      </c>
      <c r="I18" s="72">
        <f t="shared" si="1"/>
        <v>9492867</v>
      </c>
      <c r="J18" s="72">
        <f t="shared" si="1"/>
        <v>2972263</v>
      </c>
      <c r="K18" s="72">
        <f t="shared" si="1"/>
        <v>3356828</v>
      </c>
      <c r="L18" s="72">
        <f t="shared" si="1"/>
        <v>3499532</v>
      </c>
      <c r="M18" s="72">
        <f t="shared" si="1"/>
        <v>9828623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19321490</v>
      </c>
      <c r="W18" s="72">
        <f t="shared" si="1"/>
        <v>29860962</v>
      </c>
      <c r="X18" s="72">
        <f t="shared" si="1"/>
        <v>-10539472</v>
      </c>
      <c r="Y18" s="66">
        <f>+IF(W18&lt;&gt;0,(X18/W18)*100,0)</f>
        <v>-35.29515224593233</v>
      </c>
      <c r="Z18" s="73">
        <f t="shared" si="1"/>
        <v>59721935</v>
      </c>
    </row>
    <row r="19" spans="1:26" ht="13.5">
      <c r="A19" s="69" t="s">
        <v>43</v>
      </c>
      <c r="B19" s="74">
        <f>+B10-B18</f>
        <v>-14147263</v>
      </c>
      <c r="C19" s="74">
        <f>+C10-C18</f>
        <v>0</v>
      </c>
      <c r="D19" s="75">
        <f aca="true" t="shared" si="2" ref="D19:Z19">+D10-D18</f>
        <v>-14462558</v>
      </c>
      <c r="E19" s="76">
        <f t="shared" si="2"/>
        <v>-14462558</v>
      </c>
      <c r="F19" s="76">
        <f t="shared" si="2"/>
        <v>13625045</v>
      </c>
      <c r="G19" s="76">
        <f t="shared" si="2"/>
        <v>1503335</v>
      </c>
      <c r="H19" s="76">
        <f t="shared" si="2"/>
        <v>-1713035</v>
      </c>
      <c r="I19" s="76">
        <f t="shared" si="2"/>
        <v>13415345</v>
      </c>
      <c r="J19" s="76">
        <f t="shared" si="2"/>
        <v>-1415522</v>
      </c>
      <c r="K19" s="76">
        <f t="shared" si="2"/>
        <v>-2641696</v>
      </c>
      <c r="L19" s="76">
        <f t="shared" si="2"/>
        <v>3954627</v>
      </c>
      <c r="M19" s="76">
        <f t="shared" si="2"/>
        <v>-102591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13312754</v>
      </c>
      <c r="W19" s="76">
        <f>IF(E10=E18,0,W10-W18)</f>
        <v>-1859930</v>
      </c>
      <c r="X19" s="76">
        <f t="shared" si="2"/>
        <v>15172684</v>
      </c>
      <c r="Y19" s="77">
        <f>+IF(W19&lt;&gt;0,(X19/W19)*100,0)</f>
        <v>-815.7663998107456</v>
      </c>
      <c r="Z19" s="78">
        <f t="shared" si="2"/>
        <v>-14462558</v>
      </c>
    </row>
    <row r="20" spans="1:26" ht="13.5">
      <c r="A20" s="57" t="s">
        <v>44</v>
      </c>
      <c r="B20" s="18">
        <v>11750587</v>
      </c>
      <c r="C20" s="18">
        <v>0</v>
      </c>
      <c r="D20" s="58">
        <v>14567000</v>
      </c>
      <c r="E20" s="59">
        <v>14567000</v>
      </c>
      <c r="F20" s="59">
        <v>8920000</v>
      </c>
      <c r="G20" s="59">
        <v>0</v>
      </c>
      <c r="H20" s="59">
        <v>0</v>
      </c>
      <c r="I20" s="59">
        <v>8920000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8920000</v>
      </c>
      <c r="W20" s="59">
        <v>7283502</v>
      </c>
      <c r="X20" s="59">
        <v>1636498</v>
      </c>
      <c r="Y20" s="60">
        <v>22.47</v>
      </c>
      <c r="Z20" s="61">
        <v>14567000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-2396676</v>
      </c>
      <c r="C22" s="85">
        <f>SUM(C19:C21)</f>
        <v>0</v>
      </c>
      <c r="D22" s="86">
        <f aca="true" t="shared" si="3" ref="D22:Z22">SUM(D19:D21)</f>
        <v>104442</v>
      </c>
      <c r="E22" s="87">
        <f t="shared" si="3"/>
        <v>104442</v>
      </c>
      <c r="F22" s="87">
        <f t="shared" si="3"/>
        <v>22545045</v>
      </c>
      <c r="G22" s="87">
        <f t="shared" si="3"/>
        <v>1503335</v>
      </c>
      <c r="H22" s="87">
        <f t="shared" si="3"/>
        <v>-1713035</v>
      </c>
      <c r="I22" s="87">
        <f t="shared" si="3"/>
        <v>22335345</v>
      </c>
      <c r="J22" s="87">
        <f t="shared" si="3"/>
        <v>-1415522</v>
      </c>
      <c r="K22" s="87">
        <f t="shared" si="3"/>
        <v>-2641696</v>
      </c>
      <c r="L22" s="87">
        <f t="shared" si="3"/>
        <v>3954627</v>
      </c>
      <c r="M22" s="87">
        <f t="shared" si="3"/>
        <v>-102591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22232754</v>
      </c>
      <c r="W22" s="87">
        <f t="shared" si="3"/>
        <v>5423572</v>
      </c>
      <c r="X22" s="87">
        <f t="shared" si="3"/>
        <v>16809182</v>
      </c>
      <c r="Y22" s="88">
        <f>+IF(W22&lt;&gt;0,(X22/W22)*100,0)</f>
        <v>309.9282539256416</v>
      </c>
      <c r="Z22" s="89">
        <f t="shared" si="3"/>
        <v>104442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-2396676</v>
      </c>
      <c r="C24" s="74">
        <f>SUM(C22:C23)</f>
        <v>0</v>
      </c>
      <c r="D24" s="75">
        <f aca="true" t="shared" si="4" ref="D24:Z24">SUM(D22:D23)</f>
        <v>104442</v>
      </c>
      <c r="E24" s="76">
        <f t="shared" si="4"/>
        <v>104442</v>
      </c>
      <c r="F24" s="76">
        <f t="shared" si="4"/>
        <v>22545045</v>
      </c>
      <c r="G24" s="76">
        <f t="shared" si="4"/>
        <v>1503335</v>
      </c>
      <c r="H24" s="76">
        <f t="shared" si="4"/>
        <v>-1713035</v>
      </c>
      <c r="I24" s="76">
        <f t="shared" si="4"/>
        <v>22335345</v>
      </c>
      <c r="J24" s="76">
        <f t="shared" si="4"/>
        <v>-1415522</v>
      </c>
      <c r="K24" s="76">
        <f t="shared" si="4"/>
        <v>-2641696</v>
      </c>
      <c r="L24" s="76">
        <f t="shared" si="4"/>
        <v>3954627</v>
      </c>
      <c r="M24" s="76">
        <f t="shared" si="4"/>
        <v>-102591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22232754</v>
      </c>
      <c r="W24" s="76">
        <f t="shared" si="4"/>
        <v>5423572</v>
      </c>
      <c r="X24" s="76">
        <f t="shared" si="4"/>
        <v>16809182</v>
      </c>
      <c r="Y24" s="77">
        <f>+IF(W24&lt;&gt;0,(X24/W24)*100,0)</f>
        <v>309.9282539256416</v>
      </c>
      <c r="Z24" s="78">
        <f t="shared" si="4"/>
        <v>104442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14038429</v>
      </c>
      <c r="C27" s="21">
        <v>0</v>
      </c>
      <c r="D27" s="98">
        <v>14567000</v>
      </c>
      <c r="E27" s="99">
        <v>14567000</v>
      </c>
      <c r="F27" s="99">
        <v>1962288</v>
      </c>
      <c r="G27" s="99">
        <v>3439819</v>
      </c>
      <c r="H27" s="99">
        <v>1632292</v>
      </c>
      <c r="I27" s="99">
        <v>7034399</v>
      </c>
      <c r="J27" s="99">
        <v>634654</v>
      </c>
      <c r="K27" s="99">
        <v>0</v>
      </c>
      <c r="L27" s="99">
        <v>0</v>
      </c>
      <c r="M27" s="99">
        <v>634654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7669053</v>
      </c>
      <c r="W27" s="99">
        <v>7283500</v>
      </c>
      <c r="X27" s="99">
        <v>385553</v>
      </c>
      <c r="Y27" s="100">
        <v>5.29</v>
      </c>
      <c r="Z27" s="101">
        <v>14567000</v>
      </c>
    </row>
    <row r="28" spans="1:26" ht="13.5">
      <c r="A28" s="102" t="s">
        <v>44</v>
      </c>
      <c r="B28" s="18">
        <v>14038429</v>
      </c>
      <c r="C28" s="18">
        <v>0</v>
      </c>
      <c r="D28" s="58">
        <v>14567000</v>
      </c>
      <c r="E28" s="59">
        <v>14567000</v>
      </c>
      <c r="F28" s="59">
        <v>1872017</v>
      </c>
      <c r="G28" s="59">
        <v>3368375</v>
      </c>
      <c r="H28" s="59">
        <v>1632292</v>
      </c>
      <c r="I28" s="59">
        <v>6872684</v>
      </c>
      <c r="J28" s="59">
        <v>634654</v>
      </c>
      <c r="K28" s="59">
        <v>0</v>
      </c>
      <c r="L28" s="59">
        <v>0</v>
      </c>
      <c r="M28" s="59">
        <v>634654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7507338</v>
      </c>
      <c r="W28" s="59">
        <v>7283500</v>
      </c>
      <c r="X28" s="59">
        <v>223838</v>
      </c>
      <c r="Y28" s="60">
        <v>3.07</v>
      </c>
      <c r="Z28" s="61">
        <v>14567000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90271</v>
      </c>
      <c r="G29" s="59">
        <v>71444</v>
      </c>
      <c r="H29" s="59">
        <v>0</v>
      </c>
      <c r="I29" s="59">
        <v>161715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161715</v>
      </c>
      <c r="W29" s="59"/>
      <c r="X29" s="59">
        <v>161715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14038429</v>
      </c>
      <c r="C32" s="21">
        <f>SUM(C28:C31)</f>
        <v>0</v>
      </c>
      <c r="D32" s="98">
        <f aca="true" t="shared" si="5" ref="D32:Z32">SUM(D28:D31)</f>
        <v>14567000</v>
      </c>
      <c r="E32" s="99">
        <f t="shared" si="5"/>
        <v>14567000</v>
      </c>
      <c r="F32" s="99">
        <f t="shared" si="5"/>
        <v>1962288</v>
      </c>
      <c r="G32" s="99">
        <f t="shared" si="5"/>
        <v>3439819</v>
      </c>
      <c r="H32" s="99">
        <f t="shared" si="5"/>
        <v>1632292</v>
      </c>
      <c r="I32" s="99">
        <f t="shared" si="5"/>
        <v>7034399</v>
      </c>
      <c r="J32" s="99">
        <f t="shared" si="5"/>
        <v>634654</v>
      </c>
      <c r="K32" s="99">
        <f t="shared" si="5"/>
        <v>0</v>
      </c>
      <c r="L32" s="99">
        <f t="shared" si="5"/>
        <v>0</v>
      </c>
      <c r="M32" s="99">
        <f t="shared" si="5"/>
        <v>634654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7669053</v>
      </c>
      <c r="W32" s="99">
        <f t="shared" si="5"/>
        <v>7283500</v>
      </c>
      <c r="X32" s="99">
        <f t="shared" si="5"/>
        <v>385553</v>
      </c>
      <c r="Y32" s="100">
        <f>+IF(W32&lt;&gt;0,(X32/W32)*100,0)</f>
        <v>5.293512734262374</v>
      </c>
      <c r="Z32" s="101">
        <f t="shared" si="5"/>
        <v>14567000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16556338</v>
      </c>
      <c r="C35" s="18">
        <v>0</v>
      </c>
      <c r="D35" s="58">
        <v>27829000</v>
      </c>
      <c r="E35" s="59">
        <v>27829000</v>
      </c>
      <c r="F35" s="59">
        <v>63142108</v>
      </c>
      <c r="G35" s="59">
        <v>67928868</v>
      </c>
      <c r="H35" s="59">
        <v>68689764</v>
      </c>
      <c r="I35" s="59">
        <v>68689764</v>
      </c>
      <c r="J35" s="59">
        <v>68798292</v>
      </c>
      <c r="K35" s="59">
        <v>69347447</v>
      </c>
      <c r="L35" s="59">
        <v>70626939</v>
      </c>
      <c r="M35" s="59">
        <v>70626939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70626939</v>
      </c>
      <c r="W35" s="59">
        <v>13914500</v>
      </c>
      <c r="X35" s="59">
        <v>56712439</v>
      </c>
      <c r="Y35" s="60">
        <v>407.58</v>
      </c>
      <c r="Z35" s="61">
        <v>27829000</v>
      </c>
    </row>
    <row r="36" spans="1:26" ht="13.5">
      <c r="A36" s="57" t="s">
        <v>53</v>
      </c>
      <c r="B36" s="18">
        <v>161351423</v>
      </c>
      <c r="C36" s="18">
        <v>0</v>
      </c>
      <c r="D36" s="58">
        <v>190940000</v>
      </c>
      <c r="E36" s="59">
        <v>190940000</v>
      </c>
      <c r="F36" s="59">
        <v>1962287</v>
      </c>
      <c r="G36" s="59">
        <v>3439820</v>
      </c>
      <c r="H36" s="59">
        <v>1632293</v>
      </c>
      <c r="I36" s="59">
        <v>1632293</v>
      </c>
      <c r="J36" s="59">
        <v>634654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95470000</v>
      </c>
      <c r="X36" s="59">
        <v>-95470000</v>
      </c>
      <c r="Y36" s="60">
        <v>-100</v>
      </c>
      <c r="Z36" s="61">
        <v>190940000</v>
      </c>
    </row>
    <row r="37" spans="1:26" ht="13.5">
      <c r="A37" s="57" t="s">
        <v>54</v>
      </c>
      <c r="B37" s="18">
        <v>28036783</v>
      </c>
      <c r="C37" s="18">
        <v>0</v>
      </c>
      <c r="D37" s="58">
        <v>8504000</v>
      </c>
      <c r="E37" s="59">
        <v>8504000</v>
      </c>
      <c r="F37" s="59">
        <v>6741528</v>
      </c>
      <c r="G37" s="59">
        <v>5750143</v>
      </c>
      <c r="H37" s="59">
        <v>5785520</v>
      </c>
      <c r="I37" s="59">
        <v>5785520</v>
      </c>
      <c r="J37" s="59">
        <v>6946010</v>
      </c>
      <c r="K37" s="59">
        <v>7600429</v>
      </c>
      <c r="L37" s="59">
        <v>10621647</v>
      </c>
      <c r="M37" s="59">
        <v>10621647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10621647</v>
      </c>
      <c r="W37" s="59">
        <v>4252000</v>
      </c>
      <c r="X37" s="59">
        <v>6369647</v>
      </c>
      <c r="Y37" s="60">
        <v>149.8</v>
      </c>
      <c r="Z37" s="61">
        <v>8504000</v>
      </c>
    </row>
    <row r="38" spans="1:26" ht="13.5">
      <c r="A38" s="57" t="s">
        <v>55</v>
      </c>
      <c r="B38" s="18">
        <v>6736625</v>
      </c>
      <c r="C38" s="18">
        <v>0</v>
      </c>
      <c r="D38" s="58">
        <v>3761000</v>
      </c>
      <c r="E38" s="59">
        <v>3761000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1880500</v>
      </c>
      <c r="X38" s="59">
        <v>-1880500</v>
      </c>
      <c r="Y38" s="60">
        <v>-100</v>
      </c>
      <c r="Z38" s="61">
        <v>3761000</v>
      </c>
    </row>
    <row r="39" spans="1:26" ht="13.5">
      <c r="A39" s="57" t="s">
        <v>56</v>
      </c>
      <c r="B39" s="18">
        <v>143134353</v>
      </c>
      <c r="C39" s="18">
        <v>0</v>
      </c>
      <c r="D39" s="58">
        <v>206504000</v>
      </c>
      <c r="E39" s="59">
        <v>206504000</v>
      </c>
      <c r="F39" s="59">
        <v>58362867</v>
      </c>
      <c r="G39" s="59">
        <v>65618545</v>
      </c>
      <c r="H39" s="59">
        <v>64536537</v>
      </c>
      <c r="I39" s="59">
        <v>64536537</v>
      </c>
      <c r="J39" s="59">
        <v>62486936</v>
      </c>
      <c r="K39" s="59">
        <v>61747018</v>
      </c>
      <c r="L39" s="59">
        <v>60005292</v>
      </c>
      <c r="M39" s="59">
        <v>60005292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60005292</v>
      </c>
      <c r="W39" s="59">
        <v>103252000</v>
      </c>
      <c r="X39" s="59">
        <v>-43246708</v>
      </c>
      <c r="Y39" s="60">
        <v>-41.88</v>
      </c>
      <c r="Z39" s="61">
        <v>206504000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-2601118</v>
      </c>
      <c r="C42" s="18">
        <v>0</v>
      </c>
      <c r="D42" s="58">
        <v>-1780915</v>
      </c>
      <c r="E42" s="59">
        <v>-1780915</v>
      </c>
      <c r="F42" s="59">
        <v>12053092</v>
      </c>
      <c r="G42" s="59">
        <v>-81726</v>
      </c>
      <c r="H42" s="59">
        <v>-2378692</v>
      </c>
      <c r="I42" s="59">
        <v>9592674</v>
      </c>
      <c r="J42" s="59">
        <v>-3972423</v>
      </c>
      <c r="K42" s="59">
        <v>-3932673</v>
      </c>
      <c r="L42" s="59">
        <v>3396613</v>
      </c>
      <c r="M42" s="59">
        <v>-4508483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5084191</v>
      </c>
      <c r="W42" s="59">
        <v>7931768</v>
      </c>
      <c r="X42" s="59">
        <v>-2847577</v>
      </c>
      <c r="Y42" s="60">
        <v>-35.9</v>
      </c>
      <c r="Z42" s="61">
        <v>-1780915</v>
      </c>
    </row>
    <row r="43" spans="1:26" ht="13.5">
      <c r="A43" s="57" t="s">
        <v>59</v>
      </c>
      <c r="B43" s="18">
        <v>204442</v>
      </c>
      <c r="C43" s="18">
        <v>0</v>
      </c>
      <c r="D43" s="58">
        <v>-13717004</v>
      </c>
      <c r="E43" s="59">
        <v>-13717004</v>
      </c>
      <c r="F43" s="59">
        <v>-2793629</v>
      </c>
      <c r="G43" s="59">
        <v>-3439820</v>
      </c>
      <c r="H43" s="59">
        <v>-1632292</v>
      </c>
      <c r="I43" s="59">
        <v>-7865741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-7865741</v>
      </c>
      <c r="W43" s="59">
        <v>-6858504</v>
      </c>
      <c r="X43" s="59">
        <v>-1007237</v>
      </c>
      <c r="Y43" s="60">
        <v>14.69</v>
      </c>
      <c r="Z43" s="61">
        <v>-13717004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-2087289</v>
      </c>
      <c r="C45" s="21">
        <v>0</v>
      </c>
      <c r="D45" s="98">
        <v>-15497920</v>
      </c>
      <c r="E45" s="99">
        <v>-15497920</v>
      </c>
      <c r="F45" s="99">
        <v>9436386</v>
      </c>
      <c r="G45" s="99">
        <v>5914840</v>
      </c>
      <c r="H45" s="99">
        <v>1903856</v>
      </c>
      <c r="I45" s="99">
        <v>1903856</v>
      </c>
      <c r="J45" s="99">
        <v>-2068567</v>
      </c>
      <c r="K45" s="99">
        <v>-6001240</v>
      </c>
      <c r="L45" s="99">
        <v>-2604627</v>
      </c>
      <c r="M45" s="99">
        <v>-2604627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-2604627</v>
      </c>
      <c r="W45" s="99">
        <v>1073263</v>
      </c>
      <c r="X45" s="99">
        <v>-3677890</v>
      </c>
      <c r="Y45" s="100">
        <v>-342.68</v>
      </c>
      <c r="Z45" s="101">
        <v>-15497920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766265</v>
      </c>
      <c r="C49" s="51">
        <v>0</v>
      </c>
      <c r="D49" s="128">
        <v>778498</v>
      </c>
      <c r="E49" s="53">
        <v>711540</v>
      </c>
      <c r="F49" s="53">
        <v>0</v>
      </c>
      <c r="G49" s="53">
        <v>0</v>
      </c>
      <c r="H49" s="53">
        <v>0</v>
      </c>
      <c r="I49" s="53">
        <v>718310</v>
      </c>
      <c r="J49" s="53">
        <v>0</v>
      </c>
      <c r="K49" s="53">
        <v>0</v>
      </c>
      <c r="L49" s="53">
        <v>0</v>
      </c>
      <c r="M49" s="53">
        <v>5663032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604266</v>
      </c>
      <c r="W49" s="53">
        <v>4728847</v>
      </c>
      <c r="X49" s="53">
        <v>54327733</v>
      </c>
      <c r="Y49" s="53">
        <v>68298491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2706411</v>
      </c>
      <c r="C51" s="51">
        <v>0</v>
      </c>
      <c r="D51" s="128">
        <v>1662938</v>
      </c>
      <c r="E51" s="53">
        <v>315547</v>
      </c>
      <c r="F51" s="53">
        <v>0</v>
      </c>
      <c r="G51" s="53">
        <v>0</v>
      </c>
      <c r="H51" s="53">
        <v>0</v>
      </c>
      <c r="I51" s="53">
        <v>512999</v>
      </c>
      <c r="J51" s="53">
        <v>0</v>
      </c>
      <c r="K51" s="53">
        <v>0</v>
      </c>
      <c r="L51" s="53">
        <v>0</v>
      </c>
      <c r="M51" s="53">
        <v>911311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672071</v>
      </c>
      <c r="W51" s="53">
        <v>384855</v>
      </c>
      <c r="X51" s="53">
        <v>3455515</v>
      </c>
      <c r="Y51" s="53">
        <v>10621647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58.78031658312182</v>
      </c>
      <c r="E58" s="7">
        <f t="shared" si="6"/>
        <v>58.78031658312182</v>
      </c>
      <c r="F58" s="7">
        <f t="shared" si="6"/>
        <v>12.686319388941799</v>
      </c>
      <c r="G58" s="7">
        <f t="shared" si="6"/>
        <v>14.566251628500874</v>
      </c>
      <c r="H58" s="7">
        <f t="shared" si="6"/>
        <v>17.314889088198886</v>
      </c>
      <c r="I58" s="7">
        <f t="shared" si="6"/>
        <v>13.63926401693288</v>
      </c>
      <c r="J58" s="7">
        <f t="shared" si="6"/>
        <v>-76.67847251296791</v>
      </c>
      <c r="K58" s="7">
        <f t="shared" si="6"/>
        <v>-99.93197523538966</v>
      </c>
      <c r="L58" s="7">
        <f t="shared" si="6"/>
        <v>68.8052741877631</v>
      </c>
      <c r="M58" s="7">
        <f t="shared" si="6"/>
        <v>-30.91371576298346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2.365921346333736</v>
      </c>
      <c r="W58" s="7">
        <f t="shared" si="6"/>
        <v>69.20829409012019</v>
      </c>
      <c r="X58" s="7">
        <f t="shared" si="6"/>
        <v>0</v>
      </c>
      <c r="Y58" s="7">
        <f t="shared" si="6"/>
        <v>0</v>
      </c>
      <c r="Z58" s="8">
        <f t="shared" si="6"/>
        <v>58.78031658312182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57.22806374089344</v>
      </c>
      <c r="E59" s="10">
        <f t="shared" si="7"/>
        <v>57.22806374089344</v>
      </c>
      <c r="F59" s="10">
        <f t="shared" si="7"/>
        <v>10.570607488437659</v>
      </c>
      <c r="G59" s="10">
        <f t="shared" si="7"/>
        <v>10.169532173700329</v>
      </c>
      <c r="H59" s="10">
        <f t="shared" si="7"/>
        <v>12.669976257284695</v>
      </c>
      <c r="I59" s="10">
        <f t="shared" si="7"/>
        <v>10.598863160683909</v>
      </c>
      <c r="J59" s="10">
        <f t="shared" si="7"/>
        <v>-100</v>
      </c>
      <c r="K59" s="10">
        <f t="shared" si="7"/>
        <v>-100</v>
      </c>
      <c r="L59" s="10">
        <f t="shared" si="7"/>
        <v>100</v>
      </c>
      <c r="M59" s="10">
        <f t="shared" si="7"/>
        <v>-80.45156756297844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5.464172517509972</v>
      </c>
      <c r="W59" s="10">
        <f t="shared" si="7"/>
        <v>89.4715682799938</v>
      </c>
      <c r="X59" s="10">
        <f t="shared" si="7"/>
        <v>0</v>
      </c>
      <c r="Y59" s="10">
        <f t="shared" si="7"/>
        <v>0</v>
      </c>
      <c r="Z59" s="11">
        <f t="shared" si="7"/>
        <v>57.22806374089344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58.77106056637109</v>
      </c>
      <c r="E60" s="13">
        <f t="shared" si="7"/>
        <v>58.77106056637109</v>
      </c>
      <c r="F60" s="13">
        <f t="shared" si="7"/>
        <v>31.373719697359615</v>
      </c>
      <c r="G60" s="13">
        <f t="shared" si="7"/>
        <v>27.416931758355023</v>
      </c>
      <c r="H60" s="13">
        <f t="shared" si="7"/>
        <v>28.15007029088687</v>
      </c>
      <c r="I60" s="13">
        <f t="shared" si="7"/>
        <v>28.991099186998316</v>
      </c>
      <c r="J60" s="13">
        <f t="shared" si="7"/>
        <v>-100</v>
      </c>
      <c r="K60" s="13">
        <f t="shared" si="7"/>
        <v>-99.94151362732482</v>
      </c>
      <c r="L60" s="13">
        <f t="shared" si="7"/>
        <v>100</v>
      </c>
      <c r="M60" s="13">
        <f t="shared" si="7"/>
        <v>-31.3290551828379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-2.3775954426250556</v>
      </c>
      <c r="W60" s="13">
        <f t="shared" si="7"/>
        <v>58.771047464138384</v>
      </c>
      <c r="X60" s="13">
        <f t="shared" si="7"/>
        <v>0</v>
      </c>
      <c r="Y60" s="13">
        <f t="shared" si="7"/>
        <v>0</v>
      </c>
      <c r="Z60" s="14">
        <f t="shared" si="7"/>
        <v>58.77106056637109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61.67868615827038</v>
      </c>
      <c r="E62" s="13">
        <f t="shared" si="7"/>
        <v>61.67868615827038</v>
      </c>
      <c r="F62" s="13">
        <f t="shared" si="7"/>
        <v>45.15438900079763</v>
      </c>
      <c r="G62" s="13">
        <f t="shared" si="7"/>
        <v>36.543840322320484</v>
      </c>
      <c r="H62" s="13">
        <f t="shared" si="7"/>
        <v>37.689623121306184</v>
      </c>
      <c r="I62" s="13">
        <f t="shared" si="7"/>
        <v>39.8386919281771</v>
      </c>
      <c r="J62" s="13">
        <f t="shared" si="7"/>
        <v>-100</v>
      </c>
      <c r="K62" s="13">
        <f t="shared" si="7"/>
        <v>-100</v>
      </c>
      <c r="L62" s="13">
        <f t="shared" si="7"/>
        <v>100</v>
      </c>
      <c r="M62" s="13">
        <f t="shared" si="7"/>
        <v>-28.63354287833959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2.9930158199012338</v>
      </c>
      <c r="W62" s="13">
        <f t="shared" si="7"/>
        <v>61.67874352327992</v>
      </c>
      <c r="X62" s="13">
        <f t="shared" si="7"/>
        <v>0</v>
      </c>
      <c r="Y62" s="13">
        <f t="shared" si="7"/>
        <v>0</v>
      </c>
      <c r="Z62" s="14">
        <f t="shared" si="7"/>
        <v>61.67868615827038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60.78182254436503</v>
      </c>
      <c r="E63" s="13">
        <f t="shared" si="7"/>
        <v>60.78182254436503</v>
      </c>
      <c r="F63" s="13">
        <f t="shared" si="7"/>
        <v>23.97803276676689</v>
      </c>
      <c r="G63" s="13">
        <f t="shared" si="7"/>
        <v>24.957769486365578</v>
      </c>
      <c r="H63" s="13">
        <f t="shared" si="7"/>
        <v>25.490612734681633</v>
      </c>
      <c r="I63" s="13">
        <f t="shared" si="7"/>
        <v>24.804214723052826</v>
      </c>
      <c r="J63" s="13">
        <f t="shared" si="7"/>
        <v>-45.84670813163025</v>
      </c>
      <c r="K63" s="13">
        <f t="shared" si="7"/>
        <v>-44.668049024327026</v>
      </c>
      <c r="L63" s="13">
        <f t="shared" si="7"/>
        <v>43.558408745198136</v>
      </c>
      <c r="M63" s="13">
        <f t="shared" si="7"/>
        <v>-15.843460923745587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-3.943430354862213</v>
      </c>
      <c r="W63" s="13">
        <f t="shared" si="7"/>
        <v>57.74743983573948</v>
      </c>
      <c r="X63" s="13">
        <f t="shared" si="7"/>
        <v>0</v>
      </c>
      <c r="Y63" s="13">
        <f t="shared" si="7"/>
        <v>0</v>
      </c>
      <c r="Z63" s="14">
        <f t="shared" si="7"/>
        <v>60.78182254436503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53.20728517576945</v>
      </c>
      <c r="E64" s="13">
        <f t="shared" si="7"/>
        <v>53.20728517576945</v>
      </c>
      <c r="F64" s="13">
        <f t="shared" si="7"/>
        <v>18.38774873513015</v>
      </c>
      <c r="G64" s="13">
        <f t="shared" si="7"/>
        <v>17.1951467498136</v>
      </c>
      <c r="H64" s="13">
        <f t="shared" si="7"/>
        <v>17.687084137125865</v>
      </c>
      <c r="I64" s="13">
        <f t="shared" si="7"/>
        <v>17.75675230491872</v>
      </c>
      <c r="J64" s="13">
        <f t="shared" si="7"/>
        <v>0</v>
      </c>
      <c r="K64" s="13">
        <f t="shared" si="7"/>
        <v>0</v>
      </c>
      <c r="L64" s="13">
        <f t="shared" si="7"/>
        <v>83657.25190839695</v>
      </c>
      <c r="M64" s="13">
        <f t="shared" si="7"/>
        <v>-79679.00763358778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-13.784915082953297</v>
      </c>
      <c r="W64" s="13">
        <f t="shared" si="7"/>
        <v>54.98587537295665</v>
      </c>
      <c r="X64" s="13">
        <f t="shared" si="7"/>
        <v>0</v>
      </c>
      <c r="Y64" s="13">
        <f t="shared" si="7"/>
        <v>0</v>
      </c>
      <c r="Z64" s="14">
        <f t="shared" si="7"/>
        <v>53.20728517576945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-0.0909627508960829</v>
      </c>
      <c r="K66" s="16">
        <f t="shared" si="7"/>
        <v>0</v>
      </c>
      <c r="L66" s="16">
        <f t="shared" si="7"/>
        <v>0</v>
      </c>
      <c r="M66" s="16">
        <f t="shared" si="7"/>
        <v>-0.04493502029823331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-0.02277809989232171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18040409</v>
      </c>
      <c r="C67" s="23"/>
      <c r="D67" s="24">
        <v>13505521</v>
      </c>
      <c r="E67" s="25">
        <v>13505521</v>
      </c>
      <c r="F67" s="25">
        <v>6686368</v>
      </c>
      <c r="G67" s="25">
        <v>1851396</v>
      </c>
      <c r="H67" s="25">
        <v>1266592</v>
      </c>
      <c r="I67" s="25">
        <v>9804356</v>
      </c>
      <c r="J67" s="25">
        <v>1502363</v>
      </c>
      <c r="K67" s="25">
        <v>667404</v>
      </c>
      <c r="L67" s="25">
        <v>1151419</v>
      </c>
      <c r="M67" s="25">
        <v>3321186</v>
      </c>
      <c r="N67" s="25"/>
      <c r="O67" s="25"/>
      <c r="P67" s="25"/>
      <c r="Q67" s="25"/>
      <c r="R67" s="25"/>
      <c r="S67" s="25"/>
      <c r="T67" s="25"/>
      <c r="U67" s="25"/>
      <c r="V67" s="25">
        <v>13125542</v>
      </c>
      <c r="W67" s="25">
        <v>6752760</v>
      </c>
      <c r="X67" s="25"/>
      <c r="Y67" s="24"/>
      <c r="Z67" s="26">
        <v>13505521</v>
      </c>
    </row>
    <row r="68" spans="1:26" ht="13.5" hidden="1">
      <c r="A68" s="36" t="s">
        <v>31</v>
      </c>
      <c r="B68" s="18">
        <v>4527683</v>
      </c>
      <c r="C68" s="18"/>
      <c r="D68" s="19">
        <v>4367871</v>
      </c>
      <c r="E68" s="20">
        <v>4367871</v>
      </c>
      <c r="F68" s="20">
        <v>6006353</v>
      </c>
      <c r="G68" s="20">
        <v>833942</v>
      </c>
      <c r="H68" s="20">
        <v>254815</v>
      </c>
      <c r="I68" s="20">
        <v>7095110</v>
      </c>
      <c r="J68" s="20">
        <v>424790</v>
      </c>
      <c r="K68" s="20">
        <v>-42202</v>
      </c>
      <c r="L68" s="20">
        <v>41446</v>
      </c>
      <c r="M68" s="20">
        <v>424034</v>
      </c>
      <c r="N68" s="20"/>
      <c r="O68" s="20"/>
      <c r="P68" s="20"/>
      <c r="Q68" s="20"/>
      <c r="R68" s="20"/>
      <c r="S68" s="20"/>
      <c r="T68" s="20"/>
      <c r="U68" s="20"/>
      <c r="V68" s="20">
        <v>7519144</v>
      </c>
      <c r="W68" s="20">
        <v>2183934</v>
      </c>
      <c r="X68" s="20"/>
      <c r="Y68" s="19"/>
      <c r="Z68" s="22">
        <v>4367871</v>
      </c>
    </row>
    <row r="69" spans="1:26" ht="13.5" hidden="1">
      <c r="A69" s="37" t="s">
        <v>32</v>
      </c>
      <c r="B69" s="18">
        <v>9904817</v>
      </c>
      <c r="C69" s="18"/>
      <c r="D69" s="19">
        <v>8971150</v>
      </c>
      <c r="E69" s="20">
        <v>8971150</v>
      </c>
      <c r="F69" s="20">
        <v>680015</v>
      </c>
      <c r="G69" s="20">
        <v>674295</v>
      </c>
      <c r="H69" s="20">
        <v>664382</v>
      </c>
      <c r="I69" s="20">
        <v>2018692</v>
      </c>
      <c r="J69" s="20">
        <v>726880</v>
      </c>
      <c r="K69" s="20">
        <v>709567</v>
      </c>
      <c r="L69" s="20">
        <v>750791</v>
      </c>
      <c r="M69" s="20">
        <v>2187238</v>
      </c>
      <c r="N69" s="20"/>
      <c r="O69" s="20"/>
      <c r="P69" s="20"/>
      <c r="Q69" s="20"/>
      <c r="R69" s="20"/>
      <c r="S69" s="20"/>
      <c r="T69" s="20"/>
      <c r="U69" s="20"/>
      <c r="V69" s="20">
        <v>4205930</v>
      </c>
      <c r="W69" s="20">
        <v>4485576</v>
      </c>
      <c r="X69" s="20"/>
      <c r="Y69" s="19"/>
      <c r="Z69" s="22">
        <v>8971150</v>
      </c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>
        <v>4655686</v>
      </c>
      <c r="C71" s="18"/>
      <c r="D71" s="19">
        <v>4300792</v>
      </c>
      <c r="E71" s="20">
        <v>4300792</v>
      </c>
      <c r="F71" s="20">
        <v>295876</v>
      </c>
      <c r="G71" s="20">
        <v>291387</v>
      </c>
      <c r="H71" s="20">
        <v>285105</v>
      </c>
      <c r="I71" s="20">
        <v>872368</v>
      </c>
      <c r="J71" s="20">
        <v>322201</v>
      </c>
      <c r="K71" s="20">
        <v>331469</v>
      </c>
      <c r="L71" s="20">
        <v>362659</v>
      </c>
      <c r="M71" s="20">
        <v>1016329</v>
      </c>
      <c r="N71" s="20"/>
      <c r="O71" s="20"/>
      <c r="P71" s="20"/>
      <c r="Q71" s="20"/>
      <c r="R71" s="20"/>
      <c r="S71" s="20"/>
      <c r="T71" s="20"/>
      <c r="U71" s="20"/>
      <c r="V71" s="20">
        <v>1888697</v>
      </c>
      <c r="W71" s="20">
        <v>2150394</v>
      </c>
      <c r="X71" s="20"/>
      <c r="Y71" s="19"/>
      <c r="Z71" s="22">
        <v>4300792</v>
      </c>
    </row>
    <row r="72" spans="1:26" ht="13.5" hidden="1">
      <c r="A72" s="38" t="s">
        <v>116</v>
      </c>
      <c r="B72" s="18">
        <v>2343790</v>
      </c>
      <c r="C72" s="18"/>
      <c r="D72" s="19">
        <v>1779611</v>
      </c>
      <c r="E72" s="20">
        <v>1779611</v>
      </c>
      <c r="F72" s="20">
        <v>162970</v>
      </c>
      <c r="G72" s="20">
        <v>161613</v>
      </c>
      <c r="H72" s="20">
        <v>160004</v>
      </c>
      <c r="I72" s="20">
        <v>484587</v>
      </c>
      <c r="J72" s="20">
        <v>404679</v>
      </c>
      <c r="K72" s="20">
        <v>378098</v>
      </c>
      <c r="L72" s="20">
        <v>387870</v>
      </c>
      <c r="M72" s="20">
        <v>1170647</v>
      </c>
      <c r="N72" s="20"/>
      <c r="O72" s="20"/>
      <c r="P72" s="20"/>
      <c r="Q72" s="20"/>
      <c r="R72" s="20"/>
      <c r="S72" s="20"/>
      <c r="T72" s="20"/>
      <c r="U72" s="20"/>
      <c r="V72" s="20">
        <v>1655234</v>
      </c>
      <c r="W72" s="20">
        <v>936561</v>
      </c>
      <c r="X72" s="20"/>
      <c r="Y72" s="19"/>
      <c r="Z72" s="22">
        <v>1779611</v>
      </c>
    </row>
    <row r="73" spans="1:26" ht="13.5" hidden="1">
      <c r="A73" s="38" t="s">
        <v>117</v>
      </c>
      <c r="B73" s="18">
        <v>2905341</v>
      </c>
      <c r="C73" s="18"/>
      <c r="D73" s="19">
        <v>2890747</v>
      </c>
      <c r="E73" s="20">
        <v>2890747</v>
      </c>
      <c r="F73" s="20">
        <v>221169</v>
      </c>
      <c r="G73" s="20">
        <v>221295</v>
      </c>
      <c r="H73" s="20">
        <v>219273</v>
      </c>
      <c r="I73" s="20">
        <v>661737</v>
      </c>
      <c r="J73" s="20"/>
      <c r="K73" s="20"/>
      <c r="L73" s="20">
        <v>262</v>
      </c>
      <c r="M73" s="20">
        <v>262</v>
      </c>
      <c r="N73" s="20"/>
      <c r="O73" s="20"/>
      <c r="P73" s="20"/>
      <c r="Q73" s="20"/>
      <c r="R73" s="20"/>
      <c r="S73" s="20"/>
      <c r="T73" s="20"/>
      <c r="U73" s="20"/>
      <c r="V73" s="20">
        <v>661999</v>
      </c>
      <c r="W73" s="20">
        <v>1398621</v>
      </c>
      <c r="X73" s="20"/>
      <c r="Y73" s="19"/>
      <c r="Z73" s="22">
        <v>2890747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3607909</v>
      </c>
      <c r="C75" s="27"/>
      <c r="D75" s="28">
        <v>166500</v>
      </c>
      <c r="E75" s="29">
        <v>166500</v>
      </c>
      <c r="F75" s="29"/>
      <c r="G75" s="29">
        <v>343159</v>
      </c>
      <c r="H75" s="29">
        <v>347395</v>
      </c>
      <c r="I75" s="29">
        <v>690554</v>
      </c>
      <c r="J75" s="29">
        <v>350693</v>
      </c>
      <c r="K75" s="29">
        <v>39</v>
      </c>
      <c r="L75" s="29">
        <v>359182</v>
      </c>
      <c r="M75" s="29">
        <v>709914</v>
      </c>
      <c r="N75" s="29"/>
      <c r="O75" s="29"/>
      <c r="P75" s="29"/>
      <c r="Q75" s="29"/>
      <c r="R75" s="29"/>
      <c r="S75" s="29"/>
      <c r="T75" s="29"/>
      <c r="U75" s="29"/>
      <c r="V75" s="29">
        <v>1400468</v>
      </c>
      <c r="W75" s="29">
        <v>83250</v>
      </c>
      <c r="X75" s="29"/>
      <c r="Y75" s="28"/>
      <c r="Z75" s="30">
        <v>166500</v>
      </c>
    </row>
    <row r="76" spans="1:26" ht="13.5" hidden="1">
      <c r="A76" s="41" t="s">
        <v>121</v>
      </c>
      <c r="B76" s="31">
        <v>18040409</v>
      </c>
      <c r="C76" s="31"/>
      <c r="D76" s="32">
        <v>7938588</v>
      </c>
      <c r="E76" s="33">
        <v>7938588</v>
      </c>
      <c r="F76" s="33">
        <v>848254</v>
      </c>
      <c r="G76" s="33">
        <v>269679</v>
      </c>
      <c r="H76" s="33">
        <v>219309</v>
      </c>
      <c r="I76" s="33">
        <v>1337242</v>
      </c>
      <c r="J76" s="33">
        <v>-1151989</v>
      </c>
      <c r="K76" s="33">
        <v>-666950</v>
      </c>
      <c r="L76" s="33">
        <v>792237</v>
      </c>
      <c r="M76" s="33">
        <v>-1026702</v>
      </c>
      <c r="N76" s="33"/>
      <c r="O76" s="33"/>
      <c r="P76" s="33"/>
      <c r="Q76" s="33"/>
      <c r="R76" s="33"/>
      <c r="S76" s="33"/>
      <c r="T76" s="33"/>
      <c r="U76" s="33"/>
      <c r="V76" s="33">
        <v>310540</v>
      </c>
      <c r="W76" s="33">
        <v>4673470</v>
      </c>
      <c r="X76" s="33"/>
      <c r="Y76" s="32"/>
      <c r="Z76" s="34">
        <v>7938588</v>
      </c>
    </row>
    <row r="77" spans="1:26" ht="13.5" hidden="1">
      <c r="A77" s="36" t="s">
        <v>31</v>
      </c>
      <c r="B77" s="18">
        <v>4527683</v>
      </c>
      <c r="C77" s="18"/>
      <c r="D77" s="19">
        <v>2499648</v>
      </c>
      <c r="E77" s="20">
        <v>2499648</v>
      </c>
      <c r="F77" s="20">
        <v>634908</v>
      </c>
      <c r="G77" s="20">
        <v>84808</v>
      </c>
      <c r="H77" s="20">
        <v>32285</v>
      </c>
      <c r="I77" s="20">
        <v>752001</v>
      </c>
      <c r="J77" s="20">
        <v>-424790</v>
      </c>
      <c r="K77" s="20">
        <v>42202</v>
      </c>
      <c r="L77" s="20">
        <v>41446</v>
      </c>
      <c r="M77" s="20">
        <v>-341142</v>
      </c>
      <c r="N77" s="20"/>
      <c r="O77" s="20"/>
      <c r="P77" s="20"/>
      <c r="Q77" s="20"/>
      <c r="R77" s="20"/>
      <c r="S77" s="20"/>
      <c r="T77" s="20"/>
      <c r="U77" s="20"/>
      <c r="V77" s="20">
        <v>410859</v>
      </c>
      <c r="W77" s="20">
        <v>1954000</v>
      </c>
      <c r="X77" s="20"/>
      <c r="Y77" s="19"/>
      <c r="Z77" s="22">
        <v>2499648</v>
      </c>
    </row>
    <row r="78" spans="1:26" ht="13.5" hidden="1">
      <c r="A78" s="37" t="s">
        <v>32</v>
      </c>
      <c r="B78" s="18">
        <v>9904817</v>
      </c>
      <c r="C78" s="18"/>
      <c r="D78" s="19">
        <v>5272440</v>
      </c>
      <c r="E78" s="20">
        <v>5272440</v>
      </c>
      <c r="F78" s="20">
        <v>213346</v>
      </c>
      <c r="G78" s="20">
        <v>184871</v>
      </c>
      <c r="H78" s="20">
        <v>187024</v>
      </c>
      <c r="I78" s="20">
        <v>585241</v>
      </c>
      <c r="J78" s="20">
        <v>-726880</v>
      </c>
      <c r="K78" s="20">
        <v>-709152</v>
      </c>
      <c r="L78" s="20">
        <v>750791</v>
      </c>
      <c r="M78" s="20">
        <v>-685241</v>
      </c>
      <c r="N78" s="20"/>
      <c r="O78" s="20"/>
      <c r="P78" s="20"/>
      <c r="Q78" s="20"/>
      <c r="R78" s="20"/>
      <c r="S78" s="20"/>
      <c r="T78" s="20"/>
      <c r="U78" s="20"/>
      <c r="V78" s="20">
        <v>-100000</v>
      </c>
      <c r="W78" s="20">
        <v>2636220</v>
      </c>
      <c r="X78" s="20"/>
      <c r="Y78" s="19"/>
      <c r="Z78" s="22">
        <v>5272440</v>
      </c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>
        <v>4655686</v>
      </c>
      <c r="C80" s="18"/>
      <c r="D80" s="19">
        <v>2652672</v>
      </c>
      <c r="E80" s="20">
        <v>2652672</v>
      </c>
      <c r="F80" s="20">
        <v>133601</v>
      </c>
      <c r="G80" s="20">
        <v>106484</v>
      </c>
      <c r="H80" s="20">
        <v>107455</v>
      </c>
      <c r="I80" s="20">
        <v>347540</v>
      </c>
      <c r="J80" s="20">
        <v>-322201</v>
      </c>
      <c r="K80" s="20">
        <v>-331469</v>
      </c>
      <c r="L80" s="20">
        <v>362659</v>
      </c>
      <c r="M80" s="20">
        <v>-291011</v>
      </c>
      <c r="N80" s="20"/>
      <c r="O80" s="20"/>
      <c r="P80" s="20"/>
      <c r="Q80" s="20"/>
      <c r="R80" s="20"/>
      <c r="S80" s="20"/>
      <c r="T80" s="20"/>
      <c r="U80" s="20"/>
      <c r="V80" s="20">
        <v>56529</v>
      </c>
      <c r="W80" s="20">
        <v>1326336</v>
      </c>
      <c r="X80" s="20"/>
      <c r="Y80" s="19"/>
      <c r="Z80" s="22">
        <v>2652672</v>
      </c>
    </row>
    <row r="81" spans="1:26" ht="13.5" hidden="1">
      <c r="A81" s="38" t="s">
        <v>116</v>
      </c>
      <c r="B81" s="18">
        <v>2343790</v>
      </c>
      <c r="C81" s="18"/>
      <c r="D81" s="19">
        <v>1081680</v>
      </c>
      <c r="E81" s="20">
        <v>1081680</v>
      </c>
      <c r="F81" s="20">
        <v>39077</v>
      </c>
      <c r="G81" s="20">
        <v>40335</v>
      </c>
      <c r="H81" s="20">
        <v>40786</v>
      </c>
      <c r="I81" s="20">
        <v>120198</v>
      </c>
      <c r="J81" s="20">
        <v>-185532</v>
      </c>
      <c r="K81" s="20">
        <v>-168889</v>
      </c>
      <c r="L81" s="20">
        <v>168950</v>
      </c>
      <c r="M81" s="20">
        <v>-185471</v>
      </c>
      <c r="N81" s="20"/>
      <c r="O81" s="20"/>
      <c r="P81" s="20"/>
      <c r="Q81" s="20"/>
      <c r="R81" s="20"/>
      <c r="S81" s="20"/>
      <c r="T81" s="20"/>
      <c r="U81" s="20"/>
      <c r="V81" s="20">
        <v>-65273</v>
      </c>
      <c r="W81" s="20">
        <v>540840</v>
      </c>
      <c r="X81" s="20"/>
      <c r="Y81" s="19"/>
      <c r="Z81" s="22">
        <v>1081680</v>
      </c>
    </row>
    <row r="82" spans="1:26" ht="13.5" hidden="1">
      <c r="A82" s="38" t="s">
        <v>117</v>
      </c>
      <c r="B82" s="18">
        <v>2905341</v>
      </c>
      <c r="C82" s="18"/>
      <c r="D82" s="19">
        <v>1538088</v>
      </c>
      <c r="E82" s="20">
        <v>1538088</v>
      </c>
      <c r="F82" s="20">
        <v>40668</v>
      </c>
      <c r="G82" s="20">
        <v>38052</v>
      </c>
      <c r="H82" s="20">
        <v>38783</v>
      </c>
      <c r="I82" s="20">
        <v>117503</v>
      </c>
      <c r="J82" s="20">
        <v>-219147</v>
      </c>
      <c r="K82" s="20">
        <v>-208794</v>
      </c>
      <c r="L82" s="20">
        <v>219182</v>
      </c>
      <c r="M82" s="20">
        <v>-208759</v>
      </c>
      <c r="N82" s="20"/>
      <c r="O82" s="20"/>
      <c r="P82" s="20"/>
      <c r="Q82" s="20"/>
      <c r="R82" s="20"/>
      <c r="S82" s="20"/>
      <c r="T82" s="20"/>
      <c r="U82" s="20"/>
      <c r="V82" s="20">
        <v>-91256</v>
      </c>
      <c r="W82" s="20">
        <v>769044</v>
      </c>
      <c r="X82" s="20"/>
      <c r="Y82" s="19"/>
      <c r="Z82" s="22">
        <v>1538088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3607909</v>
      </c>
      <c r="C84" s="27"/>
      <c r="D84" s="28">
        <v>166500</v>
      </c>
      <c r="E84" s="29">
        <v>166500</v>
      </c>
      <c r="F84" s="29"/>
      <c r="G84" s="29"/>
      <c r="H84" s="29"/>
      <c r="I84" s="29"/>
      <c r="J84" s="29">
        <v>-319</v>
      </c>
      <c r="K84" s="29"/>
      <c r="L84" s="29"/>
      <c r="M84" s="29">
        <v>-319</v>
      </c>
      <c r="N84" s="29"/>
      <c r="O84" s="29"/>
      <c r="P84" s="29"/>
      <c r="Q84" s="29"/>
      <c r="R84" s="29"/>
      <c r="S84" s="29"/>
      <c r="T84" s="29"/>
      <c r="U84" s="29"/>
      <c r="V84" s="29">
        <v>-319</v>
      </c>
      <c r="W84" s="29">
        <v>83250</v>
      </c>
      <c r="X84" s="29"/>
      <c r="Y84" s="28"/>
      <c r="Z84" s="30">
        <v>166500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27652386</v>
      </c>
      <c r="C5" s="18">
        <v>0</v>
      </c>
      <c r="D5" s="58">
        <v>35502329</v>
      </c>
      <c r="E5" s="59">
        <v>35502329</v>
      </c>
      <c r="F5" s="59">
        <v>27565588</v>
      </c>
      <c r="G5" s="59">
        <v>0</v>
      </c>
      <c r="H5" s="59">
        <v>16942</v>
      </c>
      <c r="I5" s="59">
        <v>27582530</v>
      </c>
      <c r="J5" s="59">
        <v>0</v>
      </c>
      <c r="K5" s="59">
        <v>-13225</v>
      </c>
      <c r="L5" s="59">
        <v>0</v>
      </c>
      <c r="M5" s="59">
        <v>-13225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27569305</v>
      </c>
      <c r="W5" s="59">
        <v>26500000</v>
      </c>
      <c r="X5" s="59">
        <v>1069305</v>
      </c>
      <c r="Y5" s="60">
        <v>4.04</v>
      </c>
      <c r="Z5" s="61">
        <v>35502329</v>
      </c>
    </row>
    <row r="6" spans="1:26" ht="13.5">
      <c r="A6" s="57" t="s">
        <v>32</v>
      </c>
      <c r="B6" s="18">
        <v>85275670</v>
      </c>
      <c r="C6" s="18">
        <v>0</v>
      </c>
      <c r="D6" s="58">
        <v>149232167</v>
      </c>
      <c r="E6" s="59">
        <v>149232167</v>
      </c>
      <c r="F6" s="59">
        <v>7130084</v>
      </c>
      <c r="G6" s="59">
        <v>0</v>
      </c>
      <c r="H6" s="59">
        <v>6720035</v>
      </c>
      <c r="I6" s="59">
        <v>13850119</v>
      </c>
      <c r="J6" s="59">
        <v>0</v>
      </c>
      <c r="K6" s="59">
        <v>9459793</v>
      </c>
      <c r="L6" s="59">
        <v>0</v>
      </c>
      <c r="M6" s="59">
        <v>9459793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23309912</v>
      </c>
      <c r="W6" s="59">
        <v>69476000</v>
      </c>
      <c r="X6" s="59">
        <v>-46166088</v>
      </c>
      <c r="Y6" s="60">
        <v>-66.45</v>
      </c>
      <c r="Z6" s="61">
        <v>149232167</v>
      </c>
    </row>
    <row r="7" spans="1:26" ht="13.5">
      <c r="A7" s="57" t="s">
        <v>33</v>
      </c>
      <c r="B7" s="18">
        <v>924376</v>
      </c>
      <c r="C7" s="18">
        <v>0</v>
      </c>
      <c r="D7" s="58">
        <v>550000</v>
      </c>
      <c r="E7" s="59">
        <v>550000</v>
      </c>
      <c r="F7" s="59">
        <v>1602</v>
      </c>
      <c r="G7" s="59">
        <v>0</v>
      </c>
      <c r="H7" s="59">
        <v>6592</v>
      </c>
      <c r="I7" s="59">
        <v>8194</v>
      </c>
      <c r="J7" s="59">
        <v>0</v>
      </c>
      <c r="K7" s="59">
        <v>-2907</v>
      </c>
      <c r="L7" s="59">
        <v>0</v>
      </c>
      <c r="M7" s="59">
        <v>-2907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5287</v>
      </c>
      <c r="W7" s="59">
        <v>274800</v>
      </c>
      <c r="X7" s="59">
        <v>-269513</v>
      </c>
      <c r="Y7" s="60">
        <v>-98.08</v>
      </c>
      <c r="Z7" s="61">
        <v>550000</v>
      </c>
    </row>
    <row r="8" spans="1:26" ht="13.5">
      <c r="A8" s="57" t="s">
        <v>34</v>
      </c>
      <c r="B8" s="18">
        <v>41949458</v>
      </c>
      <c r="C8" s="18">
        <v>0</v>
      </c>
      <c r="D8" s="58">
        <v>40759600</v>
      </c>
      <c r="E8" s="59">
        <v>40759600</v>
      </c>
      <c r="F8" s="59">
        <v>14744000</v>
      </c>
      <c r="G8" s="59">
        <v>0</v>
      </c>
      <c r="H8" s="59">
        <v>0</v>
      </c>
      <c r="I8" s="59">
        <v>14744000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14744000</v>
      </c>
      <c r="W8" s="59">
        <v>30111000</v>
      </c>
      <c r="X8" s="59">
        <v>-15367000</v>
      </c>
      <c r="Y8" s="60">
        <v>-51.03</v>
      </c>
      <c r="Z8" s="61">
        <v>40759600</v>
      </c>
    </row>
    <row r="9" spans="1:26" ht="13.5">
      <c r="A9" s="57" t="s">
        <v>35</v>
      </c>
      <c r="B9" s="18">
        <v>5214146</v>
      </c>
      <c r="C9" s="18">
        <v>0</v>
      </c>
      <c r="D9" s="58">
        <v>3499600</v>
      </c>
      <c r="E9" s="59">
        <v>3499600</v>
      </c>
      <c r="F9" s="59">
        <v>495320</v>
      </c>
      <c r="G9" s="59">
        <v>0</v>
      </c>
      <c r="H9" s="59">
        <v>343984</v>
      </c>
      <c r="I9" s="59">
        <v>839304</v>
      </c>
      <c r="J9" s="59">
        <v>0</v>
      </c>
      <c r="K9" s="59">
        <v>-921329</v>
      </c>
      <c r="L9" s="59">
        <v>0</v>
      </c>
      <c r="M9" s="59">
        <v>-921329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-82025</v>
      </c>
      <c r="W9" s="59">
        <v>5827500</v>
      </c>
      <c r="X9" s="59">
        <v>-5909525</v>
      </c>
      <c r="Y9" s="60">
        <v>-101.41</v>
      </c>
      <c r="Z9" s="61">
        <v>3499600</v>
      </c>
    </row>
    <row r="10" spans="1:26" ht="25.5">
      <c r="A10" s="62" t="s">
        <v>106</v>
      </c>
      <c r="B10" s="63">
        <f>SUM(B5:B9)</f>
        <v>161016036</v>
      </c>
      <c r="C10" s="63">
        <f>SUM(C5:C9)</f>
        <v>0</v>
      </c>
      <c r="D10" s="64">
        <f aca="true" t="shared" si="0" ref="D10:Z10">SUM(D5:D9)</f>
        <v>229543696</v>
      </c>
      <c r="E10" s="65">
        <f t="shared" si="0"/>
        <v>229543696</v>
      </c>
      <c r="F10" s="65">
        <f t="shared" si="0"/>
        <v>49936594</v>
      </c>
      <c r="G10" s="65">
        <f t="shared" si="0"/>
        <v>0</v>
      </c>
      <c r="H10" s="65">
        <f t="shared" si="0"/>
        <v>7087553</v>
      </c>
      <c r="I10" s="65">
        <f t="shared" si="0"/>
        <v>57024147</v>
      </c>
      <c r="J10" s="65">
        <f t="shared" si="0"/>
        <v>0</v>
      </c>
      <c r="K10" s="65">
        <f t="shared" si="0"/>
        <v>8522332</v>
      </c>
      <c r="L10" s="65">
        <f t="shared" si="0"/>
        <v>0</v>
      </c>
      <c r="M10" s="65">
        <f t="shared" si="0"/>
        <v>8522332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65546479</v>
      </c>
      <c r="W10" s="65">
        <f t="shared" si="0"/>
        <v>132189300</v>
      </c>
      <c r="X10" s="65">
        <f t="shared" si="0"/>
        <v>-66642821</v>
      </c>
      <c r="Y10" s="66">
        <f>+IF(W10&lt;&gt;0,(X10/W10)*100,0)</f>
        <v>-50.41468636266324</v>
      </c>
      <c r="Z10" s="67">
        <f t="shared" si="0"/>
        <v>229543696</v>
      </c>
    </row>
    <row r="11" spans="1:26" ht="13.5">
      <c r="A11" s="57" t="s">
        <v>36</v>
      </c>
      <c r="B11" s="18">
        <v>69403956</v>
      </c>
      <c r="C11" s="18">
        <v>0</v>
      </c>
      <c r="D11" s="58">
        <v>81160999</v>
      </c>
      <c r="E11" s="59">
        <v>81160999</v>
      </c>
      <c r="F11" s="59">
        <v>6302144</v>
      </c>
      <c r="G11" s="59">
        <v>0</v>
      </c>
      <c r="H11" s="59">
        <v>5670098</v>
      </c>
      <c r="I11" s="59">
        <v>11972242</v>
      </c>
      <c r="J11" s="59">
        <v>0</v>
      </c>
      <c r="K11" s="59">
        <v>6110157</v>
      </c>
      <c r="L11" s="59">
        <v>0</v>
      </c>
      <c r="M11" s="59">
        <v>6110157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18082399</v>
      </c>
      <c r="W11" s="59">
        <v>38138000</v>
      </c>
      <c r="X11" s="59">
        <v>-20055601</v>
      </c>
      <c r="Y11" s="60">
        <v>-52.59</v>
      </c>
      <c r="Z11" s="61">
        <v>81160999</v>
      </c>
    </row>
    <row r="12" spans="1:26" ht="13.5">
      <c r="A12" s="57" t="s">
        <v>37</v>
      </c>
      <c r="B12" s="18">
        <v>5269536</v>
      </c>
      <c r="C12" s="18">
        <v>0</v>
      </c>
      <c r="D12" s="58">
        <v>3699000</v>
      </c>
      <c r="E12" s="59">
        <v>3699000</v>
      </c>
      <c r="F12" s="59">
        <v>0</v>
      </c>
      <c r="G12" s="59">
        <v>0</v>
      </c>
      <c r="H12" s="59">
        <v>414071</v>
      </c>
      <c r="I12" s="59">
        <v>414071</v>
      </c>
      <c r="J12" s="59">
        <v>0</v>
      </c>
      <c r="K12" s="59">
        <v>323901</v>
      </c>
      <c r="L12" s="59">
        <v>0</v>
      </c>
      <c r="M12" s="59">
        <v>323901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737972</v>
      </c>
      <c r="W12" s="59">
        <v>1843950</v>
      </c>
      <c r="X12" s="59">
        <v>-1105978</v>
      </c>
      <c r="Y12" s="60">
        <v>-59.98</v>
      </c>
      <c r="Z12" s="61">
        <v>3699000</v>
      </c>
    </row>
    <row r="13" spans="1:26" ht="13.5">
      <c r="A13" s="57" t="s">
        <v>107</v>
      </c>
      <c r="B13" s="18">
        <v>30827729</v>
      </c>
      <c r="C13" s="18">
        <v>0</v>
      </c>
      <c r="D13" s="58">
        <v>17053152</v>
      </c>
      <c r="E13" s="59">
        <v>17053152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8020000</v>
      </c>
      <c r="X13" s="59">
        <v>-8020000</v>
      </c>
      <c r="Y13" s="60">
        <v>-100</v>
      </c>
      <c r="Z13" s="61">
        <v>17053152</v>
      </c>
    </row>
    <row r="14" spans="1:26" ht="13.5">
      <c r="A14" s="57" t="s">
        <v>38</v>
      </c>
      <c r="B14" s="18">
        <v>13789761</v>
      </c>
      <c r="C14" s="18">
        <v>0</v>
      </c>
      <c r="D14" s="58">
        <v>5455000</v>
      </c>
      <c r="E14" s="59">
        <v>5455000</v>
      </c>
      <c r="F14" s="59">
        <v>-116</v>
      </c>
      <c r="G14" s="59">
        <v>0</v>
      </c>
      <c r="H14" s="59">
        <v>1564922</v>
      </c>
      <c r="I14" s="59">
        <v>1564806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1564806</v>
      </c>
      <c r="W14" s="59"/>
      <c r="X14" s="59">
        <v>1564806</v>
      </c>
      <c r="Y14" s="60">
        <v>0</v>
      </c>
      <c r="Z14" s="61">
        <v>5455000</v>
      </c>
    </row>
    <row r="15" spans="1:26" ht="13.5">
      <c r="A15" s="57" t="s">
        <v>39</v>
      </c>
      <c r="B15" s="18">
        <v>63382168</v>
      </c>
      <c r="C15" s="18">
        <v>0</v>
      </c>
      <c r="D15" s="58">
        <v>63449000</v>
      </c>
      <c r="E15" s="59">
        <v>63449000</v>
      </c>
      <c r="F15" s="59">
        <v>730966</v>
      </c>
      <c r="G15" s="59">
        <v>0</v>
      </c>
      <c r="H15" s="59">
        <v>10240290</v>
      </c>
      <c r="I15" s="59">
        <v>10971256</v>
      </c>
      <c r="J15" s="59">
        <v>0</v>
      </c>
      <c r="K15" s="59">
        <v>4300185</v>
      </c>
      <c r="L15" s="59">
        <v>0</v>
      </c>
      <c r="M15" s="59">
        <v>4300185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15271441</v>
      </c>
      <c r="W15" s="59">
        <v>31692000</v>
      </c>
      <c r="X15" s="59">
        <v>-16420559</v>
      </c>
      <c r="Y15" s="60">
        <v>-51.81</v>
      </c>
      <c r="Z15" s="61">
        <v>63449000</v>
      </c>
    </row>
    <row r="16" spans="1:26" ht="13.5">
      <c r="A16" s="68" t="s">
        <v>40</v>
      </c>
      <c r="B16" s="18">
        <v>13260423</v>
      </c>
      <c r="C16" s="18">
        <v>0</v>
      </c>
      <c r="D16" s="58">
        <v>9675299</v>
      </c>
      <c r="E16" s="59">
        <v>9675299</v>
      </c>
      <c r="F16" s="59">
        <v>449496</v>
      </c>
      <c r="G16" s="59">
        <v>0</v>
      </c>
      <c r="H16" s="59">
        <v>1007717</v>
      </c>
      <c r="I16" s="59">
        <v>1457213</v>
      </c>
      <c r="J16" s="59">
        <v>0</v>
      </c>
      <c r="K16" s="59">
        <v>960476</v>
      </c>
      <c r="L16" s="59">
        <v>0</v>
      </c>
      <c r="M16" s="59">
        <v>960476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2417689</v>
      </c>
      <c r="W16" s="59"/>
      <c r="X16" s="59">
        <v>2417689</v>
      </c>
      <c r="Y16" s="60">
        <v>0</v>
      </c>
      <c r="Z16" s="61">
        <v>9675299</v>
      </c>
    </row>
    <row r="17" spans="1:26" ht="13.5">
      <c r="A17" s="57" t="s">
        <v>41</v>
      </c>
      <c r="B17" s="18">
        <v>51588487</v>
      </c>
      <c r="C17" s="18">
        <v>0</v>
      </c>
      <c r="D17" s="58">
        <v>47445373</v>
      </c>
      <c r="E17" s="59">
        <v>47445373</v>
      </c>
      <c r="F17" s="59">
        <v>3187922</v>
      </c>
      <c r="G17" s="59">
        <v>0</v>
      </c>
      <c r="H17" s="59">
        <v>1429942</v>
      </c>
      <c r="I17" s="59">
        <v>4617864</v>
      </c>
      <c r="J17" s="59">
        <v>0</v>
      </c>
      <c r="K17" s="59">
        <v>820584</v>
      </c>
      <c r="L17" s="59">
        <v>0</v>
      </c>
      <c r="M17" s="59">
        <v>820584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5438448</v>
      </c>
      <c r="W17" s="59">
        <v>30924000</v>
      </c>
      <c r="X17" s="59">
        <v>-25485552</v>
      </c>
      <c r="Y17" s="60">
        <v>-82.41</v>
      </c>
      <c r="Z17" s="61">
        <v>47445373</v>
      </c>
    </row>
    <row r="18" spans="1:26" ht="13.5">
      <c r="A18" s="69" t="s">
        <v>42</v>
      </c>
      <c r="B18" s="70">
        <f>SUM(B11:B17)</f>
        <v>247522060</v>
      </c>
      <c r="C18" s="70">
        <f>SUM(C11:C17)</f>
        <v>0</v>
      </c>
      <c r="D18" s="71">
        <f aca="true" t="shared" si="1" ref="D18:Z18">SUM(D11:D17)</f>
        <v>227937823</v>
      </c>
      <c r="E18" s="72">
        <f t="shared" si="1"/>
        <v>227937823</v>
      </c>
      <c r="F18" s="72">
        <f t="shared" si="1"/>
        <v>10670412</v>
      </c>
      <c r="G18" s="72">
        <f t="shared" si="1"/>
        <v>0</v>
      </c>
      <c r="H18" s="72">
        <f t="shared" si="1"/>
        <v>20327040</v>
      </c>
      <c r="I18" s="72">
        <f t="shared" si="1"/>
        <v>30997452</v>
      </c>
      <c r="J18" s="72">
        <f t="shared" si="1"/>
        <v>0</v>
      </c>
      <c r="K18" s="72">
        <f t="shared" si="1"/>
        <v>12515303</v>
      </c>
      <c r="L18" s="72">
        <f t="shared" si="1"/>
        <v>0</v>
      </c>
      <c r="M18" s="72">
        <f t="shared" si="1"/>
        <v>12515303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43512755</v>
      </c>
      <c r="W18" s="72">
        <f t="shared" si="1"/>
        <v>110617950</v>
      </c>
      <c r="X18" s="72">
        <f t="shared" si="1"/>
        <v>-67105195</v>
      </c>
      <c r="Y18" s="66">
        <f>+IF(W18&lt;&gt;0,(X18/W18)*100,0)</f>
        <v>-60.66392931707738</v>
      </c>
      <c r="Z18" s="73">
        <f t="shared" si="1"/>
        <v>227937823</v>
      </c>
    </row>
    <row r="19" spans="1:26" ht="13.5">
      <c r="A19" s="69" t="s">
        <v>43</v>
      </c>
      <c r="B19" s="74">
        <f>+B10-B18</f>
        <v>-86506024</v>
      </c>
      <c r="C19" s="74">
        <f>+C10-C18</f>
        <v>0</v>
      </c>
      <c r="D19" s="75">
        <f aca="true" t="shared" si="2" ref="D19:Z19">+D10-D18</f>
        <v>1605873</v>
      </c>
      <c r="E19" s="76">
        <f t="shared" si="2"/>
        <v>1605873</v>
      </c>
      <c r="F19" s="76">
        <f t="shared" si="2"/>
        <v>39266182</v>
      </c>
      <c r="G19" s="76">
        <f t="shared" si="2"/>
        <v>0</v>
      </c>
      <c r="H19" s="76">
        <f t="shared" si="2"/>
        <v>-13239487</v>
      </c>
      <c r="I19" s="76">
        <f t="shared" si="2"/>
        <v>26026695</v>
      </c>
      <c r="J19" s="76">
        <f t="shared" si="2"/>
        <v>0</v>
      </c>
      <c r="K19" s="76">
        <f t="shared" si="2"/>
        <v>-3992971</v>
      </c>
      <c r="L19" s="76">
        <f t="shared" si="2"/>
        <v>0</v>
      </c>
      <c r="M19" s="76">
        <f t="shared" si="2"/>
        <v>-3992971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22033724</v>
      </c>
      <c r="W19" s="76">
        <f>IF(E10=E18,0,W10-W18)</f>
        <v>21571350</v>
      </c>
      <c r="X19" s="76">
        <f t="shared" si="2"/>
        <v>462374</v>
      </c>
      <c r="Y19" s="77">
        <f>+IF(W19&lt;&gt;0,(X19/W19)*100,0)</f>
        <v>2.1434634364562255</v>
      </c>
      <c r="Z19" s="78">
        <f t="shared" si="2"/>
        <v>1605873</v>
      </c>
    </row>
    <row r="20" spans="1:26" ht="13.5">
      <c r="A20" s="57" t="s">
        <v>44</v>
      </c>
      <c r="B20" s="18">
        <v>24850635</v>
      </c>
      <c r="C20" s="18">
        <v>0</v>
      </c>
      <c r="D20" s="58">
        <v>19829000</v>
      </c>
      <c r="E20" s="59">
        <v>19829000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19829000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-61655389</v>
      </c>
      <c r="C22" s="85">
        <f>SUM(C19:C21)</f>
        <v>0</v>
      </c>
      <c r="D22" s="86">
        <f aca="true" t="shared" si="3" ref="D22:Z22">SUM(D19:D21)</f>
        <v>21434873</v>
      </c>
      <c r="E22" s="87">
        <f t="shared" si="3"/>
        <v>21434873</v>
      </c>
      <c r="F22" s="87">
        <f t="shared" si="3"/>
        <v>39266182</v>
      </c>
      <c r="G22" s="87">
        <f t="shared" si="3"/>
        <v>0</v>
      </c>
      <c r="H22" s="87">
        <f t="shared" si="3"/>
        <v>-13239487</v>
      </c>
      <c r="I22" s="87">
        <f t="shared" si="3"/>
        <v>26026695</v>
      </c>
      <c r="J22" s="87">
        <f t="shared" si="3"/>
        <v>0</v>
      </c>
      <c r="K22" s="87">
        <f t="shared" si="3"/>
        <v>-3992971</v>
      </c>
      <c r="L22" s="87">
        <f t="shared" si="3"/>
        <v>0</v>
      </c>
      <c r="M22" s="87">
        <f t="shared" si="3"/>
        <v>-3992971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22033724</v>
      </c>
      <c r="W22" s="87">
        <f t="shared" si="3"/>
        <v>21571350</v>
      </c>
      <c r="X22" s="87">
        <f t="shared" si="3"/>
        <v>462374</v>
      </c>
      <c r="Y22" s="88">
        <f>+IF(W22&lt;&gt;0,(X22/W22)*100,0)</f>
        <v>2.1434634364562255</v>
      </c>
      <c r="Z22" s="89">
        <f t="shared" si="3"/>
        <v>21434873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-61655389</v>
      </c>
      <c r="C24" s="74">
        <f>SUM(C22:C23)</f>
        <v>0</v>
      </c>
      <c r="D24" s="75">
        <f aca="true" t="shared" si="4" ref="D24:Z24">SUM(D22:D23)</f>
        <v>21434873</v>
      </c>
      <c r="E24" s="76">
        <f t="shared" si="4"/>
        <v>21434873</v>
      </c>
      <c r="F24" s="76">
        <f t="shared" si="4"/>
        <v>39266182</v>
      </c>
      <c r="G24" s="76">
        <f t="shared" si="4"/>
        <v>0</v>
      </c>
      <c r="H24" s="76">
        <f t="shared" si="4"/>
        <v>-13239487</v>
      </c>
      <c r="I24" s="76">
        <f t="shared" si="4"/>
        <v>26026695</v>
      </c>
      <c r="J24" s="76">
        <f t="shared" si="4"/>
        <v>0</v>
      </c>
      <c r="K24" s="76">
        <f t="shared" si="4"/>
        <v>-3992971</v>
      </c>
      <c r="L24" s="76">
        <f t="shared" si="4"/>
        <v>0</v>
      </c>
      <c r="M24" s="76">
        <f t="shared" si="4"/>
        <v>-3992971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22033724</v>
      </c>
      <c r="W24" s="76">
        <f t="shared" si="4"/>
        <v>21571350</v>
      </c>
      <c r="X24" s="76">
        <f t="shared" si="4"/>
        <v>462374</v>
      </c>
      <c r="Y24" s="77">
        <f>+IF(W24&lt;&gt;0,(X24/W24)*100,0)</f>
        <v>2.1434634364562255</v>
      </c>
      <c r="Z24" s="78">
        <f t="shared" si="4"/>
        <v>21434873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39527486</v>
      </c>
      <c r="C27" s="21">
        <v>0</v>
      </c>
      <c r="D27" s="98">
        <v>20829000</v>
      </c>
      <c r="E27" s="99">
        <v>20829000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10414500</v>
      </c>
      <c r="X27" s="99">
        <v>-10414500</v>
      </c>
      <c r="Y27" s="100">
        <v>-100</v>
      </c>
      <c r="Z27" s="101">
        <v>20829000</v>
      </c>
    </row>
    <row r="28" spans="1:26" ht="13.5">
      <c r="A28" s="102" t="s">
        <v>44</v>
      </c>
      <c r="B28" s="18">
        <v>22927486</v>
      </c>
      <c r="C28" s="18">
        <v>0</v>
      </c>
      <c r="D28" s="58">
        <v>19546000</v>
      </c>
      <c r="E28" s="59">
        <v>19546000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9773000</v>
      </c>
      <c r="X28" s="59">
        <v>-9773000</v>
      </c>
      <c r="Y28" s="60">
        <v>-100</v>
      </c>
      <c r="Z28" s="61">
        <v>19546000</v>
      </c>
    </row>
    <row r="29" spans="1:26" ht="13.5">
      <c r="A29" s="57" t="s">
        <v>111</v>
      </c>
      <c r="B29" s="18">
        <v>16600000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1283000</v>
      </c>
      <c r="E31" s="59">
        <v>1283000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641500</v>
      </c>
      <c r="X31" s="59">
        <v>-641500</v>
      </c>
      <c r="Y31" s="60">
        <v>-100</v>
      </c>
      <c r="Z31" s="61">
        <v>1283000</v>
      </c>
    </row>
    <row r="32" spans="1:26" ht="13.5">
      <c r="A32" s="69" t="s">
        <v>50</v>
      </c>
      <c r="B32" s="21">
        <f>SUM(B28:B31)</f>
        <v>39527486</v>
      </c>
      <c r="C32" s="21">
        <f>SUM(C28:C31)</f>
        <v>0</v>
      </c>
      <c r="D32" s="98">
        <f aca="true" t="shared" si="5" ref="D32:Z32">SUM(D28:D31)</f>
        <v>20829000</v>
      </c>
      <c r="E32" s="99">
        <f t="shared" si="5"/>
        <v>20829000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10414500</v>
      </c>
      <c r="X32" s="99">
        <f t="shared" si="5"/>
        <v>-10414500</v>
      </c>
      <c r="Y32" s="100">
        <f>+IF(W32&lt;&gt;0,(X32/W32)*100,0)</f>
        <v>-100</v>
      </c>
      <c r="Z32" s="101">
        <f t="shared" si="5"/>
        <v>20829000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47423132</v>
      </c>
      <c r="C35" s="18">
        <v>0</v>
      </c>
      <c r="D35" s="58">
        <v>106811922</v>
      </c>
      <c r="E35" s="59">
        <v>106811922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53405961</v>
      </c>
      <c r="X35" s="59">
        <v>-53405961</v>
      </c>
      <c r="Y35" s="60">
        <v>-100</v>
      </c>
      <c r="Z35" s="61">
        <v>106811922</v>
      </c>
    </row>
    <row r="36" spans="1:26" ht="13.5">
      <c r="A36" s="57" t="s">
        <v>53</v>
      </c>
      <c r="B36" s="18">
        <v>765767980</v>
      </c>
      <c r="C36" s="18">
        <v>0</v>
      </c>
      <c r="D36" s="58">
        <v>798264679</v>
      </c>
      <c r="E36" s="59">
        <v>798264679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399132340</v>
      </c>
      <c r="X36" s="59">
        <v>-399132340</v>
      </c>
      <c r="Y36" s="60">
        <v>-100</v>
      </c>
      <c r="Z36" s="61">
        <v>798264679</v>
      </c>
    </row>
    <row r="37" spans="1:26" ht="13.5">
      <c r="A37" s="57" t="s">
        <v>54</v>
      </c>
      <c r="B37" s="18">
        <v>217024589</v>
      </c>
      <c r="C37" s="18">
        <v>0</v>
      </c>
      <c r="D37" s="58">
        <v>158751064</v>
      </c>
      <c r="E37" s="59">
        <v>158751064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79375532</v>
      </c>
      <c r="X37" s="59">
        <v>-79375532</v>
      </c>
      <c r="Y37" s="60">
        <v>-100</v>
      </c>
      <c r="Z37" s="61">
        <v>158751064</v>
      </c>
    </row>
    <row r="38" spans="1:26" ht="13.5">
      <c r="A38" s="57" t="s">
        <v>55</v>
      </c>
      <c r="B38" s="18">
        <v>32211361</v>
      </c>
      <c r="C38" s="18">
        <v>0</v>
      </c>
      <c r="D38" s="58">
        <v>21162361</v>
      </c>
      <c r="E38" s="59">
        <v>21162361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10581181</v>
      </c>
      <c r="X38" s="59">
        <v>-10581181</v>
      </c>
      <c r="Y38" s="60">
        <v>-100</v>
      </c>
      <c r="Z38" s="61">
        <v>21162361</v>
      </c>
    </row>
    <row r="39" spans="1:26" ht="13.5">
      <c r="A39" s="57" t="s">
        <v>56</v>
      </c>
      <c r="B39" s="18">
        <v>563955162</v>
      </c>
      <c r="C39" s="18">
        <v>0</v>
      </c>
      <c r="D39" s="58">
        <v>725163176</v>
      </c>
      <c r="E39" s="59">
        <v>725163176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362581588</v>
      </c>
      <c r="X39" s="59">
        <v>-362581588</v>
      </c>
      <c r="Y39" s="60">
        <v>-100</v>
      </c>
      <c r="Z39" s="61">
        <v>725163176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30724959</v>
      </c>
      <c r="C42" s="18">
        <v>0</v>
      </c>
      <c r="D42" s="58">
        <v>31260457</v>
      </c>
      <c r="E42" s="59">
        <v>31260457</v>
      </c>
      <c r="F42" s="59">
        <v>-2619193</v>
      </c>
      <c r="G42" s="59">
        <v>1410948</v>
      </c>
      <c r="H42" s="59">
        <v>0</v>
      </c>
      <c r="I42" s="59">
        <v>-1208245</v>
      </c>
      <c r="J42" s="59">
        <v>-6509183</v>
      </c>
      <c r="K42" s="59">
        <v>-144226</v>
      </c>
      <c r="L42" s="59">
        <v>0</v>
      </c>
      <c r="M42" s="59">
        <v>-6653409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-7861654</v>
      </c>
      <c r="W42" s="59">
        <v>32304514</v>
      </c>
      <c r="X42" s="59">
        <v>-40166168</v>
      </c>
      <c r="Y42" s="60">
        <v>-124.34</v>
      </c>
      <c r="Z42" s="61">
        <v>31260457</v>
      </c>
    </row>
    <row r="43" spans="1:26" ht="13.5">
      <c r="A43" s="57" t="s">
        <v>59</v>
      </c>
      <c r="B43" s="18">
        <v>-7657316</v>
      </c>
      <c r="C43" s="18">
        <v>0</v>
      </c>
      <c r="D43" s="58">
        <v>-21639750</v>
      </c>
      <c r="E43" s="59">
        <v>-21639750</v>
      </c>
      <c r="F43" s="59">
        <v>114991</v>
      </c>
      <c r="G43" s="59">
        <v>0</v>
      </c>
      <c r="H43" s="59">
        <v>0</v>
      </c>
      <c r="I43" s="59">
        <v>114991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114991</v>
      </c>
      <c r="W43" s="59">
        <v>-14334200</v>
      </c>
      <c r="X43" s="59">
        <v>14449191</v>
      </c>
      <c r="Y43" s="60">
        <v>-100.8</v>
      </c>
      <c r="Z43" s="61">
        <v>-21639750</v>
      </c>
    </row>
    <row r="44" spans="1:26" ht="13.5">
      <c r="A44" s="57" t="s">
        <v>60</v>
      </c>
      <c r="B44" s="18">
        <v>-2822817</v>
      </c>
      <c r="C44" s="18">
        <v>0</v>
      </c>
      <c r="D44" s="58">
        <v>6042</v>
      </c>
      <c r="E44" s="59">
        <v>6042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8355</v>
      </c>
      <c r="L44" s="59">
        <v>0</v>
      </c>
      <c r="M44" s="59">
        <v>8355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8355</v>
      </c>
      <c r="W44" s="59">
        <v>2000</v>
      </c>
      <c r="X44" s="59">
        <v>6355</v>
      </c>
      <c r="Y44" s="60">
        <v>317.75</v>
      </c>
      <c r="Z44" s="61">
        <v>6042</v>
      </c>
    </row>
    <row r="45" spans="1:26" ht="13.5">
      <c r="A45" s="69" t="s">
        <v>61</v>
      </c>
      <c r="B45" s="21">
        <v>29684193</v>
      </c>
      <c r="C45" s="21">
        <v>0</v>
      </c>
      <c r="D45" s="98">
        <v>25039611</v>
      </c>
      <c r="E45" s="99">
        <v>25039611</v>
      </c>
      <c r="F45" s="99">
        <v>245585</v>
      </c>
      <c r="G45" s="99">
        <v>1656533</v>
      </c>
      <c r="H45" s="99">
        <v>1656533</v>
      </c>
      <c r="I45" s="99">
        <v>1656533</v>
      </c>
      <c r="J45" s="99">
        <v>-4852650</v>
      </c>
      <c r="K45" s="99">
        <v>-4988521</v>
      </c>
      <c r="L45" s="99">
        <v>0</v>
      </c>
      <c r="M45" s="99">
        <v>-4988521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-4988521</v>
      </c>
      <c r="W45" s="99">
        <v>33385176</v>
      </c>
      <c r="X45" s="99">
        <v>-38373697</v>
      </c>
      <c r="Y45" s="100">
        <v>-114.94</v>
      </c>
      <c r="Z45" s="101">
        <v>25039611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111.22783075270506</v>
      </c>
      <c r="C58" s="5">
        <f>IF(C67=0,0,+(C76/C67)*100)</f>
        <v>0</v>
      </c>
      <c r="D58" s="6">
        <f aca="true" t="shared" si="6" ref="D58:Z58">IF(D67=0,0,+(D76/D67)*100)</f>
        <v>85.00000021652696</v>
      </c>
      <c r="E58" s="7">
        <f t="shared" si="6"/>
        <v>85.00000021652696</v>
      </c>
      <c r="F58" s="7">
        <f t="shared" si="6"/>
        <v>8.473229744620598</v>
      </c>
      <c r="G58" s="7">
        <f t="shared" si="6"/>
        <v>0</v>
      </c>
      <c r="H58" s="7">
        <f t="shared" si="6"/>
        <v>0</v>
      </c>
      <c r="I58" s="7">
        <f t="shared" si="6"/>
        <v>27.46279389473746</v>
      </c>
      <c r="J58" s="7">
        <f t="shared" si="6"/>
        <v>0</v>
      </c>
      <c r="K58" s="7">
        <f t="shared" si="6"/>
        <v>46.57248007953788</v>
      </c>
      <c r="L58" s="7">
        <f t="shared" si="6"/>
        <v>0</v>
      </c>
      <c r="M58" s="7">
        <f t="shared" si="6"/>
        <v>83.39747302935838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37.84799203965737</v>
      </c>
      <c r="W58" s="7">
        <f t="shared" si="6"/>
        <v>88.95089814120196</v>
      </c>
      <c r="X58" s="7">
        <f t="shared" si="6"/>
        <v>0</v>
      </c>
      <c r="Y58" s="7">
        <f t="shared" si="6"/>
        <v>0</v>
      </c>
      <c r="Z58" s="8">
        <f t="shared" si="6"/>
        <v>85.00000021652696</v>
      </c>
    </row>
    <row r="59" spans="1:26" ht="13.5">
      <c r="A59" s="36" t="s">
        <v>31</v>
      </c>
      <c r="B59" s="9">
        <f aca="true" t="shared" si="7" ref="B59:Z66">IF(B68=0,0,+(B77/B68)*100)</f>
        <v>99.8083998972096</v>
      </c>
      <c r="C59" s="9">
        <f t="shared" si="7"/>
        <v>0</v>
      </c>
      <c r="D59" s="2">
        <f t="shared" si="7"/>
        <v>85.00000098585082</v>
      </c>
      <c r="E59" s="10">
        <f t="shared" si="7"/>
        <v>85.00000098585082</v>
      </c>
      <c r="F59" s="10">
        <f t="shared" si="7"/>
        <v>2.1382819767893215</v>
      </c>
      <c r="G59" s="10">
        <f t="shared" si="7"/>
        <v>0</v>
      </c>
      <c r="H59" s="10">
        <f t="shared" si="7"/>
        <v>0</v>
      </c>
      <c r="I59" s="10">
        <f t="shared" si="7"/>
        <v>2.163115566266039</v>
      </c>
      <c r="J59" s="10">
        <f t="shared" si="7"/>
        <v>0</v>
      </c>
      <c r="K59" s="10">
        <f t="shared" si="7"/>
        <v>-12552.831758034026</v>
      </c>
      <c r="L59" s="10">
        <f t="shared" si="7"/>
        <v>0</v>
      </c>
      <c r="M59" s="10">
        <f t="shared" si="7"/>
        <v>-12639.183364839319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8.227171486549988</v>
      </c>
      <c r="W59" s="10">
        <f t="shared" si="7"/>
        <v>78.65683018867925</v>
      </c>
      <c r="X59" s="10">
        <f t="shared" si="7"/>
        <v>0</v>
      </c>
      <c r="Y59" s="10">
        <f t="shared" si="7"/>
        <v>0</v>
      </c>
      <c r="Z59" s="11">
        <f t="shared" si="7"/>
        <v>85.00000098585082</v>
      </c>
    </row>
    <row r="60" spans="1:26" ht="13.5">
      <c r="A60" s="37" t="s">
        <v>32</v>
      </c>
      <c r="B60" s="12">
        <f t="shared" si="7"/>
        <v>114.9308155538385</v>
      </c>
      <c r="C60" s="12">
        <f t="shared" si="7"/>
        <v>0</v>
      </c>
      <c r="D60" s="3">
        <f t="shared" si="7"/>
        <v>85.00000003350485</v>
      </c>
      <c r="E60" s="13">
        <f t="shared" si="7"/>
        <v>85.00000003350485</v>
      </c>
      <c r="F60" s="13">
        <f t="shared" si="7"/>
        <v>32.96474487537594</v>
      </c>
      <c r="G60" s="13">
        <f t="shared" si="7"/>
        <v>0</v>
      </c>
      <c r="H60" s="13">
        <f t="shared" si="7"/>
        <v>0</v>
      </c>
      <c r="I60" s="13">
        <f t="shared" si="7"/>
        <v>77.84713618706091</v>
      </c>
      <c r="J60" s="13">
        <f t="shared" si="7"/>
        <v>0</v>
      </c>
      <c r="K60" s="13">
        <f t="shared" si="7"/>
        <v>28.95823407552364</v>
      </c>
      <c r="L60" s="13">
        <f t="shared" si="7"/>
        <v>0</v>
      </c>
      <c r="M60" s="13">
        <f t="shared" si="7"/>
        <v>65.61102341245734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72.88139054321611</v>
      </c>
      <c r="W60" s="13">
        <f t="shared" si="7"/>
        <v>92.87733030111117</v>
      </c>
      <c r="X60" s="13">
        <f t="shared" si="7"/>
        <v>0</v>
      </c>
      <c r="Y60" s="13">
        <f t="shared" si="7"/>
        <v>0</v>
      </c>
      <c r="Z60" s="14">
        <f t="shared" si="7"/>
        <v>85.00000003350485</v>
      </c>
    </row>
    <row r="61" spans="1:26" ht="13.5">
      <c r="A61" s="38" t="s">
        <v>114</v>
      </c>
      <c r="B61" s="12">
        <f t="shared" si="7"/>
        <v>100.94422592835402</v>
      </c>
      <c r="C61" s="12">
        <f t="shared" si="7"/>
        <v>0</v>
      </c>
      <c r="D61" s="3">
        <f t="shared" si="7"/>
        <v>85.00000055419264</v>
      </c>
      <c r="E61" s="13">
        <f t="shared" si="7"/>
        <v>85.00000055419264</v>
      </c>
      <c r="F61" s="13">
        <f t="shared" si="7"/>
        <v>6.716007560472809</v>
      </c>
      <c r="G61" s="13">
        <f t="shared" si="7"/>
        <v>0</v>
      </c>
      <c r="H61" s="13">
        <f t="shared" si="7"/>
        <v>0</v>
      </c>
      <c r="I61" s="13">
        <f t="shared" si="7"/>
        <v>76.13567760117881</v>
      </c>
      <c r="J61" s="13">
        <f t="shared" si="7"/>
        <v>0</v>
      </c>
      <c r="K61" s="13">
        <f t="shared" si="7"/>
        <v>6.2265799575586644</v>
      </c>
      <c r="L61" s="13">
        <f t="shared" si="7"/>
        <v>0</v>
      </c>
      <c r="M61" s="13">
        <f t="shared" si="7"/>
        <v>12.904780377308779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32.778994782329605</v>
      </c>
      <c r="W61" s="13">
        <f t="shared" si="7"/>
        <v>93.10905700797397</v>
      </c>
      <c r="X61" s="13">
        <f t="shared" si="7"/>
        <v>0</v>
      </c>
      <c r="Y61" s="13">
        <f t="shared" si="7"/>
        <v>0</v>
      </c>
      <c r="Z61" s="14">
        <f t="shared" si="7"/>
        <v>85.00000055419264</v>
      </c>
    </row>
    <row r="62" spans="1:26" ht="13.5">
      <c r="A62" s="38" t="s">
        <v>115</v>
      </c>
      <c r="B62" s="12">
        <f t="shared" si="7"/>
        <v>109.07196777454516</v>
      </c>
      <c r="C62" s="12">
        <f t="shared" si="7"/>
        <v>0</v>
      </c>
      <c r="D62" s="3">
        <f t="shared" si="7"/>
        <v>85.00000101384774</v>
      </c>
      <c r="E62" s="13">
        <f t="shared" si="7"/>
        <v>85.00000101384774</v>
      </c>
      <c r="F62" s="13">
        <f t="shared" si="7"/>
        <v>92.02272071291986</v>
      </c>
      <c r="G62" s="13">
        <f t="shared" si="7"/>
        <v>0</v>
      </c>
      <c r="H62" s="13">
        <f t="shared" si="7"/>
        <v>0</v>
      </c>
      <c r="I62" s="13">
        <f t="shared" si="7"/>
        <v>102.62004047431535</v>
      </c>
      <c r="J62" s="13">
        <f t="shared" si="7"/>
        <v>0</v>
      </c>
      <c r="K62" s="13">
        <f t="shared" si="7"/>
        <v>-48.21504952534941</v>
      </c>
      <c r="L62" s="13">
        <f t="shared" si="7"/>
        <v>0</v>
      </c>
      <c r="M62" s="13">
        <f t="shared" si="7"/>
        <v>-111.11071298736879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885.6309925559669</v>
      </c>
      <c r="W62" s="13">
        <f t="shared" si="7"/>
        <v>90.3387703889586</v>
      </c>
      <c r="X62" s="13">
        <f t="shared" si="7"/>
        <v>0</v>
      </c>
      <c r="Y62" s="13">
        <f t="shared" si="7"/>
        <v>0</v>
      </c>
      <c r="Z62" s="14">
        <f t="shared" si="7"/>
        <v>85.00000101384774</v>
      </c>
    </row>
    <row r="63" spans="1:26" ht="13.5">
      <c r="A63" s="38" t="s">
        <v>116</v>
      </c>
      <c r="B63" s="12">
        <f t="shared" si="7"/>
        <v>60.90307400350491</v>
      </c>
      <c r="C63" s="12">
        <f t="shared" si="7"/>
        <v>0</v>
      </c>
      <c r="D63" s="3">
        <f t="shared" si="7"/>
        <v>85.00000204764898</v>
      </c>
      <c r="E63" s="13">
        <f t="shared" si="7"/>
        <v>85.00000204764898</v>
      </c>
      <c r="F63" s="13">
        <f t="shared" si="7"/>
        <v>55.783876730955676</v>
      </c>
      <c r="G63" s="13">
        <f t="shared" si="7"/>
        <v>0</v>
      </c>
      <c r="H63" s="13">
        <f t="shared" si="7"/>
        <v>0</v>
      </c>
      <c r="I63" s="13">
        <f t="shared" si="7"/>
        <v>77.87278904565441</v>
      </c>
      <c r="J63" s="13">
        <f t="shared" si="7"/>
        <v>0</v>
      </c>
      <c r="K63" s="13">
        <f t="shared" si="7"/>
        <v>-45.07225104754079</v>
      </c>
      <c r="L63" s="13">
        <f t="shared" si="7"/>
        <v>0</v>
      </c>
      <c r="M63" s="13">
        <f t="shared" si="7"/>
        <v>-112.20128245057175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267.5817752824223</v>
      </c>
      <c r="W63" s="13">
        <f t="shared" si="7"/>
        <v>96.62693978895096</v>
      </c>
      <c r="X63" s="13">
        <f t="shared" si="7"/>
        <v>0</v>
      </c>
      <c r="Y63" s="13">
        <f t="shared" si="7"/>
        <v>0</v>
      </c>
      <c r="Z63" s="14">
        <f t="shared" si="7"/>
        <v>85.00000204764898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84.99999495922687</v>
      </c>
      <c r="E64" s="13">
        <f t="shared" si="7"/>
        <v>84.99999495922687</v>
      </c>
      <c r="F64" s="13">
        <f t="shared" si="7"/>
        <v>27.360670821562326</v>
      </c>
      <c r="G64" s="13">
        <f t="shared" si="7"/>
        <v>0</v>
      </c>
      <c r="H64" s="13">
        <f t="shared" si="7"/>
        <v>0</v>
      </c>
      <c r="I64" s="13">
        <f t="shared" si="7"/>
        <v>63.67998549663915</v>
      </c>
      <c r="J64" s="13">
        <f t="shared" si="7"/>
        <v>0</v>
      </c>
      <c r="K64" s="13">
        <f t="shared" si="7"/>
        <v>-32.12260264012538</v>
      </c>
      <c r="L64" s="13">
        <f t="shared" si="7"/>
        <v>0</v>
      </c>
      <c r="M64" s="13">
        <f t="shared" si="7"/>
        <v>-67.64230663585981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194.9583232757035</v>
      </c>
      <c r="W64" s="13">
        <f t="shared" si="7"/>
        <v>94.61791826428505</v>
      </c>
      <c r="X64" s="13">
        <f t="shared" si="7"/>
        <v>0</v>
      </c>
      <c r="Y64" s="13">
        <f t="shared" si="7"/>
        <v>0</v>
      </c>
      <c r="Z64" s="14">
        <f t="shared" si="7"/>
        <v>84.99999495922687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112928056</v>
      </c>
      <c r="C67" s="23"/>
      <c r="D67" s="24">
        <v>184734496</v>
      </c>
      <c r="E67" s="25">
        <v>184734496</v>
      </c>
      <c r="F67" s="25">
        <v>34695672</v>
      </c>
      <c r="G67" s="25"/>
      <c r="H67" s="25">
        <v>6736977</v>
      </c>
      <c r="I67" s="25">
        <v>41432649</v>
      </c>
      <c r="J67" s="25"/>
      <c r="K67" s="25">
        <v>9446568</v>
      </c>
      <c r="L67" s="25"/>
      <c r="M67" s="25">
        <v>9446568</v>
      </c>
      <c r="N67" s="25"/>
      <c r="O67" s="25"/>
      <c r="P67" s="25"/>
      <c r="Q67" s="25"/>
      <c r="R67" s="25"/>
      <c r="S67" s="25"/>
      <c r="T67" s="25"/>
      <c r="U67" s="25"/>
      <c r="V67" s="25">
        <v>50879217</v>
      </c>
      <c r="W67" s="25">
        <v>95976000</v>
      </c>
      <c r="X67" s="25"/>
      <c r="Y67" s="24"/>
      <c r="Z67" s="26">
        <v>184734496</v>
      </c>
    </row>
    <row r="68" spans="1:26" ht="13.5" hidden="1">
      <c r="A68" s="36" t="s">
        <v>31</v>
      </c>
      <c r="B68" s="18">
        <v>27652386</v>
      </c>
      <c r="C68" s="18"/>
      <c r="D68" s="19">
        <v>35502329</v>
      </c>
      <c r="E68" s="20">
        <v>35502329</v>
      </c>
      <c r="F68" s="20">
        <v>27565588</v>
      </c>
      <c r="G68" s="20"/>
      <c r="H68" s="20">
        <v>16942</v>
      </c>
      <c r="I68" s="20">
        <v>27582530</v>
      </c>
      <c r="J68" s="20"/>
      <c r="K68" s="20">
        <v>-13225</v>
      </c>
      <c r="L68" s="20"/>
      <c r="M68" s="20">
        <v>-13225</v>
      </c>
      <c r="N68" s="20"/>
      <c r="O68" s="20"/>
      <c r="P68" s="20"/>
      <c r="Q68" s="20"/>
      <c r="R68" s="20"/>
      <c r="S68" s="20"/>
      <c r="T68" s="20"/>
      <c r="U68" s="20"/>
      <c r="V68" s="20">
        <v>27569305</v>
      </c>
      <c r="W68" s="20">
        <v>26500000</v>
      </c>
      <c r="X68" s="20"/>
      <c r="Y68" s="19"/>
      <c r="Z68" s="22">
        <v>35502329</v>
      </c>
    </row>
    <row r="69" spans="1:26" ht="13.5" hidden="1">
      <c r="A69" s="37" t="s">
        <v>32</v>
      </c>
      <c r="B69" s="18">
        <v>85275670</v>
      </c>
      <c r="C69" s="18"/>
      <c r="D69" s="19">
        <v>149232167</v>
      </c>
      <c r="E69" s="20">
        <v>149232167</v>
      </c>
      <c r="F69" s="20">
        <v>7130084</v>
      </c>
      <c r="G69" s="20"/>
      <c r="H69" s="20">
        <v>6720035</v>
      </c>
      <c r="I69" s="20">
        <v>13850119</v>
      </c>
      <c r="J69" s="20"/>
      <c r="K69" s="20">
        <v>9459793</v>
      </c>
      <c r="L69" s="20"/>
      <c r="M69" s="20">
        <v>9459793</v>
      </c>
      <c r="N69" s="20"/>
      <c r="O69" s="20"/>
      <c r="P69" s="20"/>
      <c r="Q69" s="20"/>
      <c r="R69" s="20"/>
      <c r="S69" s="20"/>
      <c r="T69" s="20"/>
      <c r="U69" s="20"/>
      <c r="V69" s="20">
        <v>23309912</v>
      </c>
      <c r="W69" s="20">
        <v>69476000</v>
      </c>
      <c r="X69" s="20"/>
      <c r="Y69" s="19"/>
      <c r="Z69" s="22">
        <v>149232167</v>
      </c>
    </row>
    <row r="70" spans="1:26" ht="13.5" hidden="1">
      <c r="A70" s="38" t="s">
        <v>114</v>
      </c>
      <c r="B70" s="18">
        <v>38829584</v>
      </c>
      <c r="C70" s="18"/>
      <c r="D70" s="19">
        <v>54132802</v>
      </c>
      <c r="E70" s="20">
        <v>54132802</v>
      </c>
      <c r="F70" s="20">
        <v>3326247</v>
      </c>
      <c r="G70" s="20"/>
      <c r="H70" s="20">
        <v>2964843</v>
      </c>
      <c r="I70" s="20">
        <v>6291090</v>
      </c>
      <c r="J70" s="20"/>
      <c r="K70" s="20">
        <v>13724356</v>
      </c>
      <c r="L70" s="20"/>
      <c r="M70" s="20">
        <v>13724356</v>
      </c>
      <c r="N70" s="20"/>
      <c r="O70" s="20"/>
      <c r="P70" s="20"/>
      <c r="Q70" s="20"/>
      <c r="R70" s="20"/>
      <c r="S70" s="20"/>
      <c r="T70" s="20"/>
      <c r="U70" s="20"/>
      <c r="V70" s="20">
        <v>20015446</v>
      </c>
      <c r="W70" s="20">
        <v>25207000</v>
      </c>
      <c r="X70" s="20"/>
      <c r="Y70" s="19"/>
      <c r="Z70" s="22">
        <v>54132802</v>
      </c>
    </row>
    <row r="71" spans="1:26" ht="13.5" hidden="1">
      <c r="A71" s="38" t="s">
        <v>115</v>
      </c>
      <c r="B71" s="18">
        <v>14009298</v>
      </c>
      <c r="C71" s="18"/>
      <c r="D71" s="19">
        <v>49317070</v>
      </c>
      <c r="E71" s="20">
        <v>49317070</v>
      </c>
      <c r="F71" s="20">
        <v>886944</v>
      </c>
      <c r="G71" s="20"/>
      <c r="H71" s="20">
        <v>818335</v>
      </c>
      <c r="I71" s="20">
        <v>1705279</v>
      </c>
      <c r="J71" s="20"/>
      <c r="K71" s="20">
        <v>-1339617</v>
      </c>
      <c r="L71" s="20"/>
      <c r="M71" s="20">
        <v>-1339617</v>
      </c>
      <c r="N71" s="20"/>
      <c r="O71" s="20"/>
      <c r="P71" s="20"/>
      <c r="Q71" s="20"/>
      <c r="R71" s="20"/>
      <c r="S71" s="20"/>
      <c r="T71" s="20"/>
      <c r="U71" s="20"/>
      <c r="V71" s="20">
        <v>365662</v>
      </c>
      <c r="W71" s="20">
        <v>23910000</v>
      </c>
      <c r="X71" s="20"/>
      <c r="Y71" s="19"/>
      <c r="Z71" s="22">
        <v>49317070</v>
      </c>
    </row>
    <row r="72" spans="1:26" ht="13.5" hidden="1">
      <c r="A72" s="38" t="s">
        <v>116</v>
      </c>
      <c r="B72" s="18">
        <v>32436788</v>
      </c>
      <c r="C72" s="18"/>
      <c r="D72" s="19">
        <v>21976423</v>
      </c>
      <c r="E72" s="20">
        <v>21976423</v>
      </c>
      <c r="F72" s="20">
        <v>1803989</v>
      </c>
      <c r="G72" s="20"/>
      <c r="H72" s="20">
        <v>1821312</v>
      </c>
      <c r="I72" s="20">
        <v>3625301</v>
      </c>
      <c r="J72" s="20"/>
      <c r="K72" s="20">
        <v>-1810908</v>
      </c>
      <c r="L72" s="20"/>
      <c r="M72" s="20">
        <v>-1810908</v>
      </c>
      <c r="N72" s="20"/>
      <c r="O72" s="20"/>
      <c r="P72" s="20"/>
      <c r="Q72" s="20"/>
      <c r="R72" s="20"/>
      <c r="S72" s="20"/>
      <c r="T72" s="20"/>
      <c r="U72" s="20"/>
      <c r="V72" s="20">
        <v>1814393</v>
      </c>
      <c r="W72" s="20">
        <v>9666000</v>
      </c>
      <c r="X72" s="20"/>
      <c r="Y72" s="19"/>
      <c r="Z72" s="22">
        <v>21976423</v>
      </c>
    </row>
    <row r="73" spans="1:26" ht="13.5" hidden="1">
      <c r="A73" s="38" t="s">
        <v>117</v>
      </c>
      <c r="B73" s="18"/>
      <c r="C73" s="18"/>
      <c r="D73" s="19">
        <v>23805872</v>
      </c>
      <c r="E73" s="20">
        <v>23805872</v>
      </c>
      <c r="F73" s="20">
        <v>1112904</v>
      </c>
      <c r="G73" s="20"/>
      <c r="H73" s="20">
        <v>1115545</v>
      </c>
      <c r="I73" s="20">
        <v>2228449</v>
      </c>
      <c r="J73" s="20"/>
      <c r="K73" s="20">
        <v>-1114038</v>
      </c>
      <c r="L73" s="20"/>
      <c r="M73" s="20">
        <v>-1114038</v>
      </c>
      <c r="N73" s="20"/>
      <c r="O73" s="20"/>
      <c r="P73" s="20"/>
      <c r="Q73" s="20"/>
      <c r="R73" s="20"/>
      <c r="S73" s="20"/>
      <c r="T73" s="20"/>
      <c r="U73" s="20"/>
      <c r="V73" s="20">
        <v>1114411</v>
      </c>
      <c r="W73" s="20">
        <v>10693000</v>
      </c>
      <c r="X73" s="20"/>
      <c r="Y73" s="19"/>
      <c r="Z73" s="22">
        <v>23805872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>
        <v>125607427</v>
      </c>
      <c r="C76" s="31"/>
      <c r="D76" s="32">
        <v>157024322</v>
      </c>
      <c r="E76" s="33">
        <v>157024322</v>
      </c>
      <c r="F76" s="33">
        <v>2939844</v>
      </c>
      <c r="G76" s="33">
        <v>8438719</v>
      </c>
      <c r="H76" s="33"/>
      <c r="I76" s="33">
        <v>11378563</v>
      </c>
      <c r="J76" s="33">
        <v>3478698</v>
      </c>
      <c r="K76" s="33">
        <v>4399501</v>
      </c>
      <c r="L76" s="33"/>
      <c r="M76" s="33">
        <v>7878199</v>
      </c>
      <c r="N76" s="33"/>
      <c r="O76" s="33"/>
      <c r="P76" s="33"/>
      <c r="Q76" s="33"/>
      <c r="R76" s="33"/>
      <c r="S76" s="33"/>
      <c r="T76" s="33"/>
      <c r="U76" s="33"/>
      <c r="V76" s="33">
        <v>19256762</v>
      </c>
      <c r="W76" s="33">
        <v>85371514</v>
      </c>
      <c r="X76" s="33"/>
      <c r="Y76" s="32"/>
      <c r="Z76" s="34">
        <v>157024322</v>
      </c>
    </row>
    <row r="77" spans="1:26" ht="13.5" hidden="1">
      <c r="A77" s="36" t="s">
        <v>31</v>
      </c>
      <c r="B77" s="18">
        <v>27599404</v>
      </c>
      <c r="C77" s="18"/>
      <c r="D77" s="19">
        <v>30176980</v>
      </c>
      <c r="E77" s="20">
        <v>30176980</v>
      </c>
      <c r="F77" s="20">
        <v>589430</v>
      </c>
      <c r="G77" s="20">
        <v>7212</v>
      </c>
      <c r="H77" s="20"/>
      <c r="I77" s="20">
        <v>596642</v>
      </c>
      <c r="J77" s="20">
        <v>11420</v>
      </c>
      <c r="K77" s="20">
        <v>1660112</v>
      </c>
      <c r="L77" s="20"/>
      <c r="M77" s="20">
        <v>1671532</v>
      </c>
      <c r="N77" s="20"/>
      <c r="O77" s="20"/>
      <c r="P77" s="20"/>
      <c r="Q77" s="20"/>
      <c r="R77" s="20"/>
      <c r="S77" s="20"/>
      <c r="T77" s="20"/>
      <c r="U77" s="20"/>
      <c r="V77" s="20">
        <v>2268174</v>
      </c>
      <c r="W77" s="20">
        <v>20844060</v>
      </c>
      <c r="X77" s="20"/>
      <c r="Y77" s="19"/>
      <c r="Z77" s="22">
        <v>30176980</v>
      </c>
    </row>
    <row r="78" spans="1:26" ht="13.5" hidden="1">
      <c r="A78" s="37" t="s">
        <v>32</v>
      </c>
      <c r="B78" s="18">
        <v>98008023</v>
      </c>
      <c r="C78" s="18"/>
      <c r="D78" s="19">
        <v>126847342</v>
      </c>
      <c r="E78" s="20">
        <v>126847342</v>
      </c>
      <c r="F78" s="20">
        <v>2350414</v>
      </c>
      <c r="G78" s="20">
        <v>8431507</v>
      </c>
      <c r="H78" s="20"/>
      <c r="I78" s="20">
        <v>10781921</v>
      </c>
      <c r="J78" s="20">
        <v>3467278</v>
      </c>
      <c r="K78" s="20">
        <v>2739389</v>
      </c>
      <c r="L78" s="20"/>
      <c r="M78" s="20">
        <v>6206667</v>
      </c>
      <c r="N78" s="20"/>
      <c r="O78" s="20"/>
      <c r="P78" s="20"/>
      <c r="Q78" s="20"/>
      <c r="R78" s="20"/>
      <c r="S78" s="20"/>
      <c r="T78" s="20"/>
      <c r="U78" s="20"/>
      <c r="V78" s="20">
        <v>16988588</v>
      </c>
      <c r="W78" s="20">
        <v>64527454</v>
      </c>
      <c r="X78" s="20"/>
      <c r="Y78" s="19"/>
      <c r="Z78" s="22">
        <v>126847342</v>
      </c>
    </row>
    <row r="79" spans="1:26" ht="13.5" hidden="1">
      <c r="A79" s="38" t="s">
        <v>114</v>
      </c>
      <c r="B79" s="18">
        <v>39196223</v>
      </c>
      <c r="C79" s="18"/>
      <c r="D79" s="19">
        <v>46012882</v>
      </c>
      <c r="E79" s="20">
        <v>46012882</v>
      </c>
      <c r="F79" s="20">
        <v>223391</v>
      </c>
      <c r="G79" s="20">
        <v>4566373</v>
      </c>
      <c r="H79" s="20"/>
      <c r="I79" s="20">
        <v>4789764</v>
      </c>
      <c r="J79" s="20">
        <v>916540</v>
      </c>
      <c r="K79" s="20">
        <v>854558</v>
      </c>
      <c r="L79" s="20"/>
      <c r="M79" s="20">
        <v>1771098</v>
      </c>
      <c r="N79" s="20"/>
      <c r="O79" s="20"/>
      <c r="P79" s="20"/>
      <c r="Q79" s="20"/>
      <c r="R79" s="20"/>
      <c r="S79" s="20"/>
      <c r="T79" s="20"/>
      <c r="U79" s="20"/>
      <c r="V79" s="20">
        <v>6560862</v>
      </c>
      <c r="W79" s="20">
        <v>23470000</v>
      </c>
      <c r="X79" s="20"/>
      <c r="Y79" s="19"/>
      <c r="Z79" s="22">
        <v>46012882</v>
      </c>
    </row>
    <row r="80" spans="1:26" ht="13.5" hidden="1">
      <c r="A80" s="38" t="s">
        <v>115</v>
      </c>
      <c r="B80" s="18">
        <v>15280217</v>
      </c>
      <c r="C80" s="18"/>
      <c r="D80" s="19">
        <v>41919510</v>
      </c>
      <c r="E80" s="20">
        <v>41919510</v>
      </c>
      <c r="F80" s="20">
        <v>816190</v>
      </c>
      <c r="G80" s="20">
        <v>933768</v>
      </c>
      <c r="H80" s="20"/>
      <c r="I80" s="20">
        <v>1749958</v>
      </c>
      <c r="J80" s="20">
        <v>842561</v>
      </c>
      <c r="K80" s="20">
        <v>645897</v>
      </c>
      <c r="L80" s="20"/>
      <c r="M80" s="20">
        <v>1488458</v>
      </c>
      <c r="N80" s="20"/>
      <c r="O80" s="20"/>
      <c r="P80" s="20"/>
      <c r="Q80" s="20"/>
      <c r="R80" s="20"/>
      <c r="S80" s="20"/>
      <c r="T80" s="20"/>
      <c r="U80" s="20"/>
      <c r="V80" s="20">
        <v>3238416</v>
      </c>
      <c r="W80" s="20">
        <v>21600000</v>
      </c>
      <c r="X80" s="20"/>
      <c r="Y80" s="19"/>
      <c r="Z80" s="22">
        <v>41919510</v>
      </c>
    </row>
    <row r="81" spans="1:26" ht="13.5" hidden="1">
      <c r="A81" s="38" t="s">
        <v>116</v>
      </c>
      <c r="B81" s="18">
        <v>19755001</v>
      </c>
      <c r="C81" s="18"/>
      <c r="D81" s="19">
        <v>18679960</v>
      </c>
      <c r="E81" s="20">
        <v>18679960</v>
      </c>
      <c r="F81" s="20">
        <v>1006335</v>
      </c>
      <c r="G81" s="20">
        <v>1816788</v>
      </c>
      <c r="H81" s="20"/>
      <c r="I81" s="20">
        <v>2823123</v>
      </c>
      <c r="J81" s="20">
        <v>1215645</v>
      </c>
      <c r="K81" s="20">
        <v>816217</v>
      </c>
      <c r="L81" s="20"/>
      <c r="M81" s="20">
        <v>2031862</v>
      </c>
      <c r="N81" s="20"/>
      <c r="O81" s="20"/>
      <c r="P81" s="20"/>
      <c r="Q81" s="20"/>
      <c r="R81" s="20"/>
      <c r="S81" s="20"/>
      <c r="T81" s="20"/>
      <c r="U81" s="20"/>
      <c r="V81" s="20">
        <v>4854985</v>
      </c>
      <c r="W81" s="20">
        <v>9339960</v>
      </c>
      <c r="X81" s="20"/>
      <c r="Y81" s="19"/>
      <c r="Z81" s="22">
        <v>18679960</v>
      </c>
    </row>
    <row r="82" spans="1:26" ht="13.5" hidden="1">
      <c r="A82" s="38" t="s">
        <v>117</v>
      </c>
      <c r="B82" s="18">
        <v>23388649</v>
      </c>
      <c r="C82" s="18"/>
      <c r="D82" s="19">
        <v>20234990</v>
      </c>
      <c r="E82" s="20">
        <v>20234990</v>
      </c>
      <c r="F82" s="20">
        <v>304498</v>
      </c>
      <c r="G82" s="20">
        <v>1114578</v>
      </c>
      <c r="H82" s="20"/>
      <c r="I82" s="20">
        <v>1419076</v>
      </c>
      <c r="J82" s="20">
        <v>395703</v>
      </c>
      <c r="K82" s="20">
        <v>357858</v>
      </c>
      <c r="L82" s="20"/>
      <c r="M82" s="20">
        <v>753561</v>
      </c>
      <c r="N82" s="20"/>
      <c r="O82" s="20"/>
      <c r="P82" s="20"/>
      <c r="Q82" s="20"/>
      <c r="R82" s="20"/>
      <c r="S82" s="20"/>
      <c r="T82" s="20"/>
      <c r="U82" s="20"/>
      <c r="V82" s="20">
        <v>2172637</v>
      </c>
      <c r="W82" s="20">
        <v>10117494</v>
      </c>
      <c r="X82" s="20"/>
      <c r="Y82" s="19"/>
      <c r="Z82" s="22">
        <v>20234990</v>
      </c>
    </row>
    <row r="83" spans="1:26" ht="13.5" hidden="1">
      <c r="A83" s="38" t="s">
        <v>118</v>
      </c>
      <c r="B83" s="18">
        <v>387933</v>
      </c>
      <c r="C83" s="18"/>
      <c r="D83" s="19"/>
      <c r="E83" s="20"/>
      <c r="F83" s="20"/>
      <c r="G83" s="20"/>
      <c r="H83" s="20"/>
      <c r="I83" s="20"/>
      <c r="J83" s="20">
        <v>96829</v>
      </c>
      <c r="K83" s="20">
        <v>64859</v>
      </c>
      <c r="L83" s="20"/>
      <c r="M83" s="20">
        <v>161688</v>
      </c>
      <c r="N83" s="20"/>
      <c r="O83" s="20"/>
      <c r="P83" s="20"/>
      <c r="Q83" s="20"/>
      <c r="R83" s="20"/>
      <c r="S83" s="20"/>
      <c r="T83" s="20"/>
      <c r="U83" s="20"/>
      <c r="V83" s="20">
        <v>161688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12282764</v>
      </c>
      <c r="C5" s="18">
        <v>0</v>
      </c>
      <c r="D5" s="58">
        <v>14966102</v>
      </c>
      <c r="E5" s="59">
        <v>14966102</v>
      </c>
      <c r="F5" s="59">
        <v>1007679</v>
      </c>
      <c r="G5" s="59">
        <v>1018686</v>
      </c>
      <c r="H5" s="59">
        <v>1018714</v>
      </c>
      <c r="I5" s="59">
        <v>3045079</v>
      </c>
      <c r="J5" s="59">
        <v>1018862</v>
      </c>
      <c r="K5" s="59">
        <v>0</v>
      </c>
      <c r="L5" s="59">
        <v>998399</v>
      </c>
      <c r="M5" s="59">
        <v>2017261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5062340</v>
      </c>
      <c r="W5" s="59">
        <v>7315998</v>
      </c>
      <c r="X5" s="59">
        <v>-2253658</v>
      </c>
      <c r="Y5" s="60">
        <v>-30.8</v>
      </c>
      <c r="Z5" s="61">
        <v>14966102</v>
      </c>
    </row>
    <row r="6" spans="1:26" ht="13.5">
      <c r="A6" s="57" t="s">
        <v>32</v>
      </c>
      <c r="B6" s="18">
        <v>37047955</v>
      </c>
      <c r="C6" s="18">
        <v>0</v>
      </c>
      <c r="D6" s="58">
        <v>45983767</v>
      </c>
      <c r="E6" s="59">
        <v>45983767</v>
      </c>
      <c r="F6" s="59">
        <v>3807660</v>
      </c>
      <c r="G6" s="59">
        <v>3212924</v>
      </c>
      <c r="H6" s="59">
        <v>3213812</v>
      </c>
      <c r="I6" s="59">
        <v>10234396</v>
      </c>
      <c r="J6" s="59">
        <v>3511842</v>
      </c>
      <c r="K6" s="59">
        <v>996054</v>
      </c>
      <c r="L6" s="59">
        <v>2848468</v>
      </c>
      <c r="M6" s="59">
        <v>7356364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17590760</v>
      </c>
      <c r="W6" s="59">
        <v>21215502</v>
      </c>
      <c r="X6" s="59">
        <v>-3624742</v>
      </c>
      <c r="Y6" s="60">
        <v>-17.09</v>
      </c>
      <c r="Z6" s="61">
        <v>45983767</v>
      </c>
    </row>
    <row r="7" spans="1:26" ht="13.5">
      <c r="A7" s="57" t="s">
        <v>33</v>
      </c>
      <c r="B7" s="18">
        <v>850591</v>
      </c>
      <c r="C7" s="18">
        <v>0</v>
      </c>
      <c r="D7" s="58">
        <v>525683</v>
      </c>
      <c r="E7" s="59">
        <v>525683</v>
      </c>
      <c r="F7" s="59">
        <v>953</v>
      </c>
      <c r="G7" s="59">
        <v>150920</v>
      </c>
      <c r="H7" s="59">
        <v>104120</v>
      </c>
      <c r="I7" s="59">
        <v>255993</v>
      </c>
      <c r="J7" s="59">
        <v>1555</v>
      </c>
      <c r="K7" s="59">
        <v>190563</v>
      </c>
      <c r="L7" s="59">
        <v>70121</v>
      </c>
      <c r="M7" s="59">
        <v>262239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518232</v>
      </c>
      <c r="W7" s="59">
        <v>262998</v>
      </c>
      <c r="X7" s="59">
        <v>255234</v>
      </c>
      <c r="Y7" s="60">
        <v>97.05</v>
      </c>
      <c r="Z7" s="61">
        <v>525683</v>
      </c>
    </row>
    <row r="8" spans="1:26" ht="13.5">
      <c r="A8" s="57" t="s">
        <v>34</v>
      </c>
      <c r="B8" s="18">
        <v>21812033</v>
      </c>
      <c r="C8" s="18">
        <v>0</v>
      </c>
      <c r="D8" s="58">
        <v>23549000</v>
      </c>
      <c r="E8" s="59">
        <v>23549000</v>
      </c>
      <c r="F8" s="59">
        <v>8532892</v>
      </c>
      <c r="G8" s="59">
        <v>28721</v>
      </c>
      <c r="H8" s="59">
        <v>220</v>
      </c>
      <c r="I8" s="59">
        <v>8561833</v>
      </c>
      <c r="J8" s="59">
        <v>713789</v>
      </c>
      <c r="K8" s="59">
        <v>547639</v>
      </c>
      <c r="L8" s="59">
        <v>7366106</v>
      </c>
      <c r="M8" s="59">
        <v>8627534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17189367</v>
      </c>
      <c r="W8" s="59">
        <v>11874500</v>
      </c>
      <c r="X8" s="59">
        <v>5314867</v>
      </c>
      <c r="Y8" s="60">
        <v>44.76</v>
      </c>
      <c r="Z8" s="61">
        <v>23549000</v>
      </c>
    </row>
    <row r="9" spans="1:26" ht="13.5">
      <c r="A9" s="57" t="s">
        <v>35</v>
      </c>
      <c r="B9" s="18">
        <v>14096822</v>
      </c>
      <c r="C9" s="18">
        <v>0</v>
      </c>
      <c r="D9" s="58">
        <v>12442887</v>
      </c>
      <c r="E9" s="59">
        <v>12442887</v>
      </c>
      <c r="F9" s="59">
        <v>143281</v>
      </c>
      <c r="G9" s="59">
        <v>71457</v>
      </c>
      <c r="H9" s="59">
        <v>166168</v>
      </c>
      <c r="I9" s="59">
        <v>380906</v>
      </c>
      <c r="J9" s="59">
        <v>802218</v>
      </c>
      <c r="K9" s="59">
        <v>124134</v>
      </c>
      <c r="L9" s="59">
        <v>107682</v>
      </c>
      <c r="M9" s="59">
        <v>1034034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1414940</v>
      </c>
      <c r="W9" s="59">
        <v>6181506</v>
      </c>
      <c r="X9" s="59">
        <v>-4766566</v>
      </c>
      <c r="Y9" s="60">
        <v>-77.11</v>
      </c>
      <c r="Z9" s="61">
        <v>12442887</v>
      </c>
    </row>
    <row r="10" spans="1:26" ht="25.5">
      <c r="A10" s="62" t="s">
        <v>106</v>
      </c>
      <c r="B10" s="63">
        <f>SUM(B5:B9)</f>
        <v>86090165</v>
      </c>
      <c r="C10" s="63">
        <f>SUM(C5:C9)</f>
        <v>0</v>
      </c>
      <c r="D10" s="64">
        <f aca="true" t="shared" si="0" ref="D10:Z10">SUM(D5:D9)</f>
        <v>97467439</v>
      </c>
      <c r="E10" s="65">
        <f t="shared" si="0"/>
        <v>97467439</v>
      </c>
      <c r="F10" s="65">
        <f t="shared" si="0"/>
        <v>13492465</v>
      </c>
      <c r="G10" s="65">
        <f t="shared" si="0"/>
        <v>4482708</v>
      </c>
      <c r="H10" s="65">
        <f t="shared" si="0"/>
        <v>4503034</v>
      </c>
      <c r="I10" s="65">
        <f t="shared" si="0"/>
        <v>22478207</v>
      </c>
      <c r="J10" s="65">
        <f t="shared" si="0"/>
        <v>6048266</v>
      </c>
      <c r="K10" s="65">
        <f t="shared" si="0"/>
        <v>1858390</v>
      </c>
      <c r="L10" s="65">
        <f t="shared" si="0"/>
        <v>11390776</v>
      </c>
      <c r="M10" s="65">
        <f t="shared" si="0"/>
        <v>19297432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41775639</v>
      </c>
      <c r="W10" s="65">
        <f t="shared" si="0"/>
        <v>46850504</v>
      </c>
      <c r="X10" s="65">
        <f t="shared" si="0"/>
        <v>-5074865</v>
      </c>
      <c r="Y10" s="66">
        <f>+IF(W10&lt;&gt;0,(X10/W10)*100,0)</f>
        <v>-10.832039288200614</v>
      </c>
      <c r="Z10" s="67">
        <f t="shared" si="0"/>
        <v>97467439</v>
      </c>
    </row>
    <row r="11" spans="1:26" ht="13.5">
      <c r="A11" s="57" t="s">
        <v>36</v>
      </c>
      <c r="B11" s="18">
        <v>23606394</v>
      </c>
      <c r="C11" s="18">
        <v>0</v>
      </c>
      <c r="D11" s="58">
        <v>31509686</v>
      </c>
      <c r="E11" s="59">
        <v>31509686</v>
      </c>
      <c r="F11" s="59">
        <v>2435969</v>
      </c>
      <c r="G11" s="59">
        <v>2509393</v>
      </c>
      <c r="H11" s="59">
        <v>2889022</v>
      </c>
      <c r="I11" s="59">
        <v>7834384</v>
      </c>
      <c r="J11" s="59">
        <v>2462303</v>
      </c>
      <c r="K11" s="59">
        <v>2647926</v>
      </c>
      <c r="L11" s="59">
        <v>2502247</v>
      </c>
      <c r="M11" s="59">
        <v>7612476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15446860</v>
      </c>
      <c r="W11" s="59">
        <v>16309998</v>
      </c>
      <c r="X11" s="59">
        <v>-863138</v>
      </c>
      <c r="Y11" s="60">
        <v>-5.29</v>
      </c>
      <c r="Z11" s="61">
        <v>31509686</v>
      </c>
    </row>
    <row r="12" spans="1:26" ht="13.5">
      <c r="A12" s="57" t="s">
        <v>37</v>
      </c>
      <c r="B12" s="18">
        <v>2243859</v>
      </c>
      <c r="C12" s="18">
        <v>0</v>
      </c>
      <c r="D12" s="58">
        <v>2539664</v>
      </c>
      <c r="E12" s="59">
        <v>2539664</v>
      </c>
      <c r="F12" s="59">
        <v>192183</v>
      </c>
      <c r="G12" s="59">
        <v>214982</v>
      </c>
      <c r="H12" s="59">
        <v>218847</v>
      </c>
      <c r="I12" s="59">
        <v>626012</v>
      </c>
      <c r="J12" s="59">
        <v>216496</v>
      </c>
      <c r="K12" s="59">
        <v>211196</v>
      </c>
      <c r="L12" s="59">
        <v>180277</v>
      </c>
      <c r="M12" s="59">
        <v>607969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1233981</v>
      </c>
      <c r="W12" s="59">
        <v>1270002</v>
      </c>
      <c r="X12" s="59">
        <v>-36021</v>
      </c>
      <c r="Y12" s="60">
        <v>-2.84</v>
      </c>
      <c r="Z12" s="61">
        <v>2539664</v>
      </c>
    </row>
    <row r="13" spans="1:26" ht="13.5">
      <c r="A13" s="57" t="s">
        <v>107</v>
      </c>
      <c r="B13" s="18">
        <v>21567158</v>
      </c>
      <c r="C13" s="18">
        <v>0</v>
      </c>
      <c r="D13" s="58">
        <v>10276407</v>
      </c>
      <c r="E13" s="59">
        <v>10276407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10276407</v>
      </c>
    </row>
    <row r="14" spans="1:26" ht="13.5">
      <c r="A14" s="57" t="s">
        <v>38</v>
      </c>
      <c r="B14" s="18">
        <v>1316988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21794781</v>
      </c>
      <c r="C15" s="18">
        <v>0</v>
      </c>
      <c r="D15" s="58">
        <v>28216864</v>
      </c>
      <c r="E15" s="59">
        <v>28216864</v>
      </c>
      <c r="F15" s="59">
        <v>1462</v>
      </c>
      <c r="G15" s="59">
        <v>4477820</v>
      </c>
      <c r="H15" s="59">
        <v>2350804</v>
      </c>
      <c r="I15" s="59">
        <v>6830086</v>
      </c>
      <c r="J15" s="59">
        <v>1300783</v>
      </c>
      <c r="K15" s="59">
        <v>1339154</v>
      </c>
      <c r="L15" s="59">
        <v>1304453</v>
      </c>
      <c r="M15" s="59">
        <v>3944390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10774476</v>
      </c>
      <c r="W15" s="59">
        <v>13651500</v>
      </c>
      <c r="X15" s="59">
        <v>-2877024</v>
      </c>
      <c r="Y15" s="60">
        <v>-21.07</v>
      </c>
      <c r="Z15" s="61">
        <v>28216864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18178679</v>
      </c>
      <c r="C17" s="18">
        <v>0</v>
      </c>
      <c r="D17" s="58">
        <v>24776401</v>
      </c>
      <c r="E17" s="59">
        <v>24776401</v>
      </c>
      <c r="F17" s="59">
        <v>875148</v>
      </c>
      <c r="G17" s="59">
        <v>1340465</v>
      </c>
      <c r="H17" s="59">
        <v>2003556</v>
      </c>
      <c r="I17" s="59">
        <v>4219169</v>
      </c>
      <c r="J17" s="59">
        <v>2415360</v>
      </c>
      <c r="K17" s="59">
        <v>1698033</v>
      </c>
      <c r="L17" s="59">
        <v>4638673</v>
      </c>
      <c r="M17" s="59">
        <v>8752066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12971235</v>
      </c>
      <c r="W17" s="59">
        <v>7093998</v>
      </c>
      <c r="X17" s="59">
        <v>5877237</v>
      </c>
      <c r="Y17" s="60">
        <v>82.85</v>
      </c>
      <c r="Z17" s="61">
        <v>24776401</v>
      </c>
    </row>
    <row r="18" spans="1:26" ht="13.5">
      <c r="A18" s="69" t="s">
        <v>42</v>
      </c>
      <c r="B18" s="70">
        <f>SUM(B11:B17)</f>
        <v>88707859</v>
      </c>
      <c r="C18" s="70">
        <f>SUM(C11:C17)</f>
        <v>0</v>
      </c>
      <c r="D18" s="71">
        <f aca="true" t="shared" si="1" ref="D18:Z18">SUM(D11:D17)</f>
        <v>97319022</v>
      </c>
      <c r="E18" s="72">
        <f t="shared" si="1"/>
        <v>97319022</v>
      </c>
      <c r="F18" s="72">
        <f t="shared" si="1"/>
        <v>3504762</v>
      </c>
      <c r="G18" s="72">
        <f t="shared" si="1"/>
        <v>8542660</v>
      </c>
      <c r="H18" s="72">
        <f t="shared" si="1"/>
        <v>7462229</v>
      </c>
      <c r="I18" s="72">
        <f t="shared" si="1"/>
        <v>19509651</v>
      </c>
      <c r="J18" s="72">
        <f t="shared" si="1"/>
        <v>6394942</v>
      </c>
      <c r="K18" s="72">
        <f t="shared" si="1"/>
        <v>5896309</v>
      </c>
      <c r="L18" s="72">
        <f t="shared" si="1"/>
        <v>8625650</v>
      </c>
      <c r="M18" s="72">
        <f t="shared" si="1"/>
        <v>20916901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40426552</v>
      </c>
      <c r="W18" s="72">
        <f t="shared" si="1"/>
        <v>38325498</v>
      </c>
      <c r="X18" s="72">
        <f t="shared" si="1"/>
        <v>2101054</v>
      </c>
      <c r="Y18" s="66">
        <f>+IF(W18&lt;&gt;0,(X18/W18)*100,0)</f>
        <v>5.482130982355402</v>
      </c>
      <c r="Z18" s="73">
        <f t="shared" si="1"/>
        <v>97319022</v>
      </c>
    </row>
    <row r="19" spans="1:26" ht="13.5">
      <c r="A19" s="69" t="s">
        <v>43</v>
      </c>
      <c r="B19" s="74">
        <f>+B10-B18</f>
        <v>-2617694</v>
      </c>
      <c r="C19" s="74">
        <f>+C10-C18</f>
        <v>0</v>
      </c>
      <c r="D19" s="75">
        <f aca="true" t="shared" si="2" ref="D19:Z19">+D10-D18</f>
        <v>148417</v>
      </c>
      <c r="E19" s="76">
        <f t="shared" si="2"/>
        <v>148417</v>
      </c>
      <c r="F19" s="76">
        <f t="shared" si="2"/>
        <v>9987703</v>
      </c>
      <c r="G19" s="76">
        <f t="shared" si="2"/>
        <v>-4059952</v>
      </c>
      <c r="H19" s="76">
        <f t="shared" si="2"/>
        <v>-2959195</v>
      </c>
      <c r="I19" s="76">
        <f t="shared" si="2"/>
        <v>2968556</v>
      </c>
      <c r="J19" s="76">
        <f t="shared" si="2"/>
        <v>-346676</v>
      </c>
      <c r="K19" s="76">
        <f t="shared" si="2"/>
        <v>-4037919</v>
      </c>
      <c r="L19" s="76">
        <f t="shared" si="2"/>
        <v>2765126</v>
      </c>
      <c r="M19" s="76">
        <f t="shared" si="2"/>
        <v>-1619469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1349087</v>
      </c>
      <c r="W19" s="76">
        <f>IF(E10=E18,0,W10-W18)</f>
        <v>8525006</v>
      </c>
      <c r="X19" s="76">
        <f t="shared" si="2"/>
        <v>-7175919</v>
      </c>
      <c r="Y19" s="77">
        <f>+IF(W19&lt;&gt;0,(X19/W19)*100,0)</f>
        <v>-84.17494368918919</v>
      </c>
      <c r="Z19" s="78">
        <f t="shared" si="2"/>
        <v>148417</v>
      </c>
    </row>
    <row r="20" spans="1:26" ht="13.5">
      <c r="A20" s="57" t="s">
        <v>44</v>
      </c>
      <c r="B20" s="18">
        <v>25825786</v>
      </c>
      <c r="C20" s="18">
        <v>0</v>
      </c>
      <c r="D20" s="58">
        <v>15675000</v>
      </c>
      <c r="E20" s="59">
        <v>15675000</v>
      </c>
      <c r="F20" s="59">
        <v>0</v>
      </c>
      <c r="G20" s="59">
        <v>0</v>
      </c>
      <c r="H20" s="59">
        <v>0</v>
      </c>
      <c r="I20" s="59">
        <v>0</v>
      </c>
      <c r="J20" s="59">
        <v>10243744</v>
      </c>
      <c r="K20" s="59">
        <v>553677</v>
      </c>
      <c r="L20" s="59">
        <v>9814433</v>
      </c>
      <c r="M20" s="59">
        <v>20611854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20611854</v>
      </c>
      <c r="W20" s="59">
        <v>8637500</v>
      </c>
      <c r="X20" s="59">
        <v>11974354</v>
      </c>
      <c r="Y20" s="60">
        <v>138.63</v>
      </c>
      <c r="Z20" s="61">
        <v>15675000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23208092</v>
      </c>
      <c r="C22" s="85">
        <f>SUM(C19:C21)</f>
        <v>0</v>
      </c>
      <c r="D22" s="86">
        <f aca="true" t="shared" si="3" ref="D22:Z22">SUM(D19:D21)</f>
        <v>15823417</v>
      </c>
      <c r="E22" s="87">
        <f t="shared" si="3"/>
        <v>15823417</v>
      </c>
      <c r="F22" s="87">
        <f t="shared" si="3"/>
        <v>9987703</v>
      </c>
      <c r="G22" s="87">
        <f t="shared" si="3"/>
        <v>-4059952</v>
      </c>
      <c r="H22" s="87">
        <f t="shared" si="3"/>
        <v>-2959195</v>
      </c>
      <c r="I22" s="87">
        <f t="shared" si="3"/>
        <v>2968556</v>
      </c>
      <c r="J22" s="87">
        <f t="shared" si="3"/>
        <v>9897068</v>
      </c>
      <c r="K22" s="87">
        <f t="shared" si="3"/>
        <v>-3484242</v>
      </c>
      <c r="L22" s="87">
        <f t="shared" si="3"/>
        <v>12579559</v>
      </c>
      <c r="M22" s="87">
        <f t="shared" si="3"/>
        <v>18992385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21960941</v>
      </c>
      <c r="W22" s="87">
        <f t="shared" si="3"/>
        <v>17162506</v>
      </c>
      <c r="X22" s="87">
        <f t="shared" si="3"/>
        <v>4798435</v>
      </c>
      <c r="Y22" s="88">
        <f>+IF(W22&lt;&gt;0,(X22/W22)*100,0)</f>
        <v>27.95882489421999</v>
      </c>
      <c r="Z22" s="89">
        <f t="shared" si="3"/>
        <v>15823417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23208092</v>
      </c>
      <c r="C24" s="74">
        <f>SUM(C22:C23)</f>
        <v>0</v>
      </c>
      <c r="D24" s="75">
        <f aca="true" t="shared" si="4" ref="D24:Z24">SUM(D22:D23)</f>
        <v>15823417</v>
      </c>
      <c r="E24" s="76">
        <f t="shared" si="4"/>
        <v>15823417</v>
      </c>
      <c r="F24" s="76">
        <f t="shared" si="4"/>
        <v>9987703</v>
      </c>
      <c r="G24" s="76">
        <f t="shared" si="4"/>
        <v>-4059952</v>
      </c>
      <c r="H24" s="76">
        <f t="shared" si="4"/>
        <v>-2959195</v>
      </c>
      <c r="I24" s="76">
        <f t="shared" si="4"/>
        <v>2968556</v>
      </c>
      <c r="J24" s="76">
        <f t="shared" si="4"/>
        <v>9897068</v>
      </c>
      <c r="K24" s="76">
        <f t="shared" si="4"/>
        <v>-3484242</v>
      </c>
      <c r="L24" s="76">
        <f t="shared" si="4"/>
        <v>12579559</v>
      </c>
      <c r="M24" s="76">
        <f t="shared" si="4"/>
        <v>18992385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21960941</v>
      </c>
      <c r="W24" s="76">
        <f t="shared" si="4"/>
        <v>17162506</v>
      </c>
      <c r="X24" s="76">
        <f t="shared" si="4"/>
        <v>4798435</v>
      </c>
      <c r="Y24" s="77">
        <f>+IF(W24&lt;&gt;0,(X24/W24)*100,0)</f>
        <v>27.95882489421999</v>
      </c>
      <c r="Z24" s="78">
        <f t="shared" si="4"/>
        <v>15823417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8535951</v>
      </c>
      <c r="C27" s="21">
        <v>0</v>
      </c>
      <c r="D27" s="98">
        <v>17275000</v>
      </c>
      <c r="E27" s="99">
        <v>17275000</v>
      </c>
      <c r="F27" s="99">
        <v>1330430</v>
      </c>
      <c r="G27" s="99">
        <v>830867</v>
      </c>
      <c r="H27" s="99">
        <v>2027246</v>
      </c>
      <c r="I27" s="99">
        <v>4188543</v>
      </c>
      <c r="J27" s="99">
        <v>7154931</v>
      </c>
      <c r="K27" s="99">
        <v>7154931</v>
      </c>
      <c r="L27" s="99">
        <v>0</v>
      </c>
      <c r="M27" s="99">
        <v>14309862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18498405</v>
      </c>
      <c r="W27" s="99">
        <v>8637500</v>
      </c>
      <c r="X27" s="99">
        <v>9860905</v>
      </c>
      <c r="Y27" s="100">
        <v>114.16</v>
      </c>
      <c r="Z27" s="101">
        <v>17275000</v>
      </c>
    </row>
    <row r="28" spans="1:26" ht="13.5">
      <c r="A28" s="102" t="s">
        <v>44</v>
      </c>
      <c r="B28" s="18">
        <v>3772947</v>
      </c>
      <c r="C28" s="18">
        <v>0</v>
      </c>
      <c r="D28" s="58">
        <v>15675000</v>
      </c>
      <c r="E28" s="59">
        <v>15675000</v>
      </c>
      <c r="F28" s="59">
        <v>1330430</v>
      </c>
      <c r="G28" s="59">
        <v>0</v>
      </c>
      <c r="H28" s="59">
        <v>2027246</v>
      </c>
      <c r="I28" s="59">
        <v>3357676</v>
      </c>
      <c r="J28" s="59">
        <v>7154931</v>
      </c>
      <c r="K28" s="59">
        <v>7154931</v>
      </c>
      <c r="L28" s="59">
        <v>0</v>
      </c>
      <c r="M28" s="59">
        <v>14309862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17667538</v>
      </c>
      <c r="W28" s="59">
        <v>7837500</v>
      </c>
      <c r="X28" s="59">
        <v>9830038</v>
      </c>
      <c r="Y28" s="60">
        <v>125.42</v>
      </c>
      <c r="Z28" s="61">
        <v>15675000</v>
      </c>
    </row>
    <row r="29" spans="1:26" ht="13.5">
      <c r="A29" s="57" t="s">
        <v>111</v>
      </c>
      <c r="B29" s="18">
        <v>2889540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1873464</v>
      </c>
      <c r="C31" s="18">
        <v>0</v>
      </c>
      <c r="D31" s="58">
        <v>1600000</v>
      </c>
      <c r="E31" s="59">
        <v>1600000</v>
      </c>
      <c r="F31" s="59">
        <v>0</v>
      </c>
      <c r="G31" s="59">
        <v>830867</v>
      </c>
      <c r="H31" s="59">
        <v>0</v>
      </c>
      <c r="I31" s="59">
        <v>830867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830867</v>
      </c>
      <c r="W31" s="59">
        <v>800000</v>
      </c>
      <c r="X31" s="59">
        <v>30867</v>
      </c>
      <c r="Y31" s="60">
        <v>3.86</v>
      </c>
      <c r="Z31" s="61">
        <v>1600000</v>
      </c>
    </row>
    <row r="32" spans="1:26" ht="13.5">
      <c r="A32" s="69" t="s">
        <v>50</v>
      </c>
      <c r="B32" s="21">
        <f>SUM(B28:B31)</f>
        <v>8535951</v>
      </c>
      <c r="C32" s="21">
        <f>SUM(C28:C31)</f>
        <v>0</v>
      </c>
      <c r="D32" s="98">
        <f aca="true" t="shared" si="5" ref="D32:Z32">SUM(D28:D31)</f>
        <v>17275000</v>
      </c>
      <c r="E32" s="99">
        <f t="shared" si="5"/>
        <v>17275000</v>
      </c>
      <c r="F32" s="99">
        <f t="shared" si="5"/>
        <v>1330430</v>
      </c>
      <c r="G32" s="99">
        <f t="shared" si="5"/>
        <v>830867</v>
      </c>
      <c r="H32" s="99">
        <f t="shared" si="5"/>
        <v>2027246</v>
      </c>
      <c r="I32" s="99">
        <f t="shared" si="5"/>
        <v>4188543</v>
      </c>
      <c r="J32" s="99">
        <f t="shared" si="5"/>
        <v>7154931</v>
      </c>
      <c r="K32" s="99">
        <f t="shared" si="5"/>
        <v>7154931</v>
      </c>
      <c r="L32" s="99">
        <f t="shared" si="5"/>
        <v>0</v>
      </c>
      <c r="M32" s="99">
        <f t="shared" si="5"/>
        <v>14309862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18498405</v>
      </c>
      <c r="W32" s="99">
        <f t="shared" si="5"/>
        <v>8637500</v>
      </c>
      <c r="X32" s="99">
        <f t="shared" si="5"/>
        <v>9860905</v>
      </c>
      <c r="Y32" s="100">
        <f>+IF(W32&lt;&gt;0,(X32/W32)*100,0)</f>
        <v>114.16387843704776</v>
      </c>
      <c r="Z32" s="101">
        <f t="shared" si="5"/>
        <v>17275000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52017935</v>
      </c>
      <c r="C35" s="18">
        <v>0</v>
      </c>
      <c r="D35" s="58">
        <v>36093668</v>
      </c>
      <c r="E35" s="59">
        <v>36093668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18046834</v>
      </c>
      <c r="X35" s="59">
        <v>-18046834</v>
      </c>
      <c r="Y35" s="60">
        <v>-100</v>
      </c>
      <c r="Z35" s="61">
        <v>36093668</v>
      </c>
    </row>
    <row r="36" spans="1:26" ht="13.5">
      <c r="A36" s="57" t="s">
        <v>53</v>
      </c>
      <c r="B36" s="18">
        <v>328716764</v>
      </c>
      <c r="C36" s="18">
        <v>0</v>
      </c>
      <c r="D36" s="58">
        <v>534020556</v>
      </c>
      <c r="E36" s="59">
        <v>534020556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267010278</v>
      </c>
      <c r="X36" s="59">
        <v>-267010278</v>
      </c>
      <c r="Y36" s="60">
        <v>-100</v>
      </c>
      <c r="Z36" s="61">
        <v>534020556</v>
      </c>
    </row>
    <row r="37" spans="1:26" ht="13.5">
      <c r="A37" s="57" t="s">
        <v>54</v>
      </c>
      <c r="B37" s="18">
        <v>47461529</v>
      </c>
      <c r="C37" s="18">
        <v>0</v>
      </c>
      <c r="D37" s="58">
        <v>27090095</v>
      </c>
      <c r="E37" s="59">
        <v>27090095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13545048</v>
      </c>
      <c r="X37" s="59">
        <v>-13545048</v>
      </c>
      <c r="Y37" s="60">
        <v>-100</v>
      </c>
      <c r="Z37" s="61">
        <v>27090095</v>
      </c>
    </row>
    <row r="38" spans="1:26" ht="13.5">
      <c r="A38" s="57" t="s">
        <v>55</v>
      </c>
      <c r="B38" s="18">
        <v>3864827</v>
      </c>
      <c r="C38" s="18">
        <v>0</v>
      </c>
      <c r="D38" s="58">
        <v>5714000</v>
      </c>
      <c r="E38" s="59">
        <v>5714000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2857000</v>
      </c>
      <c r="X38" s="59">
        <v>-2857000</v>
      </c>
      <c r="Y38" s="60">
        <v>-100</v>
      </c>
      <c r="Z38" s="61">
        <v>5714000</v>
      </c>
    </row>
    <row r="39" spans="1:26" ht="13.5">
      <c r="A39" s="57" t="s">
        <v>56</v>
      </c>
      <c r="B39" s="18">
        <v>329408343</v>
      </c>
      <c r="C39" s="18">
        <v>0</v>
      </c>
      <c r="D39" s="58">
        <v>537310129</v>
      </c>
      <c r="E39" s="59">
        <v>537310129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268655065</v>
      </c>
      <c r="X39" s="59">
        <v>-268655065</v>
      </c>
      <c r="Y39" s="60">
        <v>-100</v>
      </c>
      <c r="Z39" s="61">
        <v>537310129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35857910</v>
      </c>
      <c r="C42" s="18">
        <v>0</v>
      </c>
      <c r="D42" s="58">
        <v>37125281</v>
      </c>
      <c r="E42" s="59">
        <v>37125281</v>
      </c>
      <c r="F42" s="59">
        <v>19741050</v>
      </c>
      <c r="G42" s="59">
        <v>3538341</v>
      </c>
      <c r="H42" s="59">
        <v>997641</v>
      </c>
      <c r="I42" s="59">
        <v>24277032</v>
      </c>
      <c r="J42" s="59">
        <v>10343970</v>
      </c>
      <c r="K42" s="59">
        <v>0</v>
      </c>
      <c r="L42" s="59">
        <v>9755544</v>
      </c>
      <c r="M42" s="59">
        <v>20099514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44376546</v>
      </c>
      <c r="W42" s="59">
        <v>16798709</v>
      </c>
      <c r="X42" s="59">
        <v>27577837</v>
      </c>
      <c r="Y42" s="60">
        <v>164.17</v>
      </c>
      <c r="Z42" s="61">
        <v>37125281</v>
      </c>
    </row>
    <row r="43" spans="1:26" ht="13.5">
      <c r="A43" s="57" t="s">
        <v>59</v>
      </c>
      <c r="B43" s="18">
        <v>-21004507</v>
      </c>
      <c r="C43" s="18">
        <v>0</v>
      </c>
      <c r="D43" s="58">
        <v>12491034</v>
      </c>
      <c r="E43" s="59">
        <v>12491034</v>
      </c>
      <c r="F43" s="59">
        <v>-1330430</v>
      </c>
      <c r="G43" s="59">
        <v>-679980</v>
      </c>
      <c r="H43" s="59">
        <v>-2027246</v>
      </c>
      <c r="I43" s="59">
        <v>-4037656</v>
      </c>
      <c r="J43" s="59">
        <v>-7154931</v>
      </c>
      <c r="K43" s="59">
        <v>0</v>
      </c>
      <c r="L43" s="59">
        <v>-9463987</v>
      </c>
      <c r="M43" s="59">
        <v>-16618918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-20656574</v>
      </c>
      <c r="W43" s="59">
        <v>-1600000</v>
      </c>
      <c r="X43" s="59">
        <v>-19056574</v>
      </c>
      <c r="Y43" s="60">
        <v>1191.04</v>
      </c>
      <c r="Z43" s="61">
        <v>12491034</v>
      </c>
    </row>
    <row r="44" spans="1:26" ht="13.5">
      <c r="A44" s="57" t="s">
        <v>60</v>
      </c>
      <c r="B44" s="18">
        <v>0</v>
      </c>
      <c r="C44" s="18">
        <v>0</v>
      </c>
      <c r="D44" s="58">
        <v>12000</v>
      </c>
      <c r="E44" s="59">
        <v>12000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12000</v>
      </c>
      <c r="X44" s="59">
        <v>-12000</v>
      </c>
      <c r="Y44" s="60">
        <v>-100</v>
      </c>
      <c r="Z44" s="61">
        <v>12000</v>
      </c>
    </row>
    <row r="45" spans="1:26" ht="13.5">
      <c r="A45" s="69" t="s">
        <v>61</v>
      </c>
      <c r="B45" s="21">
        <v>19745320</v>
      </c>
      <c r="C45" s="21">
        <v>0</v>
      </c>
      <c r="D45" s="98">
        <v>51095983</v>
      </c>
      <c r="E45" s="99">
        <v>51095983</v>
      </c>
      <c r="F45" s="99">
        <v>27927102</v>
      </c>
      <c r="G45" s="99">
        <v>30785463</v>
      </c>
      <c r="H45" s="99">
        <v>29755858</v>
      </c>
      <c r="I45" s="99">
        <v>29755858</v>
      </c>
      <c r="J45" s="99">
        <v>32944897</v>
      </c>
      <c r="K45" s="99">
        <v>32944897</v>
      </c>
      <c r="L45" s="99">
        <v>33236454</v>
      </c>
      <c r="M45" s="99">
        <v>33236454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33236454</v>
      </c>
      <c r="W45" s="99">
        <v>16678377</v>
      </c>
      <c r="X45" s="99">
        <v>16558077</v>
      </c>
      <c r="Y45" s="100">
        <v>99.28</v>
      </c>
      <c r="Z45" s="101">
        <v>51095983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5512537</v>
      </c>
      <c r="C49" s="51">
        <v>0</v>
      </c>
      <c r="D49" s="128">
        <v>2523668</v>
      </c>
      <c r="E49" s="53">
        <v>2381984</v>
      </c>
      <c r="F49" s="53">
        <v>0</v>
      </c>
      <c r="G49" s="53">
        <v>0</v>
      </c>
      <c r="H49" s="53">
        <v>0</v>
      </c>
      <c r="I49" s="53">
        <v>2382687</v>
      </c>
      <c r="J49" s="53">
        <v>0</v>
      </c>
      <c r="K49" s="53">
        <v>0</v>
      </c>
      <c r="L49" s="53">
        <v>0</v>
      </c>
      <c r="M49" s="53">
        <v>1904238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1578691</v>
      </c>
      <c r="W49" s="53">
        <v>7423303</v>
      </c>
      <c r="X49" s="53">
        <v>43873339</v>
      </c>
      <c r="Y49" s="53">
        <v>67580447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79.62877607536161</v>
      </c>
      <c r="E58" s="7">
        <f t="shared" si="6"/>
        <v>79.62877607536161</v>
      </c>
      <c r="F58" s="7">
        <f t="shared" si="6"/>
        <v>54.8413400724442</v>
      </c>
      <c r="G58" s="7">
        <f t="shared" si="6"/>
        <v>78.15776905078083</v>
      </c>
      <c r="H58" s="7">
        <f t="shared" si="6"/>
        <v>86.53366812628227</v>
      </c>
      <c r="I58" s="7">
        <f t="shared" si="6"/>
        <v>72.3798725246864</v>
      </c>
      <c r="J58" s="7">
        <f t="shared" si="6"/>
        <v>78.54565899723374</v>
      </c>
      <c r="K58" s="7">
        <f t="shared" si="6"/>
        <v>0</v>
      </c>
      <c r="L58" s="7">
        <f t="shared" si="6"/>
        <v>20.742533714684804</v>
      </c>
      <c r="M58" s="7">
        <f t="shared" si="6"/>
        <v>46.49769398098498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61.674551849203056</v>
      </c>
      <c r="W58" s="7">
        <f t="shared" si="6"/>
        <v>100.73466436014687</v>
      </c>
      <c r="X58" s="7">
        <f t="shared" si="6"/>
        <v>0</v>
      </c>
      <c r="Y58" s="7">
        <f t="shared" si="6"/>
        <v>0</v>
      </c>
      <c r="Z58" s="8">
        <f t="shared" si="6"/>
        <v>79.62877607536161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80.00079112116167</v>
      </c>
      <c r="E59" s="10">
        <f t="shared" si="7"/>
        <v>80.00079112116167</v>
      </c>
      <c r="F59" s="10">
        <f t="shared" si="7"/>
        <v>46.9879793069023</v>
      </c>
      <c r="G59" s="10">
        <f t="shared" si="7"/>
        <v>67.54387514896642</v>
      </c>
      <c r="H59" s="10">
        <f t="shared" si="7"/>
        <v>79.99114569938178</v>
      </c>
      <c r="I59" s="10">
        <f t="shared" si="7"/>
        <v>64.90567239799033</v>
      </c>
      <c r="J59" s="10">
        <f t="shared" si="7"/>
        <v>79.62049816363746</v>
      </c>
      <c r="K59" s="10">
        <f t="shared" si="7"/>
        <v>0</v>
      </c>
      <c r="L59" s="10">
        <f t="shared" si="7"/>
        <v>0</v>
      </c>
      <c r="M59" s="10">
        <f t="shared" si="7"/>
        <v>40.214082362173265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55.066471236621794</v>
      </c>
      <c r="W59" s="10">
        <f t="shared" si="7"/>
        <v>100.35780490918668</v>
      </c>
      <c r="X59" s="10">
        <f t="shared" si="7"/>
        <v>0</v>
      </c>
      <c r="Y59" s="10">
        <f t="shared" si="7"/>
        <v>0</v>
      </c>
      <c r="Z59" s="11">
        <f t="shared" si="7"/>
        <v>80.00079112116167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79.99997259902608</v>
      </c>
      <c r="E60" s="13">
        <f t="shared" si="7"/>
        <v>79.99997259902608</v>
      </c>
      <c r="F60" s="13">
        <f t="shared" si="7"/>
        <v>56.980455187700585</v>
      </c>
      <c r="G60" s="13">
        <f t="shared" si="7"/>
        <v>81.57155289076243</v>
      </c>
      <c r="H60" s="13">
        <f t="shared" si="7"/>
        <v>88.59755953366283</v>
      </c>
      <c r="I60" s="13">
        <f t="shared" si="7"/>
        <v>74.62885938750074</v>
      </c>
      <c r="J60" s="13">
        <f t="shared" si="7"/>
        <v>78.24970485574238</v>
      </c>
      <c r="K60" s="13">
        <f t="shared" si="7"/>
        <v>0</v>
      </c>
      <c r="L60" s="13">
        <f t="shared" si="7"/>
        <v>28.026714711206164</v>
      </c>
      <c r="M60" s="13">
        <f t="shared" si="7"/>
        <v>48.207755896799014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63.579691838215055</v>
      </c>
      <c r="W60" s="13">
        <f t="shared" si="7"/>
        <v>101.53887002061039</v>
      </c>
      <c r="X60" s="13">
        <f t="shared" si="7"/>
        <v>0</v>
      </c>
      <c r="Y60" s="13">
        <f t="shared" si="7"/>
        <v>0</v>
      </c>
      <c r="Z60" s="14">
        <f t="shared" si="7"/>
        <v>79.99997259902608</v>
      </c>
    </row>
    <row r="61" spans="1:26" ht="13.5">
      <c r="A61" s="38" t="s">
        <v>114</v>
      </c>
      <c r="B61" s="12">
        <f t="shared" si="7"/>
        <v>100</v>
      </c>
      <c r="C61" s="12">
        <f t="shared" si="7"/>
        <v>0</v>
      </c>
      <c r="D61" s="3">
        <f t="shared" si="7"/>
        <v>80.0640915678258</v>
      </c>
      <c r="E61" s="13">
        <f t="shared" si="7"/>
        <v>80.0640915678258</v>
      </c>
      <c r="F61" s="13">
        <f t="shared" si="7"/>
        <v>42.97188512356959</v>
      </c>
      <c r="G61" s="13">
        <f t="shared" si="7"/>
        <v>91.43327520468182</v>
      </c>
      <c r="H61" s="13">
        <f t="shared" si="7"/>
        <v>67.60870534459464</v>
      </c>
      <c r="I61" s="13">
        <f t="shared" si="7"/>
        <v>64.58858455665651</v>
      </c>
      <c r="J61" s="13">
        <f t="shared" si="7"/>
        <v>60.27285428995705</v>
      </c>
      <c r="K61" s="13">
        <f t="shared" si="7"/>
        <v>0</v>
      </c>
      <c r="L61" s="13">
        <f t="shared" si="7"/>
        <v>49.414912021708766</v>
      </c>
      <c r="M61" s="13">
        <f t="shared" si="7"/>
        <v>49.64182550758773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58.244158859627426</v>
      </c>
      <c r="W61" s="13">
        <f t="shared" si="7"/>
        <v>101.99570880004447</v>
      </c>
      <c r="X61" s="13">
        <f t="shared" si="7"/>
        <v>0</v>
      </c>
      <c r="Y61" s="13">
        <f t="shared" si="7"/>
        <v>0</v>
      </c>
      <c r="Z61" s="14">
        <f t="shared" si="7"/>
        <v>80.0640915678258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78.85075874003465</v>
      </c>
      <c r="E62" s="13">
        <f t="shared" si="7"/>
        <v>78.85075874003465</v>
      </c>
      <c r="F62" s="13">
        <f t="shared" si="7"/>
        <v>94.6028975613212</v>
      </c>
      <c r="G62" s="13">
        <f t="shared" si="7"/>
        <v>89.80931646891422</v>
      </c>
      <c r="H62" s="13">
        <f t="shared" si="7"/>
        <v>110.27170381484201</v>
      </c>
      <c r="I62" s="13">
        <f t="shared" si="7"/>
        <v>99.05007006777637</v>
      </c>
      <c r="J62" s="13">
        <f t="shared" si="7"/>
        <v>91.47689427819597</v>
      </c>
      <c r="K62" s="13">
        <f t="shared" si="7"/>
        <v>0</v>
      </c>
      <c r="L62" s="13">
        <f t="shared" si="7"/>
        <v>16.274407882315373</v>
      </c>
      <c r="M62" s="13">
        <f t="shared" si="7"/>
        <v>50.481392834432235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80.9658957985621</v>
      </c>
      <c r="W62" s="13">
        <f t="shared" si="7"/>
        <v>101.04500275061108</v>
      </c>
      <c r="X62" s="13">
        <f t="shared" si="7"/>
        <v>0</v>
      </c>
      <c r="Y62" s="13">
        <f t="shared" si="7"/>
        <v>0</v>
      </c>
      <c r="Z62" s="14">
        <f t="shared" si="7"/>
        <v>78.85075874003465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83.33734589319037</v>
      </c>
      <c r="E63" s="13">
        <f t="shared" si="7"/>
        <v>83.33734589319037</v>
      </c>
      <c r="F63" s="13">
        <f t="shared" si="7"/>
        <v>75.30417815951785</v>
      </c>
      <c r="G63" s="13">
        <f t="shared" si="7"/>
        <v>56.84754910435756</v>
      </c>
      <c r="H63" s="13">
        <f t="shared" si="7"/>
        <v>96.56786637212404</v>
      </c>
      <c r="I63" s="13">
        <f t="shared" si="7"/>
        <v>75.97879869431397</v>
      </c>
      <c r="J63" s="13">
        <f t="shared" si="7"/>
        <v>72.28746107445396</v>
      </c>
      <c r="K63" s="13">
        <f t="shared" si="7"/>
        <v>0</v>
      </c>
      <c r="L63" s="13">
        <f t="shared" si="7"/>
        <v>0</v>
      </c>
      <c r="M63" s="13">
        <f t="shared" si="7"/>
        <v>24.5411036062053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51.38035406748044</v>
      </c>
      <c r="W63" s="13">
        <f t="shared" si="7"/>
        <v>99.99912854030501</v>
      </c>
      <c r="X63" s="13">
        <f t="shared" si="7"/>
        <v>0</v>
      </c>
      <c r="Y63" s="13">
        <f t="shared" si="7"/>
        <v>0</v>
      </c>
      <c r="Z63" s="14">
        <f t="shared" si="7"/>
        <v>83.33734589319037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79.05734715166403</v>
      </c>
      <c r="E64" s="13">
        <f t="shared" si="7"/>
        <v>79.05734715166403</v>
      </c>
      <c r="F64" s="13">
        <f t="shared" si="7"/>
        <v>61.2912390734079</v>
      </c>
      <c r="G64" s="13">
        <f t="shared" si="7"/>
        <v>57.96326324144812</v>
      </c>
      <c r="H64" s="13">
        <f t="shared" si="7"/>
        <v>113.3738011504386</v>
      </c>
      <c r="I64" s="13">
        <f t="shared" si="7"/>
        <v>78.49200652441164</v>
      </c>
      <c r="J64" s="13">
        <f t="shared" si="7"/>
        <v>139.12663399959683</v>
      </c>
      <c r="K64" s="13">
        <f t="shared" si="7"/>
        <v>0</v>
      </c>
      <c r="L64" s="13">
        <f t="shared" si="7"/>
        <v>0</v>
      </c>
      <c r="M64" s="13">
        <f t="shared" si="7"/>
        <v>72.58254854116126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76.13785368907388</v>
      </c>
      <c r="W64" s="13">
        <f t="shared" si="7"/>
        <v>101.02568340140698</v>
      </c>
      <c r="X64" s="13">
        <f t="shared" si="7"/>
        <v>0</v>
      </c>
      <c r="Y64" s="13">
        <f t="shared" si="7"/>
        <v>0</v>
      </c>
      <c r="Z64" s="14">
        <f t="shared" si="7"/>
        <v>79.05734715166403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-3955.7507082152974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-999.2700729927006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12.584474885844749</v>
      </c>
      <c r="G66" s="16">
        <f t="shared" si="7"/>
        <v>0</v>
      </c>
      <c r="H66" s="16">
        <f t="shared" si="7"/>
        <v>89.01738590499845</v>
      </c>
      <c r="I66" s="16">
        <f t="shared" si="7"/>
        <v>59.72979611888971</v>
      </c>
      <c r="J66" s="16">
        <f t="shared" si="7"/>
        <v>69.94602929838088</v>
      </c>
      <c r="K66" s="16">
        <f t="shared" si="7"/>
        <v>0</v>
      </c>
      <c r="L66" s="16">
        <f t="shared" si="7"/>
        <v>0</v>
      </c>
      <c r="M66" s="16">
        <f t="shared" si="7"/>
        <v>58.95502989342345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59.51727334307818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49392199</v>
      </c>
      <c r="C67" s="23"/>
      <c r="D67" s="24">
        <v>61234146</v>
      </c>
      <c r="E67" s="25">
        <v>61234146</v>
      </c>
      <c r="F67" s="25">
        <v>4820814</v>
      </c>
      <c r="G67" s="25">
        <v>4233606</v>
      </c>
      <c r="H67" s="25">
        <v>4245410</v>
      </c>
      <c r="I67" s="25">
        <v>13299830</v>
      </c>
      <c r="J67" s="25">
        <v>4537189</v>
      </c>
      <c r="K67" s="25">
        <v>995362</v>
      </c>
      <c r="L67" s="25">
        <v>3848768</v>
      </c>
      <c r="M67" s="25">
        <v>9381319</v>
      </c>
      <c r="N67" s="25"/>
      <c r="O67" s="25"/>
      <c r="P67" s="25"/>
      <c r="Q67" s="25"/>
      <c r="R67" s="25"/>
      <c r="S67" s="25"/>
      <c r="T67" s="25"/>
      <c r="U67" s="25"/>
      <c r="V67" s="25">
        <v>22681149</v>
      </c>
      <c r="W67" s="25">
        <v>28673502</v>
      </c>
      <c r="X67" s="25"/>
      <c r="Y67" s="24"/>
      <c r="Z67" s="26">
        <v>61234146</v>
      </c>
    </row>
    <row r="68" spans="1:26" ht="13.5" hidden="1">
      <c r="A68" s="36" t="s">
        <v>31</v>
      </c>
      <c r="B68" s="18">
        <v>12282764</v>
      </c>
      <c r="C68" s="18"/>
      <c r="D68" s="19">
        <v>14966102</v>
      </c>
      <c r="E68" s="20">
        <v>14966102</v>
      </c>
      <c r="F68" s="20">
        <v>1007679</v>
      </c>
      <c r="G68" s="20">
        <v>1018686</v>
      </c>
      <c r="H68" s="20">
        <v>1018714</v>
      </c>
      <c r="I68" s="20">
        <v>3045079</v>
      </c>
      <c r="J68" s="20">
        <v>1018862</v>
      </c>
      <c r="K68" s="20"/>
      <c r="L68" s="20">
        <v>998399</v>
      </c>
      <c r="M68" s="20">
        <v>2017261</v>
      </c>
      <c r="N68" s="20"/>
      <c r="O68" s="20"/>
      <c r="P68" s="20"/>
      <c r="Q68" s="20"/>
      <c r="R68" s="20"/>
      <c r="S68" s="20"/>
      <c r="T68" s="20"/>
      <c r="U68" s="20"/>
      <c r="V68" s="20">
        <v>5062340</v>
      </c>
      <c r="W68" s="20">
        <v>7315998</v>
      </c>
      <c r="X68" s="20"/>
      <c r="Y68" s="19"/>
      <c r="Z68" s="22">
        <v>14966102</v>
      </c>
    </row>
    <row r="69" spans="1:26" ht="13.5" hidden="1">
      <c r="A69" s="37" t="s">
        <v>32</v>
      </c>
      <c r="B69" s="18">
        <v>37047955</v>
      </c>
      <c r="C69" s="18"/>
      <c r="D69" s="19">
        <v>45983767</v>
      </c>
      <c r="E69" s="20">
        <v>45983767</v>
      </c>
      <c r="F69" s="20">
        <v>3807660</v>
      </c>
      <c r="G69" s="20">
        <v>3212924</v>
      </c>
      <c r="H69" s="20">
        <v>3213812</v>
      </c>
      <c r="I69" s="20">
        <v>10234396</v>
      </c>
      <c r="J69" s="20">
        <v>3511842</v>
      </c>
      <c r="K69" s="20">
        <v>996054</v>
      </c>
      <c r="L69" s="20">
        <v>2848468</v>
      </c>
      <c r="M69" s="20">
        <v>7356364</v>
      </c>
      <c r="N69" s="20"/>
      <c r="O69" s="20"/>
      <c r="P69" s="20"/>
      <c r="Q69" s="20"/>
      <c r="R69" s="20"/>
      <c r="S69" s="20"/>
      <c r="T69" s="20"/>
      <c r="U69" s="20"/>
      <c r="V69" s="20">
        <v>17590760</v>
      </c>
      <c r="W69" s="20">
        <v>21215502</v>
      </c>
      <c r="X69" s="20"/>
      <c r="Y69" s="19"/>
      <c r="Z69" s="22">
        <v>45983767</v>
      </c>
    </row>
    <row r="70" spans="1:26" ht="13.5" hidden="1">
      <c r="A70" s="38" t="s">
        <v>114</v>
      </c>
      <c r="B70" s="18">
        <v>20234251</v>
      </c>
      <c r="C70" s="18"/>
      <c r="D70" s="19">
        <v>28966681</v>
      </c>
      <c r="E70" s="20">
        <v>28966681</v>
      </c>
      <c r="F70" s="20">
        <v>2316994</v>
      </c>
      <c r="G70" s="20">
        <v>1691650</v>
      </c>
      <c r="H70" s="20">
        <v>1547601</v>
      </c>
      <c r="I70" s="20">
        <v>5556245</v>
      </c>
      <c r="J70" s="20">
        <v>2050545</v>
      </c>
      <c r="K70" s="20">
        <v>431749</v>
      </c>
      <c r="L70" s="20">
        <v>1615569</v>
      </c>
      <c r="M70" s="20">
        <v>4097863</v>
      </c>
      <c r="N70" s="20"/>
      <c r="O70" s="20"/>
      <c r="P70" s="20"/>
      <c r="Q70" s="20"/>
      <c r="R70" s="20"/>
      <c r="S70" s="20"/>
      <c r="T70" s="20"/>
      <c r="U70" s="20"/>
      <c r="V70" s="20">
        <v>9654108</v>
      </c>
      <c r="W70" s="20">
        <v>13097502</v>
      </c>
      <c r="X70" s="20"/>
      <c r="Y70" s="19"/>
      <c r="Z70" s="22">
        <v>28966681</v>
      </c>
    </row>
    <row r="71" spans="1:26" ht="13.5" hidden="1">
      <c r="A71" s="38" t="s">
        <v>115</v>
      </c>
      <c r="B71" s="18">
        <v>7512917</v>
      </c>
      <c r="C71" s="18"/>
      <c r="D71" s="19">
        <v>7415188</v>
      </c>
      <c r="E71" s="20">
        <v>7415188</v>
      </c>
      <c r="F71" s="20">
        <v>621074</v>
      </c>
      <c r="G71" s="20">
        <v>620557</v>
      </c>
      <c r="H71" s="20">
        <v>757148</v>
      </c>
      <c r="I71" s="20">
        <v>1998779</v>
      </c>
      <c r="J71" s="20">
        <v>578017</v>
      </c>
      <c r="K71" s="20">
        <v>178698</v>
      </c>
      <c r="L71" s="20">
        <v>429011</v>
      </c>
      <c r="M71" s="20">
        <v>1185726</v>
      </c>
      <c r="N71" s="20"/>
      <c r="O71" s="20"/>
      <c r="P71" s="20"/>
      <c r="Q71" s="20"/>
      <c r="R71" s="20"/>
      <c r="S71" s="20"/>
      <c r="T71" s="20"/>
      <c r="U71" s="20"/>
      <c r="V71" s="20">
        <v>3184505</v>
      </c>
      <c r="W71" s="20">
        <v>3486498</v>
      </c>
      <c r="X71" s="20"/>
      <c r="Y71" s="19"/>
      <c r="Z71" s="22">
        <v>7415188</v>
      </c>
    </row>
    <row r="72" spans="1:26" ht="13.5" hidden="1">
      <c r="A72" s="38" t="s">
        <v>116</v>
      </c>
      <c r="B72" s="18">
        <v>5491740</v>
      </c>
      <c r="C72" s="18"/>
      <c r="D72" s="19">
        <v>3671804</v>
      </c>
      <c r="E72" s="20">
        <v>3671804</v>
      </c>
      <c r="F72" s="20">
        <v>397711</v>
      </c>
      <c r="G72" s="20">
        <v>399099</v>
      </c>
      <c r="H72" s="20">
        <v>383872</v>
      </c>
      <c r="I72" s="20">
        <v>1180682</v>
      </c>
      <c r="J72" s="20">
        <v>367368</v>
      </c>
      <c r="K72" s="20">
        <v>424088</v>
      </c>
      <c r="L72" s="20">
        <v>290651</v>
      </c>
      <c r="M72" s="20">
        <v>1082107</v>
      </c>
      <c r="N72" s="20"/>
      <c r="O72" s="20"/>
      <c r="P72" s="20"/>
      <c r="Q72" s="20"/>
      <c r="R72" s="20"/>
      <c r="S72" s="20"/>
      <c r="T72" s="20"/>
      <c r="U72" s="20"/>
      <c r="V72" s="20">
        <v>2262789</v>
      </c>
      <c r="W72" s="20">
        <v>1836000</v>
      </c>
      <c r="X72" s="20"/>
      <c r="Y72" s="19"/>
      <c r="Z72" s="22">
        <v>3671804</v>
      </c>
    </row>
    <row r="73" spans="1:26" ht="13.5" hidden="1">
      <c r="A73" s="38" t="s">
        <v>117</v>
      </c>
      <c r="B73" s="18">
        <v>3809047</v>
      </c>
      <c r="C73" s="18"/>
      <c r="D73" s="19">
        <v>5930094</v>
      </c>
      <c r="E73" s="20">
        <v>5930094</v>
      </c>
      <c r="F73" s="20">
        <v>468124</v>
      </c>
      <c r="G73" s="20">
        <v>500153</v>
      </c>
      <c r="H73" s="20">
        <v>525191</v>
      </c>
      <c r="I73" s="20">
        <v>1493468</v>
      </c>
      <c r="J73" s="20">
        <v>515912</v>
      </c>
      <c r="K73" s="20">
        <v>-40246</v>
      </c>
      <c r="L73" s="20">
        <v>513237</v>
      </c>
      <c r="M73" s="20">
        <v>988903</v>
      </c>
      <c r="N73" s="20"/>
      <c r="O73" s="20"/>
      <c r="P73" s="20"/>
      <c r="Q73" s="20"/>
      <c r="R73" s="20"/>
      <c r="S73" s="20"/>
      <c r="T73" s="20"/>
      <c r="U73" s="20"/>
      <c r="V73" s="20">
        <v>2482371</v>
      </c>
      <c r="W73" s="20">
        <v>2795502</v>
      </c>
      <c r="X73" s="20"/>
      <c r="Y73" s="19"/>
      <c r="Z73" s="22">
        <v>5930094</v>
      </c>
    </row>
    <row r="74" spans="1:26" ht="13.5" hidden="1">
      <c r="A74" s="38" t="s">
        <v>118</v>
      </c>
      <c r="B74" s="18"/>
      <c r="C74" s="18"/>
      <c r="D74" s="19"/>
      <c r="E74" s="20"/>
      <c r="F74" s="20">
        <v>3757</v>
      </c>
      <c r="G74" s="20">
        <v>1465</v>
      </c>
      <c r="H74" s="20"/>
      <c r="I74" s="20">
        <v>5222</v>
      </c>
      <c r="J74" s="20"/>
      <c r="K74" s="20">
        <v>1765</v>
      </c>
      <c r="L74" s="20"/>
      <c r="M74" s="20">
        <v>1765</v>
      </c>
      <c r="N74" s="20"/>
      <c r="O74" s="20"/>
      <c r="P74" s="20"/>
      <c r="Q74" s="20"/>
      <c r="R74" s="20"/>
      <c r="S74" s="20"/>
      <c r="T74" s="20"/>
      <c r="U74" s="20"/>
      <c r="V74" s="20">
        <v>6987</v>
      </c>
      <c r="W74" s="20"/>
      <c r="X74" s="20"/>
      <c r="Y74" s="19"/>
      <c r="Z74" s="22"/>
    </row>
    <row r="75" spans="1:26" ht="13.5" hidden="1">
      <c r="A75" s="39" t="s">
        <v>119</v>
      </c>
      <c r="B75" s="27">
        <v>61480</v>
      </c>
      <c r="C75" s="27"/>
      <c r="D75" s="28">
        <v>284277</v>
      </c>
      <c r="E75" s="29">
        <v>284277</v>
      </c>
      <c r="F75" s="29">
        <v>5475</v>
      </c>
      <c r="G75" s="29">
        <v>1996</v>
      </c>
      <c r="H75" s="29">
        <v>12884</v>
      </c>
      <c r="I75" s="29">
        <v>20355</v>
      </c>
      <c r="J75" s="29">
        <v>6485</v>
      </c>
      <c r="K75" s="29">
        <v>-692</v>
      </c>
      <c r="L75" s="29">
        <v>1901</v>
      </c>
      <c r="M75" s="29">
        <v>7694</v>
      </c>
      <c r="N75" s="29"/>
      <c r="O75" s="29"/>
      <c r="P75" s="29"/>
      <c r="Q75" s="29"/>
      <c r="R75" s="29"/>
      <c r="S75" s="29"/>
      <c r="T75" s="29"/>
      <c r="U75" s="29"/>
      <c r="V75" s="29">
        <v>28049</v>
      </c>
      <c r="W75" s="29">
        <v>142002</v>
      </c>
      <c r="X75" s="29"/>
      <c r="Y75" s="28"/>
      <c r="Z75" s="30">
        <v>284277</v>
      </c>
    </row>
    <row r="76" spans="1:26" ht="13.5" hidden="1">
      <c r="A76" s="41" t="s">
        <v>121</v>
      </c>
      <c r="B76" s="31">
        <v>49392199</v>
      </c>
      <c r="C76" s="31"/>
      <c r="D76" s="32">
        <v>48760001</v>
      </c>
      <c r="E76" s="33">
        <v>48760001</v>
      </c>
      <c r="F76" s="33">
        <v>2643799</v>
      </c>
      <c r="G76" s="33">
        <v>3308892</v>
      </c>
      <c r="H76" s="33">
        <v>3673709</v>
      </c>
      <c r="I76" s="33">
        <v>9626400</v>
      </c>
      <c r="J76" s="33">
        <v>3563765</v>
      </c>
      <c r="K76" s="33"/>
      <c r="L76" s="33">
        <v>798332</v>
      </c>
      <c r="M76" s="33">
        <v>4362097</v>
      </c>
      <c r="N76" s="33"/>
      <c r="O76" s="33"/>
      <c r="P76" s="33"/>
      <c r="Q76" s="33"/>
      <c r="R76" s="33"/>
      <c r="S76" s="33"/>
      <c r="T76" s="33"/>
      <c r="U76" s="33"/>
      <c r="V76" s="33">
        <v>13988497</v>
      </c>
      <c r="W76" s="33">
        <v>28884156</v>
      </c>
      <c r="X76" s="33"/>
      <c r="Y76" s="32"/>
      <c r="Z76" s="34">
        <v>48760001</v>
      </c>
    </row>
    <row r="77" spans="1:26" ht="13.5" hidden="1">
      <c r="A77" s="36" t="s">
        <v>31</v>
      </c>
      <c r="B77" s="18">
        <v>12282764</v>
      </c>
      <c r="C77" s="18"/>
      <c r="D77" s="19">
        <v>11973000</v>
      </c>
      <c r="E77" s="20">
        <v>11973000</v>
      </c>
      <c r="F77" s="20">
        <v>473488</v>
      </c>
      <c r="G77" s="20">
        <v>688060</v>
      </c>
      <c r="H77" s="20">
        <v>814881</v>
      </c>
      <c r="I77" s="20">
        <v>1976429</v>
      </c>
      <c r="J77" s="20">
        <v>811223</v>
      </c>
      <c r="K77" s="20"/>
      <c r="L77" s="20"/>
      <c r="M77" s="20">
        <v>811223</v>
      </c>
      <c r="N77" s="20"/>
      <c r="O77" s="20"/>
      <c r="P77" s="20"/>
      <c r="Q77" s="20"/>
      <c r="R77" s="20"/>
      <c r="S77" s="20"/>
      <c r="T77" s="20"/>
      <c r="U77" s="20"/>
      <c r="V77" s="20">
        <v>2787652</v>
      </c>
      <c r="W77" s="20">
        <v>7342175</v>
      </c>
      <c r="X77" s="20"/>
      <c r="Y77" s="19"/>
      <c r="Z77" s="22">
        <v>11973000</v>
      </c>
    </row>
    <row r="78" spans="1:26" ht="13.5" hidden="1">
      <c r="A78" s="37" t="s">
        <v>32</v>
      </c>
      <c r="B78" s="18">
        <v>37047955</v>
      </c>
      <c r="C78" s="18"/>
      <c r="D78" s="19">
        <v>36787001</v>
      </c>
      <c r="E78" s="20">
        <v>36787001</v>
      </c>
      <c r="F78" s="20">
        <v>2169622</v>
      </c>
      <c r="G78" s="20">
        <v>2620832</v>
      </c>
      <c r="H78" s="20">
        <v>2847359</v>
      </c>
      <c r="I78" s="20">
        <v>7637813</v>
      </c>
      <c r="J78" s="20">
        <v>2748006</v>
      </c>
      <c r="K78" s="20"/>
      <c r="L78" s="20">
        <v>798332</v>
      </c>
      <c r="M78" s="20">
        <v>3546338</v>
      </c>
      <c r="N78" s="20"/>
      <c r="O78" s="20"/>
      <c r="P78" s="20"/>
      <c r="Q78" s="20"/>
      <c r="R78" s="20"/>
      <c r="S78" s="20"/>
      <c r="T78" s="20"/>
      <c r="U78" s="20"/>
      <c r="V78" s="20">
        <v>11184151</v>
      </c>
      <c r="W78" s="20">
        <v>21541981</v>
      </c>
      <c r="X78" s="20"/>
      <c r="Y78" s="19"/>
      <c r="Z78" s="22">
        <v>36787001</v>
      </c>
    </row>
    <row r="79" spans="1:26" ht="13.5" hidden="1">
      <c r="A79" s="38" t="s">
        <v>114</v>
      </c>
      <c r="B79" s="18">
        <v>20234251</v>
      </c>
      <c r="C79" s="18"/>
      <c r="D79" s="19">
        <v>23191910</v>
      </c>
      <c r="E79" s="20">
        <v>23191910</v>
      </c>
      <c r="F79" s="20">
        <v>995656</v>
      </c>
      <c r="G79" s="20">
        <v>1546731</v>
      </c>
      <c r="H79" s="20">
        <v>1046313</v>
      </c>
      <c r="I79" s="20">
        <v>3588700</v>
      </c>
      <c r="J79" s="20">
        <v>1235922</v>
      </c>
      <c r="K79" s="20"/>
      <c r="L79" s="20">
        <v>798332</v>
      </c>
      <c r="M79" s="20">
        <v>2034254</v>
      </c>
      <c r="N79" s="20"/>
      <c r="O79" s="20"/>
      <c r="P79" s="20"/>
      <c r="Q79" s="20"/>
      <c r="R79" s="20"/>
      <c r="S79" s="20"/>
      <c r="T79" s="20"/>
      <c r="U79" s="20"/>
      <c r="V79" s="20">
        <v>5622954</v>
      </c>
      <c r="W79" s="20">
        <v>13358890</v>
      </c>
      <c r="X79" s="20"/>
      <c r="Y79" s="19"/>
      <c r="Z79" s="22">
        <v>23191910</v>
      </c>
    </row>
    <row r="80" spans="1:26" ht="13.5" hidden="1">
      <c r="A80" s="38" t="s">
        <v>115</v>
      </c>
      <c r="B80" s="18">
        <v>7512917</v>
      </c>
      <c r="C80" s="18"/>
      <c r="D80" s="19">
        <v>5846932</v>
      </c>
      <c r="E80" s="20">
        <v>5846932</v>
      </c>
      <c r="F80" s="20">
        <v>587554</v>
      </c>
      <c r="G80" s="20">
        <v>557318</v>
      </c>
      <c r="H80" s="20">
        <v>834920</v>
      </c>
      <c r="I80" s="20">
        <v>1979792</v>
      </c>
      <c r="J80" s="20">
        <v>528752</v>
      </c>
      <c r="K80" s="20"/>
      <c r="L80" s="20">
        <v>69819</v>
      </c>
      <c r="M80" s="20">
        <v>598571</v>
      </c>
      <c r="N80" s="20"/>
      <c r="O80" s="20"/>
      <c r="P80" s="20"/>
      <c r="Q80" s="20"/>
      <c r="R80" s="20"/>
      <c r="S80" s="20"/>
      <c r="T80" s="20"/>
      <c r="U80" s="20"/>
      <c r="V80" s="20">
        <v>2578363</v>
      </c>
      <c r="W80" s="20">
        <v>3522932</v>
      </c>
      <c r="X80" s="20"/>
      <c r="Y80" s="19"/>
      <c r="Z80" s="22">
        <v>5846932</v>
      </c>
    </row>
    <row r="81" spans="1:26" ht="13.5" hidden="1">
      <c r="A81" s="38" t="s">
        <v>116</v>
      </c>
      <c r="B81" s="18">
        <v>5491740</v>
      </c>
      <c r="C81" s="18"/>
      <c r="D81" s="19">
        <v>3059984</v>
      </c>
      <c r="E81" s="20">
        <v>3059984</v>
      </c>
      <c r="F81" s="20">
        <v>299493</v>
      </c>
      <c r="G81" s="20">
        <v>226878</v>
      </c>
      <c r="H81" s="20">
        <v>370697</v>
      </c>
      <c r="I81" s="20">
        <v>897068</v>
      </c>
      <c r="J81" s="20">
        <v>265561</v>
      </c>
      <c r="K81" s="20"/>
      <c r="L81" s="20"/>
      <c r="M81" s="20">
        <v>265561</v>
      </c>
      <c r="N81" s="20"/>
      <c r="O81" s="20"/>
      <c r="P81" s="20"/>
      <c r="Q81" s="20"/>
      <c r="R81" s="20"/>
      <c r="S81" s="20"/>
      <c r="T81" s="20"/>
      <c r="U81" s="20"/>
      <c r="V81" s="20">
        <v>1162629</v>
      </c>
      <c r="W81" s="20">
        <v>1835984</v>
      </c>
      <c r="X81" s="20"/>
      <c r="Y81" s="19"/>
      <c r="Z81" s="22">
        <v>3059984</v>
      </c>
    </row>
    <row r="82" spans="1:26" ht="13.5" hidden="1">
      <c r="A82" s="38" t="s">
        <v>117</v>
      </c>
      <c r="B82" s="18">
        <v>3809047</v>
      </c>
      <c r="C82" s="18"/>
      <c r="D82" s="19">
        <v>4688175</v>
      </c>
      <c r="E82" s="20">
        <v>4688175</v>
      </c>
      <c r="F82" s="20">
        <v>286919</v>
      </c>
      <c r="G82" s="20">
        <v>289905</v>
      </c>
      <c r="H82" s="20">
        <v>595429</v>
      </c>
      <c r="I82" s="20">
        <v>1172253</v>
      </c>
      <c r="J82" s="20">
        <v>717771</v>
      </c>
      <c r="K82" s="20"/>
      <c r="L82" s="20"/>
      <c r="M82" s="20">
        <v>717771</v>
      </c>
      <c r="N82" s="20"/>
      <c r="O82" s="20"/>
      <c r="P82" s="20"/>
      <c r="Q82" s="20"/>
      <c r="R82" s="20"/>
      <c r="S82" s="20"/>
      <c r="T82" s="20"/>
      <c r="U82" s="20"/>
      <c r="V82" s="20">
        <v>1890024</v>
      </c>
      <c r="W82" s="20">
        <v>2824175</v>
      </c>
      <c r="X82" s="20"/>
      <c r="Y82" s="19"/>
      <c r="Z82" s="22">
        <v>4688175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>
        <v>-69819</v>
      </c>
      <c r="M83" s="20">
        <v>-69819</v>
      </c>
      <c r="N83" s="20"/>
      <c r="O83" s="20"/>
      <c r="P83" s="20"/>
      <c r="Q83" s="20"/>
      <c r="R83" s="20"/>
      <c r="S83" s="20"/>
      <c r="T83" s="20"/>
      <c r="U83" s="20"/>
      <c r="V83" s="20">
        <v>-69819</v>
      </c>
      <c r="W83" s="20"/>
      <c r="X83" s="20"/>
      <c r="Y83" s="19"/>
      <c r="Z83" s="22"/>
    </row>
    <row r="84" spans="1:26" ht="13.5" hidden="1">
      <c r="A84" s="39" t="s">
        <v>119</v>
      </c>
      <c r="B84" s="27">
        <v>61480</v>
      </c>
      <c r="C84" s="27"/>
      <c r="D84" s="28"/>
      <c r="E84" s="29"/>
      <c r="F84" s="29">
        <v>689</v>
      </c>
      <c r="G84" s="29"/>
      <c r="H84" s="29">
        <v>11469</v>
      </c>
      <c r="I84" s="29">
        <v>12158</v>
      </c>
      <c r="J84" s="29">
        <v>4536</v>
      </c>
      <c r="K84" s="29"/>
      <c r="L84" s="29"/>
      <c r="M84" s="29">
        <v>4536</v>
      </c>
      <c r="N84" s="29"/>
      <c r="O84" s="29"/>
      <c r="P84" s="29"/>
      <c r="Q84" s="29"/>
      <c r="R84" s="29"/>
      <c r="S84" s="29"/>
      <c r="T84" s="29"/>
      <c r="U84" s="29"/>
      <c r="V84" s="29">
        <v>16694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93322624</v>
      </c>
      <c r="C5" s="18">
        <v>0</v>
      </c>
      <c r="D5" s="58">
        <v>99461638</v>
      </c>
      <c r="E5" s="59">
        <v>99461638</v>
      </c>
      <c r="F5" s="59">
        <v>28282983</v>
      </c>
      <c r="G5" s="59">
        <v>3078320</v>
      </c>
      <c r="H5" s="59">
        <v>7178622</v>
      </c>
      <c r="I5" s="59">
        <v>38539925</v>
      </c>
      <c r="J5" s="59">
        <v>7039474</v>
      </c>
      <c r="K5" s="59">
        <v>6882988</v>
      </c>
      <c r="L5" s="59">
        <v>6579470</v>
      </c>
      <c r="M5" s="59">
        <v>20501932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59041857</v>
      </c>
      <c r="W5" s="59">
        <v>46196139</v>
      </c>
      <c r="X5" s="59">
        <v>12845718</v>
      </c>
      <c r="Y5" s="60">
        <v>27.81</v>
      </c>
      <c r="Z5" s="61">
        <v>99461638</v>
      </c>
    </row>
    <row r="6" spans="1:26" ht="13.5">
      <c r="A6" s="57" t="s">
        <v>32</v>
      </c>
      <c r="B6" s="18">
        <v>371687572</v>
      </c>
      <c r="C6" s="18">
        <v>0</v>
      </c>
      <c r="D6" s="58">
        <v>447594620</v>
      </c>
      <c r="E6" s="59">
        <v>447594620</v>
      </c>
      <c r="F6" s="59">
        <v>32415455</v>
      </c>
      <c r="G6" s="59">
        <v>31773563</v>
      </c>
      <c r="H6" s="59">
        <v>33451674</v>
      </c>
      <c r="I6" s="59">
        <v>97640692</v>
      </c>
      <c r="J6" s="59">
        <v>36685782</v>
      </c>
      <c r="K6" s="59">
        <v>29338242</v>
      </c>
      <c r="L6" s="59">
        <v>37892687</v>
      </c>
      <c r="M6" s="59">
        <v>103916711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201557403</v>
      </c>
      <c r="W6" s="59">
        <v>223418534</v>
      </c>
      <c r="X6" s="59">
        <v>-21861131</v>
      </c>
      <c r="Y6" s="60">
        <v>-9.78</v>
      </c>
      <c r="Z6" s="61">
        <v>447594620</v>
      </c>
    </row>
    <row r="7" spans="1:26" ht="13.5">
      <c r="A7" s="57" t="s">
        <v>33</v>
      </c>
      <c r="B7" s="18">
        <v>4523220</v>
      </c>
      <c r="C7" s="18">
        <v>0</v>
      </c>
      <c r="D7" s="58">
        <v>4350000</v>
      </c>
      <c r="E7" s="59">
        <v>4350000</v>
      </c>
      <c r="F7" s="59">
        <v>482459</v>
      </c>
      <c r="G7" s="59">
        <v>436886</v>
      </c>
      <c r="H7" s="59">
        <v>342144</v>
      </c>
      <c r="I7" s="59">
        <v>1261489</v>
      </c>
      <c r="J7" s="59">
        <v>70676</v>
      </c>
      <c r="K7" s="59">
        <v>487286</v>
      </c>
      <c r="L7" s="59">
        <v>383887</v>
      </c>
      <c r="M7" s="59">
        <v>941849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2203338</v>
      </c>
      <c r="W7" s="59">
        <v>2175000</v>
      </c>
      <c r="X7" s="59">
        <v>28338</v>
      </c>
      <c r="Y7" s="60">
        <v>1.3</v>
      </c>
      <c r="Z7" s="61">
        <v>4350000</v>
      </c>
    </row>
    <row r="8" spans="1:26" ht="13.5">
      <c r="A8" s="57" t="s">
        <v>34</v>
      </c>
      <c r="B8" s="18">
        <v>86781238</v>
      </c>
      <c r="C8" s="18">
        <v>0</v>
      </c>
      <c r="D8" s="58">
        <v>93391658</v>
      </c>
      <c r="E8" s="59">
        <v>93391658</v>
      </c>
      <c r="F8" s="59">
        <v>32567657</v>
      </c>
      <c r="G8" s="59">
        <v>74709</v>
      </c>
      <c r="H8" s="59">
        <v>1351813</v>
      </c>
      <c r="I8" s="59">
        <v>33994179</v>
      </c>
      <c r="J8" s="59">
        <v>291306</v>
      </c>
      <c r="K8" s="59">
        <v>1028909</v>
      </c>
      <c r="L8" s="59">
        <v>26332772</v>
      </c>
      <c r="M8" s="59">
        <v>27652987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61647166</v>
      </c>
      <c r="W8" s="59">
        <v>59153979</v>
      </c>
      <c r="X8" s="59">
        <v>2493187</v>
      </c>
      <c r="Y8" s="60">
        <v>4.21</v>
      </c>
      <c r="Z8" s="61">
        <v>93391658</v>
      </c>
    </row>
    <row r="9" spans="1:26" ht="13.5">
      <c r="A9" s="57" t="s">
        <v>35</v>
      </c>
      <c r="B9" s="18">
        <v>80054189</v>
      </c>
      <c r="C9" s="18">
        <v>0</v>
      </c>
      <c r="D9" s="58">
        <v>66979751</v>
      </c>
      <c r="E9" s="59">
        <v>66979751</v>
      </c>
      <c r="F9" s="59">
        <v>1622593</v>
      </c>
      <c r="G9" s="59">
        <v>2156342</v>
      </c>
      <c r="H9" s="59">
        <v>2118675</v>
      </c>
      <c r="I9" s="59">
        <v>5897610</v>
      </c>
      <c r="J9" s="59">
        <v>4324585</v>
      </c>
      <c r="K9" s="59">
        <v>3809024</v>
      </c>
      <c r="L9" s="59">
        <v>2403208</v>
      </c>
      <c r="M9" s="59">
        <v>10536817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16434427</v>
      </c>
      <c r="W9" s="59">
        <v>34190241</v>
      </c>
      <c r="X9" s="59">
        <v>-17755814</v>
      </c>
      <c r="Y9" s="60">
        <v>-51.93</v>
      </c>
      <c r="Z9" s="61">
        <v>66979751</v>
      </c>
    </row>
    <row r="10" spans="1:26" ht="25.5">
      <c r="A10" s="62" t="s">
        <v>106</v>
      </c>
      <c r="B10" s="63">
        <f>SUM(B5:B9)</f>
        <v>636368843</v>
      </c>
      <c r="C10" s="63">
        <f>SUM(C5:C9)</f>
        <v>0</v>
      </c>
      <c r="D10" s="64">
        <f aca="true" t="shared" si="0" ref="D10:Z10">SUM(D5:D9)</f>
        <v>711777667</v>
      </c>
      <c r="E10" s="65">
        <f t="shared" si="0"/>
        <v>711777667</v>
      </c>
      <c r="F10" s="65">
        <f t="shared" si="0"/>
        <v>95371147</v>
      </c>
      <c r="G10" s="65">
        <f t="shared" si="0"/>
        <v>37519820</v>
      </c>
      <c r="H10" s="65">
        <f t="shared" si="0"/>
        <v>44442928</v>
      </c>
      <c r="I10" s="65">
        <f t="shared" si="0"/>
        <v>177333895</v>
      </c>
      <c r="J10" s="65">
        <f t="shared" si="0"/>
        <v>48411823</v>
      </c>
      <c r="K10" s="65">
        <f t="shared" si="0"/>
        <v>41546449</v>
      </c>
      <c r="L10" s="65">
        <f t="shared" si="0"/>
        <v>73592024</v>
      </c>
      <c r="M10" s="65">
        <f t="shared" si="0"/>
        <v>163550296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340884191</v>
      </c>
      <c r="W10" s="65">
        <f t="shared" si="0"/>
        <v>365133893</v>
      </c>
      <c r="X10" s="65">
        <f t="shared" si="0"/>
        <v>-24249702</v>
      </c>
      <c r="Y10" s="66">
        <f>+IF(W10&lt;&gt;0,(X10/W10)*100,0)</f>
        <v>-6.641317737107467</v>
      </c>
      <c r="Z10" s="67">
        <f t="shared" si="0"/>
        <v>711777667</v>
      </c>
    </row>
    <row r="11" spans="1:26" ht="13.5">
      <c r="A11" s="57" t="s">
        <v>36</v>
      </c>
      <c r="B11" s="18">
        <v>305627189</v>
      </c>
      <c r="C11" s="18">
        <v>0</v>
      </c>
      <c r="D11" s="58">
        <v>325494430</v>
      </c>
      <c r="E11" s="59">
        <v>325494430</v>
      </c>
      <c r="F11" s="59">
        <v>21308245</v>
      </c>
      <c r="G11" s="59">
        <v>24255084</v>
      </c>
      <c r="H11" s="59">
        <v>22622471</v>
      </c>
      <c r="I11" s="59">
        <v>68185800</v>
      </c>
      <c r="J11" s="59">
        <v>22848087</v>
      </c>
      <c r="K11" s="59">
        <v>23239233</v>
      </c>
      <c r="L11" s="59">
        <v>22886209</v>
      </c>
      <c r="M11" s="59">
        <v>68973529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137159329</v>
      </c>
      <c r="W11" s="59">
        <v>157333621</v>
      </c>
      <c r="X11" s="59">
        <v>-20174292</v>
      </c>
      <c r="Y11" s="60">
        <v>-12.82</v>
      </c>
      <c r="Z11" s="61">
        <v>325494430</v>
      </c>
    </row>
    <row r="12" spans="1:26" ht="13.5">
      <c r="A12" s="57" t="s">
        <v>37</v>
      </c>
      <c r="B12" s="18">
        <v>10833419</v>
      </c>
      <c r="C12" s="18">
        <v>0</v>
      </c>
      <c r="D12" s="58">
        <v>11571225</v>
      </c>
      <c r="E12" s="59">
        <v>11571225</v>
      </c>
      <c r="F12" s="59">
        <v>913473</v>
      </c>
      <c r="G12" s="59">
        <v>913473</v>
      </c>
      <c r="H12" s="59">
        <v>911951</v>
      </c>
      <c r="I12" s="59">
        <v>2738897</v>
      </c>
      <c r="J12" s="59">
        <v>921087</v>
      </c>
      <c r="K12" s="59">
        <v>911951</v>
      </c>
      <c r="L12" s="59">
        <v>911951</v>
      </c>
      <c r="M12" s="59">
        <v>2744989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5483886</v>
      </c>
      <c r="W12" s="59">
        <v>5785614</v>
      </c>
      <c r="X12" s="59">
        <v>-301728</v>
      </c>
      <c r="Y12" s="60">
        <v>-5.22</v>
      </c>
      <c r="Z12" s="61">
        <v>11571225</v>
      </c>
    </row>
    <row r="13" spans="1:26" ht="13.5">
      <c r="A13" s="57" t="s">
        <v>107</v>
      </c>
      <c r="B13" s="18">
        <v>104089936</v>
      </c>
      <c r="C13" s="18">
        <v>0</v>
      </c>
      <c r="D13" s="58">
        <v>95593577</v>
      </c>
      <c r="E13" s="59">
        <v>95593577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47796786</v>
      </c>
      <c r="X13" s="59">
        <v>-47796786</v>
      </c>
      <c r="Y13" s="60">
        <v>-100</v>
      </c>
      <c r="Z13" s="61">
        <v>95593577</v>
      </c>
    </row>
    <row r="14" spans="1:26" ht="13.5">
      <c r="A14" s="57" t="s">
        <v>38</v>
      </c>
      <c r="B14" s="18">
        <v>12019219</v>
      </c>
      <c r="C14" s="18">
        <v>0</v>
      </c>
      <c r="D14" s="58">
        <v>12224837</v>
      </c>
      <c r="E14" s="59">
        <v>12224837</v>
      </c>
      <c r="F14" s="59">
        <v>635446</v>
      </c>
      <c r="G14" s="59">
        <v>812030</v>
      </c>
      <c r="H14" s="59">
        <v>552796</v>
      </c>
      <c r="I14" s="59">
        <v>2000272</v>
      </c>
      <c r="J14" s="59">
        <v>837053</v>
      </c>
      <c r="K14" s="59">
        <v>675473</v>
      </c>
      <c r="L14" s="59">
        <v>2847013</v>
      </c>
      <c r="M14" s="59">
        <v>4359539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6359811</v>
      </c>
      <c r="W14" s="59">
        <v>6278676</v>
      </c>
      <c r="X14" s="59">
        <v>81135</v>
      </c>
      <c r="Y14" s="60">
        <v>1.29</v>
      </c>
      <c r="Z14" s="61">
        <v>12224837</v>
      </c>
    </row>
    <row r="15" spans="1:26" ht="13.5">
      <c r="A15" s="57" t="s">
        <v>39</v>
      </c>
      <c r="B15" s="18">
        <v>202588930</v>
      </c>
      <c r="C15" s="18">
        <v>0</v>
      </c>
      <c r="D15" s="58">
        <v>215747274</v>
      </c>
      <c r="E15" s="59">
        <v>215747274</v>
      </c>
      <c r="F15" s="59">
        <v>1243391</v>
      </c>
      <c r="G15" s="59">
        <v>23204604</v>
      </c>
      <c r="H15" s="59">
        <v>22795135</v>
      </c>
      <c r="I15" s="59">
        <v>47243130</v>
      </c>
      <c r="J15" s="59">
        <v>14659458</v>
      </c>
      <c r="K15" s="59">
        <v>16536878</v>
      </c>
      <c r="L15" s="59">
        <v>16020298</v>
      </c>
      <c r="M15" s="59">
        <v>47216634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94459764</v>
      </c>
      <c r="W15" s="59">
        <v>106354162</v>
      </c>
      <c r="X15" s="59">
        <v>-11894398</v>
      </c>
      <c r="Y15" s="60">
        <v>-11.18</v>
      </c>
      <c r="Z15" s="61">
        <v>215747274</v>
      </c>
    </row>
    <row r="16" spans="1:26" ht="13.5">
      <c r="A16" s="68" t="s">
        <v>40</v>
      </c>
      <c r="B16" s="18">
        <v>929154</v>
      </c>
      <c r="C16" s="18">
        <v>0</v>
      </c>
      <c r="D16" s="58">
        <v>1646000</v>
      </c>
      <c r="E16" s="59">
        <v>1646000</v>
      </c>
      <c r="F16" s="59">
        <v>94270</v>
      </c>
      <c r="G16" s="59">
        <v>188964</v>
      </c>
      <c r="H16" s="59">
        <v>21120</v>
      </c>
      <c r="I16" s="59">
        <v>304354</v>
      </c>
      <c r="J16" s="59">
        <v>29070</v>
      </c>
      <c r="K16" s="59">
        <v>37719</v>
      </c>
      <c r="L16" s="59">
        <v>42140</v>
      </c>
      <c r="M16" s="59">
        <v>108929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413283</v>
      </c>
      <c r="W16" s="59">
        <v>850447</v>
      </c>
      <c r="X16" s="59">
        <v>-437164</v>
      </c>
      <c r="Y16" s="60">
        <v>-51.4</v>
      </c>
      <c r="Z16" s="61">
        <v>1646000</v>
      </c>
    </row>
    <row r="17" spans="1:26" ht="13.5">
      <c r="A17" s="57" t="s">
        <v>41</v>
      </c>
      <c r="B17" s="18">
        <v>74367434</v>
      </c>
      <c r="C17" s="18">
        <v>0</v>
      </c>
      <c r="D17" s="58">
        <v>85774068</v>
      </c>
      <c r="E17" s="59">
        <v>85774068</v>
      </c>
      <c r="F17" s="59">
        <v>1742894</v>
      </c>
      <c r="G17" s="59">
        <v>4511166</v>
      </c>
      <c r="H17" s="59">
        <v>4104283</v>
      </c>
      <c r="I17" s="59">
        <v>10358343</v>
      </c>
      <c r="J17" s="59">
        <v>4633980</v>
      </c>
      <c r="K17" s="59">
        <v>5282973</v>
      </c>
      <c r="L17" s="59">
        <v>4505298</v>
      </c>
      <c r="M17" s="59">
        <v>14422251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24780594</v>
      </c>
      <c r="W17" s="59">
        <v>36570398</v>
      </c>
      <c r="X17" s="59">
        <v>-11789804</v>
      </c>
      <c r="Y17" s="60">
        <v>-32.24</v>
      </c>
      <c r="Z17" s="61">
        <v>85774068</v>
      </c>
    </row>
    <row r="18" spans="1:26" ht="13.5">
      <c r="A18" s="69" t="s">
        <v>42</v>
      </c>
      <c r="B18" s="70">
        <f>SUM(B11:B17)</f>
        <v>710455281</v>
      </c>
      <c r="C18" s="70">
        <f>SUM(C11:C17)</f>
        <v>0</v>
      </c>
      <c r="D18" s="71">
        <f aca="true" t="shared" si="1" ref="D18:Z18">SUM(D11:D17)</f>
        <v>748051411</v>
      </c>
      <c r="E18" s="72">
        <f t="shared" si="1"/>
        <v>748051411</v>
      </c>
      <c r="F18" s="72">
        <f t="shared" si="1"/>
        <v>25937719</v>
      </c>
      <c r="G18" s="72">
        <f t="shared" si="1"/>
        <v>53885321</v>
      </c>
      <c r="H18" s="72">
        <f t="shared" si="1"/>
        <v>51007756</v>
      </c>
      <c r="I18" s="72">
        <f t="shared" si="1"/>
        <v>130830796</v>
      </c>
      <c r="J18" s="72">
        <f t="shared" si="1"/>
        <v>43928735</v>
      </c>
      <c r="K18" s="72">
        <f t="shared" si="1"/>
        <v>46684227</v>
      </c>
      <c r="L18" s="72">
        <f t="shared" si="1"/>
        <v>47212909</v>
      </c>
      <c r="M18" s="72">
        <f t="shared" si="1"/>
        <v>137825871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268656667</v>
      </c>
      <c r="W18" s="72">
        <f t="shared" si="1"/>
        <v>360969704</v>
      </c>
      <c r="X18" s="72">
        <f t="shared" si="1"/>
        <v>-92313037</v>
      </c>
      <c r="Y18" s="66">
        <f>+IF(W18&lt;&gt;0,(X18/W18)*100,0)</f>
        <v>-25.57362459426789</v>
      </c>
      <c r="Z18" s="73">
        <f t="shared" si="1"/>
        <v>748051411</v>
      </c>
    </row>
    <row r="19" spans="1:26" ht="13.5">
      <c r="A19" s="69" t="s">
        <v>43</v>
      </c>
      <c r="B19" s="74">
        <f>+B10-B18</f>
        <v>-74086438</v>
      </c>
      <c r="C19" s="74">
        <f>+C10-C18</f>
        <v>0</v>
      </c>
      <c r="D19" s="75">
        <f aca="true" t="shared" si="2" ref="D19:Z19">+D10-D18</f>
        <v>-36273744</v>
      </c>
      <c r="E19" s="76">
        <f t="shared" si="2"/>
        <v>-36273744</v>
      </c>
      <c r="F19" s="76">
        <f t="shared" si="2"/>
        <v>69433428</v>
      </c>
      <c r="G19" s="76">
        <f t="shared" si="2"/>
        <v>-16365501</v>
      </c>
      <c r="H19" s="76">
        <f t="shared" si="2"/>
        <v>-6564828</v>
      </c>
      <c r="I19" s="76">
        <f t="shared" si="2"/>
        <v>46503099</v>
      </c>
      <c r="J19" s="76">
        <f t="shared" si="2"/>
        <v>4483088</v>
      </c>
      <c r="K19" s="76">
        <f t="shared" si="2"/>
        <v>-5137778</v>
      </c>
      <c r="L19" s="76">
        <f t="shared" si="2"/>
        <v>26379115</v>
      </c>
      <c r="M19" s="76">
        <f t="shared" si="2"/>
        <v>25724425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72227524</v>
      </c>
      <c r="W19" s="76">
        <f>IF(E10=E18,0,W10-W18)</f>
        <v>4164189</v>
      </c>
      <c r="X19" s="76">
        <f t="shared" si="2"/>
        <v>68063335</v>
      </c>
      <c r="Y19" s="77">
        <f>+IF(W19&lt;&gt;0,(X19/W19)*100,0)</f>
        <v>1634.4919743076023</v>
      </c>
      <c r="Z19" s="78">
        <f t="shared" si="2"/>
        <v>-36273744</v>
      </c>
    </row>
    <row r="20" spans="1:26" ht="13.5">
      <c r="A20" s="57" t="s">
        <v>44</v>
      </c>
      <c r="B20" s="18">
        <v>34192154</v>
      </c>
      <c r="C20" s="18">
        <v>0</v>
      </c>
      <c r="D20" s="58">
        <v>45689342</v>
      </c>
      <c r="E20" s="59">
        <v>45689342</v>
      </c>
      <c r="F20" s="59">
        <v>0</v>
      </c>
      <c r="G20" s="59">
        <v>497205</v>
      </c>
      <c r="H20" s="59">
        <v>6406129</v>
      </c>
      <c r="I20" s="59">
        <v>6903334</v>
      </c>
      <c r="J20" s="59">
        <v>2526565</v>
      </c>
      <c r="K20" s="59">
        <v>3076629</v>
      </c>
      <c r="L20" s="59">
        <v>1477968</v>
      </c>
      <c r="M20" s="59">
        <v>7081162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13984496</v>
      </c>
      <c r="W20" s="59">
        <v>17995027</v>
      </c>
      <c r="X20" s="59">
        <v>-4010531</v>
      </c>
      <c r="Y20" s="60">
        <v>-22.29</v>
      </c>
      <c r="Z20" s="61">
        <v>45689342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-39894284</v>
      </c>
      <c r="C22" s="85">
        <f>SUM(C19:C21)</f>
        <v>0</v>
      </c>
      <c r="D22" s="86">
        <f aca="true" t="shared" si="3" ref="D22:Z22">SUM(D19:D21)</f>
        <v>9415598</v>
      </c>
      <c r="E22" s="87">
        <f t="shared" si="3"/>
        <v>9415598</v>
      </c>
      <c r="F22" s="87">
        <f t="shared" si="3"/>
        <v>69433428</v>
      </c>
      <c r="G22" s="87">
        <f t="shared" si="3"/>
        <v>-15868296</v>
      </c>
      <c r="H22" s="87">
        <f t="shared" si="3"/>
        <v>-158699</v>
      </c>
      <c r="I22" s="87">
        <f t="shared" si="3"/>
        <v>53406433</v>
      </c>
      <c r="J22" s="87">
        <f t="shared" si="3"/>
        <v>7009653</v>
      </c>
      <c r="K22" s="87">
        <f t="shared" si="3"/>
        <v>-2061149</v>
      </c>
      <c r="L22" s="87">
        <f t="shared" si="3"/>
        <v>27857083</v>
      </c>
      <c r="M22" s="87">
        <f t="shared" si="3"/>
        <v>32805587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86212020</v>
      </c>
      <c r="W22" s="87">
        <f t="shared" si="3"/>
        <v>22159216</v>
      </c>
      <c r="X22" s="87">
        <f t="shared" si="3"/>
        <v>64052804</v>
      </c>
      <c r="Y22" s="88">
        <f>+IF(W22&lt;&gt;0,(X22/W22)*100,0)</f>
        <v>289.05717603005445</v>
      </c>
      <c r="Z22" s="89">
        <f t="shared" si="3"/>
        <v>9415598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-39894284</v>
      </c>
      <c r="C24" s="74">
        <f>SUM(C22:C23)</f>
        <v>0</v>
      </c>
      <c r="D24" s="75">
        <f aca="true" t="shared" si="4" ref="D24:Z24">SUM(D22:D23)</f>
        <v>9415598</v>
      </c>
      <c r="E24" s="76">
        <f t="shared" si="4"/>
        <v>9415598</v>
      </c>
      <c r="F24" s="76">
        <f t="shared" si="4"/>
        <v>69433428</v>
      </c>
      <c r="G24" s="76">
        <f t="shared" si="4"/>
        <v>-15868296</v>
      </c>
      <c r="H24" s="76">
        <f t="shared" si="4"/>
        <v>-158699</v>
      </c>
      <c r="I24" s="76">
        <f t="shared" si="4"/>
        <v>53406433</v>
      </c>
      <c r="J24" s="76">
        <f t="shared" si="4"/>
        <v>7009653</v>
      </c>
      <c r="K24" s="76">
        <f t="shared" si="4"/>
        <v>-2061149</v>
      </c>
      <c r="L24" s="76">
        <f t="shared" si="4"/>
        <v>27857083</v>
      </c>
      <c r="M24" s="76">
        <f t="shared" si="4"/>
        <v>32805587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86212020</v>
      </c>
      <c r="W24" s="76">
        <f t="shared" si="4"/>
        <v>22159216</v>
      </c>
      <c r="X24" s="76">
        <f t="shared" si="4"/>
        <v>64052804</v>
      </c>
      <c r="Y24" s="77">
        <f>+IF(W24&lt;&gt;0,(X24/W24)*100,0)</f>
        <v>289.05717603005445</v>
      </c>
      <c r="Z24" s="78">
        <f t="shared" si="4"/>
        <v>9415598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52692165</v>
      </c>
      <c r="C27" s="21">
        <v>0</v>
      </c>
      <c r="D27" s="98">
        <v>104150203</v>
      </c>
      <c r="E27" s="99">
        <v>104150203</v>
      </c>
      <c r="F27" s="99">
        <v>663344</v>
      </c>
      <c r="G27" s="99">
        <v>6193903</v>
      </c>
      <c r="H27" s="99">
        <v>4250257</v>
      </c>
      <c r="I27" s="99">
        <v>11107504</v>
      </c>
      <c r="J27" s="99">
        <v>4614435</v>
      </c>
      <c r="K27" s="99">
        <v>0</v>
      </c>
      <c r="L27" s="99">
        <v>7538953</v>
      </c>
      <c r="M27" s="99">
        <v>12153388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23260892</v>
      </c>
      <c r="W27" s="99">
        <v>52075102</v>
      </c>
      <c r="X27" s="99">
        <v>-28814210</v>
      </c>
      <c r="Y27" s="100">
        <v>-55.33</v>
      </c>
      <c r="Z27" s="101">
        <v>104150203</v>
      </c>
    </row>
    <row r="28" spans="1:26" ht="13.5">
      <c r="A28" s="102" t="s">
        <v>44</v>
      </c>
      <c r="B28" s="18">
        <v>37159864</v>
      </c>
      <c r="C28" s="18">
        <v>0</v>
      </c>
      <c r="D28" s="58">
        <v>45906734</v>
      </c>
      <c r="E28" s="59">
        <v>45906734</v>
      </c>
      <c r="F28" s="59">
        <v>497205</v>
      </c>
      <c r="G28" s="59">
        <v>5891120</v>
      </c>
      <c r="H28" s="59">
        <v>2702493</v>
      </c>
      <c r="I28" s="59">
        <v>9090818</v>
      </c>
      <c r="J28" s="59">
        <v>2783267</v>
      </c>
      <c r="K28" s="59">
        <v>0</v>
      </c>
      <c r="L28" s="59">
        <v>933575</v>
      </c>
      <c r="M28" s="59">
        <v>3716842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12807660</v>
      </c>
      <c r="W28" s="59">
        <v>22953367</v>
      </c>
      <c r="X28" s="59">
        <v>-10145707</v>
      </c>
      <c r="Y28" s="60">
        <v>-44.2</v>
      </c>
      <c r="Z28" s="61">
        <v>45906734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194118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73426</v>
      </c>
      <c r="M30" s="59">
        <v>73426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73426</v>
      </c>
      <c r="W30" s="59"/>
      <c r="X30" s="59">
        <v>73426</v>
      </c>
      <c r="Y30" s="60">
        <v>0</v>
      </c>
      <c r="Z30" s="61">
        <v>0</v>
      </c>
    </row>
    <row r="31" spans="1:26" ht="13.5">
      <c r="A31" s="57" t="s">
        <v>49</v>
      </c>
      <c r="B31" s="18">
        <v>15338182</v>
      </c>
      <c r="C31" s="18">
        <v>0</v>
      </c>
      <c r="D31" s="58">
        <v>58243469</v>
      </c>
      <c r="E31" s="59">
        <v>58243469</v>
      </c>
      <c r="F31" s="59">
        <v>166139</v>
      </c>
      <c r="G31" s="59">
        <v>302783</v>
      </c>
      <c r="H31" s="59">
        <v>1547764</v>
      </c>
      <c r="I31" s="59">
        <v>2016686</v>
      </c>
      <c r="J31" s="59">
        <v>1831168</v>
      </c>
      <c r="K31" s="59">
        <v>0</v>
      </c>
      <c r="L31" s="59">
        <v>6531952</v>
      </c>
      <c r="M31" s="59">
        <v>8363120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10379806</v>
      </c>
      <c r="W31" s="59">
        <v>29121735</v>
      </c>
      <c r="X31" s="59">
        <v>-18741929</v>
      </c>
      <c r="Y31" s="60">
        <v>-64.36</v>
      </c>
      <c r="Z31" s="61">
        <v>58243469</v>
      </c>
    </row>
    <row r="32" spans="1:26" ht="13.5">
      <c r="A32" s="69" t="s">
        <v>50</v>
      </c>
      <c r="B32" s="21">
        <f>SUM(B28:B31)</f>
        <v>52692164</v>
      </c>
      <c r="C32" s="21">
        <f>SUM(C28:C31)</f>
        <v>0</v>
      </c>
      <c r="D32" s="98">
        <f aca="true" t="shared" si="5" ref="D32:Z32">SUM(D28:D31)</f>
        <v>104150203</v>
      </c>
      <c r="E32" s="99">
        <f t="shared" si="5"/>
        <v>104150203</v>
      </c>
      <c r="F32" s="99">
        <f t="shared" si="5"/>
        <v>663344</v>
      </c>
      <c r="G32" s="99">
        <f t="shared" si="5"/>
        <v>6193903</v>
      </c>
      <c r="H32" s="99">
        <f t="shared" si="5"/>
        <v>4250257</v>
      </c>
      <c r="I32" s="99">
        <f t="shared" si="5"/>
        <v>11107504</v>
      </c>
      <c r="J32" s="99">
        <f t="shared" si="5"/>
        <v>4614435</v>
      </c>
      <c r="K32" s="99">
        <f t="shared" si="5"/>
        <v>0</v>
      </c>
      <c r="L32" s="99">
        <f t="shared" si="5"/>
        <v>7538953</v>
      </c>
      <c r="M32" s="99">
        <f t="shared" si="5"/>
        <v>12153388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23260892</v>
      </c>
      <c r="W32" s="99">
        <f t="shared" si="5"/>
        <v>52075102</v>
      </c>
      <c r="X32" s="99">
        <f t="shared" si="5"/>
        <v>-28814210</v>
      </c>
      <c r="Y32" s="100">
        <f>+IF(W32&lt;&gt;0,(X32/W32)*100,0)</f>
        <v>-55.33202796223039</v>
      </c>
      <c r="Z32" s="101">
        <f t="shared" si="5"/>
        <v>104150203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157550572</v>
      </c>
      <c r="C35" s="18">
        <v>0</v>
      </c>
      <c r="D35" s="58">
        <v>99082619</v>
      </c>
      <c r="E35" s="59">
        <v>99082619</v>
      </c>
      <c r="F35" s="59">
        <v>205463126</v>
      </c>
      <c r="G35" s="59">
        <v>143305880</v>
      </c>
      <c r="H35" s="59">
        <v>137143057</v>
      </c>
      <c r="I35" s="59">
        <v>137143057</v>
      </c>
      <c r="J35" s="59">
        <v>123935645</v>
      </c>
      <c r="K35" s="59">
        <v>0</v>
      </c>
      <c r="L35" s="59">
        <v>135395896</v>
      </c>
      <c r="M35" s="59">
        <v>135395896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135395896</v>
      </c>
      <c r="W35" s="59">
        <v>49541310</v>
      </c>
      <c r="X35" s="59">
        <v>85854586</v>
      </c>
      <c r="Y35" s="60">
        <v>173.3</v>
      </c>
      <c r="Z35" s="61">
        <v>99082619</v>
      </c>
    </row>
    <row r="36" spans="1:26" ht="13.5">
      <c r="A36" s="57" t="s">
        <v>53</v>
      </c>
      <c r="B36" s="18">
        <v>2298326472</v>
      </c>
      <c r="C36" s="18">
        <v>0</v>
      </c>
      <c r="D36" s="58">
        <v>2465441908</v>
      </c>
      <c r="E36" s="59">
        <v>2465441908</v>
      </c>
      <c r="F36" s="59">
        <v>2462213321</v>
      </c>
      <c r="G36" s="59">
        <v>2311265135</v>
      </c>
      <c r="H36" s="59">
        <v>2315826077</v>
      </c>
      <c r="I36" s="59">
        <v>2315826077</v>
      </c>
      <c r="J36" s="59">
        <v>2320440018</v>
      </c>
      <c r="K36" s="59">
        <v>0</v>
      </c>
      <c r="L36" s="59">
        <v>2333862654</v>
      </c>
      <c r="M36" s="59">
        <v>2333862654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2333862654</v>
      </c>
      <c r="W36" s="59">
        <v>1232720954</v>
      </c>
      <c r="X36" s="59">
        <v>1101141700</v>
      </c>
      <c r="Y36" s="60">
        <v>89.33</v>
      </c>
      <c r="Z36" s="61">
        <v>2465441908</v>
      </c>
    </row>
    <row r="37" spans="1:26" ht="13.5">
      <c r="A37" s="57" t="s">
        <v>54</v>
      </c>
      <c r="B37" s="18">
        <v>212828276</v>
      </c>
      <c r="C37" s="18">
        <v>0</v>
      </c>
      <c r="D37" s="58">
        <v>156511000</v>
      </c>
      <c r="E37" s="59">
        <v>156511000</v>
      </c>
      <c r="F37" s="59">
        <v>138510484</v>
      </c>
      <c r="G37" s="59">
        <v>118462284</v>
      </c>
      <c r="H37" s="59">
        <v>117939830</v>
      </c>
      <c r="I37" s="59">
        <v>117939830</v>
      </c>
      <c r="J37" s="59">
        <v>104529092</v>
      </c>
      <c r="K37" s="59">
        <v>0</v>
      </c>
      <c r="L37" s="59">
        <v>106146344</v>
      </c>
      <c r="M37" s="59">
        <v>106146344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106146344</v>
      </c>
      <c r="W37" s="59">
        <v>78255500</v>
      </c>
      <c r="X37" s="59">
        <v>27890844</v>
      </c>
      <c r="Y37" s="60">
        <v>35.64</v>
      </c>
      <c r="Z37" s="61">
        <v>156511000</v>
      </c>
    </row>
    <row r="38" spans="1:26" ht="13.5">
      <c r="A38" s="57" t="s">
        <v>55</v>
      </c>
      <c r="B38" s="18">
        <v>288197119</v>
      </c>
      <c r="C38" s="18">
        <v>0</v>
      </c>
      <c r="D38" s="58">
        <v>386254707</v>
      </c>
      <c r="E38" s="59">
        <v>386254707</v>
      </c>
      <c r="F38" s="59">
        <v>407854802</v>
      </c>
      <c r="G38" s="59">
        <v>327918206</v>
      </c>
      <c r="H38" s="59">
        <v>327081617</v>
      </c>
      <c r="I38" s="59">
        <v>327081617</v>
      </c>
      <c r="J38" s="59">
        <v>326165310</v>
      </c>
      <c r="K38" s="59">
        <v>0</v>
      </c>
      <c r="L38" s="59">
        <v>323292431</v>
      </c>
      <c r="M38" s="59">
        <v>323292431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323292431</v>
      </c>
      <c r="W38" s="59">
        <v>193127354</v>
      </c>
      <c r="X38" s="59">
        <v>130165077</v>
      </c>
      <c r="Y38" s="60">
        <v>67.4</v>
      </c>
      <c r="Z38" s="61">
        <v>386254707</v>
      </c>
    </row>
    <row r="39" spans="1:26" ht="13.5">
      <c r="A39" s="57" t="s">
        <v>56</v>
      </c>
      <c r="B39" s="18">
        <v>1954851649</v>
      </c>
      <c r="C39" s="18">
        <v>0</v>
      </c>
      <c r="D39" s="58">
        <v>2021758819</v>
      </c>
      <c r="E39" s="59">
        <v>2021758819</v>
      </c>
      <c r="F39" s="59">
        <v>2121311161</v>
      </c>
      <c r="G39" s="59">
        <v>2008190524</v>
      </c>
      <c r="H39" s="59">
        <v>2007947688</v>
      </c>
      <c r="I39" s="59">
        <v>2007947688</v>
      </c>
      <c r="J39" s="59">
        <v>2013681260</v>
      </c>
      <c r="K39" s="59">
        <v>0</v>
      </c>
      <c r="L39" s="59">
        <v>2039819775</v>
      </c>
      <c r="M39" s="59">
        <v>2039819775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2039819775</v>
      </c>
      <c r="W39" s="59">
        <v>1010879410</v>
      </c>
      <c r="X39" s="59">
        <v>1028940365</v>
      </c>
      <c r="Y39" s="60">
        <v>101.79</v>
      </c>
      <c r="Z39" s="61">
        <v>2021758819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86720912</v>
      </c>
      <c r="C42" s="18">
        <v>0</v>
      </c>
      <c r="D42" s="58">
        <v>114496776</v>
      </c>
      <c r="E42" s="59">
        <v>114496776</v>
      </c>
      <c r="F42" s="59">
        <v>18963523</v>
      </c>
      <c r="G42" s="59">
        <v>-40315174</v>
      </c>
      <c r="H42" s="59">
        <v>13322366</v>
      </c>
      <c r="I42" s="59">
        <v>-8029285</v>
      </c>
      <c r="J42" s="59">
        <v>-15387951</v>
      </c>
      <c r="K42" s="59">
        <v>-3724169</v>
      </c>
      <c r="L42" s="59">
        <v>31728356</v>
      </c>
      <c r="M42" s="59">
        <v>12616236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4586951</v>
      </c>
      <c r="W42" s="59">
        <v>49366002</v>
      </c>
      <c r="X42" s="59">
        <v>-44779051</v>
      </c>
      <c r="Y42" s="60">
        <v>-90.71</v>
      </c>
      <c r="Z42" s="61">
        <v>114496776</v>
      </c>
    </row>
    <row r="43" spans="1:26" ht="13.5">
      <c r="A43" s="57" t="s">
        <v>59</v>
      </c>
      <c r="B43" s="18">
        <v>-56948905</v>
      </c>
      <c r="C43" s="18">
        <v>0</v>
      </c>
      <c r="D43" s="58">
        <v>-75064593</v>
      </c>
      <c r="E43" s="59">
        <v>-75064593</v>
      </c>
      <c r="F43" s="59">
        <v>-4366436</v>
      </c>
      <c r="G43" s="59">
        <v>-6068970</v>
      </c>
      <c r="H43" s="59">
        <v>-4436211</v>
      </c>
      <c r="I43" s="59">
        <v>-14871617</v>
      </c>
      <c r="J43" s="59">
        <v>-2627836</v>
      </c>
      <c r="K43" s="59">
        <v>-4294334</v>
      </c>
      <c r="L43" s="59">
        <v>-7537941</v>
      </c>
      <c r="M43" s="59">
        <v>-14460111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-29331728</v>
      </c>
      <c r="W43" s="59">
        <v>-38995250</v>
      </c>
      <c r="X43" s="59">
        <v>9663522</v>
      </c>
      <c r="Y43" s="60">
        <v>-24.78</v>
      </c>
      <c r="Z43" s="61">
        <v>-75064593</v>
      </c>
    </row>
    <row r="44" spans="1:26" ht="13.5">
      <c r="A44" s="57" t="s">
        <v>60</v>
      </c>
      <c r="B44" s="18">
        <v>3056119</v>
      </c>
      <c r="C44" s="18">
        <v>0</v>
      </c>
      <c r="D44" s="58">
        <v>-14000000</v>
      </c>
      <c r="E44" s="59">
        <v>-14000000</v>
      </c>
      <c r="F44" s="59">
        <v>-190145</v>
      </c>
      <c r="G44" s="59">
        <v>-300941</v>
      </c>
      <c r="H44" s="59">
        <v>-195249</v>
      </c>
      <c r="I44" s="59">
        <v>-686335</v>
      </c>
      <c r="J44" s="59">
        <v>-691343</v>
      </c>
      <c r="K44" s="59">
        <v>-611990</v>
      </c>
      <c r="L44" s="59">
        <v>-1780844</v>
      </c>
      <c r="M44" s="59">
        <v>-3084177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-3770512</v>
      </c>
      <c r="W44" s="59">
        <v>-7000000</v>
      </c>
      <c r="X44" s="59">
        <v>3229488</v>
      </c>
      <c r="Y44" s="60">
        <v>-46.14</v>
      </c>
      <c r="Z44" s="61">
        <v>-14000000</v>
      </c>
    </row>
    <row r="45" spans="1:26" ht="13.5">
      <c r="A45" s="69" t="s">
        <v>61</v>
      </c>
      <c r="B45" s="21">
        <v>76582442</v>
      </c>
      <c r="C45" s="21">
        <v>0</v>
      </c>
      <c r="D45" s="98">
        <v>33261538</v>
      </c>
      <c r="E45" s="99">
        <v>33261538</v>
      </c>
      <c r="F45" s="99">
        <v>90989384</v>
      </c>
      <c r="G45" s="99">
        <v>44304299</v>
      </c>
      <c r="H45" s="99">
        <v>52995205</v>
      </c>
      <c r="I45" s="99">
        <v>52995205</v>
      </c>
      <c r="J45" s="99">
        <v>34288075</v>
      </c>
      <c r="K45" s="99">
        <v>25657582</v>
      </c>
      <c r="L45" s="99">
        <v>48067153</v>
      </c>
      <c r="M45" s="99">
        <v>48067153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48067153</v>
      </c>
      <c r="W45" s="99">
        <v>11200107</v>
      </c>
      <c r="X45" s="99">
        <v>36867046</v>
      </c>
      <c r="Y45" s="100">
        <v>329.17</v>
      </c>
      <c r="Z45" s="101">
        <v>33261538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37095177</v>
      </c>
      <c r="C49" s="51">
        <v>0</v>
      </c>
      <c r="D49" s="128">
        <v>8846635</v>
      </c>
      <c r="E49" s="53">
        <v>4028639</v>
      </c>
      <c r="F49" s="53">
        <v>0</v>
      </c>
      <c r="G49" s="53">
        <v>0</v>
      </c>
      <c r="H49" s="53">
        <v>0</v>
      </c>
      <c r="I49" s="53">
        <v>4214803</v>
      </c>
      <c r="J49" s="53">
        <v>0</v>
      </c>
      <c r="K49" s="53">
        <v>0</v>
      </c>
      <c r="L49" s="53">
        <v>0</v>
      </c>
      <c r="M49" s="53">
        <v>14230220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3974706</v>
      </c>
      <c r="W49" s="53">
        <v>12675105</v>
      </c>
      <c r="X49" s="53">
        <v>39745979</v>
      </c>
      <c r="Y49" s="53">
        <v>124811264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22594554</v>
      </c>
      <c r="C51" s="51">
        <v>0</v>
      </c>
      <c r="D51" s="128">
        <v>2884429</v>
      </c>
      <c r="E51" s="53">
        <v>504133</v>
      </c>
      <c r="F51" s="53">
        <v>0</v>
      </c>
      <c r="G51" s="53">
        <v>0</v>
      </c>
      <c r="H51" s="53">
        <v>0</v>
      </c>
      <c r="I51" s="53">
        <v>853563</v>
      </c>
      <c r="J51" s="53">
        <v>0</v>
      </c>
      <c r="K51" s="53">
        <v>0</v>
      </c>
      <c r="L51" s="53">
        <v>0</v>
      </c>
      <c r="M51" s="53">
        <v>1006574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11863</v>
      </c>
      <c r="W51" s="53">
        <v>1178751</v>
      </c>
      <c r="X51" s="53">
        <v>1188684</v>
      </c>
      <c r="Y51" s="53">
        <v>30222551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91.45611629295955</v>
      </c>
      <c r="C58" s="5">
        <f>IF(C67=0,0,+(C76/C67)*100)</f>
        <v>0</v>
      </c>
      <c r="D58" s="6">
        <f aca="true" t="shared" si="6" ref="D58:Z58">IF(D67=0,0,+(D76/D67)*100)</f>
        <v>99.99308616174312</v>
      </c>
      <c r="E58" s="7">
        <f t="shared" si="6"/>
        <v>99.99308616174312</v>
      </c>
      <c r="F58" s="7">
        <f t="shared" si="6"/>
        <v>71.80735010630254</v>
      </c>
      <c r="G58" s="7">
        <f t="shared" si="6"/>
        <v>101.56889723627455</v>
      </c>
      <c r="H58" s="7">
        <f t="shared" si="6"/>
        <v>136.20511992133623</v>
      </c>
      <c r="I58" s="7">
        <f t="shared" si="6"/>
        <v>98.65389395462371</v>
      </c>
      <c r="J58" s="7">
        <f t="shared" si="6"/>
        <v>87.47689968082912</v>
      </c>
      <c r="K58" s="7">
        <f t="shared" si="6"/>
        <v>131.77921125688</v>
      </c>
      <c r="L58" s="7">
        <f t="shared" si="6"/>
        <v>79.64729363519176</v>
      </c>
      <c r="M58" s="7">
        <f t="shared" si="6"/>
        <v>97.59287196704048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98.14734405343883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99.99308616174312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99.96177119061723</v>
      </c>
      <c r="E59" s="10">
        <f t="shared" si="7"/>
        <v>99.96177119061723</v>
      </c>
      <c r="F59" s="10">
        <f t="shared" si="7"/>
        <v>39.20753337793259</v>
      </c>
      <c r="G59" s="10">
        <f t="shared" si="7"/>
        <v>117.93046207022012</v>
      </c>
      <c r="H59" s="10">
        <f t="shared" si="7"/>
        <v>306.12972796171744</v>
      </c>
      <c r="I59" s="10">
        <f t="shared" si="7"/>
        <v>95.21355581257617</v>
      </c>
      <c r="J59" s="10">
        <f t="shared" si="7"/>
        <v>21.87313995335447</v>
      </c>
      <c r="K59" s="10">
        <f t="shared" si="7"/>
        <v>268.52582047215543</v>
      </c>
      <c r="L59" s="10">
        <f t="shared" si="7"/>
        <v>-38.5141508358576</v>
      </c>
      <c r="M59" s="10">
        <f t="shared" si="7"/>
        <v>85.3008731079588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91.77143598311956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99.96177119061723</v>
      </c>
    </row>
    <row r="60" spans="1:26" ht="13.5">
      <c r="A60" s="37" t="s">
        <v>32</v>
      </c>
      <c r="B60" s="12">
        <f t="shared" si="7"/>
        <v>89.23154713389233</v>
      </c>
      <c r="C60" s="12">
        <f t="shared" si="7"/>
        <v>0</v>
      </c>
      <c r="D60" s="3">
        <f t="shared" si="7"/>
        <v>99.99999843608487</v>
      </c>
      <c r="E60" s="13">
        <f t="shared" si="7"/>
        <v>99.99999843608487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99.99999843608487</v>
      </c>
    </row>
    <row r="61" spans="1:26" ht="13.5">
      <c r="A61" s="38" t="s">
        <v>114</v>
      </c>
      <c r="B61" s="12">
        <f t="shared" si="7"/>
        <v>84.43347907148694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100.00000317528077</v>
      </c>
      <c r="E62" s="13">
        <f t="shared" si="7"/>
        <v>100.00000317528077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100.00000317528077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99.99999134375007</v>
      </c>
      <c r="E63" s="13">
        <f t="shared" si="7"/>
        <v>99.99999134375007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99.99999134375007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99.99998197916467</v>
      </c>
      <c r="E64" s="13">
        <f t="shared" si="7"/>
        <v>99.99998197916467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99.99998197916467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468463785</v>
      </c>
      <c r="C67" s="23"/>
      <c r="D67" s="24">
        <v>550056258</v>
      </c>
      <c r="E67" s="25">
        <v>550056258</v>
      </c>
      <c r="F67" s="25">
        <v>60987254</v>
      </c>
      <c r="G67" s="25">
        <v>35181208</v>
      </c>
      <c r="H67" s="25">
        <v>40870667</v>
      </c>
      <c r="I67" s="25">
        <v>137039129</v>
      </c>
      <c r="J67" s="25">
        <v>43916601</v>
      </c>
      <c r="K67" s="25">
        <v>36500629</v>
      </c>
      <c r="L67" s="25">
        <v>44777814</v>
      </c>
      <c r="M67" s="25">
        <v>125195044</v>
      </c>
      <c r="N67" s="25"/>
      <c r="O67" s="25"/>
      <c r="P67" s="25"/>
      <c r="Q67" s="25"/>
      <c r="R67" s="25"/>
      <c r="S67" s="25"/>
      <c r="T67" s="25"/>
      <c r="U67" s="25"/>
      <c r="V67" s="25">
        <v>262234173</v>
      </c>
      <c r="W67" s="25">
        <v>271114673</v>
      </c>
      <c r="X67" s="25"/>
      <c r="Y67" s="24"/>
      <c r="Z67" s="26">
        <v>550056258</v>
      </c>
    </row>
    <row r="68" spans="1:26" ht="13.5" hidden="1">
      <c r="A68" s="36" t="s">
        <v>31</v>
      </c>
      <c r="B68" s="18">
        <v>93322624</v>
      </c>
      <c r="C68" s="18"/>
      <c r="D68" s="19">
        <v>99461638</v>
      </c>
      <c r="E68" s="20">
        <v>99461638</v>
      </c>
      <c r="F68" s="20">
        <v>28282983</v>
      </c>
      <c r="G68" s="20">
        <v>3078320</v>
      </c>
      <c r="H68" s="20">
        <v>7178622</v>
      </c>
      <c r="I68" s="20">
        <v>38539925</v>
      </c>
      <c r="J68" s="20">
        <v>7039474</v>
      </c>
      <c r="K68" s="20">
        <v>6882988</v>
      </c>
      <c r="L68" s="20">
        <v>6579470</v>
      </c>
      <c r="M68" s="20">
        <v>20501932</v>
      </c>
      <c r="N68" s="20"/>
      <c r="O68" s="20"/>
      <c r="P68" s="20"/>
      <c r="Q68" s="20"/>
      <c r="R68" s="20"/>
      <c r="S68" s="20"/>
      <c r="T68" s="20"/>
      <c r="U68" s="20"/>
      <c r="V68" s="20">
        <v>59041857</v>
      </c>
      <c r="W68" s="20">
        <v>46196139</v>
      </c>
      <c r="X68" s="20"/>
      <c r="Y68" s="19"/>
      <c r="Z68" s="22">
        <v>99461638</v>
      </c>
    </row>
    <row r="69" spans="1:26" ht="13.5" hidden="1">
      <c r="A69" s="37" t="s">
        <v>32</v>
      </c>
      <c r="B69" s="18">
        <v>371687572</v>
      </c>
      <c r="C69" s="18"/>
      <c r="D69" s="19">
        <v>447594620</v>
      </c>
      <c r="E69" s="20">
        <v>447594620</v>
      </c>
      <c r="F69" s="20">
        <v>32415455</v>
      </c>
      <c r="G69" s="20">
        <v>31773563</v>
      </c>
      <c r="H69" s="20">
        <v>33451674</v>
      </c>
      <c r="I69" s="20">
        <v>97640692</v>
      </c>
      <c r="J69" s="20">
        <v>36685782</v>
      </c>
      <c r="K69" s="20">
        <v>29338242</v>
      </c>
      <c r="L69" s="20">
        <v>37892687</v>
      </c>
      <c r="M69" s="20">
        <v>103916711</v>
      </c>
      <c r="N69" s="20"/>
      <c r="O69" s="20"/>
      <c r="P69" s="20"/>
      <c r="Q69" s="20"/>
      <c r="R69" s="20"/>
      <c r="S69" s="20"/>
      <c r="T69" s="20"/>
      <c r="U69" s="20"/>
      <c r="V69" s="20">
        <v>201557403</v>
      </c>
      <c r="W69" s="20">
        <v>223418534</v>
      </c>
      <c r="X69" s="20"/>
      <c r="Y69" s="19"/>
      <c r="Z69" s="22">
        <v>447594620</v>
      </c>
    </row>
    <row r="70" spans="1:26" ht="13.5" hidden="1">
      <c r="A70" s="38" t="s">
        <v>114</v>
      </c>
      <c r="B70" s="18">
        <v>257122328</v>
      </c>
      <c r="C70" s="18"/>
      <c r="D70" s="19">
        <v>316656230</v>
      </c>
      <c r="E70" s="20">
        <v>316656230</v>
      </c>
      <c r="F70" s="20">
        <v>21852784</v>
      </c>
      <c r="G70" s="20">
        <v>22134277</v>
      </c>
      <c r="H70" s="20">
        <v>22058376</v>
      </c>
      <c r="I70" s="20">
        <v>66045437</v>
      </c>
      <c r="J70" s="20">
        <v>25789947</v>
      </c>
      <c r="K70" s="20">
        <v>19701634</v>
      </c>
      <c r="L70" s="20">
        <v>25463453</v>
      </c>
      <c r="M70" s="20">
        <v>70955034</v>
      </c>
      <c r="N70" s="20"/>
      <c r="O70" s="20"/>
      <c r="P70" s="20"/>
      <c r="Q70" s="20"/>
      <c r="R70" s="20"/>
      <c r="S70" s="20"/>
      <c r="T70" s="20"/>
      <c r="U70" s="20"/>
      <c r="V70" s="20">
        <v>137000471</v>
      </c>
      <c r="W70" s="20">
        <v>157156487</v>
      </c>
      <c r="X70" s="20"/>
      <c r="Y70" s="19"/>
      <c r="Z70" s="22">
        <v>316656230</v>
      </c>
    </row>
    <row r="71" spans="1:26" ht="13.5" hidden="1">
      <c r="A71" s="38" t="s">
        <v>115</v>
      </c>
      <c r="B71" s="18">
        <v>54408318</v>
      </c>
      <c r="C71" s="18"/>
      <c r="D71" s="19">
        <v>62986556</v>
      </c>
      <c r="E71" s="20">
        <v>62986556</v>
      </c>
      <c r="F71" s="20">
        <v>4610867</v>
      </c>
      <c r="G71" s="20">
        <v>3378653</v>
      </c>
      <c r="H71" s="20">
        <v>5299533</v>
      </c>
      <c r="I71" s="20">
        <v>13289053</v>
      </c>
      <c r="J71" s="20">
        <v>4940471</v>
      </c>
      <c r="K71" s="20">
        <v>3855279</v>
      </c>
      <c r="L71" s="20">
        <v>6672066</v>
      </c>
      <c r="M71" s="20">
        <v>15467816</v>
      </c>
      <c r="N71" s="20"/>
      <c r="O71" s="20"/>
      <c r="P71" s="20"/>
      <c r="Q71" s="20"/>
      <c r="R71" s="20"/>
      <c r="S71" s="20"/>
      <c r="T71" s="20"/>
      <c r="U71" s="20"/>
      <c r="V71" s="20">
        <v>28756869</v>
      </c>
      <c r="W71" s="20">
        <v>32286899</v>
      </c>
      <c r="X71" s="20"/>
      <c r="Y71" s="19"/>
      <c r="Z71" s="22">
        <v>62986556</v>
      </c>
    </row>
    <row r="72" spans="1:26" ht="13.5" hidden="1">
      <c r="A72" s="38" t="s">
        <v>116</v>
      </c>
      <c r="B72" s="18">
        <v>33577242</v>
      </c>
      <c r="C72" s="18"/>
      <c r="D72" s="19">
        <v>34657040</v>
      </c>
      <c r="E72" s="20">
        <v>34657040</v>
      </c>
      <c r="F72" s="20">
        <v>3171089</v>
      </c>
      <c r="G72" s="20">
        <v>3295980</v>
      </c>
      <c r="H72" s="20">
        <v>3226559</v>
      </c>
      <c r="I72" s="20">
        <v>9693628</v>
      </c>
      <c r="J72" s="20">
        <v>3139246</v>
      </c>
      <c r="K72" s="20">
        <v>3048606</v>
      </c>
      <c r="L72" s="20">
        <v>3060604</v>
      </c>
      <c r="M72" s="20">
        <v>9248456</v>
      </c>
      <c r="N72" s="20"/>
      <c r="O72" s="20"/>
      <c r="P72" s="20"/>
      <c r="Q72" s="20"/>
      <c r="R72" s="20"/>
      <c r="S72" s="20"/>
      <c r="T72" s="20"/>
      <c r="U72" s="20"/>
      <c r="V72" s="20">
        <v>18942084</v>
      </c>
      <c r="W72" s="20">
        <v>17327704</v>
      </c>
      <c r="X72" s="20"/>
      <c r="Y72" s="19"/>
      <c r="Z72" s="22">
        <v>34657040</v>
      </c>
    </row>
    <row r="73" spans="1:26" ht="13.5" hidden="1">
      <c r="A73" s="38" t="s">
        <v>117</v>
      </c>
      <c r="B73" s="18">
        <v>26579684</v>
      </c>
      <c r="C73" s="18"/>
      <c r="D73" s="19">
        <v>33294794</v>
      </c>
      <c r="E73" s="20">
        <v>33294794</v>
      </c>
      <c r="F73" s="20">
        <v>2780715</v>
      </c>
      <c r="G73" s="20">
        <v>2964653</v>
      </c>
      <c r="H73" s="20">
        <v>2867206</v>
      </c>
      <c r="I73" s="20">
        <v>8612574</v>
      </c>
      <c r="J73" s="20">
        <v>2816118</v>
      </c>
      <c r="K73" s="20">
        <v>2732723</v>
      </c>
      <c r="L73" s="20">
        <v>2696564</v>
      </c>
      <c r="M73" s="20">
        <v>8245405</v>
      </c>
      <c r="N73" s="20"/>
      <c r="O73" s="20"/>
      <c r="P73" s="20"/>
      <c r="Q73" s="20"/>
      <c r="R73" s="20"/>
      <c r="S73" s="20"/>
      <c r="T73" s="20"/>
      <c r="U73" s="20"/>
      <c r="V73" s="20">
        <v>16857979</v>
      </c>
      <c r="W73" s="20">
        <v>16647444</v>
      </c>
      <c r="X73" s="20"/>
      <c r="Y73" s="19"/>
      <c r="Z73" s="22">
        <v>33294794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3453589</v>
      </c>
      <c r="C75" s="27"/>
      <c r="D75" s="28">
        <v>3000000</v>
      </c>
      <c r="E75" s="29">
        <v>3000000</v>
      </c>
      <c r="F75" s="29">
        <v>288816</v>
      </c>
      <c r="G75" s="29">
        <v>329325</v>
      </c>
      <c r="H75" s="29">
        <v>240371</v>
      </c>
      <c r="I75" s="29">
        <v>858512</v>
      </c>
      <c r="J75" s="29">
        <v>191345</v>
      </c>
      <c r="K75" s="29">
        <v>279399</v>
      </c>
      <c r="L75" s="29">
        <v>305657</v>
      </c>
      <c r="M75" s="29">
        <v>776401</v>
      </c>
      <c r="N75" s="29"/>
      <c r="O75" s="29"/>
      <c r="P75" s="29"/>
      <c r="Q75" s="29"/>
      <c r="R75" s="29"/>
      <c r="S75" s="29"/>
      <c r="T75" s="29"/>
      <c r="U75" s="29"/>
      <c r="V75" s="29">
        <v>1634913</v>
      </c>
      <c r="W75" s="29">
        <v>1500000</v>
      </c>
      <c r="X75" s="29"/>
      <c r="Y75" s="28"/>
      <c r="Z75" s="30">
        <v>3000000</v>
      </c>
    </row>
    <row r="76" spans="1:26" ht="13.5" hidden="1">
      <c r="A76" s="41" t="s">
        <v>121</v>
      </c>
      <c r="B76" s="31">
        <v>428438784</v>
      </c>
      <c r="C76" s="31"/>
      <c r="D76" s="32">
        <v>550018228</v>
      </c>
      <c r="E76" s="33">
        <v>550018228</v>
      </c>
      <c r="F76" s="33">
        <v>43793331</v>
      </c>
      <c r="G76" s="33">
        <v>35733165</v>
      </c>
      <c r="H76" s="33">
        <v>55667941</v>
      </c>
      <c r="I76" s="33">
        <v>135194437</v>
      </c>
      <c r="J76" s="33">
        <v>38416881</v>
      </c>
      <c r="K76" s="33">
        <v>48100241</v>
      </c>
      <c r="L76" s="33">
        <v>35664317</v>
      </c>
      <c r="M76" s="33">
        <v>122181439</v>
      </c>
      <c r="N76" s="33"/>
      <c r="O76" s="33"/>
      <c r="P76" s="33"/>
      <c r="Q76" s="33"/>
      <c r="R76" s="33"/>
      <c r="S76" s="33"/>
      <c r="T76" s="33"/>
      <c r="U76" s="33"/>
      <c r="V76" s="33">
        <v>257375876</v>
      </c>
      <c r="W76" s="33">
        <v>271114673</v>
      </c>
      <c r="X76" s="33"/>
      <c r="Y76" s="32"/>
      <c r="Z76" s="34">
        <v>550018228</v>
      </c>
    </row>
    <row r="77" spans="1:26" ht="13.5" hidden="1">
      <c r="A77" s="36" t="s">
        <v>31</v>
      </c>
      <c r="B77" s="18">
        <v>93322624</v>
      </c>
      <c r="C77" s="18"/>
      <c r="D77" s="19">
        <v>99423615</v>
      </c>
      <c r="E77" s="20">
        <v>99423615</v>
      </c>
      <c r="F77" s="20">
        <v>11089060</v>
      </c>
      <c r="G77" s="20">
        <v>3630277</v>
      </c>
      <c r="H77" s="20">
        <v>21975896</v>
      </c>
      <c r="I77" s="20">
        <v>36695233</v>
      </c>
      <c r="J77" s="20">
        <v>1539754</v>
      </c>
      <c r="K77" s="20">
        <v>18482600</v>
      </c>
      <c r="L77" s="20">
        <v>-2534027</v>
      </c>
      <c r="M77" s="20">
        <v>17488327</v>
      </c>
      <c r="N77" s="20"/>
      <c r="O77" s="20"/>
      <c r="P77" s="20"/>
      <c r="Q77" s="20"/>
      <c r="R77" s="20"/>
      <c r="S77" s="20"/>
      <c r="T77" s="20"/>
      <c r="U77" s="20"/>
      <c r="V77" s="20">
        <v>54183560</v>
      </c>
      <c r="W77" s="20">
        <v>46196139</v>
      </c>
      <c r="X77" s="20"/>
      <c r="Y77" s="19"/>
      <c r="Z77" s="22">
        <v>99423615</v>
      </c>
    </row>
    <row r="78" spans="1:26" ht="13.5" hidden="1">
      <c r="A78" s="37" t="s">
        <v>32</v>
      </c>
      <c r="B78" s="18">
        <v>331662571</v>
      </c>
      <c r="C78" s="18"/>
      <c r="D78" s="19">
        <v>447594613</v>
      </c>
      <c r="E78" s="20">
        <v>447594613</v>
      </c>
      <c r="F78" s="20">
        <v>32415455</v>
      </c>
      <c r="G78" s="20">
        <v>31773563</v>
      </c>
      <c r="H78" s="20">
        <v>33451674</v>
      </c>
      <c r="I78" s="20">
        <v>97640692</v>
      </c>
      <c r="J78" s="20">
        <v>36685782</v>
      </c>
      <c r="K78" s="20">
        <v>29338242</v>
      </c>
      <c r="L78" s="20">
        <v>37892687</v>
      </c>
      <c r="M78" s="20">
        <v>103916711</v>
      </c>
      <c r="N78" s="20"/>
      <c r="O78" s="20"/>
      <c r="P78" s="20"/>
      <c r="Q78" s="20"/>
      <c r="R78" s="20"/>
      <c r="S78" s="20"/>
      <c r="T78" s="20"/>
      <c r="U78" s="20"/>
      <c r="V78" s="20">
        <v>201557403</v>
      </c>
      <c r="W78" s="20">
        <v>223418534</v>
      </c>
      <c r="X78" s="20"/>
      <c r="Y78" s="19"/>
      <c r="Z78" s="22">
        <v>447594613</v>
      </c>
    </row>
    <row r="79" spans="1:26" ht="13.5" hidden="1">
      <c r="A79" s="38" t="s">
        <v>114</v>
      </c>
      <c r="B79" s="18">
        <v>217097327</v>
      </c>
      <c r="C79" s="18"/>
      <c r="D79" s="19">
        <v>316656230</v>
      </c>
      <c r="E79" s="20">
        <v>316656230</v>
      </c>
      <c r="F79" s="20">
        <v>21852784</v>
      </c>
      <c r="G79" s="20">
        <v>22134277</v>
      </c>
      <c r="H79" s="20">
        <v>22058376</v>
      </c>
      <c r="I79" s="20">
        <v>66045437</v>
      </c>
      <c r="J79" s="20">
        <v>25789947</v>
      </c>
      <c r="K79" s="20">
        <v>19701634</v>
      </c>
      <c r="L79" s="20">
        <v>25463453</v>
      </c>
      <c r="M79" s="20">
        <v>70955034</v>
      </c>
      <c r="N79" s="20"/>
      <c r="O79" s="20"/>
      <c r="P79" s="20"/>
      <c r="Q79" s="20"/>
      <c r="R79" s="20"/>
      <c r="S79" s="20"/>
      <c r="T79" s="20"/>
      <c r="U79" s="20"/>
      <c r="V79" s="20">
        <v>137000471</v>
      </c>
      <c r="W79" s="20">
        <v>157156487</v>
      </c>
      <c r="X79" s="20"/>
      <c r="Y79" s="19"/>
      <c r="Z79" s="22">
        <v>316656230</v>
      </c>
    </row>
    <row r="80" spans="1:26" ht="13.5" hidden="1">
      <c r="A80" s="38" t="s">
        <v>115</v>
      </c>
      <c r="B80" s="18">
        <v>54408318</v>
      </c>
      <c r="C80" s="18"/>
      <c r="D80" s="19">
        <v>62986558</v>
      </c>
      <c r="E80" s="20">
        <v>62986558</v>
      </c>
      <c r="F80" s="20">
        <v>4610867</v>
      </c>
      <c r="G80" s="20">
        <v>3378653</v>
      </c>
      <c r="H80" s="20">
        <v>5299533</v>
      </c>
      <c r="I80" s="20">
        <v>13289053</v>
      </c>
      <c r="J80" s="20">
        <v>4940471</v>
      </c>
      <c r="K80" s="20">
        <v>3855279</v>
      </c>
      <c r="L80" s="20">
        <v>6672066</v>
      </c>
      <c r="M80" s="20">
        <v>15467816</v>
      </c>
      <c r="N80" s="20"/>
      <c r="O80" s="20"/>
      <c r="P80" s="20"/>
      <c r="Q80" s="20"/>
      <c r="R80" s="20"/>
      <c r="S80" s="20"/>
      <c r="T80" s="20"/>
      <c r="U80" s="20"/>
      <c r="V80" s="20">
        <v>28756869</v>
      </c>
      <c r="W80" s="20">
        <v>32286899</v>
      </c>
      <c r="X80" s="20"/>
      <c r="Y80" s="19"/>
      <c r="Z80" s="22">
        <v>62986558</v>
      </c>
    </row>
    <row r="81" spans="1:26" ht="13.5" hidden="1">
      <c r="A81" s="38" t="s">
        <v>116</v>
      </c>
      <c r="B81" s="18">
        <v>33577242</v>
      </c>
      <c r="C81" s="18"/>
      <c r="D81" s="19">
        <v>34657037</v>
      </c>
      <c r="E81" s="20">
        <v>34657037</v>
      </c>
      <c r="F81" s="20">
        <v>3171089</v>
      </c>
      <c r="G81" s="20">
        <v>3295980</v>
      </c>
      <c r="H81" s="20">
        <v>3226559</v>
      </c>
      <c r="I81" s="20">
        <v>9693628</v>
      </c>
      <c r="J81" s="20">
        <v>3139246</v>
      </c>
      <c r="K81" s="20">
        <v>3048606</v>
      </c>
      <c r="L81" s="20">
        <v>3060604</v>
      </c>
      <c r="M81" s="20">
        <v>9248456</v>
      </c>
      <c r="N81" s="20"/>
      <c r="O81" s="20"/>
      <c r="P81" s="20"/>
      <c r="Q81" s="20"/>
      <c r="R81" s="20"/>
      <c r="S81" s="20"/>
      <c r="T81" s="20"/>
      <c r="U81" s="20"/>
      <c r="V81" s="20">
        <v>18942084</v>
      </c>
      <c r="W81" s="20">
        <v>17327704</v>
      </c>
      <c r="X81" s="20"/>
      <c r="Y81" s="19"/>
      <c r="Z81" s="22">
        <v>34657037</v>
      </c>
    </row>
    <row r="82" spans="1:26" ht="13.5" hidden="1">
      <c r="A82" s="38" t="s">
        <v>117</v>
      </c>
      <c r="B82" s="18">
        <v>26579684</v>
      </c>
      <c r="C82" s="18"/>
      <c r="D82" s="19">
        <v>33294788</v>
      </c>
      <c r="E82" s="20">
        <v>33294788</v>
      </c>
      <c r="F82" s="20">
        <v>2780715</v>
      </c>
      <c r="G82" s="20">
        <v>2964653</v>
      </c>
      <c r="H82" s="20">
        <v>2867206</v>
      </c>
      <c r="I82" s="20">
        <v>8612574</v>
      </c>
      <c r="J82" s="20">
        <v>2816118</v>
      </c>
      <c r="K82" s="20">
        <v>2732723</v>
      </c>
      <c r="L82" s="20">
        <v>2696564</v>
      </c>
      <c r="M82" s="20">
        <v>8245405</v>
      </c>
      <c r="N82" s="20"/>
      <c r="O82" s="20"/>
      <c r="P82" s="20"/>
      <c r="Q82" s="20"/>
      <c r="R82" s="20"/>
      <c r="S82" s="20"/>
      <c r="T82" s="20"/>
      <c r="U82" s="20"/>
      <c r="V82" s="20">
        <v>16857979</v>
      </c>
      <c r="W82" s="20">
        <v>16647444</v>
      </c>
      <c r="X82" s="20"/>
      <c r="Y82" s="19"/>
      <c r="Z82" s="22">
        <v>33294788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3453589</v>
      </c>
      <c r="C84" s="27"/>
      <c r="D84" s="28">
        <v>3000000</v>
      </c>
      <c r="E84" s="29">
        <v>3000000</v>
      </c>
      <c r="F84" s="29">
        <v>288816</v>
      </c>
      <c r="G84" s="29">
        <v>329325</v>
      </c>
      <c r="H84" s="29">
        <v>240371</v>
      </c>
      <c r="I84" s="29">
        <v>858512</v>
      </c>
      <c r="J84" s="29">
        <v>191345</v>
      </c>
      <c r="K84" s="29">
        <v>279399</v>
      </c>
      <c r="L84" s="29">
        <v>305657</v>
      </c>
      <c r="M84" s="29">
        <v>776401</v>
      </c>
      <c r="N84" s="29"/>
      <c r="O84" s="29"/>
      <c r="P84" s="29"/>
      <c r="Q84" s="29"/>
      <c r="R84" s="29"/>
      <c r="S84" s="29"/>
      <c r="T84" s="29"/>
      <c r="U84" s="29"/>
      <c r="V84" s="29">
        <v>1634913</v>
      </c>
      <c r="W84" s="29">
        <v>1500000</v>
      </c>
      <c r="X84" s="29"/>
      <c r="Y84" s="28"/>
      <c r="Z84" s="30">
        <v>3000000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605400</v>
      </c>
      <c r="C7" s="18">
        <v>0</v>
      </c>
      <c r="D7" s="58">
        <v>800000</v>
      </c>
      <c r="E7" s="59">
        <v>800000</v>
      </c>
      <c r="F7" s="59">
        <v>25521</v>
      </c>
      <c r="G7" s="59">
        <v>0</v>
      </c>
      <c r="H7" s="59">
        <v>87789</v>
      </c>
      <c r="I7" s="59">
        <v>113310</v>
      </c>
      <c r="J7" s="59">
        <v>117411</v>
      </c>
      <c r="K7" s="59">
        <v>98336</v>
      </c>
      <c r="L7" s="59">
        <v>0</v>
      </c>
      <c r="M7" s="59">
        <v>215747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329057</v>
      </c>
      <c r="W7" s="59">
        <v>400002</v>
      </c>
      <c r="X7" s="59">
        <v>-70945</v>
      </c>
      <c r="Y7" s="60">
        <v>-17.74</v>
      </c>
      <c r="Z7" s="61">
        <v>800000</v>
      </c>
    </row>
    <row r="8" spans="1:26" ht="13.5">
      <c r="A8" s="57" t="s">
        <v>34</v>
      </c>
      <c r="B8" s="18">
        <v>63116905</v>
      </c>
      <c r="C8" s="18">
        <v>0</v>
      </c>
      <c r="D8" s="58">
        <v>73048000</v>
      </c>
      <c r="E8" s="59">
        <v>73048000</v>
      </c>
      <c r="F8" s="59">
        <v>27539000</v>
      </c>
      <c r="G8" s="59">
        <v>0</v>
      </c>
      <c r="H8" s="59">
        <v>0</v>
      </c>
      <c r="I8" s="59">
        <v>27539000</v>
      </c>
      <c r="J8" s="59">
        <v>0</v>
      </c>
      <c r="K8" s="59">
        <v>0</v>
      </c>
      <c r="L8" s="59">
        <v>22166919</v>
      </c>
      <c r="M8" s="59">
        <v>22166919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49705919</v>
      </c>
      <c r="W8" s="59">
        <v>35548998</v>
      </c>
      <c r="X8" s="59">
        <v>14156921</v>
      </c>
      <c r="Y8" s="60">
        <v>39.82</v>
      </c>
      <c r="Z8" s="61">
        <v>73048000</v>
      </c>
    </row>
    <row r="9" spans="1:26" ht="13.5">
      <c r="A9" s="57" t="s">
        <v>35</v>
      </c>
      <c r="B9" s="18">
        <v>821457</v>
      </c>
      <c r="C9" s="18">
        <v>0</v>
      </c>
      <c r="D9" s="58">
        <v>760000</v>
      </c>
      <c r="E9" s="59">
        <v>760000</v>
      </c>
      <c r="F9" s="59">
        <v>147541</v>
      </c>
      <c r="G9" s="59">
        <v>0</v>
      </c>
      <c r="H9" s="59">
        <v>120199</v>
      </c>
      <c r="I9" s="59">
        <v>267740</v>
      </c>
      <c r="J9" s="59">
        <v>115702</v>
      </c>
      <c r="K9" s="59">
        <v>575218</v>
      </c>
      <c r="L9" s="59">
        <v>53072</v>
      </c>
      <c r="M9" s="59">
        <v>743992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1011732</v>
      </c>
      <c r="W9" s="59">
        <v>546663</v>
      </c>
      <c r="X9" s="59">
        <v>465069</v>
      </c>
      <c r="Y9" s="60">
        <v>85.07</v>
      </c>
      <c r="Z9" s="61">
        <v>760000</v>
      </c>
    </row>
    <row r="10" spans="1:26" ht="25.5">
      <c r="A10" s="62" t="s">
        <v>106</v>
      </c>
      <c r="B10" s="63">
        <f>SUM(B5:B9)</f>
        <v>64543762</v>
      </c>
      <c r="C10" s="63">
        <f>SUM(C5:C9)</f>
        <v>0</v>
      </c>
      <c r="D10" s="64">
        <f aca="true" t="shared" si="0" ref="D10:Z10">SUM(D5:D9)</f>
        <v>74608000</v>
      </c>
      <c r="E10" s="65">
        <f t="shared" si="0"/>
        <v>74608000</v>
      </c>
      <c r="F10" s="65">
        <f t="shared" si="0"/>
        <v>27712062</v>
      </c>
      <c r="G10" s="65">
        <f t="shared" si="0"/>
        <v>0</v>
      </c>
      <c r="H10" s="65">
        <f t="shared" si="0"/>
        <v>207988</v>
      </c>
      <c r="I10" s="65">
        <f t="shared" si="0"/>
        <v>27920050</v>
      </c>
      <c r="J10" s="65">
        <f t="shared" si="0"/>
        <v>233113</v>
      </c>
      <c r="K10" s="65">
        <f t="shared" si="0"/>
        <v>673554</v>
      </c>
      <c r="L10" s="65">
        <f t="shared" si="0"/>
        <v>22219991</v>
      </c>
      <c r="M10" s="65">
        <f t="shared" si="0"/>
        <v>23126658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51046708</v>
      </c>
      <c r="W10" s="65">
        <f t="shared" si="0"/>
        <v>36495663</v>
      </c>
      <c r="X10" s="65">
        <f t="shared" si="0"/>
        <v>14551045</v>
      </c>
      <c r="Y10" s="66">
        <f>+IF(W10&lt;&gt;0,(X10/W10)*100,0)</f>
        <v>39.87061421517401</v>
      </c>
      <c r="Z10" s="67">
        <f t="shared" si="0"/>
        <v>74608000</v>
      </c>
    </row>
    <row r="11" spans="1:26" ht="13.5">
      <c r="A11" s="57" t="s">
        <v>36</v>
      </c>
      <c r="B11" s="18">
        <v>46818423</v>
      </c>
      <c r="C11" s="18">
        <v>0</v>
      </c>
      <c r="D11" s="58">
        <v>50697682</v>
      </c>
      <c r="E11" s="59">
        <v>50697682</v>
      </c>
      <c r="F11" s="59">
        <v>3902402</v>
      </c>
      <c r="G11" s="59">
        <v>4176653</v>
      </c>
      <c r="H11" s="59">
        <v>10959568</v>
      </c>
      <c r="I11" s="59">
        <v>19038623</v>
      </c>
      <c r="J11" s="59">
        <v>3735045</v>
      </c>
      <c r="K11" s="59">
        <v>6505373</v>
      </c>
      <c r="L11" s="59">
        <v>3997875</v>
      </c>
      <c r="M11" s="59">
        <v>14238293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33276916</v>
      </c>
      <c r="W11" s="59">
        <v>25665138</v>
      </c>
      <c r="X11" s="59">
        <v>7611778</v>
      </c>
      <c r="Y11" s="60">
        <v>29.66</v>
      </c>
      <c r="Z11" s="61">
        <v>50697682</v>
      </c>
    </row>
    <row r="12" spans="1:26" ht="13.5">
      <c r="A12" s="57" t="s">
        <v>37</v>
      </c>
      <c r="B12" s="18">
        <v>3728041</v>
      </c>
      <c r="C12" s="18">
        <v>0</v>
      </c>
      <c r="D12" s="58">
        <v>4124145</v>
      </c>
      <c r="E12" s="59">
        <v>4124145</v>
      </c>
      <c r="F12" s="59">
        <v>430099</v>
      </c>
      <c r="G12" s="59">
        <v>460206</v>
      </c>
      <c r="H12" s="59">
        <v>927999</v>
      </c>
      <c r="I12" s="59">
        <v>1818304</v>
      </c>
      <c r="J12" s="59">
        <v>278341</v>
      </c>
      <c r="K12" s="59">
        <v>278341</v>
      </c>
      <c r="L12" s="59">
        <v>315939</v>
      </c>
      <c r="M12" s="59">
        <v>872621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2690925</v>
      </c>
      <c r="W12" s="59">
        <v>2038344</v>
      </c>
      <c r="X12" s="59">
        <v>652581</v>
      </c>
      <c r="Y12" s="60">
        <v>32.02</v>
      </c>
      <c r="Z12" s="61">
        <v>4124145</v>
      </c>
    </row>
    <row r="13" spans="1:26" ht="13.5">
      <c r="A13" s="57" t="s">
        <v>107</v>
      </c>
      <c r="B13" s="18">
        <v>632550</v>
      </c>
      <c r="C13" s="18">
        <v>0</v>
      </c>
      <c r="D13" s="58">
        <v>506530</v>
      </c>
      <c r="E13" s="59">
        <v>506530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291414</v>
      </c>
      <c r="X13" s="59">
        <v>-291414</v>
      </c>
      <c r="Y13" s="60">
        <v>-100</v>
      </c>
      <c r="Z13" s="61">
        <v>506530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13256</v>
      </c>
      <c r="G15" s="59">
        <v>0</v>
      </c>
      <c r="H15" s="59">
        <v>13884</v>
      </c>
      <c r="I15" s="59">
        <v>27140</v>
      </c>
      <c r="J15" s="59">
        <v>-12511</v>
      </c>
      <c r="K15" s="59">
        <v>-7580</v>
      </c>
      <c r="L15" s="59">
        <v>0</v>
      </c>
      <c r="M15" s="59">
        <v>-20091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7049</v>
      </c>
      <c r="W15" s="59"/>
      <c r="X15" s="59">
        <v>7049</v>
      </c>
      <c r="Y15" s="60">
        <v>0</v>
      </c>
      <c r="Z15" s="61">
        <v>0</v>
      </c>
    </row>
    <row r="16" spans="1:26" ht="13.5">
      <c r="A16" s="68" t="s">
        <v>40</v>
      </c>
      <c r="B16" s="18">
        <v>96345</v>
      </c>
      <c r="C16" s="18">
        <v>0</v>
      </c>
      <c r="D16" s="58">
        <v>0</v>
      </c>
      <c r="E16" s="59">
        <v>0</v>
      </c>
      <c r="F16" s="59">
        <v>40000</v>
      </c>
      <c r="G16" s="59">
        <v>0</v>
      </c>
      <c r="H16" s="59">
        <v>13000</v>
      </c>
      <c r="I16" s="59">
        <v>53000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53000</v>
      </c>
      <c r="W16" s="59"/>
      <c r="X16" s="59">
        <v>53000</v>
      </c>
      <c r="Y16" s="60">
        <v>0</v>
      </c>
      <c r="Z16" s="61">
        <v>0</v>
      </c>
    </row>
    <row r="17" spans="1:26" ht="13.5">
      <c r="A17" s="57" t="s">
        <v>41</v>
      </c>
      <c r="B17" s="18">
        <v>14165552</v>
      </c>
      <c r="C17" s="18">
        <v>0</v>
      </c>
      <c r="D17" s="58">
        <v>14998338</v>
      </c>
      <c r="E17" s="59">
        <v>14998338</v>
      </c>
      <c r="F17" s="59">
        <v>937532</v>
      </c>
      <c r="G17" s="59">
        <v>885325</v>
      </c>
      <c r="H17" s="59">
        <v>988559</v>
      </c>
      <c r="I17" s="59">
        <v>2811416</v>
      </c>
      <c r="J17" s="59">
        <v>882880</v>
      </c>
      <c r="K17" s="59">
        <v>2045814</v>
      </c>
      <c r="L17" s="59">
        <v>895951</v>
      </c>
      <c r="M17" s="59">
        <v>3824645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6636061</v>
      </c>
      <c r="W17" s="59">
        <v>7261146</v>
      </c>
      <c r="X17" s="59">
        <v>-625085</v>
      </c>
      <c r="Y17" s="60">
        <v>-8.61</v>
      </c>
      <c r="Z17" s="61">
        <v>14998338</v>
      </c>
    </row>
    <row r="18" spans="1:26" ht="13.5">
      <c r="A18" s="69" t="s">
        <v>42</v>
      </c>
      <c r="B18" s="70">
        <f>SUM(B11:B17)</f>
        <v>65440911</v>
      </c>
      <c r="C18" s="70">
        <f>SUM(C11:C17)</f>
        <v>0</v>
      </c>
      <c r="D18" s="71">
        <f aca="true" t="shared" si="1" ref="D18:Z18">SUM(D11:D17)</f>
        <v>70326695</v>
      </c>
      <c r="E18" s="72">
        <f t="shared" si="1"/>
        <v>70326695</v>
      </c>
      <c r="F18" s="72">
        <f t="shared" si="1"/>
        <v>5323289</v>
      </c>
      <c r="G18" s="72">
        <f t="shared" si="1"/>
        <v>5522184</v>
      </c>
      <c r="H18" s="72">
        <f t="shared" si="1"/>
        <v>12903010</v>
      </c>
      <c r="I18" s="72">
        <f t="shared" si="1"/>
        <v>23748483</v>
      </c>
      <c r="J18" s="72">
        <f t="shared" si="1"/>
        <v>4883755</v>
      </c>
      <c r="K18" s="72">
        <f t="shared" si="1"/>
        <v>8821948</v>
      </c>
      <c r="L18" s="72">
        <f t="shared" si="1"/>
        <v>5209765</v>
      </c>
      <c r="M18" s="72">
        <f t="shared" si="1"/>
        <v>18915468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42663951</v>
      </c>
      <c r="W18" s="72">
        <f t="shared" si="1"/>
        <v>35256042</v>
      </c>
      <c r="X18" s="72">
        <f t="shared" si="1"/>
        <v>7407909</v>
      </c>
      <c r="Y18" s="66">
        <f>+IF(W18&lt;&gt;0,(X18/W18)*100,0)</f>
        <v>21.011743178658566</v>
      </c>
      <c r="Z18" s="73">
        <f t="shared" si="1"/>
        <v>70326695</v>
      </c>
    </row>
    <row r="19" spans="1:26" ht="13.5">
      <c r="A19" s="69" t="s">
        <v>43</v>
      </c>
      <c r="B19" s="74">
        <f>+B10-B18</f>
        <v>-897149</v>
      </c>
      <c r="C19" s="74">
        <f>+C10-C18</f>
        <v>0</v>
      </c>
      <c r="D19" s="75">
        <f aca="true" t="shared" si="2" ref="D19:Z19">+D10-D18</f>
        <v>4281305</v>
      </c>
      <c r="E19" s="76">
        <f t="shared" si="2"/>
        <v>4281305</v>
      </c>
      <c r="F19" s="76">
        <f t="shared" si="2"/>
        <v>22388773</v>
      </c>
      <c r="G19" s="76">
        <f t="shared" si="2"/>
        <v>-5522184</v>
      </c>
      <c r="H19" s="76">
        <f t="shared" si="2"/>
        <v>-12695022</v>
      </c>
      <c r="I19" s="76">
        <f t="shared" si="2"/>
        <v>4171567</v>
      </c>
      <c r="J19" s="76">
        <f t="shared" si="2"/>
        <v>-4650642</v>
      </c>
      <c r="K19" s="76">
        <f t="shared" si="2"/>
        <v>-8148394</v>
      </c>
      <c r="L19" s="76">
        <f t="shared" si="2"/>
        <v>17010226</v>
      </c>
      <c r="M19" s="76">
        <f t="shared" si="2"/>
        <v>4211190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8382757</v>
      </c>
      <c r="W19" s="76">
        <f>IF(E10=E18,0,W10-W18)</f>
        <v>1239621</v>
      </c>
      <c r="X19" s="76">
        <f t="shared" si="2"/>
        <v>7143136</v>
      </c>
      <c r="Y19" s="77">
        <f>+IF(W19&lt;&gt;0,(X19/W19)*100,0)</f>
        <v>576.2354784244538</v>
      </c>
      <c r="Z19" s="78">
        <f t="shared" si="2"/>
        <v>4281305</v>
      </c>
    </row>
    <row r="20" spans="1:26" ht="13.5">
      <c r="A20" s="57" t="s">
        <v>44</v>
      </c>
      <c r="B20" s="18">
        <v>289435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271468</v>
      </c>
      <c r="M20" s="59">
        <v>271468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271468</v>
      </c>
      <c r="W20" s="59"/>
      <c r="X20" s="59">
        <v>271468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-607714</v>
      </c>
      <c r="C22" s="85">
        <f>SUM(C19:C21)</f>
        <v>0</v>
      </c>
      <c r="D22" s="86">
        <f aca="true" t="shared" si="3" ref="D22:Z22">SUM(D19:D21)</f>
        <v>4281305</v>
      </c>
      <c r="E22" s="87">
        <f t="shared" si="3"/>
        <v>4281305</v>
      </c>
      <c r="F22" s="87">
        <f t="shared" si="3"/>
        <v>22388773</v>
      </c>
      <c r="G22" s="87">
        <f t="shared" si="3"/>
        <v>-5522184</v>
      </c>
      <c r="H22" s="87">
        <f t="shared" si="3"/>
        <v>-12695022</v>
      </c>
      <c r="I22" s="87">
        <f t="shared" si="3"/>
        <v>4171567</v>
      </c>
      <c r="J22" s="87">
        <f t="shared" si="3"/>
        <v>-4650642</v>
      </c>
      <c r="K22" s="87">
        <f t="shared" si="3"/>
        <v>-8148394</v>
      </c>
      <c r="L22" s="87">
        <f t="shared" si="3"/>
        <v>17281694</v>
      </c>
      <c r="M22" s="87">
        <f t="shared" si="3"/>
        <v>4482658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8654225</v>
      </c>
      <c r="W22" s="87">
        <f t="shared" si="3"/>
        <v>1239621</v>
      </c>
      <c r="X22" s="87">
        <f t="shared" si="3"/>
        <v>7414604</v>
      </c>
      <c r="Y22" s="88">
        <f>+IF(W22&lt;&gt;0,(X22/W22)*100,0)</f>
        <v>598.1347524767651</v>
      </c>
      <c r="Z22" s="89">
        <f t="shared" si="3"/>
        <v>4281305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-607714</v>
      </c>
      <c r="C24" s="74">
        <f>SUM(C22:C23)</f>
        <v>0</v>
      </c>
      <c r="D24" s="75">
        <f aca="true" t="shared" si="4" ref="D24:Z24">SUM(D22:D23)</f>
        <v>4281305</v>
      </c>
      <c r="E24" s="76">
        <f t="shared" si="4"/>
        <v>4281305</v>
      </c>
      <c r="F24" s="76">
        <f t="shared" si="4"/>
        <v>22388773</v>
      </c>
      <c r="G24" s="76">
        <f t="shared" si="4"/>
        <v>-5522184</v>
      </c>
      <c r="H24" s="76">
        <f t="shared" si="4"/>
        <v>-12695022</v>
      </c>
      <c r="I24" s="76">
        <f t="shared" si="4"/>
        <v>4171567</v>
      </c>
      <c r="J24" s="76">
        <f t="shared" si="4"/>
        <v>-4650642</v>
      </c>
      <c r="K24" s="76">
        <f t="shared" si="4"/>
        <v>-8148394</v>
      </c>
      <c r="L24" s="76">
        <f t="shared" si="4"/>
        <v>17281694</v>
      </c>
      <c r="M24" s="76">
        <f t="shared" si="4"/>
        <v>4482658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8654225</v>
      </c>
      <c r="W24" s="76">
        <f t="shared" si="4"/>
        <v>1239621</v>
      </c>
      <c r="X24" s="76">
        <f t="shared" si="4"/>
        <v>7414604</v>
      </c>
      <c r="Y24" s="77">
        <f>+IF(W24&lt;&gt;0,(X24/W24)*100,0)</f>
        <v>598.1347524767651</v>
      </c>
      <c r="Z24" s="78">
        <f t="shared" si="4"/>
        <v>4281305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78725</v>
      </c>
      <c r="C27" s="21">
        <v>0</v>
      </c>
      <c r="D27" s="98">
        <v>2904600</v>
      </c>
      <c r="E27" s="99">
        <v>2904600</v>
      </c>
      <c r="F27" s="99">
        <v>0</v>
      </c>
      <c r="G27" s="99">
        <v>6798</v>
      </c>
      <c r="H27" s="99">
        <v>0</v>
      </c>
      <c r="I27" s="99">
        <v>6798</v>
      </c>
      <c r="J27" s="99">
        <v>854576</v>
      </c>
      <c r="K27" s="99">
        <v>1850</v>
      </c>
      <c r="L27" s="99">
        <v>0</v>
      </c>
      <c r="M27" s="99">
        <v>856426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863224</v>
      </c>
      <c r="W27" s="99">
        <v>1452300</v>
      </c>
      <c r="X27" s="99">
        <v>-589076</v>
      </c>
      <c r="Y27" s="100">
        <v>-40.56</v>
      </c>
      <c r="Z27" s="101">
        <v>2904600</v>
      </c>
    </row>
    <row r="28" spans="1:26" ht="13.5">
      <c r="A28" s="102" t="s">
        <v>44</v>
      </c>
      <c r="B28" s="18">
        <v>0</v>
      </c>
      <c r="C28" s="18">
        <v>0</v>
      </c>
      <c r="D28" s="58">
        <v>810000</v>
      </c>
      <c r="E28" s="59">
        <v>810000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405000</v>
      </c>
      <c r="X28" s="59">
        <v>-405000</v>
      </c>
      <c r="Y28" s="60">
        <v>-100</v>
      </c>
      <c r="Z28" s="61">
        <v>810000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78725</v>
      </c>
      <c r="C31" s="18">
        <v>0</v>
      </c>
      <c r="D31" s="58">
        <v>2094600</v>
      </c>
      <c r="E31" s="59">
        <v>2094600</v>
      </c>
      <c r="F31" s="59">
        <v>0</v>
      </c>
      <c r="G31" s="59">
        <v>6798</v>
      </c>
      <c r="H31" s="59">
        <v>0</v>
      </c>
      <c r="I31" s="59">
        <v>6798</v>
      </c>
      <c r="J31" s="59">
        <v>854576</v>
      </c>
      <c r="K31" s="59">
        <v>1850</v>
      </c>
      <c r="L31" s="59">
        <v>0</v>
      </c>
      <c r="M31" s="59">
        <v>856426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863224</v>
      </c>
      <c r="W31" s="59">
        <v>1047300</v>
      </c>
      <c r="X31" s="59">
        <v>-184076</v>
      </c>
      <c r="Y31" s="60">
        <v>-17.58</v>
      </c>
      <c r="Z31" s="61">
        <v>2094600</v>
      </c>
    </row>
    <row r="32" spans="1:26" ht="13.5">
      <c r="A32" s="69" t="s">
        <v>50</v>
      </c>
      <c r="B32" s="21">
        <f>SUM(B28:B31)</f>
        <v>78725</v>
      </c>
      <c r="C32" s="21">
        <f>SUM(C28:C31)</f>
        <v>0</v>
      </c>
      <c r="D32" s="98">
        <f aca="true" t="shared" si="5" ref="D32:Z32">SUM(D28:D31)</f>
        <v>2904600</v>
      </c>
      <c r="E32" s="99">
        <f t="shared" si="5"/>
        <v>2904600</v>
      </c>
      <c r="F32" s="99">
        <f t="shared" si="5"/>
        <v>0</v>
      </c>
      <c r="G32" s="99">
        <f t="shared" si="5"/>
        <v>6798</v>
      </c>
      <c r="H32" s="99">
        <f t="shared" si="5"/>
        <v>0</v>
      </c>
      <c r="I32" s="99">
        <f t="shared" si="5"/>
        <v>6798</v>
      </c>
      <c r="J32" s="99">
        <f t="shared" si="5"/>
        <v>854576</v>
      </c>
      <c r="K32" s="99">
        <f t="shared" si="5"/>
        <v>1850</v>
      </c>
      <c r="L32" s="99">
        <f t="shared" si="5"/>
        <v>0</v>
      </c>
      <c r="M32" s="99">
        <f t="shared" si="5"/>
        <v>856426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863224</v>
      </c>
      <c r="W32" s="99">
        <f t="shared" si="5"/>
        <v>1452300</v>
      </c>
      <c r="X32" s="99">
        <f t="shared" si="5"/>
        <v>-589076</v>
      </c>
      <c r="Y32" s="100">
        <f>+IF(W32&lt;&gt;0,(X32/W32)*100,0)</f>
        <v>-40.56159195758452</v>
      </c>
      <c r="Z32" s="101">
        <f t="shared" si="5"/>
        <v>2904600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1388558</v>
      </c>
      <c r="C35" s="18">
        <v>0</v>
      </c>
      <c r="D35" s="58">
        <v>4170000</v>
      </c>
      <c r="E35" s="59">
        <v>4170000</v>
      </c>
      <c r="F35" s="59">
        <v>20741535</v>
      </c>
      <c r="G35" s="59">
        <v>1388558</v>
      </c>
      <c r="H35" s="59">
        <v>1388558</v>
      </c>
      <c r="I35" s="59">
        <v>1388558</v>
      </c>
      <c r="J35" s="59">
        <v>6581048</v>
      </c>
      <c r="K35" s="59">
        <v>739863</v>
      </c>
      <c r="L35" s="59">
        <v>14508598</v>
      </c>
      <c r="M35" s="59">
        <v>14508598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14508598</v>
      </c>
      <c r="W35" s="59">
        <v>2085000</v>
      </c>
      <c r="X35" s="59">
        <v>12423598</v>
      </c>
      <c r="Y35" s="60">
        <v>595.86</v>
      </c>
      <c r="Z35" s="61">
        <v>4170000</v>
      </c>
    </row>
    <row r="36" spans="1:26" ht="13.5">
      <c r="A36" s="57" t="s">
        <v>53</v>
      </c>
      <c r="B36" s="18">
        <v>21235779</v>
      </c>
      <c r="C36" s="18">
        <v>0</v>
      </c>
      <c r="D36" s="58">
        <v>24213200</v>
      </c>
      <c r="E36" s="59">
        <v>24213200</v>
      </c>
      <c r="F36" s="59">
        <v>21277396</v>
      </c>
      <c r="G36" s="59">
        <v>21235779</v>
      </c>
      <c r="H36" s="59">
        <v>21235779</v>
      </c>
      <c r="I36" s="59">
        <v>21235779</v>
      </c>
      <c r="J36" s="59">
        <v>21235780</v>
      </c>
      <c r="K36" s="59">
        <v>21235780</v>
      </c>
      <c r="L36" s="59">
        <v>21707847</v>
      </c>
      <c r="M36" s="59">
        <v>21707847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21707847</v>
      </c>
      <c r="W36" s="59">
        <v>12106600</v>
      </c>
      <c r="X36" s="59">
        <v>9601247</v>
      </c>
      <c r="Y36" s="60">
        <v>79.31</v>
      </c>
      <c r="Z36" s="61">
        <v>24213200</v>
      </c>
    </row>
    <row r="37" spans="1:26" ht="13.5">
      <c r="A37" s="57" t="s">
        <v>54</v>
      </c>
      <c r="B37" s="18">
        <v>20696786</v>
      </c>
      <c r="C37" s="18">
        <v>0</v>
      </c>
      <c r="D37" s="58">
        <v>19100000</v>
      </c>
      <c r="E37" s="59">
        <v>19100000</v>
      </c>
      <c r="F37" s="59">
        <v>11973917</v>
      </c>
      <c r="G37" s="59">
        <v>20475902</v>
      </c>
      <c r="H37" s="59">
        <v>20475902</v>
      </c>
      <c r="I37" s="59">
        <v>20475902</v>
      </c>
      <c r="J37" s="59">
        <v>22924177</v>
      </c>
      <c r="K37" s="59">
        <v>17082992</v>
      </c>
      <c r="L37" s="59">
        <v>7180067</v>
      </c>
      <c r="M37" s="59">
        <v>7180067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7180067</v>
      </c>
      <c r="W37" s="59">
        <v>9550000</v>
      </c>
      <c r="X37" s="59">
        <v>-2369933</v>
      </c>
      <c r="Y37" s="60">
        <v>-24.82</v>
      </c>
      <c r="Z37" s="61">
        <v>19100000</v>
      </c>
    </row>
    <row r="38" spans="1:26" ht="13.5">
      <c r="A38" s="57" t="s">
        <v>55</v>
      </c>
      <c r="B38" s="18">
        <v>34805970</v>
      </c>
      <c r="C38" s="18">
        <v>0</v>
      </c>
      <c r="D38" s="58">
        <v>34591498</v>
      </c>
      <c r="E38" s="59">
        <v>34591498</v>
      </c>
      <c r="F38" s="59">
        <v>34354967</v>
      </c>
      <c r="G38" s="59">
        <v>34805970</v>
      </c>
      <c r="H38" s="59">
        <v>34805970</v>
      </c>
      <c r="I38" s="59">
        <v>34805970</v>
      </c>
      <c r="J38" s="59">
        <v>34805970</v>
      </c>
      <c r="K38" s="59">
        <v>34805970</v>
      </c>
      <c r="L38" s="59">
        <v>34805970</v>
      </c>
      <c r="M38" s="59">
        <v>34805970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34805970</v>
      </c>
      <c r="W38" s="59">
        <v>17295749</v>
      </c>
      <c r="X38" s="59">
        <v>17510221</v>
      </c>
      <c r="Y38" s="60">
        <v>101.24</v>
      </c>
      <c r="Z38" s="61">
        <v>34591498</v>
      </c>
    </row>
    <row r="39" spans="1:26" ht="13.5">
      <c r="A39" s="57" t="s">
        <v>56</v>
      </c>
      <c r="B39" s="18">
        <v>-32878419</v>
      </c>
      <c r="C39" s="18">
        <v>0</v>
      </c>
      <c r="D39" s="58">
        <v>-25308297</v>
      </c>
      <c r="E39" s="59">
        <v>-25308297</v>
      </c>
      <c r="F39" s="59">
        <v>-4309953</v>
      </c>
      <c r="G39" s="59">
        <v>-32657535</v>
      </c>
      <c r="H39" s="59">
        <v>-32657535</v>
      </c>
      <c r="I39" s="59">
        <v>-32657535</v>
      </c>
      <c r="J39" s="59">
        <v>-29913319</v>
      </c>
      <c r="K39" s="59">
        <v>-29913319</v>
      </c>
      <c r="L39" s="59">
        <v>-5769592</v>
      </c>
      <c r="M39" s="59">
        <v>-5769592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-5769592</v>
      </c>
      <c r="W39" s="59">
        <v>-12654149</v>
      </c>
      <c r="X39" s="59">
        <v>6884557</v>
      </c>
      <c r="Y39" s="60">
        <v>-54.41</v>
      </c>
      <c r="Z39" s="61">
        <v>-25308297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272969</v>
      </c>
      <c r="C42" s="18">
        <v>0</v>
      </c>
      <c r="D42" s="58">
        <v>4337817</v>
      </c>
      <c r="E42" s="59">
        <v>4337817</v>
      </c>
      <c r="F42" s="59">
        <v>19299379</v>
      </c>
      <c r="G42" s="59">
        <v>-2708078</v>
      </c>
      <c r="H42" s="59">
        <v>-8685951</v>
      </c>
      <c r="I42" s="59">
        <v>7905350</v>
      </c>
      <c r="J42" s="59">
        <v>-2703358</v>
      </c>
      <c r="K42" s="59">
        <v>-6655291</v>
      </c>
      <c r="L42" s="59">
        <v>14072614</v>
      </c>
      <c r="M42" s="59">
        <v>4713965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12619315</v>
      </c>
      <c r="W42" s="59">
        <v>17914130</v>
      </c>
      <c r="X42" s="59">
        <v>-5294815</v>
      </c>
      <c r="Y42" s="60">
        <v>-29.56</v>
      </c>
      <c r="Z42" s="61">
        <v>4337817</v>
      </c>
    </row>
    <row r="43" spans="1:26" ht="13.5">
      <c r="A43" s="57" t="s">
        <v>59</v>
      </c>
      <c r="B43" s="18">
        <v>83540</v>
      </c>
      <c r="C43" s="18">
        <v>0</v>
      </c>
      <c r="D43" s="58">
        <v>-2404600</v>
      </c>
      <c r="E43" s="59">
        <v>-2404600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-952300</v>
      </c>
      <c r="X43" s="59">
        <v>952300</v>
      </c>
      <c r="Y43" s="60">
        <v>-100</v>
      </c>
      <c r="Z43" s="61">
        <v>-2404600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645377</v>
      </c>
      <c r="C45" s="21">
        <v>0</v>
      </c>
      <c r="D45" s="98">
        <v>2222086</v>
      </c>
      <c r="E45" s="99">
        <v>2222086</v>
      </c>
      <c r="F45" s="99">
        <v>19935254</v>
      </c>
      <c r="G45" s="99">
        <v>17227176</v>
      </c>
      <c r="H45" s="99">
        <v>8541225</v>
      </c>
      <c r="I45" s="99">
        <v>8541225</v>
      </c>
      <c r="J45" s="99">
        <v>5837867</v>
      </c>
      <c r="K45" s="99">
        <v>-817424</v>
      </c>
      <c r="L45" s="99">
        <v>13255190</v>
      </c>
      <c r="M45" s="99">
        <v>13255190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13255190</v>
      </c>
      <c r="W45" s="99">
        <v>17250699</v>
      </c>
      <c r="X45" s="99">
        <v>-3995509</v>
      </c>
      <c r="Y45" s="100">
        <v>-23.16</v>
      </c>
      <c r="Z45" s="101">
        <v>2222086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159469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109565</v>
      </c>
      <c r="X49" s="53">
        <v>460292</v>
      </c>
      <c r="Y49" s="53">
        <v>729326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301828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301828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2739</v>
      </c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2739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492400490</v>
      </c>
      <c r="C5" s="18">
        <v>0</v>
      </c>
      <c r="D5" s="58">
        <v>541312085</v>
      </c>
      <c r="E5" s="59">
        <v>541312085</v>
      </c>
      <c r="F5" s="59">
        <v>217656979</v>
      </c>
      <c r="G5" s="59">
        <v>28668872</v>
      </c>
      <c r="H5" s="59">
        <v>29662870</v>
      </c>
      <c r="I5" s="59">
        <v>275988721</v>
      </c>
      <c r="J5" s="59">
        <v>29450037</v>
      </c>
      <c r="K5" s="59">
        <v>11957632</v>
      </c>
      <c r="L5" s="59">
        <v>31042601</v>
      </c>
      <c r="M5" s="59">
        <v>72450270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348438991</v>
      </c>
      <c r="W5" s="59">
        <v>366699259</v>
      </c>
      <c r="X5" s="59">
        <v>-18260268</v>
      </c>
      <c r="Y5" s="60">
        <v>-4.98</v>
      </c>
      <c r="Z5" s="61">
        <v>541312085</v>
      </c>
    </row>
    <row r="6" spans="1:26" ht="13.5">
      <c r="A6" s="57" t="s">
        <v>32</v>
      </c>
      <c r="B6" s="18">
        <v>919413436</v>
      </c>
      <c r="C6" s="18">
        <v>0</v>
      </c>
      <c r="D6" s="58">
        <v>1107508354</v>
      </c>
      <c r="E6" s="59">
        <v>1107508354</v>
      </c>
      <c r="F6" s="59">
        <v>81858139</v>
      </c>
      <c r="G6" s="59">
        <v>85844994</v>
      </c>
      <c r="H6" s="59">
        <v>83906411</v>
      </c>
      <c r="I6" s="59">
        <v>251609544</v>
      </c>
      <c r="J6" s="59">
        <v>75217376</v>
      </c>
      <c r="K6" s="59">
        <v>78911429</v>
      </c>
      <c r="L6" s="59">
        <v>65516944</v>
      </c>
      <c r="M6" s="59">
        <v>219645749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471255293</v>
      </c>
      <c r="W6" s="59">
        <v>551284172</v>
      </c>
      <c r="X6" s="59">
        <v>-80028879</v>
      </c>
      <c r="Y6" s="60">
        <v>-14.52</v>
      </c>
      <c r="Z6" s="61">
        <v>1107508354</v>
      </c>
    </row>
    <row r="7" spans="1:26" ht="13.5">
      <c r="A7" s="57" t="s">
        <v>33</v>
      </c>
      <c r="B7" s="18">
        <v>18700351</v>
      </c>
      <c r="C7" s="18">
        <v>0</v>
      </c>
      <c r="D7" s="58">
        <v>20000000</v>
      </c>
      <c r="E7" s="59">
        <v>20000000</v>
      </c>
      <c r="F7" s="59">
        <v>-517786</v>
      </c>
      <c r="G7" s="59">
        <v>642429</v>
      </c>
      <c r="H7" s="59">
        <v>487265</v>
      </c>
      <c r="I7" s="59">
        <v>611908</v>
      </c>
      <c r="J7" s="59">
        <v>234691</v>
      </c>
      <c r="K7" s="59">
        <v>202595</v>
      </c>
      <c r="L7" s="59">
        <v>371149</v>
      </c>
      <c r="M7" s="59">
        <v>808435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1420343</v>
      </c>
      <c r="W7" s="59">
        <v>3773122</v>
      </c>
      <c r="X7" s="59">
        <v>-2352779</v>
      </c>
      <c r="Y7" s="60">
        <v>-62.36</v>
      </c>
      <c r="Z7" s="61">
        <v>20000000</v>
      </c>
    </row>
    <row r="8" spans="1:26" ht="13.5">
      <c r="A8" s="57" t="s">
        <v>34</v>
      </c>
      <c r="B8" s="18">
        <v>172480334</v>
      </c>
      <c r="C8" s="18">
        <v>0</v>
      </c>
      <c r="D8" s="58">
        <v>191141587</v>
      </c>
      <c r="E8" s="59">
        <v>191141587</v>
      </c>
      <c r="F8" s="59">
        <v>71849000</v>
      </c>
      <c r="G8" s="59">
        <v>0</v>
      </c>
      <c r="H8" s="59">
        <v>0</v>
      </c>
      <c r="I8" s="59">
        <v>71849000</v>
      </c>
      <c r="J8" s="59">
        <v>0</v>
      </c>
      <c r="K8" s="59">
        <v>1643255</v>
      </c>
      <c r="L8" s="59">
        <v>57479000</v>
      </c>
      <c r="M8" s="59">
        <v>59122255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130971255</v>
      </c>
      <c r="W8" s="59">
        <v>117764940</v>
      </c>
      <c r="X8" s="59">
        <v>13206315</v>
      </c>
      <c r="Y8" s="60">
        <v>11.21</v>
      </c>
      <c r="Z8" s="61">
        <v>191141587</v>
      </c>
    </row>
    <row r="9" spans="1:26" ht="13.5">
      <c r="A9" s="57" t="s">
        <v>35</v>
      </c>
      <c r="B9" s="18">
        <v>242559510</v>
      </c>
      <c r="C9" s="18">
        <v>0</v>
      </c>
      <c r="D9" s="58">
        <v>196144900</v>
      </c>
      <c r="E9" s="59">
        <v>196144900</v>
      </c>
      <c r="F9" s="59">
        <v>16263128</v>
      </c>
      <c r="G9" s="59">
        <v>10105293</v>
      </c>
      <c r="H9" s="59">
        <v>21870435</v>
      </c>
      <c r="I9" s="59">
        <v>48238856</v>
      </c>
      <c r="J9" s="59">
        <v>17824818</v>
      </c>
      <c r="K9" s="59">
        <v>16097365</v>
      </c>
      <c r="L9" s="59">
        <v>13336721</v>
      </c>
      <c r="M9" s="59">
        <v>47258904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95497760</v>
      </c>
      <c r="W9" s="59">
        <v>83771513</v>
      </c>
      <c r="X9" s="59">
        <v>11726247</v>
      </c>
      <c r="Y9" s="60">
        <v>14</v>
      </c>
      <c r="Z9" s="61">
        <v>196144900</v>
      </c>
    </row>
    <row r="10" spans="1:26" ht="25.5">
      <c r="A10" s="62" t="s">
        <v>106</v>
      </c>
      <c r="B10" s="63">
        <f>SUM(B5:B9)</f>
        <v>1845554121</v>
      </c>
      <c r="C10" s="63">
        <f>SUM(C5:C9)</f>
        <v>0</v>
      </c>
      <c r="D10" s="64">
        <f aca="true" t="shared" si="0" ref="D10:Z10">SUM(D5:D9)</f>
        <v>2056106926</v>
      </c>
      <c r="E10" s="65">
        <f t="shared" si="0"/>
        <v>2056106926</v>
      </c>
      <c r="F10" s="65">
        <f t="shared" si="0"/>
        <v>387109460</v>
      </c>
      <c r="G10" s="65">
        <f t="shared" si="0"/>
        <v>125261588</v>
      </c>
      <c r="H10" s="65">
        <f t="shared" si="0"/>
        <v>135926981</v>
      </c>
      <c r="I10" s="65">
        <f t="shared" si="0"/>
        <v>648298029</v>
      </c>
      <c r="J10" s="65">
        <f t="shared" si="0"/>
        <v>122726922</v>
      </c>
      <c r="K10" s="65">
        <f t="shared" si="0"/>
        <v>108812276</v>
      </c>
      <c r="L10" s="65">
        <f t="shared" si="0"/>
        <v>167746415</v>
      </c>
      <c r="M10" s="65">
        <f t="shared" si="0"/>
        <v>399285613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1047583642</v>
      </c>
      <c r="W10" s="65">
        <f t="shared" si="0"/>
        <v>1123293006</v>
      </c>
      <c r="X10" s="65">
        <f t="shared" si="0"/>
        <v>-75709364</v>
      </c>
      <c r="Y10" s="66">
        <f>+IF(W10&lt;&gt;0,(X10/W10)*100,0)</f>
        <v>-6.739947956196925</v>
      </c>
      <c r="Z10" s="67">
        <f t="shared" si="0"/>
        <v>2056106926</v>
      </c>
    </row>
    <row r="11" spans="1:26" ht="13.5">
      <c r="A11" s="57" t="s">
        <v>36</v>
      </c>
      <c r="B11" s="18">
        <v>647309204</v>
      </c>
      <c r="C11" s="18">
        <v>0</v>
      </c>
      <c r="D11" s="58">
        <v>716651971</v>
      </c>
      <c r="E11" s="59">
        <v>716651971</v>
      </c>
      <c r="F11" s="59">
        <v>48548519</v>
      </c>
      <c r="G11" s="59">
        <v>50316684</v>
      </c>
      <c r="H11" s="59">
        <v>59239651</v>
      </c>
      <c r="I11" s="59">
        <v>158104854</v>
      </c>
      <c r="J11" s="59">
        <v>51107187</v>
      </c>
      <c r="K11" s="59">
        <v>52566322</v>
      </c>
      <c r="L11" s="59">
        <v>65043729</v>
      </c>
      <c r="M11" s="59">
        <v>168717238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326822092</v>
      </c>
      <c r="W11" s="59">
        <v>332179387</v>
      </c>
      <c r="X11" s="59">
        <v>-5357295</v>
      </c>
      <c r="Y11" s="60">
        <v>-1.61</v>
      </c>
      <c r="Z11" s="61">
        <v>716651971</v>
      </c>
    </row>
    <row r="12" spans="1:26" ht="13.5">
      <c r="A12" s="57" t="s">
        <v>37</v>
      </c>
      <c r="B12" s="18">
        <v>28409358</v>
      </c>
      <c r="C12" s="18">
        <v>0</v>
      </c>
      <c r="D12" s="58">
        <v>29335309</v>
      </c>
      <c r="E12" s="59">
        <v>29335309</v>
      </c>
      <c r="F12" s="59">
        <v>2336282</v>
      </c>
      <c r="G12" s="59">
        <v>0</v>
      </c>
      <c r="H12" s="59">
        <v>4613163</v>
      </c>
      <c r="I12" s="59">
        <v>6949445</v>
      </c>
      <c r="J12" s="59">
        <v>2298816</v>
      </c>
      <c r="K12" s="59">
        <v>2316380</v>
      </c>
      <c r="L12" s="59">
        <v>1668588</v>
      </c>
      <c r="M12" s="59">
        <v>6283784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13233229</v>
      </c>
      <c r="W12" s="59">
        <v>13677779</v>
      </c>
      <c r="X12" s="59">
        <v>-444550</v>
      </c>
      <c r="Y12" s="60">
        <v>-3.25</v>
      </c>
      <c r="Z12" s="61">
        <v>29335309</v>
      </c>
    </row>
    <row r="13" spans="1:26" ht="13.5">
      <c r="A13" s="57" t="s">
        <v>107</v>
      </c>
      <c r="B13" s="18">
        <v>64071006</v>
      </c>
      <c r="C13" s="18">
        <v>0</v>
      </c>
      <c r="D13" s="58">
        <v>69250000</v>
      </c>
      <c r="E13" s="59">
        <v>69250000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69250000</v>
      </c>
    </row>
    <row r="14" spans="1:26" ht="13.5">
      <c r="A14" s="57" t="s">
        <v>38</v>
      </c>
      <c r="B14" s="18">
        <v>27213050</v>
      </c>
      <c r="C14" s="18">
        <v>0</v>
      </c>
      <c r="D14" s="58">
        <v>25797836</v>
      </c>
      <c r="E14" s="59">
        <v>25797836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13137742</v>
      </c>
      <c r="M14" s="59">
        <v>13137742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13137742</v>
      </c>
      <c r="W14" s="59">
        <v>12899419</v>
      </c>
      <c r="X14" s="59">
        <v>238323</v>
      </c>
      <c r="Y14" s="60">
        <v>1.85</v>
      </c>
      <c r="Z14" s="61">
        <v>25797836</v>
      </c>
    </row>
    <row r="15" spans="1:26" ht="13.5">
      <c r="A15" s="57" t="s">
        <v>39</v>
      </c>
      <c r="B15" s="18">
        <v>662596745</v>
      </c>
      <c r="C15" s="18">
        <v>0</v>
      </c>
      <c r="D15" s="58">
        <v>694352820</v>
      </c>
      <c r="E15" s="59">
        <v>694352820</v>
      </c>
      <c r="F15" s="59">
        <v>3292084</v>
      </c>
      <c r="G15" s="59">
        <v>70297185</v>
      </c>
      <c r="H15" s="59">
        <v>70062231</v>
      </c>
      <c r="I15" s="59">
        <v>143651500</v>
      </c>
      <c r="J15" s="59">
        <v>72132136</v>
      </c>
      <c r="K15" s="59">
        <v>56421604</v>
      </c>
      <c r="L15" s="59">
        <v>45662077</v>
      </c>
      <c r="M15" s="59">
        <v>174215817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317867317</v>
      </c>
      <c r="W15" s="59">
        <v>316539089</v>
      </c>
      <c r="X15" s="59">
        <v>1328228</v>
      </c>
      <c r="Y15" s="60">
        <v>0.42</v>
      </c>
      <c r="Z15" s="61">
        <v>694352820</v>
      </c>
    </row>
    <row r="16" spans="1:26" ht="13.5">
      <c r="A16" s="68" t="s">
        <v>40</v>
      </c>
      <c r="B16" s="18">
        <v>9324953</v>
      </c>
      <c r="C16" s="18">
        <v>0</v>
      </c>
      <c r="D16" s="58">
        <v>9670000</v>
      </c>
      <c r="E16" s="59">
        <v>9670000</v>
      </c>
      <c r="F16" s="59">
        <v>240000</v>
      </c>
      <c r="G16" s="59">
        <v>1762144</v>
      </c>
      <c r="H16" s="59">
        <v>1029415</v>
      </c>
      <c r="I16" s="59">
        <v>3031559</v>
      </c>
      <c r="J16" s="59">
        <v>175734</v>
      </c>
      <c r="K16" s="59">
        <v>117590</v>
      </c>
      <c r="L16" s="59">
        <v>1947</v>
      </c>
      <c r="M16" s="59">
        <v>295271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3326830</v>
      </c>
      <c r="W16" s="59">
        <v>1770000</v>
      </c>
      <c r="X16" s="59">
        <v>1556830</v>
      </c>
      <c r="Y16" s="60">
        <v>87.96</v>
      </c>
      <c r="Z16" s="61">
        <v>9670000</v>
      </c>
    </row>
    <row r="17" spans="1:26" ht="13.5">
      <c r="A17" s="57" t="s">
        <v>41</v>
      </c>
      <c r="B17" s="18">
        <v>393866893</v>
      </c>
      <c r="C17" s="18">
        <v>0</v>
      </c>
      <c r="D17" s="58">
        <v>501797079</v>
      </c>
      <c r="E17" s="59">
        <v>501797079</v>
      </c>
      <c r="F17" s="59">
        <v>7416218</v>
      </c>
      <c r="G17" s="59">
        <v>20715554</v>
      </c>
      <c r="H17" s="59">
        <v>254390481</v>
      </c>
      <c r="I17" s="59">
        <v>282522253</v>
      </c>
      <c r="J17" s="59">
        <v>22572168</v>
      </c>
      <c r="K17" s="59">
        <v>26861850</v>
      </c>
      <c r="L17" s="59">
        <v>21617879</v>
      </c>
      <c r="M17" s="59">
        <v>71051897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353574150</v>
      </c>
      <c r="W17" s="59">
        <v>325792051</v>
      </c>
      <c r="X17" s="59">
        <v>27782099</v>
      </c>
      <c r="Y17" s="60">
        <v>8.53</v>
      </c>
      <c r="Z17" s="61">
        <v>501797079</v>
      </c>
    </row>
    <row r="18" spans="1:26" ht="13.5">
      <c r="A18" s="69" t="s">
        <v>42</v>
      </c>
      <c r="B18" s="70">
        <f>SUM(B11:B17)</f>
        <v>1832791209</v>
      </c>
      <c r="C18" s="70">
        <f>SUM(C11:C17)</f>
        <v>0</v>
      </c>
      <c r="D18" s="71">
        <f aca="true" t="shared" si="1" ref="D18:Z18">SUM(D11:D17)</f>
        <v>2046855015</v>
      </c>
      <c r="E18" s="72">
        <f t="shared" si="1"/>
        <v>2046855015</v>
      </c>
      <c r="F18" s="72">
        <f t="shared" si="1"/>
        <v>61833103</v>
      </c>
      <c r="G18" s="72">
        <f t="shared" si="1"/>
        <v>143091567</v>
      </c>
      <c r="H18" s="72">
        <f t="shared" si="1"/>
        <v>389334941</v>
      </c>
      <c r="I18" s="72">
        <f t="shared" si="1"/>
        <v>594259611</v>
      </c>
      <c r="J18" s="72">
        <f t="shared" si="1"/>
        <v>148286041</v>
      </c>
      <c r="K18" s="72">
        <f t="shared" si="1"/>
        <v>138283746</v>
      </c>
      <c r="L18" s="72">
        <f t="shared" si="1"/>
        <v>147131962</v>
      </c>
      <c r="M18" s="72">
        <f t="shared" si="1"/>
        <v>433701749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1027961360</v>
      </c>
      <c r="W18" s="72">
        <f t="shared" si="1"/>
        <v>1002857725</v>
      </c>
      <c r="X18" s="72">
        <f t="shared" si="1"/>
        <v>25103635</v>
      </c>
      <c r="Y18" s="66">
        <f>+IF(W18&lt;&gt;0,(X18/W18)*100,0)</f>
        <v>2.503210014162278</v>
      </c>
      <c r="Z18" s="73">
        <f t="shared" si="1"/>
        <v>2046855015</v>
      </c>
    </row>
    <row r="19" spans="1:26" ht="13.5">
      <c r="A19" s="69" t="s">
        <v>43</v>
      </c>
      <c r="B19" s="74">
        <f>+B10-B18</f>
        <v>12762912</v>
      </c>
      <c r="C19" s="74">
        <f>+C10-C18</f>
        <v>0</v>
      </c>
      <c r="D19" s="75">
        <f aca="true" t="shared" si="2" ref="D19:Z19">+D10-D18</f>
        <v>9251911</v>
      </c>
      <c r="E19" s="76">
        <f t="shared" si="2"/>
        <v>9251911</v>
      </c>
      <c r="F19" s="76">
        <f t="shared" si="2"/>
        <v>325276357</v>
      </c>
      <c r="G19" s="76">
        <f t="shared" si="2"/>
        <v>-17829979</v>
      </c>
      <c r="H19" s="76">
        <f t="shared" si="2"/>
        <v>-253407960</v>
      </c>
      <c r="I19" s="76">
        <f t="shared" si="2"/>
        <v>54038418</v>
      </c>
      <c r="J19" s="76">
        <f t="shared" si="2"/>
        <v>-25559119</v>
      </c>
      <c r="K19" s="76">
        <f t="shared" si="2"/>
        <v>-29471470</v>
      </c>
      <c r="L19" s="76">
        <f t="shared" si="2"/>
        <v>20614453</v>
      </c>
      <c r="M19" s="76">
        <f t="shared" si="2"/>
        <v>-34416136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19622282</v>
      </c>
      <c r="W19" s="76">
        <f>IF(E10=E18,0,W10-W18)</f>
        <v>120435281</v>
      </c>
      <c r="X19" s="76">
        <f t="shared" si="2"/>
        <v>-100812999</v>
      </c>
      <c r="Y19" s="77">
        <f>+IF(W19&lt;&gt;0,(X19/W19)*100,0)</f>
        <v>-83.70719789328179</v>
      </c>
      <c r="Z19" s="78">
        <f t="shared" si="2"/>
        <v>9251911</v>
      </c>
    </row>
    <row r="20" spans="1:26" ht="13.5">
      <c r="A20" s="57" t="s">
        <v>44</v>
      </c>
      <c r="B20" s="18">
        <v>203032732</v>
      </c>
      <c r="C20" s="18">
        <v>0</v>
      </c>
      <c r="D20" s="58">
        <v>282795413</v>
      </c>
      <c r="E20" s="59">
        <v>282795413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3900000</v>
      </c>
      <c r="L20" s="59">
        <v>0</v>
      </c>
      <c r="M20" s="59">
        <v>3900000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3900000</v>
      </c>
      <c r="W20" s="59"/>
      <c r="X20" s="59">
        <v>3900000</v>
      </c>
      <c r="Y20" s="60">
        <v>0</v>
      </c>
      <c r="Z20" s="61">
        <v>282795413</v>
      </c>
    </row>
    <row r="21" spans="1:26" ht="13.5">
      <c r="A21" s="57" t="s">
        <v>108</v>
      </c>
      <c r="B21" s="79">
        <v>4561345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220356989</v>
      </c>
      <c r="C22" s="85">
        <f>SUM(C19:C21)</f>
        <v>0</v>
      </c>
      <c r="D22" s="86">
        <f aca="true" t="shared" si="3" ref="D22:Z22">SUM(D19:D21)</f>
        <v>292047324</v>
      </c>
      <c r="E22" s="87">
        <f t="shared" si="3"/>
        <v>292047324</v>
      </c>
      <c r="F22" s="87">
        <f t="shared" si="3"/>
        <v>325276357</v>
      </c>
      <c r="G22" s="87">
        <f t="shared" si="3"/>
        <v>-17829979</v>
      </c>
      <c r="H22" s="87">
        <f t="shared" si="3"/>
        <v>-253407960</v>
      </c>
      <c r="I22" s="87">
        <f t="shared" si="3"/>
        <v>54038418</v>
      </c>
      <c r="J22" s="87">
        <f t="shared" si="3"/>
        <v>-25559119</v>
      </c>
      <c r="K22" s="87">
        <f t="shared" si="3"/>
        <v>-25571470</v>
      </c>
      <c r="L22" s="87">
        <f t="shared" si="3"/>
        <v>20614453</v>
      </c>
      <c r="M22" s="87">
        <f t="shared" si="3"/>
        <v>-30516136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23522282</v>
      </c>
      <c r="W22" s="87">
        <f t="shared" si="3"/>
        <v>120435281</v>
      </c>
      <c r="X22" s="87">
        <f t="shared" si="3"/>
        <v>-96912999</v>
      </c>
      <c r="Y22" s="88">
        <f>+IF(W22&lt;&gt;0,(X22/W22)*100,0)</f>
        <v>-80.46894414602644</v>
      </c>
      <c r="Z22" s="89">
        <f t="shared" si="3"/>
        <v>292047324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220356989</v>
      </c>
      <c r="C24" s="74">
        <f>SUM(C22:C23)</f>
        <v>0</v>
      </c>
      <c r="D24" s="75">
        <f aca="true" t="shared" si="4" ref="D24:Z24">SUM(D22:D23)</f>
        <v>292047324</v>
      </c>
      <c r="E24" s="76">
        <f t="shared" si="4"/>
        <v>292047324</v>
      </c>
      <c r="F24" s="76">
        <f t="shared" si="4"/>
        <v>325276357</v>
      </c>
      <c r="G24" s="76">
        <f t="shared" si="4"/>
        <v>-17829979</v>
      </c>
      <c r="H24" s="76">
        <f t="shared" si="4"/>
        <v>-253407960</v>
      </c>
      <c r="I24" s="76">
        <f t="shared" si="4"/>
        <v>54038418</v>
      </c>
      <c r="J24" s="76">
        <f t="shared" si="4"/>
        <v>-25559119</v>
      </c>
      <c r="K24" s="76">
        <f t="shared" si="4"/>
        <v>-25571470</v>
      </c>
      <c r="L24" s="76">
        <f t="shared" si="4"/>
        <v>20614453</v>
      </c>
      <c r="M24" s="76">
        <f t="shared" si="4"/>
        <v>-30516136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23522282</v>
      </c>
      <c r="W24" s="76">
        <f t="shared" si="4"/>
        <v>120435281</v>
      </c>
      <c r="X24" s="76">
        <f t="shared" si="4"/>
        <v>-96912999</v>
      </c>
      <c r="Y24" s="77">
        <f>+IF(W24&lt;&gt;0,(X24/W24)*100,0)</f>
        <v>-80.46894414602644</v>
      </c>
      <c r="Z24" s="78">
        <f t="shared" si="4"/>
        <v>292047324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248099963</v>
      </c>
      <c r="C27" s="21">
        <v>0</v>
      </c>
      <c r="D27" s="98">
        <v>333241530</v>
      </c>
      <c r="E27" s="99">
        <v>333241530</v>
      </c>
      <c r="F27" s="99">
        <v>382053</v>
      </c>
      <c r="G27" s="99">
        <v>8373262</v>
      </c>
      <c r="H27" s="99">
        <v>10243689</v>
      </c>
      <c r="I27" s="99">
        <v>18999004</v>
      </c>
      <c r="J27" s="99">
        <v>11387353</v>
      </c>
      <c r="K27" s="99">
        <v>14104336</v>
      </c>
      <c r="L27" s="99">
        <v>27878997</v>
      </c>
      <c r="M27" s="99">
        <v>53370686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72369690</v>
      </c>
      <c r="W27" s="99">
        <v>166620765</v>
      </c>
      <c r="X27" s="99">
        <v>-94251075</v>
      </c>
      <c r="Y27" s="100">
        <v>-56.57</v>
      </c>
      <c r="Z27" s="101">
        <v>333241530</v>
      </c>
    </row>
    <row r="28" spans="1:26" ht="13.5">
      <c r="A28" s="102" t="s">
        <v>44</v>
      </c>
      <c r="B28" s="18">
        <v>203033452</v>
      </c>
      <c r="C28" s="18">
        <v>0</v>
      </c>
      <c r="D28" s="58">
        <v>282795513</v>
      </c>
      <c r="E28" s="59">
        <v>282795513</v>
      </c>
      <c r="F28" s="59">
        <v>19447</v>
      </c>
      <c r="G28" s="59">
        <v>6653237</v>
      </c>
      <c r="H28" s="59">
        <v>6170297</v>
      </c>
      <c r="I28" s="59">
        <v>12842981</v>
      </c>
      <c r="J28" s="59">
        <v>10832180</v>
      </c>
      <c r="K28" s="59">
        <v>12896179</v>
      </c>
      <c r="L28" s="59">
        <v>25920455</v>
      </c>
      <c r="M28" s="59">
        <v>49648814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62491795</v>
      </c>
      <c r="W28" s="59">
        <v>141397757</v>
      </c>
      <c r="X28" s="59">
        <v>-78905962</v>
      </c>
      <c r="Y28" s="60">
        <v>-55.8</v>
      </c>
      <c r="Z28" s="61">
        <v>282795513</v>
      </c>
    </row>
    <row r="29" spans="1:26" ht="13.5">
      <c r="A29" s="57" t="s">
        <v>111</v>
      </c>
      <c r="B29" s="18">
        <v>4561345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40505166</v>
      </c>
      <c r="C31" s="18">
        <v>0</v>
      </c>
      <c r="D31" s="58">
        <v>50446017</v>
      </c>
      <c r="E31" s="59">
        <v>50446017</v>
      </c>
      <c r="F31" s="59">
        <v>362606</v>
      </c>
      <c r="G31" s="59">
        <v>1720025</v>
      </c>
      <c r="H31" s="59">
        <v>4073392</v>
      </c>
      <c r="I31" s="59">
        <v>6156023</v>
      </c>
      <c r="J31" s="59">
        <v>555173</v>
      </c>
      <c r="K31" s="59">
        <v>1208157</v>
      </c>
      <c r="L31" s="59">
        <v>1958542</v>
      </c>
      <c r="M31" s="59">
        <v>3721872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9877895</v>
      </c>
      <c r="W31" s="59">
        <v>25223009</v>
      </c>
      <c r="X31" s="59">
        <v>-15345114</v>
      </c>
      <c r="Y31" s="60">
        <v>-60.84</v>
      </c>
      <c r="Z31" s="61">
        <v>50446017</v>
      </c>
    </row>
    <row r="32" spans="1:26" ht="13.5">
      <c r="A32" s="69" t="s">
        <v>50</v>
      </c>
      <c r="B32" s="21">
        <f>SUM(B28:B31)</f>
        <v>248099963</v>
      </c>
      <c r="C32" s="21">
        <f>SUM(C28:C31)</f>
        <v>0</v>
      </c>
      <c r="D32" s="98">
        <f aca="true" t="shared" si="5" ref="D32:Z32">SUM(D28:D31)</f>
        <v>333241530</v>
      </c>
      <c r="E32" s="99">
        <f t="shared" si="5"/>
        <v>333241530</v>
      </c>
      <c r="F32" s="99">
        <f t="shared" si="5"/>
        <v>382053</v>
      </c>
      <c r="G32" s="99">
        <f t="shared" si="5"/>
        <v>8373262</v>
      </c>
      <c r="H32" s="99">
        <f t="shared" si="5"/>
        <v>10243689</v>
      </c>
      <c r="I32" s="99">
        <f t="shared" si="5"/>
        <v>18999004</v>
      </c>
      <c r="J32" s="99">
        <f t="shared" si="5"/>
        <v>11387353</v>
      </c>
      <c r="K32" s="99">
        <f t="shared" si="5"/>
        <v>14104336</v>
      </c>
      <c r="L32" s="99">
        <f t="shared" si="5"/>
        <v>27878997</v>
      </c>
      <c r="M32" s="99">
        <f t="shared" si="5"/>
        <v>53370686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72369690</v>
      </c>
      <c r="W32" s="99">
        <f t="shared" si="5"/>
        <v>166620766</v>
      </c>
      <c r="X32" s="99">
        <f t="shared" si="5"/>
        <v>-94251076</v>
      </c>
      <c r="Y32" s="100">
        <f>+IF(W32&lt;&gt;0,(X32/W32)*100,0)</f>
        <v>-56.56622416439977</v>
      </c>
      <c r="Z32" s="101">
        <f t="shared" si="5"/>
        <v>333241530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1484123970</v>
      </c>
      <c r="C35" s="18">
        <v>0</v>
      </c>
      <c r="D35" s="58">
        <v>1453944918</v>
      </c>
      <c r="E35" s="59">
        <v>1453944918</v>
      </c>
      <c r="F35" s="59">
        <v>1695334038</v>
      </c>
      <c r="G35" s="59">
        <v>1763075187</v>
      </c>
      <c r="H35" s="59">
        <v>1498495967</v>
      </c>
      <c r="I35" s="59">
        <v>1498495967</v>
      </c>
      <c r="J35" s="59">
        <v>1497172062</v>
      </c>
      <c r="K35" s="59">
        <v>1453736430</v>
      </c>
      <c r="L35" s="59">
        <v>1474946735</v>
      </c>
      <c r="M35" s="59">
        <v>1474946735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1474946735</v>
      </c>
      <c r="W35" s="59">
        <v>726972459</v>
      </c>
      <c r="X35" s="59">
        <v>747974276</v>
      </c>
      <c r="Y35" s="60">
        <v>102.89</v>
      </c>
      <c r="Z35" s="61">
        <v>1453944918</v>
      </c>
    </row>
    <row r="36" spans="1:26" ht="13.5">
      <c r="A36" s="57" t="s">
        <v>53</v>
      </c>
      <c r="B36" s="18">
        <v>1869966393</v>
      </c>
      <c r="C36" s="18">
        <v>0</v>
      </c>
      <c r="D36" s="58">
        <v>2081815097</v>
      </c>
      <c r="E36" s="59">
        <v>2081815097</v>
      </c>
      <c r="F36" s="59">
        <v>1941920082</v>
      </c>
      <c r="G36" s="59">
        <v>1880734972</v>
      </c>
      <c r="H36" s="59">
        <v>1883945807</v>
      </c>
      <c r="I36" s="59">
        <v>1883945807</v>
      </c>
      <c r="J36" s="59">
        <v>1895333160</v>
      </c>
      <c r="K36" s="59">
        <v>1904612248</v>
      </c>
      <c r="L36" s="59">
        <v>1932491245</v>
      </c>
      <c r="M36" s="59">
        <v>1932491245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1932491245</v>
      </c>
      <c r="W36" s="59">
        <v>1040907549</v>
      </c>
      <c r="X36" s="59">
        <v>891583696</v>
      </c>
      <c r="Y36" s="60">
        <v>85.65</v>
      </c>
      <c r="Z36" s="61">
        <v>2081815097</v>
      </c>
    </row>
    <row r="37" spans="1:26" ht="13.5">
      <c r="A37" s="57" t="s">
        <v>54</v>
      </c>
      <c r="B37" s="18">
        <v>344136378</v>
      </c>
      <c r="C37" s="18">
        <v>0</v>
      </c>
      <c r="D37" s="58">
        <v>273622345</v>
      </c>
      <c r="E37" s="59">
        <v>273622345</v>
      </c>
      <c r="F37" s="59">
        <v>211160060</v>
      </c>
      <c r="G37" s="59">
        <v>328226585</v>
      </c>
      <c r="H37" s="59">
        <v>319704871</v>
      </c>
      <c r="I37" s="59">
        <v>319704871</v>
      </c>
      <c r="J37" s="59">
        <v>354046769</v>
      </c>
      <c r="K37" s="59">
        <v>343437741</v>
      </c>
      <c r="L37" s="59">
        <v>376299729</v>
      </c>
      <c r="M37" s="59">
        <v>376299729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376299729</v>
      </c>
      <c r="W37" s="59">
        <v>136811173</v>
      </c>
      <c r="X37" s="59">
        <v>239488556</v>
      </c>
      <c r="Y37" s="60">
        <v>175.05</v>
      </c>
      <c r="Z37" s="61">
        <v>273622345</v>
      </c>
    </row>
    <row r="38" spans="1:26" ht="13.5">
      <c r="A38" s="57" t="s">
        <v>55</v>
      </c>
      <c r="B38" s="18">
        <v>441306497</v>
      </c>
      <c r="C38" s="18">
        <v>0</v>
      </c>
      <c r="D38" s="58">
        <v>479924566</v>
      </c>
      <c r="E38" s="59">
        <v>479924566</v>
      </c>
      <c r="F38" s="59">
        <v>431287361</v>
      </c>
      <c r="G38" s="59">
        <v>441515620</v>
      </c>
      <c r="H38" s="59">
        <v>442072499</v>
      </c>
      <c r="I38" s="59">
        <v>442072499</v>
      </c>
      <c r="J38" s="59">
        <v>442072499</v>
      </c>
      <c r="K38" s="59">
        <v>442072499</v>
      </c>
      <c r="L38" s="59">
        <v>437685362</v>
      </c>
      <c r="M38" s="59">
        <v>437685362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437685362</v>
      </c>
      <c r="W38" s="59">
        <v>239962283</v>
      </c>
      <c r="X38" s="59">
        <v>197723079</v>
      </c>
      <c r="Y38" s="60">
        <v>82.4</v>
      </c>
      <c r="Z38" s="61">
        <v>479924566</v>
      </c>
    </row>
    <row r="39" spans="1:26" ht="13.5">
      <c r="A39" s="57" t="s">
        <v>56</v>
      </c>
      <c r="B39" s="18">
        <v>2568647488</v>
      </c>
      <c r="C39" s="18">
        <v>0</v>
      </c>
      <c r="D39" s="58">
        <v>2782213104</v>
      </c>
      <c r="E39" s="59">
        <v>2782213104</v>
      </c>
      <c r="F39" s="59">
        <v>2994806699</v>
      </c>
      <c r="G39" s="59">
        <v>2874067954</v>
      </c>
      <c r="H39" s="59">
        <v>2620664404</v>
      </c>
      <c r="I39" s="59">
        <v>2620664404</v>
      </c>
      <c r="J39" s="59">
        <v>2596385954</v>
      </c>
      <c r="K39" s="59">
        <v>2572838438</v>
      </c>
      <c r="L39" s="59">
        <v>2593452889</v>
      </c>
      <c r="M39" s="59">
        <v>2593452889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2593452889</v>
      </c>
      <c r="W39" s="59">
        <v>1391106552</v>
      </c>
      <c r="X39" s="59">
        <v>1202346337</v>
      </c>
      <c r="Y39" s="60">
        <v>86.43</v>
      </c>
      <c r="Z39" s="61">
        <v>2782213104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139371865</v>
      </c>
      <c r="C42" s="18">
        <v>0</v>
      </c>
      <c r="D42" s="58">
        <v>282536249</v>
      </c>
      <c r="E42" s="59">
        <v>282536249</v>
      </c>
      <c r="F42" s="59">
        <v>80383159</v>
      </c>
      <c r="G42" s="59">
        <v>-23924716</v>
      </c>
      <c r="H42" s="59">
        <v>-58991460</v>
      </c>
      <c r="I42" s="59">
        <v>-2533017</v>
      </c>
      <c r="J42" s="59">
        <v>-324523</v>
      </c>
      <c r="K42" s="59">
        <v>32408442</v>
      </c>
      <c r="L42" s="59">
        <v>40847618</v>
      </c>
      <c r="M42" s="59">
        <v>72931537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70398520</v>
      </c>
      <c r="W42" s="59">
        <v>48278689</v>
      </c>
      <c r="X42" s="59">
        <v>22119831</v>
      </c>
      <c r="Y42" s="60">
        <v>45.82</v>
      </c>
      <c r="Z42" s="61">
        <v>282536249</v>
      </c>
    </row>
    <row r="43" spans="1:26" ht="13.5">
      <c r="A43" s="57" t="s">
        <v>59</v>
      </c>
      <c r="B43" s="18">
        <v>-248099963</v>
      </c>
      <c r="C43" s="18">
        <v>0</v>
      </c>
      <c r="D43" s="58">
        <v>-333242430</v>
      </c>
      <c r="E43" s="59">
        <v>-333242430</v>
      </c>
      <c r="F43" s="59">
        <v>-382053</v>
      </c>
      <c r="G43" s="59">
        <v>-8373262</v>
      </c>
      <c r="H43" s="59">
        <v>-10243688</v>
      </c>
      <c r="I43" s="59">
        <v>-18999003</v>
      </c>
      <c r="J43" s="59">
        <v>-11387353</v>
      </c>
      <c r="K43" s="59">
        <v>-14104336</v>
      </c>
      <c r="L43" s="59">
        <v>-27878997</v>
      </c>
      <c r="M43" s="59">
        <v>-53370686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-72369689</v>
      </c>
      <c r="W43" s="59">
        <v>-110200000</v>
      </c>
      <c r="X43" s="59">
        <v>37830311</v>
      </c>
      <c r="Y43" s="60">
        <v>-34.33</v>
      </c>
      <c r="Z43" s="61">
        <v>-333242430</v>
      </c>
    </row>
    <row r="44" spans="1:26" ht="13.5">
      <c r="A44" s="57" t="s">
        <v>60</v>
      </c>
      <c r="B44" s="18">
        <v>-1767032</v>
      </c>
      <c r="C44" s="18">
        <v>0</v>
      </c>
      <c r="D44" s="58">
        <v>-9399494</v>
      </c>
      <c r="E44" s="59">
        <v>-9399494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-4387136</v>
      </c>
      <c r="M44" s="59">
        <v>-4387136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-4387136</v>
      </c>
      <c r="W44" s="59">
        <v>-4699747</v>
      </c>
      <c r="X44" s="59">
        <v>312611</v>
      </c>
      <c r="Y44" s="60">
        <v>-6.65</v>
      </c>
      <c r="Z44" s="61">
        <v>-9399494</v>
      </c>
    </row>
    <row r="45" spans="1:26" ht="13.5">
      <c r="A45" s="69" t="s">
        <v>61</v>
      </c>
      <c r="B45" s="21">
        <v>135240198</v>
      </c>
      <c r="C45" s="21">
        <v>0</v>
      </c>
      <c r="D45" s="98">
        <v>183583819</v>
      </c>
      <c r="E45" s="99">
        <v>183583819</v>
      </c>
      <c r="F45" s="99">
        <v>215241304</v>
      </c>
      <c r="G45" s="99">
        <v>182943326</v>
      </c>
      <c r="H45" s="99">
        <v>113708178</v>
      </c>
      <c r="I45" s="99">
        <v>113708178</v>
      </c>
      <c r="J45" s="99">
        <v>101996302</v>
      </c>
      <c r="K45" s="99">
        <v>120300408</v>
      </c>
      <c r="L45" s="99">
        <v>128881893</v>
      </c>
      <c r="M45" s="99">
        <v>128881893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128881893</v>
      </c>
      <c r="W45" s="99">
        <v>177068436</v>
      </c>
      <c r="X45" s="99">
        <v>-48186543</v>
      </c>
      <c r="Y45" s="100">
        <v>-27.21</v>
      </c>
      <c r="Z45" s="101">
        <v>183583819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113971468</v>
      </c>
      <c r="C49" s="51">
        <v>0</v>
      </c>
      <c r="D49" s="128">
        <v>60153657</v>
      </c>
      <c r="E49" s="53">
        <v>47938369</v>
      </c>
      <c r="F49" s="53">
        <v>0</v>
      </c>
      <c r="G49" s="53">
        <v>0</v>
      </c>
      <c r="H49" s="53">
        <v>0</v>
      </c>
      <c r="I49" s="53">
        <v>1973659051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2195722545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76273870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76273870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74.7999344468184</v>
      </c>
      <c r="C58" s="5">
        <f>IF(C67=0,0,+(C76/C67)*100)</f>
        <v>0</v>
      </c>
      <c r="D58" s="6">
        <f aca="true" t="shared" si="6" ref="D58:Z58">IF(D67=0,0,+(D76/D67)*100)</f>
        <v>79.81405138038423</v>
      </c>
      <c r="E58" s="7">
        <f t="shared" si="6"/>
        <v>79.81405138038423</v>
      </c>
      <c r="F58" s="7">
        <f t="shared" si="6"/>
        <v>29.641238499156707</v>
      </c>
      <c r="G58" s="7">
        <f t="shared" si="6"/>
        <v>82.020211307532</v>
      </c>
      <c r="H58" s="7">
        <f t="shared" si="6"/>
        <v>81.20623944154556</v>
      </c>
      <c r="I58" s="7">
        <f t="shared" si="6"/>
        <v>52.914605601361586</v>
      </c>
      <c r="J58" s="7">
        <f t="shared" si="6"/>
        <v>96.09228245388405</v>
      </c>
      <c r="K58" s="7">
        <f t="shared" si="6"/>
        <v>161.03387309250115</v>
      </c>
      <c r="L58" s="7">
        <f t="shared" si="6"/>
        <v>100.79564829876763</v>
      </c>
      <c r="M58" s="7">
        <f t="shared" si="6"/>
        <v>118.06855039556856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76.89363178988721</v>
      </c>
      <c r="W58" s="7">
        <f t="shared" si="6"/>
        <v>69.15292552366617</v>
      </c>
      <c r="X58" s="7">
        <f t="shared" si="6"/>
        <v>0</v>
      </c>
      <c r="Y58" s="7">
        <f t="shared" si="6"/>
        <v>0</v>
      </c>
      <c r="Z58" s="8">
        <f t="shared" si="6"/>
        <v>79.81405138038423</v>
      </c>
    </row>
    <row r="59" spans="1:26" ht="13.5">
      <c r="A59" s="36" t="s">
        <v>31</v>
      </c>
      <c r="B59" s="9">
        <f aca="true" t="shared" si="7" ref="B59:Z66">IF(B68=0,0,+(B77/B68)*100)</f>
        <v>74.74142745065099</v>
      </c>
      <c r="C59" s="9">
        <f t="shared" si="7"/>
        <v>0</v>
      </c>
      <c r="D59" s="2">
        <f t="shared" si="7"/>
        <v>83.53965199206664</v>
      </c>
      <c r="E59" s="10">
        <f t="shared" si="7"/>
        <v>83.53965199206664</v>
      </c>
      <c r="F59" s="10">
        <f t="shared" si="7"/>
        <v>9.164574961779655</v>
      </c>
      <c r="G59" s="10">
        <f t="shared" si="7"/>
        <v>97.83951039301442</v>
      </c>
      <c r="H59" s="10">
        <f t="shared" si="7"/>
        <v>84.87679041171674</v>
      </c>
      <c r="I59" s="10">
        <f t="shared" si="7"/>
        <v>26.51329834598567</v>
      </c>
      <c r="J59" s="10">
        <f t="shared" si="7"/>
        <v>88.8111312050304</v>
      </c>
      <c r="K59" s="10">
        <f t="shared" si="7"/>
        <v>730.8131827438743</v>
      </c>
      <c r="L59" s="10">
        <f t="shared" si="7"/>
        <v>111.28891873461248</v>
      </c>
      <c r="M59" s="10">
        <f t="shared" si="7"/>
        <v>204.40204984743326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63.5013749078386</v>
      </c>
      <c r="W59" s="10">
        <f t="shared" si="7"/>
        <v>65.96533400685165</v>
      </c>
      <c r="X59" s="10">
        <f t="shared" si="7"/>
        <v>0</v>
      </c>
      <c r="Y59" s="10">
        <f t="shared" si="7"/>
        <v>0</v>
      </c>
      <c r="Z59" s="11">
        <f t="shared" si="7"/>
        <v>83.53965199206664</v>
      </c>
    </row>
    <row r="60" spans="1:26" ht="13.5">
      <c r="A60" s="37" t="s">
        <v>32</v>
      </c>
      <c r="B60" s="12">
        <f t="shared" si="7"/>
        <v>70.04036462656175</v>
      </c>
      <c r="C60" s="12">
        <f t="shared" si="7"/>
        <v>0</v>
      </c>
      <c r="D60" s="3">
        <f t="shared" si="7"/>
        <v>84.45146337920987</v>
      </c>
      <c r="E60" s="13">
        <f t="shared" si="7"/>
        <v>84.45146337920987</v>
      </c>
      <c r="F60" s="13">
        <f t="shared" si="7"/>
        <v>74.62586585311938</v>
      </c>
      <c r="G60" s="13">
        <f t="shared" si="7"/>
        <v>74.41579179328734</v>
      </c>
      <c r="H60" s="13">
        <f t="shared" si="7"/>
        <v>77.0721417222815</v>
      </c>
      <c r="I60" s="13">
        <f t="shared" si="7"/>
        <v>75.36997284967855</v>
      </c>
      <c r="J60" s="13">
        <f t="shared" si="7"/>
        <v>98.29877872900006</v>
      </c>
      <c r="K60" s="13">
        <f t="shared" si="7"/>
        <v>84.11404512773429</v>
      </c>
      <c r="L60" s="13">
        <f t="shared" si="7"/>
        <v>95.95523564102746</v>
      </c>
      <c r="M60" s="13">
        <f t="shared" si="7"/>
        <v>92.50363183673544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83.35574068554811</v>
      </c>
      <c r="W60" s="13">
        <f t="shared" si="7"/>
        <v>76.49876496000687</v>
      </c>
      <c r="X60" s="13">
        <f t="shared" si="7"/>
        <v>0</v>
      </c>
      <c r="Y60" s="13">
        <f t="shared" si="7"/>
        <v>0</v>
      </c>
      <c r="Z60" s="14">
        <f t="shared" si="7"/>
        <v>84.45146337920987</v>
      </c>
    </row>
    <row r="61" spans="1:26" ht="13.5">
      <c r="A61" s="38" t="s">
        <v>114</v>
      </c>
      <c r="B61" s="12">
        <f t="shared" si="7"/>
        <v>74.5175262453085</v>
      </c>
      <c r="C61" s="12">
        <f t="shared" si="7"/>
        <v>0</v>
      </c>
      <c r="D61" s="3">
        <f t="shared" si="7"/>
        <v>84.68682034673748</v>
      </c>
      <c r="E61" s="13">
        <f t="shared" si="7"/>
        <v>84.68682034673748</v>
      </c>
      <c r="F61" s="13">
        <f t="shared" si="7"/>
        <v>85.72220828466598</v>
      </c>
      <c r="G61" s="13">
        <f t="shared" si="7"/>
        <v>83.53692330340013</v>
      </c>
      <c r="H61" s="13">
        <f t="shared" si="7"/>
        <v>89.67432470489783</v>
      </c>
      <c r="I61" s="13">
        <f t="shared" si="7"/>
        <v>86.23431423643966</v>
      </c>
      <c r="J61" s="13">
        <f t="shared" si="7"/>
        <v>105.01659520705103</v>
      </c>
      <c r="K61" s="13">
        <f t="shared" si="7"/>
        <v>99.91954224778785</v>
      </c>
      <c r="L61" s="13">
        <f t="shared" si="7"/>
        <v>133.3545535542151</v>
      </c>
      <c r="M61" s="13">
        <f t="shared" si="7"/>
        <v>110.40864884745048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96.76237889035284</v>
      </c>
      <c r="W61" s="13">
        <f t="shared" si="7"/>
        <v>84.34171124900055</v>
      </c>
      <c r="X61" s="13">
        <f t="shared" si="7"/>
        <v>0</v>
      </c>
      <c r="Y61" s="13">
        <f t="shared" si="7"/>
        <v>0</v>
      </c>
      <c r="Z61" s="14">
        <f t="shared" si="7"/>
        <v>84.68682034673748</v>
      </c>
    </row>
    <row r="62" spans="1:26" ht="13.5">
      <c r="A62" s="38" t="s">
        <v>115</v>
      </c>
      <c r="B62" s="12">
        <f t="shared" si="7"/>
        <v>61.51573600187956</v>
      </c>
      <c r="C62" s="12">
        <f t="shared" si="7"/>
        <v>0</v>
      </c>
      <c r="D62" s="3">
        <f t="shared" si="7"/>
        <v>83.99999952257986</v>
      </c>
      <c r="E62" s="13">
        <f t="shared" si="7"/>
        <v>83.99999952257986</v>
      </c>
      <c r="F62" s="13">
        <f t="shared" si="7"/>
        <v>58.925129815724056</v>
      </c>
      <c r="G62" s="13">
        <f t="shared" si="7"/>
        <v>55.367585680307606</v>
      </c>
      <c r="H62" s="13">
        <f t="shared" si="7"/>
        <v>58.41333712831681</v>
      </c>
      <c r="I62" s="13">
        <f t="shared" si="7"/>
        <v>57.56087096172261</v>
      </c>
      <c r="J62" s="13">
        <f t="shared" si="7"/>
        <v>99.54662054315799</v>
      </c>
      <c r="K62" s="13">
        <f t="shared" si="7"/>
        <v>62.724411896645584</v>
      </c>
      <c r="L62" s="13">
        <f t="shared" si="7"/>
        <v>62.81079376417708</v>
      </c>
      <c r="M62" s="13">
        <f t="shared" si="7"/>
        <v>72.9669434073157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65.53071232563754</v>
      </c>
      <c r="W62" s="13">
        <f t="shared" si="7"/>
        <v>63.29139585382697</v>
      </c>
      <c r="X62" s="13">
        <f t="shared" si="7"/>
        <v>0</v>
      </c>
      <c r="Y62" s="13">
        <f t="shared" si="7"/>
        <v>0</v>
      </c>
      <c r="Z62" s="14">
        <f t="shared" si="7"/>
        <v>83.99999952257986</v>
      </c>
    </row>
    <row r="63" spans="1:26" ht="13.5">
      <c r="A63" s="38" t="s">
        <v>116</v>
      </c>
      <c r="B63" s="12">
        <f t="shared" si="7"/>
        <v>64.04306101140281</v>
      </c>
      <c r="C63" s="12">
        <f t="shared" si="7"/>
        <v>0</v>
      </c>
      <c r="D63" s="3">
        <f t="shared" si="7"/>
        <v>83.9999958629441</v>
      </c>
      <c r="E63" s="13">
        <f t="shared" si="7"/>
        <v>83.9999958629441</v>
      </c>
      <c r="F63" s="13">
        <f t="shared" si="7"/>
        <v>42.52395433874735</v>
      </c>
      <c r="G63" s="13">
        <f t="shared" si="7"/>
        <v>59.89243395604401</v>
      </c>
      <c r="H63" s="13">
        <f t="shared" si="7"/>
        <v>53.96957083337789</v>
      </c>
      <c r="I63" s="13">
        <f t="shared" si="7"/>
        <v>52.12098577102729</v>
      </c>
      <c r="J63" s="13">
        <f t="shared" si="7"/>
        <v>63.70293658016364</v>
      </c>
      <c r="K63" s="13">
        <f t="shared" si="7"/>
        <v>62.649070509051185</v>
      </c>
      <c r="L63" s="13">
        <f t="shared" si="7"/>
        <v>56.459696304886705</v>
      </c>
      <c r="M63" s="13">
        <f t="shared" si="7"/>
        <v>60.935705966337636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56.54981418350553</v>
      </c>
      <c r="W63" s="13">
        <f t="shared" si="7"/>
        <v>60.12917100765859</v>
      </c>
      <c r="X63" s="13">
        <f t="shared" si="7"/>
        <v>0</v>
      </c>
      <c r="Y63" s="13">
        <f t="shared" si="7"/>
        <v>0</v>
      </c>
      <c r="Z63" s="14">
        <f t="shared" si="7"/>
        <v>83.9999958629441</v>
      </c>
    </row>
    <row r="64" spans="1:26" ht="13.5">
      <c r="A64" s="38" t="s">
        <v>117</v>
      </c>
      <c r="B64" s="12">
        <f t="shared" si="7"/>
        <v>63.1828348579764</v>
      </c>
      <c r="C64" s="12">
        <f t="shared" si="7"/>
        <v>0</v>
      </c>
      <c r="D64" s="3">
        <f t="shared" si="7"/>
        <v>84.00000184892913</v>
      </c>
      <c r="E64" s="13">
        <f t="shared" si="7"/>
        <v>84.00000184892913</v>
      </c>
      <c r="F64" s="13">
        <f t="shared" si="7"/>
        <v>49.79055385172107</v>
      </c>
      <c r="G64" s="13">
        <f t="shared" si="7"/>
        <v>66.92815561149934</v>
      </c>
      <c r="H64" s="13">
        <f t="shared" si="7"/>
        <v>55.900498808236065</v>
      </c>
      <c r="I64" s="13">
        <f t="shared" si="7"/>
        <v>57.52831262371393</v>
      </c>
      <c r="J64" s="13">
        <f t="shared" si="7"/>
        <v>68.42985980475702</v>
      </c>
      <c r="K64" s="13">
        <f t="shared" si="7"/>
        <v>66.65077617459865</v>
      </c>
      <c r="L64" s="13">
        <f t="shared" si="7"/>
        <v>59.661888212329806</v>
      </c>
      <c r="M64" s="13">
        <f t="shared" si="7"/>
        <v>64.91328463904166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61.213163928081514</v>
      </c>
      <c r="W64" s="13">
        <f t="shared" si="7"/>
        <v>57.87940580169967</v>
      </c>
      <c r="X64" s="13">
        <f t="shared" si="7"/>
        <v>0</v>
      </c>
      <c r="Y64" s="13">
        <f t="shared" si="7"/>
        <v>0</v>
      </c>
      <c r="Z64" s="14">
        <f t="shared" si="7"/>
        <v>84.00000184892913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100.0000005721019</v>
      </c>
      <c r="C66" s="15">
        <f t="shared" si="7"/>
        <v>0</v>
      </c>
      <c r="D66" s="4">
        <f t="shared" si="7"/>
        <v>25.000003065368993</v>
      </c>
      <c r="E66" s="16">
        <f t="shared" si="7"/>
        <v>25.000003065368993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99.99999178943378</v>
      </c>
      <c r="L66" s="16">
        <f t="shared" si="7"/>
        <v>99.99999075822909</v>
      </c>
      <c r="M66" s="16">
        <f t="shared" si="7"/>
        <v>99.99999435057198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99.99999714926535</v>
      </c>
      <c r="W66" s="16">
        <f t="shared" si="7"/>
        <v>25.000002299026676</v>
      </c>
      <c r="X66" s="16">
        <f t="shared" si="7"/>
        <v>0</v>
      </c>
      <c r="Y66" s="16">
        <f t="shared" si="7"/>
        <v>0</v>
      </c>
      <c r="Z66" s="17">
        <f t="shared" si="7"/>
        <v>25.000003065368993</v>
      </c>
    </row>
    <row r="67" spans="1:26" ht="13.5" hidden="1">
      <c r="A67" s="40" t="s">
        <v>120</v>
      </c>
      <c r="B67" s="23">
        <v>1586607964</v>
      </c>
      <c r="C67" s="23"/>
      <c r="D67" s="24">
        <v>1779310439</v>
      </c>
      <c r="E67" s="25">
        <v>1779310439</v>
      </c>
      <c r="F67" s="25">
        <v>310523425</v>
      </c>
      <c r="G67" s="25">
        <v>125597416</v>
      </c>
      <c r="H67" s="25">
        <v>126232964</v>
      </c>
      <c r="I67" s="25">
        <v>562353805</v>
      </c>
      <c r="J67" s="25">
        <v>117069362</v>
      </c>
      <c r="K67" s="25">
        <v>103048489</v>
      </c>
      <c r="L67" s="25">
        <v>107379982</v>
      </c>
      <c r="M67" s="25">
        <v>327497833</v>
      </c>
      <c r="N67" s="25"/>
      <c r="O67" s="25"/>
      <c r="P67" s="25"/>
      <c r="Q67" s="25"/>
      <c r="R67" s="25"/>
      <c r="S67" s="25"/>
      <c r="T67" s="25"/>
      <c r="U67" s="25"/>
      <c r="V67" s="25">
        <v>889851638</v>
      </c>
      <c r="W67" s="25">
        <v>983228433</v>
      </c>
      <c r="X67" s="25"/>
      <c r="Y67" s="24"/>
      <c r="Z67" s="26">
        <v>1779310439</v>
      </c>
    </row>
    <row r="68" spans="1:26" ht="13.5" hidden="1">
      <c r="A68" s="36" t="s">
        <v>31</v>
      </c>
      <c r="B68" s="18">
        <v>492400490</v>
      </c>
      <c r="C68" s="18"/>
      <c r="D68" s="19">
        <v>541312085</v>
      </c>
      <c r="E68" s="20">
        <v>541312085</v>
      </c>
      <c r="F68" s="20">
        <v>217656979</v>
      </c>
      <c r="G68" s="20">
        <v>28668872</v>
      </c>
      <c r="H68" s="20">
        <v>29662870</v>
      </c>
      <c r="I68" s="20">
        <v>275988721</v>
      </c>
      <c r="J68" s="20">
        <v>29450037</v>
      </c>
      <c r="K68" s="20">
        <v>11957632</v>
      </c>
      <c r="L68" s="20">
        <v>31042601</v>
      </c>
      <c r="M68" s="20">
        <v>72450270</v>
      </c>
      <c r="N68" s="20"/>
      <c r="O68" s="20"/>
      <c r="P68" s="20"/>
      <c r="Q68" s="20"/>
      <c r="R68" s="20"/>
      <c r="S68" s="20"/>
      <c r="T68" s="20"/>
      <c r="U68" s="20"/>
      <c r="V68" s="20">
        <v>348438991</v>
      </c>
      <c r="W68" s="20">
        <v>366699259</v>
      </c>
      <c r="X68" s="20"/>
      <c r="Y68" s="19"/>
      <c r="Z68" s="22">
        <v>541312085</v>
      </c>
    </row>
    <row r="69" spans="1:26" ht="13.5" hidden="1">
      <c r="A69" s="37" t="s">
        <v>32</v>
      </c>
      <c r="B69" s="18">
        <v>919413436</v>
      </c>
      <c r="C69" s="18"/>
      <c r="D69" s="19">
        <v>1107508354</v>
      </c>
      <c r="E69" s="20">
        <v>1107508354</v>
      </c>
      <c r="F69" s="20">
        <v>81858139</v>
      </c>
      <c r="G69" s="20">
        <v>85844994</v>
      </c>
      <c r="H69" s="20">
        <v>83906411</v>
      </c>
      <c r="I69" s="20">
        <v>251609544</v>
      </c>
      <c r="J69" s="20">
        <v>75217376</v>
      </c>
      <c r="K69" s="20">
        <v>78911429</v>
      </c>
      <c r="L69" s="20">
        <v>65516944</v>
      </c>
      <c r="M69" s="20">
        <v>219645749</v>
      </c>
      <c r="N69" s="20"/>
      <c r="O69" s="20"/>
      <c r="P69" s="20"/>
      <c r="Q69" s="20"/>
      <c r="R69" s="20"/>
      <c r="S69" s="20"/>
      <c r="T69" s="20"/>
      <c r="U69" s="20"/>
      <c r="V69" s="20">
        <v>471255293</v>
      </c>
      <c r="W69" s="20">
        <v>551284172</v>
      </c>
      <c r="X69" s="20"/>
      <c r="Y69" s="19"/>
      <c r="Z69" s="22">
        <v>1107508354</v>
      </c>
    </row>
    <row r="70" spans="1:26" ht="13.5" hidden="1">
      <c r="A70" s="38" t="s">
        <v>114</v>
      </c>
      <c r="B70" s="18">
        <v>584942543</v>
      </c>
      <c r="C70" s="18"/>
      <c r="D70" s="19">
        <v>727992073</v>
      </c>
      <c r="E70" s="20">
        <v>727992073</v>
      </c>
      <c r="F70" s="20">
        <v>53078012</v>
      </c>
      <c r="G70" s="20">
        <v>55281538</v>
      </c>
      <c r="H70" s="20">
        <v>51249113</v>
      </c>
      <c r="I70" s="20">
        <v>159608663</v>
      </c>
      <c r="J70" s="20">
        <v>46701436</v>
      </c>
      <c r="K70" s="20">
        <v>44925441</v>
      </c>
      <c r="L70" s="20">
        <v>31510825</v>
      </c>
      <c r="M70" s="20">
        <v>123137702</v>
      </c>
      <c r="N70" s="20"/>
      <c r="O70" s="20"/>
      <c r="P70" s="20"/>
      <c r="Q70" s="20"/>
      <c r="R70" s="20"/>
      <c r="S70" s="20"/>
      <c r="T70" s="20"/>
      <c r="U70" s="20"/>
      <c r="V70" s="20">
        <v>282746365</v>
      </c>
      <c r="W70" s="20">
        <v>357581661</v>
      </c>
      <c r="X70" s="20"/>
      <c r="Y70" s="19"/>
      <c r="Z70" s="22">
        <v>727992073</v>
      </c>
    </row>
    <row r="71" spans="1:26" ht="13.5" hidden="1">
      <c r="A71" s="38" t="s">
        <v>115</v>
      </c>
      <c r="B71" s="18">
        <v>227137905</v>
      </c>
      <c r="C71" s="18"/>
      <c r="D71" s="19">
        <v>268107667</v>
      </c>
      <c r="E71" s="20">
        <v>268107667</v>
      </c>
      <c r="F71" s="20">
        <v>18449614</v>
      </c>
      <c r="G71" s="20">
        <v>20226468</v>
      </c>
      <c r="H71" s="20">
        <v>22513932</v>
      </c>
      <c r="I71" s="20">
        <v>61190014</v>
      </c>
      <c r="J71" s="20">
        <v>18186532</v>
      </c>
      <c r="K71" s="20">
        <v>23707355</v>
      </c>
      <c r="L71" s="20">
        <v>23687010</v>
      </c>
      <c r="M71" s="20">
        <v>65580897</v>
      </c>
      <c r="N71" s="20"/>
      <c r="O71" s="20"/>
      <c r="P71" s="20"/>
      <c r="Q71" s="20"/>
      <c r="R71" s="20"/>
      <c r="S71" s="20"/>
      <c r="T71" s="20"/>
      <c r="U71" s="20"/>
      <c r="V71" s="20">
        <v>126770911</v>
      </c>
      <c r="W71" s="20">
        <v>134053836</v>
      </c>
      <c r="X71" s="20"/>
      <c r="Y71" s="19"/>
      <c r="Z71" s="22">
        <v>268107667</v>
      </c>
    </row>
    <row r="72" spans="1:26" ht="13.5" hidden="1">
      <c r="A72" s="38" t="s">
        <v>116</v>
      </c>
      <c r="B72" s="18">
        <v>62103604</v>
      </c>
      <c r="C72" s="18"/>
      <c r="D72" s="19">
        <v>63813496</v>
      </c>
      <c r="E72" s="20">
        <v>63813496</v>
      </c>
      <c r="F72" s="20">
        <v>5881398</v>
      </c>
      <c r="G72" s="20">
        <v>5905953</v>
      </c>
      <c r="H72" s="20">
        <v>5704987</v>
      </c>
      <c r="I72" s="20">
        <v>17492338</v>
      </c>
      <c r="J72" s="20">
        <v>5901797</v>
      </c>
      <c r="K72" s="20">
        <v>5867190</v>
      </c>
      <c r="L72" s="20">
        <v>5894596</v>
      </c>
      <c r="M72" s="20">
        <v>17663583</v>
      </c>
      <c r="N72" s="20"/>
      <c r="O72" s="20"/>
      <c r="P72" s="20"/>
      <c r="Q72" s="20"/>
      <c r="R72" s="20"/>
      <c r="S72" s="20"/>
      <c r="T72" s="20"/>
      <c r="U72" s="20"/>
      <c r="V72" s="20">
        <v>35155921</v>
      </c>
      <c r="W72" s="20">
        <v>34059036</v>
      </c>
      <c r="X72" s="20"/>
      <c r="Y72" s="19"/>
      <c r="Z72" s="22">
        <v>63813496</v>
      </c>
    </row>
    <row r="73" spans="1:26" ht="13.5" hidden="1">
      <c r="A73" s="38" t="s">
        <v>117</v>
      </c>
      <c r="B73" s="18">
        <v>45229384</v>
      </c>
      <c r="C73" s="18"/>
      <c r="D73" s="19">
        <v>47595118</v>
      </c>
      <c r="E73" s="20">
        <v>47595118</v>
      </c>
      <c r="F73" s="20">
        <v>4449115</v>
      </c>
      <c r="G73" s="20">
        <v>4431035</v>
      </c>
      <c r="H73" s="20">
        <v>4438379</v>
      </c>
      <c r="I73" s="20">
        <v>13318529</v>
      </c>
      <c r="J73" s="20">
        <v>4427611</v>
      </c>
      <c r="K73" s="20">
        <v>4411443</v>
      </c>
      <c r="L73" s="20">
        <v>4424513</v>
      </c>
      <c r="M73" s="20">
        <v>13263567</v>
      </c>
      <c r="N73" s="20"/>
      <c r="O73" s="20"/>
      <c r="P73" s="20"/>
      <c r="Q73" s="20"/>
      <c r="R73" s="20"/>
      <c r="S73" s="20"/>
      <c r="T73" s="20"/>
      <c r="U73" s="20"/>
      <c r="V73" s="20">
        <v>26582096</v>
      </c>
      <c r="W73" s="20">
        <v>25589639</v>
      </c>
      <c r="X73" s="20"/>
      <c r="Y73" s="19"/>
      <c r="Z73" s="22">
        <v>47595118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174794038</v>
      </c>
      <c r="C75" s="27"/>
      <c r="D75" s="28">
        <v>130490000</v>
      </c>
      <c r="E75" s="29">
        <v>130490000</v>
      </c>
      <c r="F75" s="29">
        <v>11008307</v>
      </c>
      <c r="G75" s="29">
        <v>11083550</v>
      </c>
      <c r="H75" s="29">
        <v>12663683</v>
      </c>
      <c r="I75" s="29">
        <v>34755540</v>
      </c>
      <c r="J75" s="29">
        <v>12401949</v>
      </c>
      <c r="K75" s="29">
        <v>12179428</v>
      </c>
      <c r="L75" s="29">
        <v>10820437</v>
      </c>
      <c r="M75" s="29">
        <v>35401814</v>
      </c>
      <c r="N75" s="29"/>
      <c r="O75" s="29"/>
      <c r="P75" s="29"/>
      <c r="Q75" s="29"/>
      <c r="R75" s="29"/>
      <c r="S75" s="29"/>
      <c r="T75" s="29"/>
      <c r="U75" s="29"/>
      <c r="V75" s="29">
        <v>70157354</v>
      </c>
      <c r="W75" s="29">
        <v>65245002</v>
      </c>
      <c r="X75" s="29"/>
      <c r="Y75" s="28"/>
      <c r="Z75" s="30">
        <v>130490000</v>
      </c>
    </row>
    <row r="76" spans="1:26" ht="13.5" hidden="1">
      <c r="A76" s="41" t="s">
        <v>121</v>
      </c>
      <c r="B76" s="31">
        <v>1186781717</v>
      </c>
      <c r="C76" s="31"/>
      <c r="D76" s="32">
        <v>1420139748</v>
      </c>
      <c r="E76" s="33">
        <v>1420139748</v>
      </c>
      <c r="F76" s="33">
        <v>92042989</v>
      </c>
      <c r="G76" s="33">
        <v>103015266</v>
      </c>
      <c r="H76" s="33">
        <v>102509043</v>
      </c>
      <c r="I76" s="33">
        <v>297567298</v>
      </c>
      <c r="J76" s="33">
        <v>112494622</v>
      </c>
      <c r="K76" s="33">
        <v>165942973</v>
      </c>
      <c r="L76" s="33">
        <v>108234349</v>
      </c>
      <c r="M76" s="33">
        <v>386671944</v>
      </c>
      <c r="N76" s="33"/>
      <c r="O76" s="33"/>
      <c r="P76" s="33"/>
      <c r="Q76" s="33"/>
      <c r="R76" s="33"/>
      <c r="S76" s="33"/>
      <c r="T76" s="33"/>
      <c r="U76" s="33"/>
      <c r="V76" s="33">
        <v>684239242</v>
      </c>
      <c r="W76" s="33">
        <v>679931226</v>
      </c>
      <c r="X76" s="33"/>
      <c r="Y76" s="32"/>
      <c r="Z76" s="34">
        <v>1420139748</v>
      </c>
    </row>
    <row r="77" spans="1:26" ht="13.5" hidden="1">
      <c r="A77" s="36" t="s">
        <v>31</v>
      </c>
      <c r="B77" s="18">
        <v>368027155</v>
      </c>
      <c r="C77" s="18"/>
      <c r="D77" s="19">
        <v>452210232</v>
      </c>
      <c r="E77" s="20">
        <v>452210232</v>
      </c>
      <c r="F77" s="20">
        <v>19947337</v>
      </c>
      <c r="G77" s="20">
        <v>28049484</v>
      </c>
      <c r="H77" s="20">
        <v>25176892</v>
      </c>
      <c r="I77" s="20">
        <v>73173713</v>
      </c>
      <c r="J77" s="20">
        <v>26154911</v>
      </c>
      <c r="K77" s="20">
        <v>87387951</v>
      </c>
      <c r="L77" s="20">
        <v>34546975</v>
      </c>
      <c r="M77" s="20">
        <v>148089837</v>
      </c>
      <c r="N77" s="20"/>
      <c r="O77" s="20"/>
      <c r="P77" s="20"/>
      <c r="Q77" s="20"/>
      <c r="R77" s="20"/>
      <c r="S77" s="20"/>
      <c r="T77" s="20"/>
      <c r="U77" s="20"/>
      <c r="V77" s="20">
        <v>221263550</v>
      </c>
      <c r="W77" s="20">
        <v>241894391</v>
      </c>
      <c r="X77" s="20"/>
      <c r="Y77" s="19"/>
      <c r="Z77" s="22">
        <v>452210232</v>
      </c>
    </row>
    <row r="78" spans="1:26" ht="13.5" hidden="1">
      <c r="A78" s="37" t="s">
        <v>32</v>
      </c>
      <c r="B78" s="18">
        <v>643960523</v>
      </c>
      <c r="C78" s="18"/>
      <c r="D78" s="19">
        <v>935307012</v>
      </c>
      <c r="E78" s="20">
        <v>935307012</v>
      </c>
      <c r="F78" s="20">
        <v>61087345</v>
      </c>
      <c r="G78" s="20">
        <v>63882232</v>
      </c>
      <c r="H78" s="20">
        <v>64668468</v>
      </c>
      <c r="I78" s="20">
        <v>189638045</v>
      </c>
      <c r="J78" s="20">
        <v>73937762</v>
      </c>
      <c r="K78" s="20">
        <v>66375595</v>
      </c>
      <c r="L78" s="20">
        <v>62866938</v>
      </c>
      <c r="M78" s="20">
        <v>203180295</v>
      </c>
      <c r="N78" s="20"/>
      <c r="O78" s="20"/>
      <c r="P78" s="20"/>
      <c r="Q78" s="20"/>
      <c r="R78" s="20"/>
      <c r="S78" s="20"/>
      <c r="T78" s="20"/>
      <c r="U78" s="20"/>
      <c r="V78" s="20">
        <v>392818340</v>
      </c>
      <c r="W78" s="20">
        <v>421725583</v>
      </c>
      <c r="X78" s="20"/>
      <c r="Y78" s="19"/>
      <c r="Z78" s="22">
        <v>935307012</v>
      </c>
    </row>
    <row r="79" spans="1:26" ht="13.5" hidden="1">
      <c r="A79" s="38" t="s">
        <v>114</v>
      </c>
      <c r="B79" s="18">
        <v>435884713</v>
      </c>
      <c r="C79" s="18"/>
      <c r="D79" s="19">
        <v>616513339</v>
      </c>
      <c r="E79" s="20">
        <v>616513339</v>
      </c>
      <c r="F79" s="20">
        <v>45499644</v>
      </c>
      <c r="G79" s="20">
        <v>46180496</v>
      </c>
      <c r="H79" s="20">
        <v>45957296</v>
      </c>
      <c r="I79" s="20">
        <v>137637436</v>
      </c>
      <c r="J79" s="20">
        <v>49044258</v>
      </c>
      <c r="K79" s="20">
        <v>44889295</v>
      </c>
      <c r="L79" s="20">
        <v>42021120</v>
      </c>
      <c r="M79" s="20">
        <v>135954673</v>
      </c>
      <c r="N79" s="20"/>
      <c r="O79" s="20"/>
      <c r="P79" s="20"/>
      <c r="Q79" s="20"/>
      <c r="R79" s="20"/>
      <c r="S79" s="20"/>
      <c r="T79" s="20"/>
      <c r="U79" s="20"/>
      <c r="V79" s="20">
        <v>273592109</v>
      </c>
      <c r="W79" s="20">
        <v>301590492</v>
      </c>
      <c r="X79" s="20"/>
      <c r="Y79" s="19"/>
      <c r="Z79" s="22">
        <v>616513339</v>
      </c>
    </row>
    <row r="80" spans="1:26" ht="13.5" hidden="1">
      <c r="A80" s="38" t="s">
        <v>115</v>
      </c>
      <c r="B80" s="18">
        <v>139725554</v>
      </c>
      <c r="C80" s="18"/>
      <c r="D80" s="19">
        <v>225210439</v>
      </c>
      <c r="E80" s="20">
        <v>225210439</v>
      </c>
      <c r="F80" s="20">
        <v>10871459</v>
      </c>
      <c r="G80" s="20">
        <v>11198907</v>
      </c>
      <c r="H80" s="20">
        <v>13151139</v>
      </c>
      <c r="I80" s="20">
        <v>35221505</v>
      </c>
      <c r="J80" s="20">
        <v>18104078</v>
      </c>
      <c r="K80" s="20">
        <v>14870299</v>
      </c>
      <c r="L80" s="20">
        <v>14877999</v>
      </c>
      <c r="M80" s="20">
        <v>47852376</v>
      </c>
      <c r="N80" s="20"/>
      <c r="O80" s="20"/>
      <c r="P80" s="20"/>
      <c r="Q80" s="20"/>
      <c r="R80" s="20"/>
      <c r="S80" s="20"/>
      <c r="T80" s="20"/>
      <c r="U80" s="20"/>
      <c r="V80" s="20">
        <v>83073881</v>
      </c>
      <c r="W80" s="20">
        <v>84844544</v>
      </c>
      <c r="X80" s="20"/>
      <c r="Y80" s="19"/>
      <c r="Z80" s="22">
        <v>225210439</v>
      </c>
    </row>
    <row r="81" spans="1:26" ht="13.5" hidden="1">
      <c r="A81" s="38" t="s">
        <v>116</v>
      </c>
      <c r="B81" s="18">
        <v>39773049</v>
      </c>
      <c r="C81" s="18"/>
      <c r="D81" s="19">
        <v>53603334</v>
      </c>
      <c r="E81" s="20">
        <v>53603334</v>
      </c>
      <c r="F81" s="20">
        <v>2501003</v>
      </c>
      <c r="G81" s="20">
        <v>3537219</v>
      </c>
      <c r="H81" s="20">
        <v>3078957</v>
      </c>
      <c r="I81" s="20">
        <v>9117179</v>
      </c>
      <c r="J81" s="20">
        <v>3759618</v>
      </c>
      <c r="K81" s="20">
        <v>3675740</v>
      </c>
      <c r="L81" s="20">
        <v>3328071</v>
      </c>
      <c r="M81" s="20">
        <v>10763429</v>
      </c>
      <c r="N81" s="20"/>
      <c r="O81" s="20"/>
      <c r="P81" s="20"/>
      <c r="Q81" s="20"/>
      <c r="R81" s="20"/>
      <c r="S81" s="20"/>
      <c r="T81" s="20"/>
      <c r="U81" s="20"/>
      <c r="V81" s="20">
        <v>19880608</v>
      </c>
      <c r="W81" s="20">
        <v>20479416</v>
      </c>
      <c r="X81" s="20"/>
      <c r="Y81" s="19"/>
      <c r="Z81" s="22">
        <v>53603334</v>
      </c>
    </row>
    <row r="82" spans="1:26" ht="13.5" hidden="1">
      <c r="A82" s="38" t="s">
        <v>117</v>
      </c>
      <c r="B82" s="18">
        <v>28577207</v>
      </c>
      <c r="C82" s="18"/>
      <c r="D82" s="19">
        <v>39979900</v>
      </c>
      <c r="E82" s="20">
        <v>39979900</v>
      </c>
      <c r="F82" s="20">
        <v>2215239</v>
      </c>
      <c r="G82" s="20">
        <v>2965610</v>
      </c>
      <c r="H82" s="20">
        <v>2481076</v>
      </c>
      <c r="I82" s="20">
        <v>7661925</v>
      </c>
      <c r="J82" s="20">
        <v>3029808</v>
      </c>
      <c r="K82" s="20">
        <v>2940261</v>
      </c>
      <c r="L82" s="20">
        <v>2639748</v>
      </c>
      <c r="M82" s="20">
        <v>8609817</v>
      </c>
      <c r="N82" s="20"/>
      <c r="O82" s="20"/>
      <c r="P82" s="20"/>
      <c r="Q82" s="20"/>
      <c r="R82" s="20"/>
      <c r="S82" s="20"/>
      <c r="T82" s="20"/>
      <c r="U82" s="20"/>
      <c r="V82" s="20">
        <v>16271742</v>
      </c>
      <c r="W82" s="20">
        <v>14811131</v>
      </c>
      <c r="X82" s="20"/>
      <c r="Y82" s="19"/>
      <c r="Z82" s="22">
        <v>39979900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174794039</v>
      </c>
      <c r="C84" s="27"/>
      <c r="D84" s="28">
        <v>32622504</v>
      </c>
      <c r="E84" s="29">
        <v>32622504</v>
      </c>
      <c r="F84" s="29">
        <v>11008307</v>
      </c>
      <c r="G84" s="29">
        <v>11083550</v>
      </c>
      <c r="H84" s="29">
        <v>12663683</v>
      </c>
      <c r="I84" s="29">
        <v>34755540</v>
      </c>
      <c r="J84" s="29">
        <v>12401949</v>
      </c>
      <c r="K84" s="29">
        <v>12179427</v>
      </c>
      <c r="L84" s="29">
        <v>10820436</v>
      </c>
      <c r="M84" s="29">
        <v>35401812</v>
      </c>
      <c r="N84" s="29"/>
      <c r="O84" s="29"/>
      <c r="P84" s="29"/>
      <c r="Q84" s="29"/>
      <c r="R84" s="29"/>
      <c r="S84" s="29"/>
      <c r="T84" s="29"/>
      <c r="U84" s="29"/>
      <c r="V84" s="29">
        <v>70157352</v>
      </c>
      <c r="W84" s="29">
        <v>16311252</v>
      </c>
      <c r="X84" s="29"/>
      <c r="Y84" s="28"/>
      <c r="Z84" s="30">
        <v>32622504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10077576</v>
      </c>
      <c r="C5" s="18">
        <v>0</v>
      </c>
      <c r="D5" s="58">
        <v>7533000</v>
      </c>
      <c r="E5" s="59">
        <v>7533000</v>
      </c>
      <c r="F5" s="59">
        <v>-137806</v>
      </c>
      <c r="G5" s="59">
        <v>783212</v>
      </c>
      <c r="H5" s="59">
        <v>1111319</v>
      </c>
      <c r="I5" s="59">
        <v>1756725</v>
      </c>
      <c r="J5" s="59">
        <v>751106</v>
      </c>
      <c r="K5" s="59">
        <v>760127</v>
      </c>
      <c r="L5" s="59">
        <v>748416</v>
      </c>
      <c r="M5" s="59">
        <v>2259649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4016374</v>
      </c>
      <c r="W5" s="59">
        <v>4544502</v>
      </c>
      <c r="X5" s="59">
        <v>-528128</v>
      </c>
      <c r="Y5" s="60">
        <v>-11.62</v>
      </c>
      <c r="Z5" s="61">
        <v>7533000</v>
      </c>
    </row>
    <row r="6" spans="1:26" ht="13.5">
      <c r="A6" s="57" t="s">
        <v>32</v>
      </c>
      <c r="B6" s="18">
        <v>37660294</v>
      </c>
      <c r="C6" s="18">
        <v>0</v>
      </c>
      <c r="D6" s="58">
        <v>59208000</v>
      </c>
      <c r="E6" s="59">
        <v>59208000</v>
      </c>
      <c r="F6" s="59">
        <v>4029136</v>
      </c>
      <c r="G6" s="59">
        <v>4332964</v>
      </c>
      <c r="H6" s="59">
        <v>6408485</v>
      </c>
      <c r="I6" s="59">
        <v>14770585</v>
      </c>
      <c r="J6" s="59">
        <v>4160893</v>
      </c>
      <c r="K6" s="59">
        <v>4412699</v>
      </c>
      <c r="L6" s="59">
        <v>4256669</v>
      </c>
      <c r="M6" s="59">
        <v>12830261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27600846</v>
      </c>
      <c r="W6" s="59">
        <v>27498996</v>
      </c>
      <c r="X6" s="59">
        <v>101850</v>
      </c>
      <c r="Y6" s="60">
        <v>0.37</v>
      </c>
      <c r="Z6" s="61">
        <v>59208000</v>
      </c>
    </row>
    <row r="7" spans="1:26" ht="13.5">
      <c r="A7" s="57" t="s">
        <v>33</v>
      </c>
      <c r="B7" s="18">
        <v>429918</v>
      </c>
      <c r="C7" s="18">
        <v>0</v>
      </c>
      <c r="D7" s="58">
        <v>202593</v>
      </c>
      <c r="E7" s="59">
        <v>202593</v>
      </c>
      <c r="F7" s="59">
        <v>2165</v>
      </c>
      <c r="G7" s="59">
        <v>15965</v>
      </c>
      <c r="H7" s="59">
        <v>1995</v>
      </c>
      <c r="I7" s="59">
        <v>20125</v>
      </c>
      <c r="J7" s="59">
        <v>3007</v>
      </c>
      <c r="K7" s="59">
        <v>3366</v>
      </c>
      <c r="L7" s="59">
        <v>1033</v>
      </c>
      <c r="M7" s="59">
        <v>7406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27531</v>
      </c>
      <c r="W7" s="59">
        <v>154998</v>
      </c>
      <c r="X7" s="59">
        <v>-127467</v>
      </c>
      <c r="Y7" s="60">
        <v>-82.24</v>
      </c>
      <c r="Z7" s="61">
        <v>202593</v>
      </c>
    </row>
    <row r="8" spans="1:26" ht="13.5">
      <c r="A8" s="57" t="s">
        <v>34</v>
      </c>
      <c r="B8" s="18">
        <v>74526456</v>
      </c>
      <c r="C8" s="18">
        <v>0</v>
      </c>
      <c r="D8" s="58">
        <v>80176000</v>
      </c>
      <c r="E8" s="59">
        <v>80176000</v>
      </c>
      <c r="F8" s="59">
        <v>31690000</v>
      </c>
      <c r="G8" s="59">
        <v>2687000</v>
      </c>
      <c r="H8" s="59">
        <v>0</v>
      </c>
      <c r="I8" s="59">
        <v>34377000</v>
      </c>
      <c r="J8" s="59">
        <v>0</v>
      </c>
      <c r="K8" s="59">
        <v>0</v>
      </c>
      <c r="L8" s="59">
        <v>25839000</v>
      </c>
      <c r="M8" s="59">
        <v>25839000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60216000</v>
      </c>
      <c r="W8" s="59">
        <v>39778002</v>
      </c>
      <c r="X8" s="59">
        <v>20437998</v>
      </c>
      <c r="Y8" s="60">
        <v>51.38</v>
      </c>
      <c r="Z8" s="61">
        <v>80176000</v>
      </c>
    </row>
    <row r="9" spans="1:26" ht="13.5">
      <c r="A9" s="57" t="s">
        <v>35</v>
      </c>
      <c r="B9" s="18">
        <v>36888926</v>
      </c>
      <c r="C9" s="18">
        <v>0</v>
      </c>
      <c r="D9" s="58">
        <v>29712135</v>
      </c>
      <c r="E9" s="59">
        <v>29712135</v>
      </c>
      <c r="F9" s="59">
        <v>2612069</v>
      </c>
      <c r="G9" s="59">
        <v>2715685</v>
      </c>
      <c r="H9" s="59">
        <v>3862592</v>
      </c>
      <c r="I9" s="59">
        <v>9190346</v>
      </c>
      <c r="J9" s="59">
        <v>2866392</v>
      </c>
      <c r="K9" s="59">
        <v>2977877</v>
      </c>
      <c r="L9" s="59">
        <v>2692751</v>
      </c>
      <c r="M9" s="59">
        <v>8537020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17727366</v>
      </c>
      <c r="W9" s="59">
        <v>21389994</v>
      </c>
      <c r="X9" s="59">
        <v>-3662628</v>
      </c>
      <c r="Y9" s="60">
        <v>-17.12</v>
      </c>
      <c r="Z9" s="61">
        <v>29712135</v>
      </c>
    </row>
    <row r="10" spans="1:26" ht="25.5">
      <c r="A10" s="62" t="s">
        <v>106</v>
      </c>
      <c r="B10" s="63">
        <f>SUM(B5:B9)</f>
        <v>159583170</v>
      </c>
      <c r="C10" s="63">
        <f>SUM(C5:C9)</f>
        <v>0</v>
      </c>
      <c r="D10" s="64">
        <f aca="true" t="shared" si="0" ref="D10:Z10">SUM(D5:D9)</f>
        <v>176831728</v>
      </c>
      <c r="E10" s="65">
        <f t="shared" si="0"/>
        <v>176831728</v>
      </c>
      <c r="F10" s="65">
        <f t="shared" si="0"/>
        <v>38195564</v>
      </c>
      <c r="G10" s="65">
        <f t="shared" si="0"/>
        <v>10534826</v>
      </c>
      <c r="H10" s="65">
        <f t="shared" si="0"/>
        <v>11384391</v>
      </c>
      <c r="I10" s="65">
        <f t="shared" si="0"/>
        <v>60114781</v>
      </c>
      <c r="J10" s="65">
        <f t="shared" si="0"/>
        <v>7781398</v>
      </c>
      <c r="K10" s="65">
        <f t="shared" si="0"/>
        <v>8154069</v>
      </c>
      <c r="L10" s="65">
        <f t="shared" si="0"/>
        <v>33537869</v>
      </c>
      <c r="M10" s="65">
        <f t="shared" si="0"/>
        <v>49473336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109588117</v>
      </c>
      <c r="W10" s="65">
        <f t="shared" si="0"/>
        <v>93366492</v>
      </c>
      <c r="X10" s="65">
        <f t="shared" si="0"/>
        <v>16221625</v>
      </c>
      <c r="Y10" s="66">
        <f>+IF(W10&lt;&gt;0,(X10/W10)*100,0)</f>
        <v>17.374139964474622</v>
      </c>
      <c r="Z10" s="67">
        <f t="shared" si="0"/>
        <v>176831728</v>
      </c>
    </row>
    <row r="11" spans="1:26" ht="13.5">
      <c r="A11" s="57" t="s">
        <v>36</v>
      </c>
      <c r="B11" s="18">
        <v>57765584</v>
      </c>
      <c r="C11" s="18">
        <v>0</v>
      </c>
      <c r="D11" s="58">
        <v>40022234</v>
      </c>
      <c r="E11" s="59">
        <v>40022234</v>
      </c>
      <c r="F11" s="59">
        <v>5055746</v>
      </c>
      <c r="G11" s="59">
        <v>5004592</v>
      </c>
      <c r="H11" s="59">
        <v>4834460</v>
      </c>
      <c r="I11" s="59">
        <v>14894798</v>
      </c>
      <c r="J11" s="59">
        <v>4653988</v>
      </c>
      <c r="K11" s="59">
        <v>4981363</v>
      </c>
      <c r="L11" s="59">
        <v>4688360</v>
      </c>
      <c r="M11" s="59">
        <v>14323711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29218509</v>
      </c>
      <c r="W11" s="59">
        <v>25921998</v>
      </c>
      <c r="X11" s="59">
        <v>3296511</v>
      </c>
      <c r="Y11" s="60">
        <v>12.72</v>
      </c>
      <c r="Z11" s="61">
        <v>40022234</v>
      </c>
    </row>
    <row r="12" spans="1:26" ht="13.5">
      <c r="A12" s="57" t="s">
        <v>37</v>
      </c>
      <c r="B12" s="18">
        <v>3831871</v>
      </c>
      <c r="C12" s="18">
        <v>0</v>
      </c>
      <c r="D12" s="58">
        <v>4183186</v>
      </c>
      <c r="E12" s="59">
        <v>4183186</v>
      </c>
      <c r="F12" s="59">
        <v>325793</v>
      </c>
      <c r="G12" s="59">
        <v>325793</v>
      </c>
      <c r="H12" s="59">
        <v>325793</v>
      </c>
      <c r="I12" s="59">
        <v>977379</v>
      </c>
      <c r="J12" s="59">
        <v>325793</v>
      </c>
      <c r="K12" s="59">
        <v>325793</v>
      </c>
      <c r="L12" s="59">
        <v>325793</v>
      </c>
      <c r="M12" s="59">
        <v>977379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1954758</v>
      </c>
      <c r="W12" s="59">
        <v>2248002</v>
      </c>
      <c r="X12" s="59">
        <v>-293244</v>
      </c>
      <c r="Y12" s="60">
        <v>-13.04</v>
      </c>
      <c r="Z12" s="61">
        <v>4183186</v>
      </c>
    </row>
    <row r="13" spans="1:26" ht="13.5">
      <c r="A13" s="57" t="s">
        <v>107</v>
      </c>
      <c r="B13" s="18">
        <v>18630520</v>
      </c>
      <c r="C13" s="18">
        <v>0</v>
      </c>
      <c r="D13" s="58">
        <v>28834110</v>
      </c>
      <c r="E13" s="59">
        <v>28834110</v>
      </c>
      <c r="F13" s="59">
        <v>2402843</v>
      </c>
      <c r="G13" s="59">
        <v>2402843</v>
      </c>
      <c r="H13" s="59">
        <v>2402843</v>
      </c>
      <c r="I13" s="59">
        <v>7208529</v>
      </c>
      <c r="J13" s="59">
        <v>2402843</v>
      </c>
      <c r="K13" s="59">
        <v>2402843</v>
      </c>
      <c r="L13" s="59">
        <v>2402843</v>
      </c>
      <c r="M13" s="59">
        <v>7208529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14417058</v>
      </c>
      <c r="W13" s="59">
        <v>11037498</v>
      </c>
      <c r="X13" s="59">
        <v>3379560</v>
      </c>
      <c r="Y13" s="60">
        <v>30.62</v>
      </c>
      <c r="Z13" s="61">
        <v>28834110</v>
      </c>
    </row>
    <row r="14" spans="1:26" ht="13.5">
      <c r="A14" s="57" t="s">
        <v>38</v>
      </c>
      <c r="B14" s="18">
        <v>6788212</v>
      </c>
      <c r="C14" s="18">
        <v>0</v>
      </c>
      <c r="D14" s="58">
        <v>6231100</v>
      </c>
      <c r="E14" s="59">
        <v>6231100</v>
      </c>
      <c r="F14" s="59">
        <v>14273</v>
      </c>
      <c r="G14" s="59">
        <v>0</v>
      </c>
      <c r="H14" s="59">
        <v>28655</v>
      </c>
      <c r="I14" s="59">
        <v>42928</v>
      </c>
      <c r="J14" s="59">
        <v>0</v>
      </c>
      <c r="K14" s="59">
        <v>43023</v>
      </c>
      <c r="L14" s="59">
        <v>1646</v>
      </c>
      <c r="M14" s="59">
        <v>44669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87597</v>
      </c>
      <c r="W14" s="59">
        <v>814002</v>
      </c>
      <c r="X14" s="59">
        <v>-726405</v>
      </c>
      <c r="Y14" s="60">
        <v>-89.24</v>
      </c>
      <c r="Z14" s="61">
        <v>6231100</v>
      </c>
    </row>
    <row r="15" spans="1:26" ht="13.5">
      <c r="A15" s="57" t="s">
        <v>39</v>
      </c>
      <c r="B15" s="18">
        <v>34249312</v>
      </c>
      <c r="C15" s="18">
        <v>0</v>
      </c>
      <c r="D15" s="58">
        <v>71514000</v>
      </c>
      <c r="E15" s="59">
        <v>71514000</v>
      </c>
      <c r="F15" s="59">
        <v>162877</v>
      </c>
      <c r="G15" s="59">
        <v>3207529</v>
      </c>
      <c r="H15" s="59">
        <v>3602496</v>
      </c>
      <c r="I15" s="59">
        <v>6972902</v>
      </c>
      <c r="J15" s="59">
        <v>1878005</v>
      </c>
      <c r="K15" s="59">
        <v>1901289</v>
      </c>
      <c r="L15" s="59">
        <v>5790149</v>
      </c>
      <c r="M15" s="59">
        <v>9569443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16542345</v>
      </c>
      <c r="W15" s="59">
        <v>10719000</v>
      </c>
      <c r="X15" s="59">
        <v>5823345</v>
      </c>
      <c r="Y15" s="60">
        <v>54.33</v>
      </c>
      <c r="Z15" s="61">
        <v>71514000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84640614</v>
      </c>
      <c r="C17" s="18">
        <v>0</v>
      </c>
      <c r="D17" s="58">
        <v>41599023</v>
      </c>
      <c r="E17" s="59">
        <v>41599023</v>
      </c>
      <c r="F17" s="59">
        <v>2203005</v>
      </c>
      <c r="G17" s="59">
        <v>3053807</v>
      </c>
      <c r="H17" s="59">
        <v>5092640</v>
      </c>
      <c r="I17" s="59">
        <v>10349452</v>
      </c>
      <c r="J17" s="59">
        <v>4059060</v>
      </c>
      <c r="K17" s="59">
        <v>4828165</v>
      </c>
      <c r="L17" s="59">
        <v>4815834</v>
      </c>
      <c r="M17" s="59">
        <v>13703059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24052511</v>
      </c>
      <c r="W17" s="59">
        <v>15750498</v>
      </c>
      <c r="X17" s="59">
        <v>8302013</v>
      </c>
      <c r="Y17" s="60">
        <v>52.71</v>
      </c>
      <c r="Z17" s="61">
        <v>41599023</v>
      </c>
    </row>
    <row r="18" spans="1:26" ht="13.5">
      <c r="A18" s="69" t="s">
        <v>42</v>
      </c>
      <c r="B18" s="70">
        <f>SUM(B11:B17)</f>
        <v>205906113</v>
      </c>
      <c r="C18" s="70">
        <f>SUM(C11:C17)</f>
        <v>0</v>
      </c>
      <c r="D18" s="71">
        <f aca="true" t="shared" si="1" ref="D18:Z18">SUM(D11:D17)</f>
        <v>192383653</v>
      </c>
      <c r="E18" s="72">
        <f t="shared" si="1"/>
        <v>192383653</v>
      </c>
      <c r="F18" s="72">
        <f t="shared" si="1"/>
        <v>10164537</v>
      </c>
      <c r="G18" s="72">
        <f t="shared" si="1"/>
        <v>13994564</v>
      </c>
      <c r="H18" s="72">
        <f t="shared" si="1"/>
        <v>16286887</v>
      </c>
      <c r="I18" s="72">
        <f t="shared" si="1"/>
        <v>40445988</v>
      </c>
      <c r="J18" s="72">
        <f t="shared" si="1"/>
        <v>13319689</v>
      </c>
      <c r="K18" s="72">
        <f t="shared" si="1"/>
        <v>14482476</v>
      </c>
      <c r="L18" s="72">
        <f t="shared" si="1"/>
        <v>18024625</v>
      </c>
      <c r="M18" s="72">
        <f t="shared" si="1"/>
        <v>45826790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86272778</v>
      </c>
      <c r="W18" s="72">
        <f t="shared" si="1"/>
        <v>66490998</v>
      </c>
      <c r="X18" s="72">
        <f t="shared" si="1"/>
        <v>19781780</v>
      </c>
      <c r="Y18" s="66">
        <f>+IF(W18&lt;&gt;0,(X18/W18)*100,0)</f>
        <v>29.751064948671697</v>
      </c>
      <c r="Z18" s="73">
        <f t="shared" si="1"/>
        <v>192383653</v>
      </c>
    </row>
    <row r="19" spans="1:26" ht="13.5">
      <c r="A19" s="69" t="s">
        <v>43</v>
      </c>
      <c r="B19" s="74">
        <f>+B10-B18</f>
        <v>-46322943</v>
      </c>
      <c r="C19" s="74">
        <f>+C10-C18</f>
        <v>0</v>
      </c>
      <c r="D19" s="75">
        <f aca="true" t="shared" si="2" ref="D19:Z19">+D10-D18</f>
        <v>-15551925</v>
      </c>
      <c r="E19" s="76">
        <f t="shared" si="2"/>
        <v>-15551925</v>
      </c>
      <c r="F19" s="76">
        <f t="shared" si="2"/>
        <v>28031027</v>
      </c>
      <c r="G19" s="76">
        <f t="shared" si="2"/>
        <v>-3459738</v>
      </c>
      <c r="H19" s="76">
        <f t="shared" si="2"/>
        <v>-4902496</v>
      </c>
      <c r="I19" s="76">
        <f t="shared" si="2"/>
        <v>19668793</v>
      </c>
      <c r="J19" s="76">
        <f t="shared" si="2"/>
        <v>-5538291</v>
      </c>
      <c r="K19" s="76">
        <f t="shared" si="2"/>
        <v>-6328407</v>
      </c>
      <c r="L19" s="76">
        <f t="shared" si="2"/>
        <v>15513244</v>
      </c>
      <c r="M19" s="76">
        <f t="shared" si="2"/>
        <v>3646546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23315339</v>
      </c>
      <c r="W19" s="76">
        <f>IF(E10=E18,0,W10-W18)</f>
        <v>26875494</v>
      </c>
      <c r="X19" s="76">
        <f t="shared" si="2"/>
        <v>-3560155</v>
      </c>
      <c r="Y19" s="77">
        <f>+IF(W19&lt;&gt;0,(X19/W19)*100,0)</f>
        <v>-13.246844876600223</v>
      </c>
      <c r="Z19" s="78">
        <f t="shared" si="2"/>
        <v>-15551925</v>
      </c>
    </row>
    <row r="20" spans="1:26" ht="13.5">
      <c r="A20" s="57" t="s">
        <v>44</v>
      </c>
      <c r="B20" s="18">
        <v>32830218</v>
      </c>
      <c r="C20" s="18">
        <v>0</v>
      </c>
      <c r="D20" s="58">
        <v>0</v>
      </c>
      <c r="E20" s="59">
        <v>0</v>
      </c>
      <c r="F20" s="59">
        <v>10250000</v>
      </c>
      <c r="G20" s="59">
        <v>0</v>
      </c>
      <c r="H20" s="59">
        <v>1319800</v>
      </c>
      <c r="I20" s="59">
        <v>11569800</v>
      </c>
      <c r="J20" s="59">
        <v>3250000</v>
      </c>
      <c r="K20" s="59">
        <v>0</v>
      </c>
      <c r="L20" s="59">
        <v>0</v>
      </c>
      <c r="M20" s="59">
        <v>3250000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14819800</v>
      </c>
      <c r="W20" s="59">
        <v>16354998</v>
      </c>
      <c r="X20" s="59">
        <v>-1535198</v>
      </c>
      <c r="Y20" s="60">
        <v>-9.39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-13492725</v>
      </c>
      <c r="C22" s="85">
        <f>SUM(C19:C21)</f>
        <v>0</v>
      </c>
      <c r="D22" s="86">
        <f aca="true" t="shared" si="3" ref="D22:Z22">SUM(D19:D21)</f>
        <v>-15551925</v>
      </c>
      <c r="E22" s="87">
        <f t="shared" si="3"/>
        <v>-15551925</v>
      </c>
      <c r="F22" s="87">
        <f t="shared" si="3"/>
        <v>38281027</v>
      </c>
      <c r="G22" s="87">
        <f t="shared" si="3"/>
        <v>-3459738</v>
      </c>
      <c r="H22" s="87">
        <f t="shared" si="3"/>
        <v>-3582696</v>
      </c>
      <c r="I22" s="87">
        <f t="shared" si="3"/>
        <v>31238593</v>
      </c>
      <c r="J22" s="87">
        <f t="shared" si="3"/>
        <v>-2288291</v>
      </c>
      <c r="K22" s="87">
        <f t="shared" si="3"/>
        <v>-6328407</v>
      </c>
      <c r="L22" s="87">
        <f t="shared" si="3"/>
        <v>15513244</v>
      </c>
      <c r="M22" s="87">
        <f t="shared" si="3"/>
        <v>6896546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38135139</v>
      </c>
      <c r="W22" s="87">
        <f t="shared" si="3"/>
        <v>43230492</v>
      </c>
      <c r="X22" s="87">
        <f t="shared" si="3"/>
        <v>-5095353</v>
      </c>
      <c r="Y22" s="88">
        <f>+IF(W22&lt;&gt;0,(X22/W22)*100,0)</f>
        <v>-11.786479321123618</v>
      </c>
      <c r="Z22" s="89">
        <f t="shared" si="3"/>
        <v>-15551925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-13492725</v>
      </c>
      <c r="C24" s="74">
        <f>SUM(C22:C23)</f>
        <v>0</v>
      </c>
      <c r="D24" s="75">
        <f aca="true" t="shared" si="4" ref="D24:Z24">SUM(D22:D23)</f>
        <v>-15551925</v>
      </c>
      <c r="E24" s="76">
        <f t="shared" si="4"/>
        <v>-15551925</v>
      </c>
      <c r="F24" s="76">
        <f t="shared" si="4"/>
        <v>38281027</v>
      </c>
      <c r="G24" s="76">
        <f t="shared" si="4"/>
        <v>-3459738</v>
      </c>
      <c r="H24" s="76">
        <f t="shared" si="4"/>
        <v>-3582696</v>
      </c>
      <c r="I24" s="76">
        <f t="shared" si="4"/>
        <v>31238593</v>
      </c>
      <c r="J24" s="76">
        <f t="shared" si="4"/>
        <v>-2288291</v>
      </c>
      <c r="K24" s="76">
        <f t="shared" si="4"/>
        <v>-6328407</v>
      </c>
      <c r="L24" s="76">
        <f t="shared" si="4"/>
        <v>15513244</v>
      </c>
      <c r="M24" s="76">
        <f t="shared" si="4"/>
        <v>6896546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38135139</v>
      </c>
      <c r="W24" s="76">
        <f t="shared" si="4"/>
        <v>43230492</v>
      </c>
      <c r="X24" s="76">
        <f t="shared" si="4"/>
        <v>-5095353</v>
      </c>
      <c r="Y24" s="77">
        <f>+IF(W24&lt;&gt;0,(X24/W24)*100,0)</f>
        <v>-11.786479321123618</v>
      </c>
      <c r="Z24" s="78">
        <f t="shared" si="4"/>
        <v>-15551925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73601157</v>
      </c>
      <c r="C27" s="21">
        <v>0</v>
      </c>
      <c r="D27" s="98">
        <v>32710000</v>
      </c>
      <c r="E27" s="99">
        <v>32710000</v>
      </c>
      <c r="F27" s="99">
        <v>0</v>
      </c>
      <c r="G27" s="99">
        <v>759648</v>
      </c>
      <c r="H27" s="99">
        <v>1308934</v>
      </c>
      <c r="I27" s="99">
        <v>2068582</v>
      </c>
      <c r="J27" s="99">
        <v>0</v>
      </c>
      <c r="K27" s="99">
        <v>4583942</v>
      </c>
      <c r="L27" s="99">
        <v>520837</v>
      </c>
      <c r="M27" s="99">
        <v>5104779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7173361</v>
      </c>
      <c r="W27" s="99">
        <v>16355000</v>
      </c>
      <c r="X27" s="99">
        <v>-9181639</v>
      </c>
      <c r="Y27" s="100">
        <v>-56.14</v>
      </c>
      <c r="Z27" s="101">
        <v>32710000</v>
      </c>
    </row>
    <row r="28" spans="1:26" ht="13.5">
      <c r="A28" s="102" t="s">
        <v>44</v>
      </c>
      <c r="B28" s="18">
        <v>60763316</v>
      </c>
      <c r="C28" s="18">
        <v>0</v>
      </c>
      <c r="D28" s="58">
        <v>32710000</v>
      </c>
      <c r="E28" s="59">
        <v>32710000</v>
      </c>
      <c r="F28" s="59">
        <v>0</v>
      </c>
      <c r="G28" s="59">
        <v>112759</v>
      </c>
      <c r="H28" s="59">
        <v>1308934</v>
      </c>
      <c r="I28" s="59">
        <v>1421693</v>
      </c>
      <c r="J28" s="59">
        <v>0</v>
      </c>
      <c r="K28" s="59">
        <v>4583942</v>
      </c>
      <c r="L28" s="59">
        <v>520837</v>
      </c>
      <c r="M28" s="59">
        <v>5104779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6526472</v>
      </c>
      <c r="W28" s="59">
        <v>16355000</v>
      </c>
      <c r="X28" s="59">
        <v>-9828528</v>
      </c>
      <c r="Y28" s="60">
        <v>-60.09</v>
      </c>
      <c r="Z28" s="61">
        <v>32710000</v>
      </c>
    </row>
    <row r="29" spans="1:26" ht="13.5">
      <c r="A29" s="57" t="s">
        <v>111</v>
      </c>
      <c r="B29" s="18">
        <v>11349466</v>
      </c>
      <c r="C29" s="18">
        <v>0</v>
      </c>
      <c r="D29" s="58">
        <v>0</v>
      </c>
      <c r="E29" s="59">
        <v>0</v>
      </c>
      <c r="F29" s="59">
        <v>0</v>
      </c>
      <c r="G29" s="59">
        <v>646889</v>
      </c>
      <c r="H29" s="59">
        <v>0</v>
      </c>
      <c r="I29" s="59">
        <v>646889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646889</v>
      </c>
      <c r="W29" s="59"/>
      <c r="X29" s="59">
        <v>646889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1488375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73601157</v>
      </c>
      <c r="C32" s="21">
        <f>SUM(C28:C31)</f>
        <v>0</v>
      </c>
      <c r="D32" s="98">
        <f aca="true" t="shared" si="5" ref="D32:Z32">SUM(D28:D31)</f>
        <v>32710000</v>
      </c>
      <c r="E32" s="99">
        <f t="shared" si="5"/>
        <v>32710000</v>
      </c>
      <c r="F32" s="99">
        <f t="shared" si="5"/>
        <v>0</v>
      </c>
      <c r="G32" s="99">
        <f t="shared" si="5"/>
        <v>759648</v>
      </c>
      <c r="H32" s="99">
        <f t="shared" si="5"/>
        <v>1308934</v>
      </c>
      <c r="I32" s="99">
        <f t="shared" si="5"/>
        <v>2068582</v>
      </c>
      <c r="J32" s="99">
        <f t="shared" si="5"/>
        <v>0</v>
      </c>
      <c r="K32" s="99">
        <f t="shared" si="5"/>
        <v>4583942</v>
      </c>
      <c r="L32" s="99">
        <f t="shared" si="5"/>
        <v>520837</v>
      </c>
      <c r="M32" s="99">
        <f t="shared" si="5"/>
        <v>5104779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7173361</v>
      </c>
      <c r="W32" s="99">
        <f t="shared" si="5"/>
        <v>16355000</v>
      </c>
      <c r="X32" s="99">
        <f t="shared" si="5"/>
        <v>-9181639</v>
      </c>
      <c r="Y32" s="100">
        <f>+IF(W32&lt;&gt;0,(X32/W32)*100,0)</f>
        <v>-56.13964536838887</v>
      </c>
      <c r="Z32" s="101">
        <f t="shared" si="5"/>
        <v>32710000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115633316</v>
      </c>
      <c r="C35" s="18">
        <v>0</v>
      </c>
      <c r="D35" s="58">
        <v>67302124</v>
      </c>
      <c r="E35" s="59">
        <v>67302124</v>
      </c>
      <c r="F35" s="59">
        <v>40446297</v>
      </c>
      <c r="G35" s="59">
        <v>11972736</v>
      </c>
      <c r="H35" s="59">
        <v>12276586</v>
      </c>
      <c r="I35" s="59">
        <v>12276586</v>
      </c>
      <c r="J35" s="59">
        <v>11819330</v>
      </c>
      <c r="K35" s="59">
        <v>10507008</v>
      </c>
      <c r="L35" s="59">
        <v>21491021</v>
      </c>
      <c r="M35" s="59">
        <v>21491021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21491021</v>
      </c>
      <c r="W35" s="59">
        <v>33651062</v>
      </c>
      <c r="X35" s="59">
        <v>-12160041</v>
      </c>
      <c r="Y35" s="60">
        <v>-36.14</v>
      </c>
      <c r="Z35" s="61">
        <v>67302124</v>
      </c>
    </row>
    <row r="36" spans="1:26" ht="13.5">
      <c r="A36" s="57" t="s">
        <v>53</v>
      </c>
      <c r="B36" s="18">
        <v>682738903</v>
      </c>
      <c r="C36" s="18">
        <v>0</v>
      </c>
      <c r="D36" s="58">
        <v>552196405</v>
      </c>
      <c r="E36" s="59">
        <v>552196405</v>
      </c>
      <c r="F36" s="59">
        <v>587805025</v>
      </c>
      <c r="G36" s="59">
        <v>587805025</v>
      </c>
      <c r="H36" s="59">
        <v>587805025</v>
      </c>
      <c r="I36" s="59">
        <v>587805025</v>
      </c>
      <c r="J36" s="59">
        <v>587805025</v>
      </c>
      <c r="K36" s="59">
        <v>682729394</v>
      </c>
      <c r="L36" s="59">
        <v>682729394</v>
      </c>
      <c r="M36" s="59">
        <v>682729394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682729394</v>
      </c>
      <c r="W36" s="59">
        <v>276098203</v>
      </c>
      <c r="X36" s="59">
        <v>406631191</v>
      </c>
      <c r="Y36" s="60">
        <v>147.28</v>
      </c>
      <c r="Z36" s="61">
        <v>552196405</v>
      </c>
    </row>
    <row r="37" spans="1:26" ht="13.5">
      <c r="A37" s="57" t="s">
        <v>54</v>
      </c>
      <c r="B37" s="18">
        <v>140494011</v>
      </c>
      <c r="C37" s="18">
        <v>0</v>
      </c>
      <c r="D37" s="58">
        <v>365736255</v>
      </c>
      <c r="E37" s="59">
        <v>365736255</v>
      </c>
      <c r="F37" s="59">
        <v>22150017</v>
      </c>
      <c r="G37" s="59">
        <v>20696443</v>
      </c>
      <c r="H37" s="59">
        <v>19457668</v>
      </c>
      <c r="I37" s="59">
        <v>19457668</v>
      </c>
      <c r="J37" s="59">
        <v>24406073</v>
      </c>
      <c r="K37" s="59">
        <v>23777371</v>
      </c>
      <c r="L37" s="59">
        <v>11170632</v>
      </c>
      <c r="M37" s="59">
        <v>11170632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11170632</v>
      </c>
      <c r="W37" s="59">
        <v>182868128</v>
      </c>
      <c r="X37" s="59">
        <v>-171697496</v>
      </c>
      <c r="Y37" s="60">
        <v>-93.89</v>
      </c>
      <c r="Z37" s="61">
        <v>365736255</v>
      </c>
    </row>
    <row r="38" spans="1:26" ht="13.5">
      <c r="A38" s="57" t="s">
        <v>55</v>
      </c>
      <c r="B38" s="18">
        <v>20542580</v>
      </c>
      <c r="C38" s="18">
        <v>0</v>
      </c>
      <c r="D38" s="58">
        <v>45712188</v>
      </c>
      <c r="E38" s="59">
        <v>45712188</v>
      </c>
      <c r="F38" s="59">
        <v>29475024</v>
      </c>
      <c r="G38" s="59">
        <v>3595134</v>
      </c>
      <c r="H38" s="59">
        <v>3567848</v>
      </c>
      <c r="I38" s="59">
        <v>3567848</v>
      </c>
      <c r="J38" s="59">
        <v>3567848</v>
      </c>
      <c r="K38" s="59">
        <v>2496832</v>
      </c>
      <c r="L38" s="59">
        <v>2496832</v>
      </c>
      <c r="M38" s="59">
        <v>2496832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2496832</v>
      </c>
      <c r="W38" s="59">
        <v>22856094</v>
      </c>
      <c r="X38" s="59">
        <v>-20359262</v>
      </c>
      <c r="Y38" s="60">
        <v>-89.08</v>
      </c>
      <c r="Z38" s="61">
        <v>45712188</v>
      </c>
    </row>
    <row r="39" spans="1:26" ht="13.5">
      <c r="A39" s="57" t="s">
        <v>56</v>
      </c>
      <c r="B39" s="18">
        <v>637335628</v>
      </c>
      <c r="C39" s="18">
        <v>0</v>
      </c>
      <c r="D39" s="58">
        <v>208050086</v>
      </c>
      <c r="E39" s="59">
        <v>208050086</v>
      </c>
      <c r="F39" s="59">
        <v>576626281</v>
      </c>
      <c r="G39" s="59">
        <v>575486184</v>
      </c>
      <c r="H39" s="59">
        <v>577056095</v>
      </c>
      <c r="I39" s="59">
        <v>577056095</v>
      </c>
      <c r="J39" s="59">
        <v>571650434</v>
      </c>
      <c r="K39" s="59">
        <v>666962199</v>
      </c>
      <c r="L39" s="59">
        <v>690552951</v>
      </c>
      <c r="M39" s="59">
        <v>690552951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690552951</v>
      </c>
      <c r="W39" s="59">
        <v>104025043</v>
      </c>
      <c r="X39" s="59">
        <v>586527908</v>
      </c>
      <c r="Y39" s="60">
        <v>563.83</v>
      </c>
      <c r="Z39" s="61">
        <v>208050086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34410808</v>
      </c>
      <c r="C42" s="18">
        <v>0</v>
      </c>
      <c r="D42" s="58">
        <v>17274341</v>
      </c>
      <c r="E42" s="59">
        <v>17274341</v>
      </c>
      <c r="F42" s="59">
        <v>1488176</v>
      </c>
      <c r="G42" s="59">
        <v>-171363</v>
      </c>
      <c r="H42" s="59">
        <v>1637436</v>
      </c>
      <c r="I42" s="59">
        <v>2954249</v>
      </c>
      <c r="J42" s="59">
        <v>184650</v>
      </c>
      <c r="K42" s="59">
        <v>4111018</v>
      </c>
      <c r="L42" s="59">
        <v>12940839</v>
      </c>
      <c r="M42" s="59">
        <v>17236507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20190756</v>
      </c>
      <c r="W42" s="59">
        <v>32595204</v>
      </c>
      <c r="X42" s="59">
        <v>-12404448</v>
      </c>
      <c r="Y42" s="60">
        <v>-38.06</v>
      </c>
      <c r="Z42" s="61">
        <v>17274341</v>
      </c>
    </row>
    <row r="43" spans="1:26" ht="13.5">
      <c r="A43" s="57" t="s">
        <v>59</v>
      </c>
      <c r="B43" s="18">
        <v>-35340399</v>
      </c>
      <c r="C43" s="18">
        <v>0</v>
      </c>
      <c r="D43" s="58">
        <v>-32710000</v>
      </c>
      <c r="E43" s="59">
        <v>-32710000</v>
      </c>
      <c r="F43" s="59">
        <v>-1591494</v>
      </c>
      <c r="G43" s="59">
        <v>0</v>
      </c>
      <c r="H43" s="59">
        <v>-1885673</v>
      </c>
      <c r="I43" s="59">
        <v>-3477167</v>
      </c>
      <c r="J43" s="59">
        <v>0</v>
      </c>
      <c r="K43" s="59">
        <v>-4583942</v>
      </c>
      <c r="L43" s="59">
        <v>-520837</v>
      </c>
      <c r="M43" s="59">
        <v>-5104779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-8581946</v>
      </c>
      <c r="W43" s="59">
        <v>-21806000</v>
      </c>
      <c r="X43" s="59">
        <v>13224054</v>
      </c>
      <c r="Y43" s="60">
        <v>-60.64</v>
      </c>
      <c r="Z43" s="61">
        <v>-32710000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-18037</v>
      </c>
      <c r="G44" s="59">
        <v>-7985</v>
      </c>
      <c r="H44" s="59">
        <v>9663</v>
      </c>
      <c r="I44" s="59">
        <v>-16359</v>
      </c>
      <c r="J44" s="59">
        <v>0</v>
      </c>
      <c r="K44" s="59">
        <v>0</v>
      </c>
      <c r="L44" s="59">
        <v>486</v>
      </c>
      <c r="M44" s="59">
        <v>486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-15873</v>
      </c>
      <c r="W44" s="59"/>
      <c r="X44" s="59">
        <v>-15873</v>
      </c>
      <c r="Y44" s="60">
        <v>0</v>
      </c>
      <c r="Z44" s="61">
        <v>0</v>
      </c>
    </row>
    <row r="45" spans="1:26" ht="13.5">
      <c r="A45" s="69" t="s">
        <v>61</v>
      </c>
      <c r="B45" s="21">
        <v>1067709</v>
      </c>
      <c r="C45" s="21">
        <v>0</v>
      </c>
      <c r="D45" s="98">
        <v>-13438360</v>
      </c>
      <c r="E45" s="99">
        <v>-13438360</v>
      </c>
      <c r="F45" s="99">
        <v>631420</v>
      </c>
      <c r="G45" s="99">
        <v>452072</v>
      </c>
      <c r="H45" s="99">
        <v>213498</v>
      </c>
      <c r="I45" s="99">
        <v>213498</v>
      </c>
      <c r="J45" s="99">
        <v>398148</v>
      </c>
      <c r="K45" s="99">
        <v>-74776</v>
      </c>
      <c r="L45" s="99">
        <v>12345712</v>
      </c>
      <c r="M45" s="99">
        <v>12345712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12345712</v>
      </c>
      <c r="W45" s="99">
        <v>12786503</v>
      </c>
      <c r="X45" s="99">
        <v>-440791</v>
      </c>
      <c r="Y45" s="100">
        <v>-3.45</v>
      </c>
      <c r="Z45" s="101">
        <v>-13438360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8231720</v>
      </c>
      <c r="C49" s="51">
        <v>0</v>
      </c>
      <c r="D49" s="128">
        <v>7521592</v>
      </c>
      <c r="E49" s="53">
        <v>6973741</v>
      </c>
      <c r="F49" s="53">
        <v>0</v>
      </c>
      <c r="G49" s="53">
        <v>0</v>
      </c>
      <c r="H49" s="53">
        <v>0</v>
      </c>
      <c r="I49" s="53">
        <v>7264547</v>
      </c>
      <c r="J49" s="53">
        <v>0</v>
      </c>
      <c r="K49" s="53">
        <v>0</v>
      </c>
      <c r="L49" s="53">
        <v>0</v>
      </c>
      <c r="M49" s="53">
        <v>6477956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6163499</v>
      </c>
      <c r="W49" s="53">
        <v>33403253</v>
      </c>
      <c r="X49" s="53">
        <v>307534394</v>
      </c>
      <c r="Y49" s="53">
        <v>383570702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11834312</v>
      </c>
      <c r="C51" s="51">
        <v>0</v>
      </c>
      <c r="D51" s="128">
        <v>4931695</v>
      </c>
      <c r="E51" s="53">
        <v>4440860</v>
      </c>
      <c r="F51" s="53">
        <v>0</v>
      </c>
      <c r="G51" s="53">
        <v>0</v>
      </c>
      <c r="H51" s="53">
        <v>0</v>
      </c>
      <c r="I51" s="53">
        <v>75903163</v>
      </c>
      <c r="J51" s="53">
        <v>0</v>
      </c>
      <c r="K51" s="53">
        <v>0</v>
      </c>
      <c r="L51" s="53">
        <v>0</v>
      </c>
      <c r="M51" s="53">
        <v>94637818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7146</v>
      </c>
      <c r="W51" s="53">
        <v>0</v>
      </c>
      <c r="X51" s="53">
        <v>0</v>
      </c>
      <c r="Y51" s="53">
        <v>191754994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41.11004911615849</v>
      </c>
      <c r="C58" s="5">
        <f>IF(C67=0,0,+(C76/C67)*100)</f>
        <v>0</v>
      </c>
      <c r="D58" s="6">
        <f aca="true" t="shared" si="6" ref="D58:Z58">IF(D67=0,0,+(D76/D67)*100)</f>
        <v>54.66917616840781</v>
      </c>
      <c r="E58" s="7">
        <f t="shared" si="6"/>
        <v>54.66917616840781</v>
      </c>
      <c r="F58" s="7">
        <f t="shared" si="6"/>
        <v>24.255394236845778</v>
      </c>
      <c r="G58" s="7">
        <f t="shared" si="6"/>
        <v>13.088253140258887</v>
      </c>
      <c r="H58" s="7">
        <f t="shared" si="6"/>
        <v>28.520602323434357</v>
      </c>
      <c r="I58" s="7">
        <f t="shared" si="6"/>
        <v>22.500625477870937</v>
      </c>
      <c r="J58" s="7">
        <f t="shared" si="6"/>
        <v>35.87992817301187</v>
      </c>
      <c r="K58" s="7">
        <f t="shared" si="6"/>
        <v>26.526955193775443</v>
      </c>
      <c r="L58" s="7">
        <f t="shared" si="6"/>
        <v>33.37187675122891</v>
      </c>
      <c r="M58" s="7">
        <f t="shared" si="6"/>
        <v>31.8673857273772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27.072413243923172</v>
      </c>
      <c r="W58" s="7">
        <f t="shared" si="6"/>
        <v>55.951772588006975</v>
      </c>
      <c r="X58" s="7">
        <f t="shared" si="6"/>
        <v>0</v>
      </c>
      <c r="Y58" s="7">
        <f t="shared" si="6"/>
        <v>0</v>
      </c>
      <c r="Z58" s="8">
        <f t="shared" si="6"/>
        <v>54.66917616840781</v>
      </c>
    </row>
    <row r="59" spans="1:26" ht="13.5">
      <c r="A59" s="36" t="s">
        <v>31</v>
      </c>
      <c r="B59" s="9">
        <f aca="true" t="shared" si="7" ref="B59:Z66">IF(B68=0,0,+(B77/B68)*100)</f>
        <v>98.50894699280859</v>
      </c>
      <c r="C59" s="9">
        <f t="shared" si="7"/>
        <v>0</v>
      </c>
      <c r="D59" s="2">
        <f t="shared" si="7"/>
        <v>35.000079649542016</v>
      </c>
      <c r="E59" s="10">
        <f t="shared" si="7"/>
        <v>35.000079649542016</v>
      </c>
      <c r="F59" s="10">
        <f t="shared" si="7"/>
        <v>-147.56106410461084</v>
      </c>
      <c r="G59" s="10">
        <f t="shared" si="7"/>
        <v>21.966849333258427</v>
      </c>
      <c r="H59" s="10">
        <f t="shared" si="7"/>
        <v>39.334520511212354</v>
      </c>
      <c r="I59" s="10">
        <f t="shared" si="7"/>
        <v>46.2523730236662</v>
      </c>
      <c r="J59" s="10">
        <f t="shared" si="7"/>
        <v>37.85803867896143</v>
      </c>
      <c r="K59" s="10">
        <f t="shared" si="7"/>
        <v>31.433694632607445</v>
      </c>
      <c r="L59" s="10">
        <f t="shared" si="7"/>
        <v>21.2693208055413</v>
      </c>
      <c r="M59" s="10">
        <f t="shared" si="7"/>
        <v>30.202611113495948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37.22262916750283</v>
      </c>
      <c r="W59" s="10">
        <f t="shared" si="7"/>
        <v>29.00819495733526</v>
      </c>
      <c r="X59" s="10">
        <f t="shared" si="7"/>
        <v>0</v>
      </c>
      <c r="Y59" s="10">
        <f t="shared" si="7"/>
        <v>0</v>
      </c>
      <c r="Z59" s="11">
        <f t="shared" si="7"/>
        <v>35.000079649542016</v>
      </c>
    </row>
    <row r="60" spans="1:26" ht="13.5">
      <c r="A60" s="37" t="s">
        <v>32</v>
      </c>
      <c r="B60" s="12">
        <f t="shared" si="7"/>
        <v>57.65064393814876</v>
      </c>
      <c r="C60" s="12">
        <f t="shared" si="7"/>
        <v>0</v>
      </c>
      <c r="D60" s="3">
        <f t="shared" si="7"/>
        <v>35.0002837454398</v>
      </c>
      <c r="E60" s="13">
        <f t="shared" si="7"/>
        <v>35.0002837454398</v>
      </c>
      <c r="F60" s="13">
        <f t="shared" si="7"/>
        <v>33.015639084905544</v>
      </c>
      <c r="G60" s="13">
        <f t="shared" si="7"/>
        <v>18.94709949124895</v>
      </c>
      <c r="H60" s="13">
        <f t="shared" si="7"/>
        <v>37.8035682380469</v>
      </c>
      <c r="I60" s="13">
        <f t="shared" si="7"/>
        <v>30.965950231490492</v>
      </c>
      <c r="J60" s="13">
        <f t="shared" si="7"/>
        <v>57.354130471511766</v>
      </c>
      <c r="K60" s="13">
        <f t="shared" si="7"/>
        <v>41.18461286391843</v>
      </c>
      <c r="L60" s="13">
        <f t="shared" si="7"/>
        <v>56.040603579935386</v>
      </c>
      <c r="M60" s="13">
        <f t="shared" si="7"/>
        <v>51.35717815872959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40.44481824941163</v>
      </c>
      <c r="W60" s="13">
        <f t="shared" si="7"/>
        <v>37.67949928062828</v>
      </c>
      <c r="X60" s="13">
        <f t="shared" si="7"/>
        <v>0</v>
      </c>
      <c r="Y60" s="13">
        <f t="shared" si="7"/>
        <v>0</v>
      </c>
      <c r="Z60" s="14">
        <f t="shared" si="7"/>
        <v>35.0002837454398</v>
      </c>
    </row>
    <row r="61" spans="1:26" ht="13.5">
      <c r="A61" s="38" t="s">
        <v>114</v>
      </c>
      <c r="B61" s="12">
        <f t="shared" si="7"/>
        <v>186.87471913579424</v>
      </c>
      <c r="C61" s="12">
        <f t="shared" si="7"/>
        <v>0</v>
      </c>
      <c r="D61" s="3">
        <f t="shared" si="7"/>
        <v>35.000012445550716</v>
      </c>
      <c r="E61" s="13">
        <f t="shared" si="7"/>
        <v>35.000012445550716</v>
      </c>
      <c r="F61" s="13">
        <f t="shared" si="7"/>
        <v>74.18870874100774</v>
      </c>
      <c r="G61" s="13">
        <f t="shared" si="7"/>
        <v>39.20850191883585</v>
      </c>
      <c r="H61" s="13">
        <f t="shared" si="7"/>
        <v>55.688078047355994</v>
      </c>
      <c r="I61" s="13">
        <f t="shared" si="7"/>
        <v>55.54717280469351</v>
      </c>
      <c r="J61" s="13">
        <f t="shared" si="7"/>
        <v>167.12725553206957</v>
      </c>
      <c r="K61" s="13">
        <f t="shared" si="7"/>
        <v>116.38133486540197</v>
      </c>
      <c r="L61" s="13">
        <f t="shared" si="7"/>
        <v>138.45897303285645</v>
      </c>
      <c r="M61" s="13">
        <f t="shared" si="7"/>
        <v>139.71793258102622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88.79132714765045</v>
      </c>
      <c r="W61" s="13">
        <f t="shared" si="7"/>
        <v>47.75430463576159</v>
      </c>
      <c r="X61" s="13">
        <f t="shared" si="7"/>
        <v>0</v>
      </c>
      <c r="Y61" s="13">
        <f t="shared" si="7"/>
        <v>0</v>
      </c>
      <c r="Z61" s="14">
        <f t="shared" si="7"/>
        <v>35.000012445550716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35.001064234131505</v>
      </c>
      <c r="E62" s="13">
        <f t="shared" si="7"/>
        <v>35.001064234131505</v>
      </c>
      <c r="F62" s="13">
        <f t="shared" si="7"/>
        <v>14.279487445891704</v>
      </c>
      <c r="G62" s="13">
        <f t="shared" si="7"/>
        <v>8.207371881218341</v>
      </c>
      <c r="H62" s="13">
        <f t="shared" si="7"/>
        <v>12.41693130690148</v>
      </c>
      <c r="I62" s="13">
        <f t="shared" si="7"/>
        <v>11.582748506059048</v>
      </c>
      <c r="J62" s="13">
        <f t="shared" si="7"/>
        <v>14.009864095634184</v>
      </c>
      <c r="K62" s="13">
        <f t="shared" si="7"/>
        <v>11.832108643710681</v>
      </c>
      <c r="L62" s="13">
        <f t="shared" si="7"/>
        <v>11.437130189928551</v>
      </c>
      <c r="M62" s="13">
        <f t="shared" si="7"/>
        <v>12.416446330990865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12.023329295250464</v>
      </c>
      <c r="W62" s="13">
        <f t="shared" si="7"/>
        <v>30.70788893809323</v>
      </c>
      <c r="X62" s="13">
        <f t="shared" si="7"/>
        <v>0</v>
      </c>
      <c r="Y62" s="13">
        <f t="shared" si="7"/>
        <v>0</v>
      </c>
      <c r="Z62" s="14">
        <f t="shared" si="7"/>
        <v>35.001064234131505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35.00633484162896</v>
      </c>
      <c r="E63" s="13">
        <f t="shared" si="7"/>
        <v>35.00633484162896</v>
      </c>
      <c r="F63" s="13">
        <f t="shared" si="7"/>
        <v>13.527164545213472</v>
      </c>
      <c r="G63" s="13">
        <f t="shared" si="7"/>
        <v>4.242906390877751</v>
      </c>
      <c r="H63" s="13">
        <f t="shared" si="7"/>
        <v>40.23498642173879</v>
      </c>
      <c r="I63" s="13">
        <f t="shared" si="7"/>
        <v>26.857245407553897</v>
      </c>
      <c r="J63" s="13">
        <f t="shared" si="7"/>
        <v>30.923495094139486</v>
      </c>
      <c r="K63" s="13">
        <f t="shared" si="7"/>
        <v>7.528250109850024</v>
      </c>
      <c r="L63" s="13">
        <f t="shared" si="7"/>
        <v>4.776796720203801</v>
      </c>
      <c r="M63" s="13">
        <f t="shared" si="7"/>
        <v>14.716798266868105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22.209648668600714</v>
      </c>
      <c r="W63" s="13">
        <f t="shared" si="7"/>
        <v>25.1590243902439</v>
      </c>
      <c r="X63" s="13">
        <f t="shared" si="7"/>
        <v>0</v>
      </c>
      <c r="Y63" s="13">
        <f t="shared" si="7"/>
        <v>0</v>
      </c>
      <c r="Z63" s="14">
        <f t="shared" si="7"/>
        <v>35.00633484162896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34.9984126984127</v>
      </c>
      <c r="E64" s="13">
        <f t="shared" si="7"/>
        <v>34.9984126984127</v>
      </c>
      <c r="F64" s="13">
        <f t="shared" si="7"/>
        <v>15.88214130126164</v>
      </c>
      <c r="G64" s="13">
        <f t="shared" si="7"/>
        <v>11.265442976068742</v>
      </c>
      <c r="H64" s="13">
        <f t="shared" si="7"/>
        <v>23.999631889220307</v>
      </c>
      <c r="I64" s="13">
        <f t="shared" si="7"/>
        <v>17.052471588364305</v>
      </c>
      <c r="J64" s="13">
        <f t="shared" si="7"/>
        <v>17.648506318795082</v>
      </c>
      <c r="K64" s="13">
        <f t="shared" si="7"/>
        <v>11.530826317701077</v>
      </c>
      <c r="L64" s="13">
        <f t="shared" si="7"/>
        <v>30.1074679104459</v>
      </c>
      <c r="M64" s="13">
        <f t="shared" si="7"/>
        <v>19.292951539353947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18.147586065035718</v>
      </c>
      <c r="W64" s="13">
        <f t="shared" si="7"/>
        <v>30.605899363794098</v>
      </c>
      <c r="X64" s="13">
        <f t="shared" si="7"/>
        <v>0</v>
      </c>
      <c r="Y64" s="13">
        <f t="shared" si="7"/>
        <v>0</v>
      </c>
      <c r="Z64" s="14">
        <f t="shared" si="7"/>
        <v>34.9984126984127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99.99998273405602</v>
      </c>
      <c r="E66" s="16">
        <f t="shared" si="7"/>
        <v>99.99998273405602</v>
      </c>
      <c r="F66" s="16">
        <f t="shared" si="7"/>
        <v>0.13045580579470864</v>
      </c>
      <c r="G66" s="16">
        <f t="shared" si="7"/>
        <v>0.05553213731026184</v>
      </c>
      <c r="H66" s="16">
        <f t="shared" si="7"/>
        <v>0.0589472913301709</v>
      </c>
      <c r="I66" s="16">
        <f t="shared" si="7"/>
        <v>0.08130817978034423</v>
      </c>
      <c r="J66" s="16">
        <f t="shared" si="7"/>
        <v>0.27037155802541346</v>
      </c>
      <c r="K66" s="16">
        <f t="shared" si="7"/>
        <v>0.05332683194888674</v>
      </c>
      <c r="L66" s="16">
        <f t="shared" si="7"/>
        <v>0.06654551092058686</v>
      </c>
      <c r="M66" s="16">
        <f t="shared" si="7"/>
        <v>0.12914499108922758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0.1057331723715207</v>
      </c>
      <c r="W66" s="16">
        <f t="shared" si="7"/>
        <v>98.43550065406718</v>
      </c>
      <c r="X66" s="16">
        <f t="shared" si="7"/>
        <v>0</v>
      </c>
      <c r="Y66" s="16">
        <f t="shared" si="7"/>
        <v>0</v>
      </c>
      <c r="Z66" s="17">
        <f t="shared" si="7"/>
        <v>99.99998273405602</v>
      </c>
    </row>
    <row r="67" spans="1:26" ht="13.5" hidden="1">
      <c r="A67" s="40" t="s">
        <v>120</v>
      </c>
      <c r="B67" s="23">
        <v>76961027</v>
      </c>
      <c r="C67" s="23"/>
      <c r="D67" s="24">
        <v>95699741</v>
      </c>
      <c r="E67" s="25">
        <v>95699741</v>
      </c>
      <c r="F67" s="25">
        <v>6335836</v>
      </c>
      <c r="G67" s="25">
        <v>7597622</v>
      </c>
      <c r="H67" s="25">
        <v>10032218</v>
      </c>
      <c r="I67" s="25">
        <v>23965676</v>
      </c>
      <c r="J67" s="25">
        <v>7462933</v>
      </c>
      <c r="K67" s="25">
        <v>7756891</v>
      </c>
      <c r="L67" s="25">
        <v>7630356</v>
      </c>
      <c r="M67" s="25">
        <v>22850180</v>
      </c>
      <c r="N67" s="25"/>
      <c r="O67" s="25"/>
      <c r="P67" s="25"/>
      <c r="Q67" s="25"/>
      <c r="R67" s="25"/>
      <c r="S67" s="25"/>
      <c r="T67" s="25"/>
      <c r="U67" s="25"/>
      <c r="V67" s="25">
        <v>46815856</v>
      </c>
      <c r="W67" s="25">
        <v>46752996</v>
      </c>
      <c r="X67" s="25"/>
      <c r="Y67" s="24"/>
      <c r="Z67" s="26">
        <v>95699741</v>
      </c>
    </row>
    <row r="68" spans="1:26" ht="13.5" hidden="1">
      <c r="A68" s="36" t="s">
        <v>31</v>
      </c>
      <c r="B68" s="18">
        <v>10077576</v>
      </c>
      <c r="C68" s="18"/>
      <c r="D68" s="19">
        <v>7533000</v>
      </c>
      <c r="E68" s="20">
        <v>7533000</v>
      </c>
      <c r="F68" s="20">
        <v>-137806</v>
      </c>
      <c r="G68" s="20">
        <v>783212</v>
      </c>
      <c r="H68" s="20">
        <v>1111319</v>
      </c>
      <c r="I68" s="20">
        <v>1756725</v>
      </c>
      <c r="J68" s="20">
        <v>751106</v>
      </c>
      <c r="K68" s="20">
        <v>760127</v>
      </c>
      <c r="L68" s="20">
        <v>748416</v>
      </c>
      <c r="M68" s="20">
        <v>2259649</v>
      </c>
      <c r="N68" s="20"/>
      <c r="O68" s="20"/>
      <c r="P68" s="20"/>
      <c r="Q68" s="20"/>
      <c r="R68" s="20"/>
      <c r="S68" s="20"/>
      <c r="T68" s="20"/>
      <c r="U68" s="20"/>
      <c r="V68" s="20">
        <v>4016374</v>
      </c>
      <c r="W68" s="20">
        <v>4544502</v>
      </c>
      <c r="X68" s="20"/>
      <c r="Y68" s="19"/>
      <c r="Z68" s="22">
        <v>7533000</v>
      </c>
    </row>
    <row r="69" spans="1:26" ht="13.5" hidden="1">
      <c r="A69" s="37" t="s">
        <v>32</v>
      </c>
      <c r="B69" s="18">
        <v>37660294</v>
      </c>
      <c r="C69" s="18"/>
      <c r="D69" s="19">
        <v>59208000</v>
      </c>
      <c r="E69" s="20">
        <v>59208000</v>
      </c>
      <c r="F69" s="20">
        <v>4029136</v>
      </c>
      <c r="G69" s="20">
        <v>4332964</v>
      </c>
      <c r="H69" s="20">
        <v>6408485</v>
      </c>
      <c r="I69" s="20">
        <v>14770585</v>
      </c>
      <c r="J69" s="20">
        <v>4160893</v>
      </c>
      <c r="K69" s="20">
        <v>4412699</v>
      </c>
      <c r="L69" s="20">
        <v>4256669</v>
      </c>
      <c r="M69" s="20">
        <v>12830261</v>
      </c>
      <c r="N69" s="20"/>
      <c r="O69" s="20"/>
      <c r="P69" s="20"/>
      <c r="Q69" s="20"/>
      <c r="R69" s="20"/>
      <c r="S69" s="20"/>
      <c r="T69" s="20"/>
      <c r="U69" s="20"/>
      <c r="V69" s="20">
        <v>27600846</v>
      </c>
      <c r="W69" s="20">
        <v>27498996</v>
      </c>
      <c r="X69" s="20"/>
      <c r="Y69" s="19"/>
      <c r="Z69" s="22">
        <v>59208000</v>
      </c>
    </row>
    <row r="70" spans="1:26" ht="13.5" hidden="1">
      <c r="A70" s="38" t="s">
        <v>114</v>
      </c>
      <c r="B70" s="18">
        <v>11618159</v>
      </c>
      <c r="C70" s="18"/>
      <c r="D70" s="19">
        <v>32140000</v>
      </c>
      <c r="E70" s="20">
        <v>32140000</v>
      </c>
      <c r="F70" s="20">
        <v>1238427</v>
      </c>
      <c r="G70" s="20">
        <v>1439675</v>
      </c>
      <c r="H70" s="20">
        <v>3095659</v>
      </c>
      <c r="I70" s="20">
        <v>5773761</v>
      </c>
      <c r="J70" s="20">
        <v>1129279</v>
      </c>
      <c r="K70" s="20">
        <v>1251467</v>
      </c>
      <c r="L70" s="20">
        <v>1388282</v>
      </c>
      <c r="M70" s="20">
        <v>3769028</v>
      </c>
      <c r="N70" s="20"/>
      <c r="O70" s="20"/>
      <c r="P70" s="20"/>
      <c r="Q70" s="20"/>
      <c r="R70" s="20"/>
      <c r="S70" s="20"/>
      <c r="T70" s="20"/>
      <c r="U70" s="20"/>
      <c r="V70" s="20">
        <v>9542789</v>
      </c>
      <c r="W70" s="20">
        <v>11778000</v>
      </c>
      <c r="X70" s="20"/>
      <c r="Y70" s="19"/>
      <c r="Z70" s="22">
        <v>32140000</v>
      </c>
    </row>
    <row r="71" spans="1:26" ht="13.5" hidden="1">
      <c r="A71" s="38" t="s">
        <v>115</v>
      </c>
      <c r="B71" s="18">
        <v>14790337</v>
      </c>
      <c r="C71" s="18"/>
      <c r="D71" s="19">
        <v>15786000</v>
      </c>
      <c r="E71" s="20">
        <v>15786000</v>
      </c>
      <c r="F71" s="20">
        <v>1626599</v>
      </c>
      <c r="G71" s="20">
        <v>1729762</v>
      </c>
      <c r="H71" s="20">
        <v>1740728</v>
      </c>
      <c r="I71" s="20">
        <v>5097089</v>
      </c>
      <c r="J71" s="20">
        <v>1867784</v>
      </c>
      <c r="K71" s="20">
        <v>1997649</v>
      </c>
      <c r="L71" s="20">
        <v>1847063</v>
      </c>
      <c r="M71" s="20">
        <v>5712496</v>
      </c>
      <c r="N71" s="20"/>
      <c r="O71" s="20"/>
      <c r="P71" s="20"/>
      <c r="Q71" s="20"/>
      <c r="R71" s="20"/>
      <c r="S71" s="20"/>
      <c r="T71" s="20"/>
      <c r="U71" s="20"/>
      <c r="V71" s="20">
        <v>10809585</v>
      </c>
      <c r="W71" s="20">
        <v>8996496</v>
      </c>
      <c r="X71" s="20"/>
      <c r="Y71" s="19"/>
      <c r="Z71" s="22">
        <v>15786000</v>
      </c>
    </row>
    <row r="72" spans="1:26" ht="13.5" hidden="1">
      <c r="A72" s="38" t="s">
        <v>116</v>
      </c>
      <c r="B72" s="18">
        <v>2581609</v>
      </c>
      <c r="C72" s="18"/>
      <c r="D72" s="19">
        <v>2210000</v>
      </c>
      <c r="E72" s="20">
        <v>2210000</v>
      </c>
      <c r="F72" s="20">
        <v>241344</v>
      </c>
      <c r="G72" s="20">
        <v>241344</v>
      </c>
      <c r="H72" s="20">
        <v>648463</v>
      </c>
      <c r="I72" s="20">
        <v>1131151</v>
      </c>
      <c r="J72" s="20">
        <v>241344</v>
      </c>
      <c r="K72" s="20">
        <v>241238</v>
      </c>
      <c r="L72" s="20">
        <v>219038</v>
      </c>
      <c r="M72" s="20">
        <v>701620</v>
      </c>
      <c r="N72" s="20"/>
      <c r="O72" s="20"/>
      <c r="P72" s="20"/>
      <c r="Q72" s="20"/>
      <c r="R72" s="20"/>
      <c r="S72" s="20"/>
      <c r="T72" s="20"/>
      <c r="U72" s="20"/>
      <c r="V72" s="20">
        <v>1832771</v>
      </c>
      <c r="W72" s="20">
        <v>1537500</v>
      </c>
      <c r="X72" s="20"/>
      <c r="Y72" s="19"/>
      <c r="Z72" s="22">
        <v>2210000</v>
      </c>
    </row>
    <row r="73" spans="1:26" ht="13.5" hidden="1">
      <c r="A73" s="38" t="s">
        <v>117</v>
      </c>
      <c r="B73" s="18">
        <v>8670189</v>
      </c>
      <c r="C73" s="18"/>
      <c r="D73" s="19">
        <v>9072000</v>
      </c>
      <c r="E73" s="20">
        <v>9072000</v>
      </c>
      <c r="F73" s="20">
        <v>922766</v>
      </c>
      <c r="G73" s="20">
        <v>922183</v>
      </c>
      <c r="H73" s="20">
        <v>923635</v>
      </c>
      <c r="I73" s="20">
        <v>2768584</v>
      </c>
      <c r="J73" s="20">
        <v>922486</v>
      </c>
      <c r="K73" s="20">
        <v>922345</v>
      </c>
      <c r="L73" s="20">
        <v>802286</v>
      </c>
      <c r="M73" s="20">
        <v>2647117</v>
      </c>
      <c r="N73" s="20"/>
      <c r="O73" s="20"/>
      <c r="P73" s="20"/>
      <c r="Q73" s="20"/>
      <c r="R73" s="20"/>
      <c r="S73" s="20"/>
      <c r="T73" s="20"/>
      <c r="U73" s="20"/>
      <c r="V73" s="20">
        <v>5415701</v>
      </c>
      <c r="W73" s="20">
        <v>5187000</v>
      </c>
      <c r="X73" s="20"/>
      <c r="Y73" s="19"/>
      <c r="Z73" s="22">
        <v>9072000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29223157</v>
      </c>
      <c r="C75" s="27"/>
      <c r="D75" s="28">
        <v>28958741</v>
      </c>
      <c r="E75" s="29">
        <v>28958741</v>
      </c>
      <c r="F75" s="29">
        <v>2444506</v>
      </c>
      <c r="G75" s="29">
        <v>2481446</v>
      </c>
      <c r="H75" s="29">
        <v>2512414</v>
      </c>
      <c r="I75" s="29">
        <v>7438366</v>
      </c>
      <c r="J75" s="29">
        <v>2550934</v>
      </c>
      <c r="K75" s="29">
        <v>2584065</v>
      </c>
      <c r="L75" s="29">
        <v>2625271</v>
      </c>
      <c r="M75" s="29">
        <v>7760270</v>
      </c>
      <c r="N75" s="29"/>
      <c r="O75" s="29"/>
      <c r="P75" s="29"/>
      <c r="Q75" s="29"/>
      <c r="R75" s="29"/>
      <c r="S75" s="29"/>
      <c r="T75" s="29"/>
      <c r="U75" s="29"/>
      <c r="V75" s="29">
        <v>15198636</v>
      </c>
      <c r="W75" s="29">
        <v>14709498</v>
      </c>
      <c r="X75" s="29"/>
      <c r="Y75" s="28"/>
      <c r="Z75" s="30">
        <v>28958741</v>
      </c>
    </row>
    <row r="76" spans="1:26" ht="13.5" hidden="1">
      <c r="A76" s="41" t="s">
        <v>121</v>
      </c>
      <c r="B76" s="31">
        <v>31638716</v>
      </c>
      <c r="C76" s="31"/>
      <c r="D76" s="32">
        <v>52318260</v>
      </c>
      <c r="E76" s="33">
        <v>52318260</v>
      </c>
      <c r="F76" s="33">
        <v>1536782</v>
      </c>
      <c r="G76" s="33">
        <v>994396</v>
      </c>
      <c r="H76" s="33">
        <v>2861249</v>
      </c>
      <c r="I76" s="33">
        <v>5392427</v>
      </c>
      <c r="J76" s="33">
        <v>2677695</v>
      </c>
      <c r="K76" s="33">
        <v>2057667</v>
      </c>
      <c r="L76" s="33">
        <v>2546393</v>
      </c>
      <c r="M76" s="33">
        <v>7281755</v>
      </c>
      <c r="N76" s="33"/>
      <c r="O76" s="33"/>
      <c r="P76" s="33"/>
      <c r="Q76" s="33"/>
      <c r="R76" s="33"/>
      <c r="S76" s="33"/>
      <c r="T76" s="33"/>
      <c r="U76" s="33"/>
      <c r="V76" s="33">
        <v>12674182</v>
      </c>
      <c r="W76" s="33">
        <v>26159130</v>
      </c>
      <c r="X76" s="33"/>
      <c r="Y76" s="32"/>
      <c r="Z76" s="34">
        <v>52318260</v>
      </c>
    </row>
    <row r="77" spans="1:26" ht="13.5" hidden="1">
      <c r="A77" s="36" t="s">
        <v>31</v>
      </c>
      <c r="B77" s="18">
        <v>9927314</v>
      </c>
      <c r="C77" s="18"/>
      <c r="D77" s="19">
        <v>2636556</v>
      </c>
      <c r="E77" s="20">
        <v>2636556</v>
      </c>
      <c r="F77" s="20">
        <v>203348</v>
      </c>
      <c r="G77" s="20">
        <v>172047</v>
      </c>
      <c r="H77" s="20">
        <v>437132</v>
      </c>
      <c r="I77" s="20">
        <v>812527</v>
      </c>
      <c r="J77" s="20">
        <v>284354</v>
      </c>
      <c r="K77" s="20">
        <v>238936</v>
      </c>
      <c r="L77" s="20">
        <v>159183</v>
      </c>
      <c r="M77" s="20">
        <v>682473</v>
      </c>
      <c r="N77" s="20"/>
      <c r="O77" s="20"/>
      <c r="P77" s="20"/>
      <c r="Q77" s="20"/>
      <c r="R77" s="20"/>
      <c r="S77" s="20"/>
      <c r="T77" s="20"/>
      <c r="U77" s="20"/>
      <c r="V77" s="20">
        <v>1495000</v>
      </c>
      <c r="W77" s="20">
        <v>1318278</v>
      </c>
      <c r="X77" s="20"/>
      <c r="Y77" s="19"/>
      <c r="Z77" s="22">
        <v>2636556</v>
      </c>
    </row>
    <row r="78" spans="1:26" ht="13.5" hidden="1">
      <c r="A78" s="37" t="s">
        <v>32</v>
      </c>
      <c r="B78" s="18">
        <v>21711402</v>
      </c>
      <c r="C78" s="18"/>
      <c r="D78" s="19">
        <v>20722968</v>
      </c>
      <c r="E78" s="20">
        <v>20722968</v>
      </c>
      <c r="F78" s="20">
        <v>1330245</v>
      </c>
      <c r="G78" s="20">
        <v>820971</v>
      </c>
      <c r="H78" s="20">
        <v>2422636</v>
      </c>
      <c r="I78" s="20">
        <v>4573852</v>
      </c>
      <c r="J78" s="20">
        <v>2386444</v>
      </c>
      <c r="K78" s="20">
        <v>1817353</v>
      </c>
      <c r="L78" s="20">
        <v>2385463</v>
      </c>
      <c r="M78" s="20">
        <v>6589260</v>
      </c>
      <c r="N78" s="20"/>
      <c r="O78" s="20"/>
      <c r="P78" s="20"/>
      <c r="Q78" s="20"/>
      <c r="R78" s="20"/>
      <c r="S78" s="20"/>
      <c r="T78" s="20"/>
      <c r="U78" s="20"/>
      <c r="V78" s="20">
        <v>11163112</v>
      </c>
      <c r="W78" s="20">
        <v>10361484</v>
      </c>
      <c r="X78" s="20"/>
      <c r="Y78" s="19"/>
      <c r="Z78" s="22">
        <v>20722968</v>
      </c>
    </row>
    <row r="79" spans="1:26" ht="13.5" hidden="1">
      <c r="A79" s="38" t="s">
        <v>114</v>
      </c>
      <c r="B79" s="18">
        <v>21711402</v>
      </c>
      <c r="C79" s="18"/>
      <c r="D79" s="19">
        <v>11249004</v>
      </c>
      <c r="E79" s="20">
        <v>11249004</v>
      </c>
      <c r="F79" s="20">
        <v>918773</v>
      </c>
      <c r="G79" s="20">
        <v>564475</v>
      </c>
      <c r="H79" s="20">
        <v>1723913</v>
      </c>
      <c r="I79" s="20">
        <v>3207161</v>
      </c>
      <c r="J79" s="20">
        <v>1887333</v>
      </c>
      <c r="K79" s="20">
        <v>1456474</v>
      </c>
      <c r="L79" s="20">
        <v>1922201</v>
      </c>
      <c r="M79" s="20">
        <v>5266008</v>
      </c>
      <c r="N79" s="20"/>
      <c r="O79" s="20"/>
      <c r="P79" s="20"/>
      <c r="Q79" s="20"/>
      <c r="R79" s="20"/>
      <c r="S79" s="20"/>
      <c r="T79" s="20"/>
      <c r="U79" s="20"/>
      <c r="V79" s="20">
        <v>8473169</v>
      </c>
      <c r="W79" s="20">
        <v>5624502</v>
      </c>
      <c r="X79" s="20"/>
      <c r="Y79" s="19"/>
      <c r="Z79" s="22">
        <v>11249004</v>
      </c>
    </row>
    <row r="80" spans="1:26" ht="13.5" hidden="1">
      <c r="A80" s="38" t="s">
        <v>115</v>
      </c>
      <c r="B80" s="18"/>
      <c r="C80" s="18"/>
      <c r="D80" s="19">
        <v>5525268</v>
      </c>
      <c r="E80" s="20">
        <v>5525268</v>
      </c>
      <c r="F80" s="20">
        <v>232270</v>
      </c>
      <c r="G80" s="20">
        <v>141968</v>
      </c>
      <c r="H80" s="20">
        <v>216145</v>
      </c>
      <c r="I80" s="20">
        <v>590383</v>
      </c>
      <c r="J80" s="20">
        <v>261674</v>
      </c>
      <c r="K80" s="20">
        <v>236364</v>
      </c>
      <c r="L80" s="20">
        <v>211251</v>
      </c>
      <c r="M80" s="20">
        <v>709289</v>
      </c>
      <c r="N80" s="20"/>
      <c r="O80" s="20"/>
      <c r="P80" s="20"/>
      <c r="Q80" s="20"/>
      <c r="R80" s="20"/>
      <c r="S80" s="20"/>
      <c r="T80" s="20"/>
      <c r="U80" s="20"/>
      <c r="V80" s="20">
        <v>1299672</v>
      </c>
      <c r="W80" s="20">
        <v>2762634</v>
      </c>
      <c r="X80" s="20"/>
      <c r="Y80" s="19"/>
      <c r="Z80" s="22">
        <v>5525268</v>
      </c>
    </row>
    <row r="81" spans="1:26" ht="13.5" hidden="1">
      <c r="A81" s="38" t="s">
        <v>116</v>
      </c>
      <c r="B81" s="18"/>
      <c r="C81" s="18"/>
      <c r="D81" s="19">
        <v>773640</v>
      </c>
      <c r="E81" s="20">
        <v>773640</v>
      </c>
      <c r="F81" s="20">
        <v>32647</v>
      </c>
      <c r="G81" s="20">
        <v>10240</v>
      </c>
      <c r="H81" s="20">
        <v>260909</v>
      </c>
      <c r="I81" s="20">
        <v>303796</v>
      </c>
      <c r="J81" s="20">
        <v>74632</v>
      </c>
      <c r="K81" s="20">
        <v>18161</v>
      </c>
      <c r="L81" s="20">
        <v>10463</v>
      </c>
      <c r="M81" s="20">
        <v>103256</v>
      </c>
      <c r="N81" s="20"/>
      <c r="O81" s="20"/>
      <c r="P81" s="20"/>
      <c r="Q81" s="20"/>
      <c r="R81" s="20"/>
      <c r="S81" s="20"/>
      <c r="T81" s="20"/>
      <c r="U81" s="20"/>
      <c r="V81" s="20">
        <v>407052</v>
      </c>
      <c r="W81" s="20">
        <v>386820</v>
      </c>
      <c r="X81" s="20"/>
      <c r="Y81" s="19"/>
      <c r="Z81" s="22">
        <v>773640</v>
      </c>
    </row>
    <row r="82" spans="1:26" ht="13.5" hidden="1">
      <c r="A82" s="38" t="s">
        <v>117</v>
      </c>
      <c r="B82" s="18"/>
      <c r="C82" s="18"/>
      <c r="D82" s="19">
        <v>3175056</v>
      </c>
      <c r="E82" s="20">
        <v>3175056</v>
      </c>
      <c r="F82" s="20">
        <v>146555</v>
      </c>
      <c r="G82" s="20">
        <v>103888</v>
      </c>
      <c r="H82" s="20">
        <v>221669</v>
      </c>
      <c r="I82" s="20">
        <v>472112</v>
      </c>
      <c r="J82" s="20">
        <v>162805</v>
      </c>
      <c r="K82" s="20">
        <v>106354</v>
      </c>
      <c r="L82" s="20">
        <v>241548</v>
      </c>
      <c r="M82" s="20">
        <v>510707</v>
      </c>
      <c r="N82" s="20"/>
      <c r="O82" s="20"/>
      <c r="P82" s="20"/>
      <c r="Q82" s="20"/>
      <c r="R82" s="20"/>
      <c r="S82" s="20"/>
      <c r="T82" s="20"/>
      <c r="U82" s="20"/>
      <c r="V82" s="20">
        <v>982819</v>
      </c>
      <c r="W82" s="20">
        <v>1587528</v>
      </c>
      <c r="X82" s="20"/>
      <c r="Y82" s="19"/>
      <c r="Z82" s="22">
        <v>3175056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>
        <v>400</v>
      </c>
      <c r="H83" s="20"/>
      <c r="I83" s="20">
        <v>400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400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28958736</v>
      </c>
      <c r="E84" s="29">
        <v>28958736</v>
      </c>
      <c r="F84" s="29">
        <v>3189</v>
      </c>
      <c r="G84" s="29">
        <v>1378</v>
      </c>
      <c r="H84" s="29">
        <v>1481</v>
      </c>
      <c r="I84" s="29">
        <v>6048</v>
      </c>
      <c r="J84" s="29">
        <v>6897</v>
      </c>
      <c r="K84" s="29">
        <v>1378</v>
      </c>
      <c r="L84" s="29">
        <v>1747</v>
      </c>
      <c r="M84" s="29">
        <v>10022</v>
      </c>
      <c r="N84" s="29"/>
      <c r="O84" s="29"/>
      <c r="P84" s="29"/>
      <c r="Q84" s="29"/>
      <c r="R84" s="29"/>
      <c r="S84" s="29"/>
      <c r="T84" s="29"/>
      <c r="U84" s="29"/>
      <c r="V84" s="29">
        <v>16070</v>
      </c>
      <c r="W84" s="29">
        <v>14479368</v>
      </c>
      <c r="X84" s="29"/>
      <c r="Y84" s="28"/>
      <c r="Z84" s="30">
        <v>28958736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38408384</v>
      </c>
      <c r="C5" s="18">
        <v>0</v>
      </c>
      <c r="D5" s="58">
        <v>44667795</v>
      </c>
      <c r="E5" s="59">
        <v>44667795</v>
      </c>
      <c r="F5" s="59">
        <v>33008721</v>
      </c>
      <c r="G5" s="59">
        <v>-819389</v>
      </c>
      <c r="H5" s="59">
        <v>1394941</v>
      </c>
      <c r="I5" s="59">
        <v>33584273</v>
      </c>
      <c r="J5" s="59">
        <v>1475965</v>
      </c>
      <c r="K5" s="59">
        <v>1426031</v>
      </c>
      <c r="L5" s="59">
        <v>1449808</v>
      </c>
      <c r="M5" s="59">
        <v>4351804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37936077</v>
      </c>
      <c r="W5" s="59">
        <v>20690046</v>
      </c>
      <c r="X5" s="59">
        <v>17246031</v>
      </c>
      <c r="Y5" s="60">
        <v>83.35</v>
      </c>
      <c r="Z5" s="61">
        <v>44667795</v>
      </c>
    </row>
    <row r="6" spans="1:26" ht="13.5">
      <c r="A6" s="57" t="s">
        <v>32</v>
      </c>
      <c r="B6" s="18">
        <v>140660584</v>
      </c>
      <c r="C6" s="18">
        <v>0</v>
      </c>
      <c r="D6" s="58">
        <v>138596759</v>
      </c>
      <c r="E6" s="59">
        <v>138596759</v>
      </c>
      <c r="F6" s="59">
        <v>12490956</v>
      </c>
      <c r="G6" s="59">
        <v>12892821</v>
      </c>
      <c r="H6" s="59">
        <v>5539965</v>
      </c>
      <c r="I6" s="59">
        <v>30923742</v>
      </c>
      <c r="J6" s="59">
        <v>12153406</v>
      </c>
      <c r="K6" s="59">
        <v>12042907</v>
      </c>
      <c r="L6" s="59">
        <v>11985295</v>
      </c>
      <c r="M6" s="59">
        <v>36181608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67105350</v>
      </c>
      <c r="W6" s="59">
        <v>69109404</v>
      </c>
      <c r="X6" s="59">
        <v>-2004054</v>
      </c>
      <c r="Y6" s="60">
        <v>-2.9</v>
      </c>
      <c r="Z6" s="61">
        <v>138596759</v>
      </c>
    </row>
    <row r="7" spans="1:26" ht="13.5">
      <c r="A7" s="57" t="s">
        <v>33</v>
      </c>
      <c r="B7" s="18">
        <v>2155587</v>
      </c>
      <c r="C7" s="18">
        <v>0</v>
      </c>
      <c r="D7" s="58">
        <v>2991808</v>
      </c>
      <c r="E7" s="59">
        <v>2991808</v>
      </c>
      <c r="F7" s="59">
        <v>248916</v>
      </c>
      <c r="G7" s="59">
        <v>501646</v>
      </c>
      <c r="H7" s="59">
        <v>392969</v>
      </c>
      <c r="I7" s="59">
        <v>1143531</v>
      </c>
      <c r="J7" s="59">
        <v>275755</v>
      </c>
      <c r="K7" s="59">
        <v>216087</v>
      </c>
      <c r="L7" s="59">
        <v>210179</v>
      </c>
      <c r="M7" s="59">
        <v>702021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1845552</v>
      </c>
      <c r="W7" s="59">
        <v>582450</v>
      </c>
      <c r="X7" s="59">
        <v>1263102</v>
      </c>
      <c r="Y7" s="60">
        <v>216.86</v>
      </c>
      <c r="Z7" s="61">
        <v>2991808</v>
      </c>
    </row>
    <row r="8" spans="1:26" ht="13.5">
      <c r="A8" s="57" t="s">
        <v>34</v>
      </c>
      <c r="B8" s="18">
        <v>138879820</v>
      </c>
      <c r="C8" s="18">
        <v>0</v>
      </c>
      <c r="D8" s="58">
        <v>166052283</v>
      </c>
      <c r="E8" s="59">
        <v>166052283</v>
      </c>
      <c r="F8" s="59">
        <v>54869005</v>
      </c>
      <c r="G8" s="59">
        <v>274416</v>
      </c>
      <c r="H8" s="59">
        <v>0</v>
      </c>
      <c r="I8" s="59">
        <v>55143421</v>
      </c>
      <c r="J8" s="59">
        <v>1376928</v>
      </c>
      <c r="K8" s="59">
        <v>477997</v>
      </c>
      <c r="L8" s="59">
        <v>54067464</v>
      </c>
      <c r="M8" s="59">
        <v>55922389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111065810</v>
      </c>
      <c r="W8" s="59">
        <v>73984524</v>
      </c>
      <c r="X8" s="59">
        <v>37081286</v>
      </c>
      <c r="Y8" s="60">
        <v>50.12</v>
      </c>
      <c r="Z8" s="61">
        <v>166052283</v>
      </c>
    </row>
    <row r="9" spans="1:26" ht="13.5">
      <c r="A9" s="57" t="s">
        <v>35</v>
      </c>
      <c r="B9" s="18">
        <v>20924040</v>
      </c>
      <c r="C9" s="18">
        <v>0</v>
      </c>
      <c r="D9" s="58">
        <v>30580934</v>
      </c>
      <c r="E9" s="59">
        <v>30580934</v>
      </c>
      <c r="F9" s="59">
        <v>6372440</v>
      </c>
      <c r="G9" s="59">
        <v>5499851</v>
      </c>
      <c r="H9" s="59">
        <v>813217</v>
      </c>
      <c r="I9" s="59">
        <v>12685508</v>
      </c>
      <c r="J9" s="59">
        <v>1020988</v>
      </c>
      <c r="K9" s="59">
        <v>1618031</v>
      </c>
      <c r="L9" s="59">
        <v>1243475</v>
      </c>
      <c r="M9" s="59">
        <v>3882494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16568002</v>
      </c>
      <c r="W9" s="59">
        <v>14209734</v>
      </c>
      <c r="X9" s="59">
        <v>2358268</v>
      </c>
      <c r="Y9" s="60">
        <v>16.6</v>
      </c>
      <c r="Z9" s="61">
        <v>30580934</v>
      </c>
    </row>
    <row r="10" spans="1:26" ht="25.5">
      <c r="A10" s="62" t="s">
        <v>106</v>
      </c>
      <c r="B10" s="63">
        <f>SUM(B5:B9)</f>
        <v>341028415</v>
      </c>
      <c r="C10" s="63">
        <f>SUM(C5:C9)</f>
        <v>0</v>
      </c>
      <c r="D10" s="64">
        <f aca="true" t="shared" si="0" ref="D10:Z10">SUM(D5:D9)</f>
        <v>382889579</v>
      </c>
      <c r="E10" s="65">
        <f t="shared" si="0"/>
        <v>382889579</v>
      </c>
      <c r="F10" s="65">
        <f t="shared" si="0"/>
        <v>106990038</v>
      </c>
      <c r="G10" s="65">
        <f t="shared" si="0"/>
        <v>18349345</v>
      </c>
      <c r="H10" s="65">
        <f t="shared" si="0"/>
        <v>8141092</v>
      </c>
      <c r="I10" s="65">
        <f t="shared" si="0"/>
        <v>133480475</v>
      </c>
      <c r="J10" s="65">
        <f t="shared" si="0"/>
        <v>16303042</v>
      </c>
      <c r="K10" s="65">
        <f t="shared" si="0"/>
        <v>15781053</v>
      </c>
      <c r="L10" s="65">
        <f t="shared" si="0"/>
        <v>68956221</v>
      </c>
      <c r="M10" s="65">
        <f t="shared" si="0"/>
        <v>101040316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234520791</v>
      </c>
      <c r="W10" s="65">
        <f t="shared" si="0"/>
        <v>178576158</v>
      </c>
      <c r="X10" s="65">
        <f t="shared" si="0"/>
        <v>55944633</v>
      </c>
      <c r="Y10" s="66">
        <f>+IF(W10&lt;&gt;0,(X10/W10)*100,0)</f>
        <v>31.32816475982197</v>
      </c>
      <c r="Z10" s="67">
        <f t="shared" si="0"/>
        <v>382889579</v>
      </c>
    </row>
    <row r="11" spans="1:26" ht="13.5">
      <c r="A11" s="57" t="s">
        <v>36</v>
      </c>
      <c r="B11" s="18">
        <v>119647195</v>
      </c>
      <c r="C11" s="18">
        <v>0</v>
      </c>
      <c r="D11" s="58">
        <v>126394680</v>
      </c>
      <c r="E11" s="59">
        <v>126394680</v>
      </c>
      <c r="F11" s="59">
        <v>-1867809</v>
      </c>
      <c r="G11" s="59">
        <v>8038596</v>
      </c>
      <c r="H11" s="59">
        <v>297449</v>
      </c>
      <c r="I11" s="59">
        <v>6468236</v>
      </c>
      <c r="J11" s="59">
        <v>14710790</v>
      </c>
      <c r="K11" s="59">
        <v>7146420</v>
      </c>
      <c r="L11" s="59">
        <v>7926940</v>
      </c>
      <c r="M11" s="59">
        <v>29784150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36252386</v>
      </c>
      <c r="W11" s="59">
        <v>59357100</v>
      </c>
      <c r="X11" s="59">
        <v>-23104714</v>
      </c>
      <c r="Y11" s="60">
        <v>-38.92</v>
      </c>
      <c r="Z11" s="61">
        <v>126394680</v>
      </c>
    </row>
    <row r="12" spans="1:26" ht="13.5">
      <c r="A12" s="57" t="s">
        <v>37</v>
      </c>
      <c r="B12" s="18">
        <v>9361617</v>
      </c>
      <c r="C12" s="18">
        <v>0</v>
      </c>
      <c r="D12" s="58">
        <v>9524401</v>
      </c>
      <c r="E12" s="59">
        <v>9524401</v>
      </c>
      <c r="F12" s="59">
        <v>0</v>
      </c>
      <c r="G12" s="59">
        <v>2998668</v>
      </c>
      <c r="H12" s="59">
        <v>0</v>
      </c>
      <c r="I12" s="59">
        <v>2998668</v>
      </c>
      <c r="J12" s="59">
        <v>1496166</v>
      </c>
      <c r="K12" s="59">
        <v>728435</v>
      </c>
      <c r="L12" s="59">
        <v>-767516</v>
      </c>
      <c r="M12" s="59">
        <v>1457085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4455753</v>
      </c>
      <c r="W12" s="59">
        <v>3348354</v>
      </c>
      <c r="X12" s="59">
        <v>1107399</v>
      </c>
      <c r="Y12" s="60">
        <v>33.07</v>
      </c>
      <c r="Z12" s="61">
        <v>9524401</v>
      </c>
    </row>
    <row r="13" spans="1:26" ht="13.5">
      <c r="A13" s="57" t="s">
        <v>107</v>
      </c>
      <c r="B13" s="18">
        <v>57180397</v>
      </c>
      <c r="C13" s="18">
        <v>0</v>
      </c>
      <c r="D13" s="58">
        <v>43874851</v>
      </c>
      <c r="E13" s="59">
        <v>43874851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19168674</v>
      </c>
      <c r="X13" s="59">
        <v>-19168674</v>
      </c>
      <c r="Y13" s="60">
        <v>-100</v>
      </c>
      <c r="Z13" s="61">
        <v>43874851</v>
      </c>
    </row>
    <row r="14" spans="1:26" ht="13.5">
      <c r="A14" s="57" t="s">
        <v>38</v>
      </c>
      <c r="B14" s="18">
        <v>22977435</v>
      </c>
      <c r="C14" s="18">
        <v>0</v>
      </c>
      <c r="D14" s="58">
        <v>5414100</v>
      </c>
      <c r="E14" s="59">
        <v>5414100</v>
      </c>
      <c r="F14" s="59">
        <v>9374</v>
      </c>
      <c r="G14" s="59">
        <v>572729</v>
      </c>
      <c r="H14" s="59">
        <v>658418</v>
      </c>
      <c r="I14" s="59">
        <v>1240521</v>
      </c>
      <c r="J14" s="59">
        <v>976368</v>
      </c>
      <c r="K14" s="59">
        <v>7866</v>
      </c>
      <c r="L14" s="59">
        <v>1391943</v>
      </c>
      <c r="M14" s="59">
        <v>2376177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3616698</v>
      </c>
      <c r="W14" s="59">
        <v>2072070</v>
      </c>
      <c r="X14" s="59">
        <v>1544628</v>
      </c>
      <c r="Y14" s="60">
        <v>74.55</v>
      </c>
      <c r="Z14" s="61">
        <v>5414100</v>
      </c>
    </row>
    <row r="15" spans="1:26" ht="13.5">
      <c r="A15" s="57" t="s">
        <v>39</v>
      </c>
      <c r="B15" s="18">
        <v>99087945</v>
      </c>
      <c r="C15" s="18">
        <v>0</v>
      </c>
      <c r="D15" s="58">
        <v>113364348</v>
      </c>
      <c r="E15" s="59">
        <v>113364348</v>
      </c>
      <c r="F15" s="59">
        <v>119655</v>
      </c>
      <c r="G15" s="59">
        <v>10164994</v>
      </c>
      <c r="H15" s="59">
        <v>10303724</v>
      </c>
      <c r="I15" s="59">
        <v>20588373</v>
      </c>
      <c r="J15" s="59">
        <v>18033002</v>
      </c>
      <c r="K15" s="59">
        <v>578779</v>
      </c>
      <c r="L15" s="59">
        <v>14194566</v>
      </c>
      <c r="M15" s="59">
        <v>32806347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53394720</v>
      </c>
      <c r="W15" s="59">
        <v>60096606</v>
      </c>
      <c r="X15" s="59">
        <v>-6701886</v>
      </c>
      <c r="Y15" s="60">
        <v>-11.15</v>
      </c>
      <c r="Z15" s="61">
        <v>113364348</v>
      </c>
    </row>
    <row r="16" spans="1:26" ht="13.5">
      <c r="A16" s="68" t="s">
        <v>40</v>
      </c>
      <c r="B16" s="18">
        <v>0</v>
      </c>
      <c r="C16" s="18">
        <v>0</v>
      </c>
      <c r="D16" s="58">
        <v>50000</v>
      </c>
      <c r="E16" s="59">
        <v>50000</v>
      </c>
      <c r="F16" s="59">
        <v>950</v>
      </c>
      <c r="G16" s="59">
        <v>4552</v>
      </c>
      <c r="H16" s="59">
        <v>1776</v>
      </c>
      <c r="I16" s="59">
        <v>7278</v>
      </c>
      <c r="J16" s="59">
        <v>1776</v>
      </c>
      <c r="K16" s="59">
        <v>826</v>
      </c>
      <c r="L16" s="59">
        <v>12156</v>
      </c>
      <c r="M16" s="59">
        <v>14758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22036</v>
      </c>
      <c r="W16" s="59">
        <v>25002</v>
      </c>
      <c r="X16" s="59">
        <v>-2966</v>
      </c>
      <c r="Y16" s="60">
        <v>-11.86</v>
      </c>
      <c r="Z16" s="61">
        <v>50000</v>
      </c>
    </row>
    <row r="17" spans="1:26" ht="13.5">
      <c r="A17" s="57" t="s">
        <v>41</v>
      </c>
      <c r="B17" s="18">
        <v>72995236</v>
      </c>
      <c r="C17" s="18">
        <v>0</v>
      </c>
      <c r="D17" s="58">
        <v>82823999</v>
      </c>
      <c r="E17" s="59">
        <v>82823999</v>
      </c>
      <c r="F17" s="59">
        <v>1931895</v>
      </c>
      <c r="G17" s="59">
        <v>6337629</v>
      </c>
      <c r="H17" s="59">
        <v>8958344</v>
      </c>
      <c r="I17" s="59">
        <v>17227868</v>
      </c>
      <c r="J17" s="59">
        <v>5955286</v>
      </c>
      <c r="K17" s="59">
        <v>7025190</v>
      </c>
      <c r="L17" s="59">
        <v>11146605</v>
      </c>
      <c r="M17" s="59">
        <v>24127081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41354949</v>
      </c>
      <c r="W17" s="59">
        <v>30147636</v>
      </c>
      <c r="X17" s="59">
        <v>11207313</v>
      </c>
      <c r="Y17" s="60">
        <v>37.17</v>
      </c>
      <c r="Z17" s="61">
        <v>82823999</v>
      </c>
    </row>
    <row r="18" spans="1:26" ht="13.5">
      <c r="A18" s="69" t="s">
        <v>42</v>
      </c>
      <c r="B18" s="70">
        <f>SUM(B11:B17)</f>
        <v>381249825</v>
      </c>
      <c r="C18" s="70">
        <f>SUM(C11:C17)</f>
        <v>0</v>
      </c>
      <c r="D18" s="71">
        <f aca="true" t="shared" si="1" ref="D18:Z18">SUM(D11:D17)</f>
        <v>381446379</v>
      </c>
      <c r="E18" s="72">
        <f t="shared" si="1"/>
        <v>381446379</v>
      </c>
      <c r="F18" s="72">
        <f t="shared" si="1"/>
        <v>194065</v>
      </c>
      <c r="G18" s="72">
        <f t="shared" si="1"/>
        <v>28117168</v>
      </c>
      <c r="H18" s="72">
        <f t="shared" si="1"/>
        <v>20219711</v>
      </c>
      <c r="I18" s="72">
        <f t="shared" si="1"/>
        <v>48530944</v>
      </c>
      <c r="J18" s="72">
        <f t="shared" si="1"/>
        <v>41173388</v>
      </c>
      <c r="K18" s="72">
        <f t="shared" si="1"/>
        <v>15487516</v>
      </c>
      <c r="L18" s="72">
        <f t="shared" si="1"/>
        <v>33904694</v>
      </c>
      <c r="M18" s="72">
        <f t="shared" si="1"/>
        <v>90565598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139096542</v>
      </c>
      <c r="W18" s="72">
        <f t="shared" si="1"/>
        <v>174215442</v>
      </c>
      <c r="X18" s="72">
        <f t="shared" si="1"/>
        <v>-35118900</v>
      </c>
      <c r="Y18" s="66">
        <f>+IF(W18&lt;&gt;0,(X18/W18)*100,0)</f>
        <v>-20.158316390805357</v>
      </c>
      <c r="Z18" s="73">
        <f t="shared" si="1"/>
        <v>381446379</v>
      </c>
    </row>
    <row r="19" spans="1:26" ht="13.5">
      <c r="A19" s="69" t="s">
        <v>43</v>
      </c>
      <c r="B19" s="74">
        <f>+B10-B18</f>
        <v>-40221410</v>
      </c>
      <c r="C19" s="74">
        <f>+C10-C18</f>
        <v>0</v>
      </c>
      <c r="D19" s="75">
        <f aca="true" t="shared" si="2" ref="D19:Z19">+D10-D18</f>
        <v>1443200</v>
      </c>
      <c r="E19" s="76">
        <f t="shared" si="2"/>
        <v>1443200</v>
      </c>
      <c r="F19" s="76">
        <f t="shared" si="2"/>
        <v>106795973</v>
      </c>
      <c r="G19" s="76">
        <f t="shared" si="2"/>
        <v>-9767823</v>
      </c>
      <c r="H19" s="76">
        <f t="shared" si="2"/>
        <v>-12078619</v>
      </c>
      <c r="I19" s="76">
        <f t="shared" si="2"/>
        <v>84949531</v>
      </c>
      <c r="J19" s="76">
        <f t="shared" si="2"/>
        <v>-24870346</v>
      </c>
      <c r="K19" s="76">
        <f t="shared" si="2"/>
        <v>293537</v>
      </c>
      <c r="L19" s="76">
        <f t="shared" si="2"/>
        <v>35051527</v>
      </c>
      <c r="M19" s="76">
        <f t="shared" si="2"/>
        <v>10474718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95424249</v>
      </c>
      <c r="W19" s="76">
        <f>IF(E10=E18,0,W10-W18)</f>
        <v>4360716</v>
      </c>
      <c r="X19" s="76">
        <f t="shared" si="2"/>
        <v>91063533</v>
      </c>
      <c r="Y19" s="77">
        <f>+IF(W19&lt;&gt;0,(X19/W19)*100,0)</f>
        <v>2088.2702060854226</v>
      </c>
      <c r="Z19" s="78">
        <f t="shared" si="2"/>
        <v>1443200</v>
      </c>
    </row>
    <row r="20" spans="1:26" ht="13.5">
      <c r="A20" s="57" t="s">
        <v>44</v>
      </c>
      <c r="B20" s="18">
        <v>93918426</v>
      </c>
      <c r="C20" s="18">
        <v>0</v>
      </c>
      <c r="D20" s="58">
        <v>94431717</v>
      </c>
      <c r="E20" s="59">
        <v>94431717</v>
      </c>
      <c r="F20" s="59">
        <v>0</v>
      </c>
      <c r="G20" s="59">
        <v>2656326</v>
      </c>
      <c r="H20" s="59">
        <v>16509420</v>
      </c>
      <c r="I20" s="59">
        <v>19165746</v>
      </c>
      <c r="J20" s="59">
        <v>5048425</v>
      </c>
      <c r="K20" s="59">
        <v>7121303</v>
      </c>
      <c r="L20" s="59">
        <v>20751988</v>
      </c>
      <c r="M20" s="59">
        <v>32921716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52087462</v>
      </c>
      <c r="W20" s="59">
        <v>27130998</v>
      </c>
      <c r="X20" s="59">
        <v>24956464</v>
      </c>
      <c r="Y20" s="60">
        <v>91.99</v>
      </c>
      <c r="Z20" s="61">
        <v>94431717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53697016</v>
      </c>
      <c r="C22" s="85">
        <f>SUM(C19:C21)</f>
        <v>0</v>
      </c>
      <c r="D22" s="86">
        <f aca="true" t="shared" si="3" ref="D22:Z22">SUM(D19:D21)</f>
        <v>95874917</v>
      </c>
      <c r="E22" s="87">
        <f t="shared" si="3"/>
        <v>95874917</v>
      </c>
      <c r="F22" s="87">
        <f t="shared" si="3"/>
        <v>106795973</v>
      </c>
      <c r="G22" s="87">
        <f t="shared" si="3"/>
        <v>-7111497</v>
      </c>
      <c r="H22" s="87">
        <f t="shared" si="3"/>
        <v>4430801</v>
      </c>
      <c r="I22" s="87">
        <f t="shared" si="3"/>
        <v>104115277</v>
      </c>
      <c r="J22" s="87">
        <f t="shared" si="3"/>
        <v>-19821921</v>
      </c>
      <c r="K22" s="87">
        <f t="shared" si="3"/>
        <v>7414840</v>
      </c>
      <c r="L22" s="87">
        <f t="shared" si="3"/>
        <v>55803515</v>
      </c>
      <c r="M22" s="87">
        <f t="shared" si="3"/>
        <v>43396434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147511711</v>
      </c>
      <c r="W22" s="87">
        <f t="shared" si="3"/>
        <v>31491714</v>
      </c>
      <c r="X22" s="87">
        <f t="shared" si="3"/>
        <v>116019997</v>
      </c>
      <c r="Y22" s="88">
        <f>+IF(W22&lt;&gt;0,(X22/W22)*100,0)</f>
        <v>368.41436131421744</v>
      </c>
      <c r="Z22" s="89">
        <f t="shared" si="3"/>
        <v>95874917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53697016</v>
      </c>
      <c r="C24" s="74">
        <f>SUM(C22:C23)</f>
        <v>0</v>
      </c>
      <c r="D24" s="75">
        <f aca="true" t="shared" si="4" ref="D24:Z24">SUM(D22:D23)</f>
        <v>95874917</v>
      </c>
      <c r="E24" s="76">
        <f t="shared" si="4"/>
        <v>95874917</v>
      </c>
      <c r="F24" s="76">
        <f t="shared" si="4"/>
        <v>106795973</v>
      </c>
      <c r="G24" s="76">
        <f t="shared" si="4"/>
        <v>-7111497</v>
      </c>
      <c r="H24" s="76">
        <f t="shared" si="4"/>
        <v>4430801</v>
      </c>
      <c r="I24" s="76">
        <f t="shared" si="4"/>
        <v>104115277</v>
      </c>
      <c r="J24" s="76">
        <f t="shared" si="4"/>
        <v>-19821921</v>
      </c>
      <c r="K24" s="76">
        <f t="shared" si="4"/>
        <v>7414840</v>
      </c>
      <c r="L24" s="76">
        <f t="shared" si="4"/>
        <v>55803515</v>
      </c>
      <c r="M24" s="76">
        <f t="shared" si="4"/>
        <v>43396434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147511711</v>
      </c>
      <c r="W24" s="76">
        <f t="shared" si="4"/>
        <v>31491714</v>
      </c>
      <c r="X24" s="76">
        <f t="shared" si="4"/>
        <v>116019997</v>
      </c>
      <c r="Y24" s="77">
        <f>+IF(W24&lt;&gt;0,(X24/W24)*100,0)</f>
        <v>368.41436131421744</v>
      </c>
      <c r="Z24" s="78">
        <f t="shared" si="4"/>
        <v>95874917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79284614</v>
      </c>
      <c r="C27" s="21">
        <v>0</v>
      </c>
      <c r="D27" s="98">
        <v>100176217</v>
      </c>
      <c r="E27" s="99">
        <v>100176217</v>
      </c>
      <c r="F27" s="99">
        <v>0</v>
      </c>
      <c r="G27" s="99">
        <v>7556680</v>
      </c>
      <c r="H27" s="99">
        <v>10935288</v>
      </c>
      <c r="I27" s="99">
        <v>18491968</v>
      </c>
      <c r="J27" s="99">
        <v>6011008</v>
      </c>
      <c r="K27" s="99">
        <v>20703808</v>
      </c>
      <c r="L27" s="99">
        <v>14404633</v>
      </c>
      <c r="M27" s="99">
        <v>41119449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59611417</v>
      </c>
      <c r="W27" s="99">
        <v>50088109</v>
      </c>
      <c r="X27" s="99">
        <v>9523308</v>
      </c>
      <c r="Y27" s="100">
        <v>19.01</v>
      </c>
      <c r="Z27" s="101">
        <v>100176217</v>
      </c>
    </row>
    <row r="28" spans="1:26" ht="13.5">
      <c r="A28" s="102" t="s">
        <v>44</v>
      </c>
      <c r="B28" s="18">
        <v>65443079</v>
      </c>
      <c r="C28" s="18">
        <v>0</v>
      </c>
      <c r="D28" s="58">
        <v>94431717</v>
      </c>
      <c r="E28" s="59">
        <v>94431717</v>
      </c>
      <c r="F28" s="59">
        <v>0</v>
      </c>
      <c r="G28" s="59">
        <v>7556680</v>
      </c>
      <c r="H28" s="59">
        <v>10935287</v>
      </c>
      <c r="I28" s="59">
        <v>18491967</v>
      </c>
      <c r="J28" s="59">
        <v>6011008</v>
      </c>
      <c r="K28" s="59">
        <v>20703808</v>
      </c>
      <c r="L28" s="59">
        <v>14404633</v>
      </c>
      <c r="M28" s="59">
        <v>41119449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59611416</v>
      </c>
      <c r="W28" s="59">
        <v>47215859</v>
      </c>
      <c r="X28" s="59">
        <v>12395557</v>
      </c>
      <c r="Y28" s="60">
        <v>26.25</v>
      </c>
      <c r="Z28" s="61">
        <v>94431717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13841535</v>
      </c>
      <c r="C31" s="18">
        <v>0</v>
      </c>
      <c r="D31" s="58">
        <v>5744500</v>
      </c>
      <c r="E31" s="59">
        <v>5744500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2872250</v>
      </c>
      <c r="X31" s="59">
        <v>-2872250</v>
      </c>
      <c r="Y31" s="60">
        <v>-100</v>
      </c>
      <c r="Z31" s="61">
        <v>5744500</v>
      </c>
    </row>
    <row r="32" spans="1:26" ht="13.5">
      <c r="A32" s="69" t="s">
        <v>50</v>
      </c>
      <c r="B32" s="21">
        <f>SUM(B28:B31)</f>
        <v>79284614</v>
      </c>
      <c r="C32" s="21">
        <f>SUM(C28:C31)</f>
        <v>0</v>
      </c>
      <c r="D32" s="98">
        <f aca="true" t="shared" si="5" ref="D32:Z32">SUM(D28:D31)</f>
        <v>100176217</v>
      </c>
      <c r="E32" s="99">
        <f t="shared" si="5"/>
        <v>100176217</v>
      </c>
      <c r="F32" s="99">
        <f t="shared" si="5"/>
        <v>0</v>
      </c>
      <c r="G32" s="99">
        <f t="shared" si="5"/>
        <v>7556680</v>
      </c>
      <c r="H32" s="99">
        <f t="shared" si="5"/>
        <v>10935287</v>
      </c>
      <c r="I32" s="99">
        <f t="shared" si="5"/>
        <v>18491967</v>
      </c>
      <c r="J32" s="99">
        <f t="shared" si="5"/>
        <v>6011008</v>
      </c>
      <c r="K32" s="99">
        <f t="shared" si="5"/>
        <v>20703808</v>
      </c>
      <c r="L32" s="99">
        <f t="shared" si="5"/>
        <v>14404633</v>
      </c>
      <c r="M32" s="99">
        <f t="shared" si="5"/>
        <v>41119449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59611416</v>
      </c>
      <c r="W32" s="99">
        <f t="shared" si="5"/>
        <v>50088109</v>
      </c>
      <c r="X32" s="99">
        <f t="shared" si="5"/>
        <v>9523307</v>
      </c>
      <c r="Y32" s="100">
        <f>+IF(W32&lt;&gt;0,(X32/W32)*100,0)</f>
        <v>19.01310947873876</v>
      </c>
      <c r="Z32" s="101">
        <f t="shared" si="5"/>
        <v>100176217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148541026</v>
      </c>
      <c r="C35" s="18">
        <v>0</v>
      </c>
      <c r="D35" s="58">
        <v>142866324</v>
      </c>
      <c r="E35" s="59">
        <v>142866324</v>
      </c>
      <c r="F35" s="59">
        <v>127426638</v>
      </c>
      <c r="G35" s="59">
        <v>95535848</v>
      </c>
      <c r="H35" s="59">
        <v>70006538</v>
      </c>
      <c r="I35" s="59">
        <v>70006538</v>
      </c>
      <c r="J35" s="59">
        <v>167841176</v>
      </c>
      <c r="K35" s="59">
        <v>175147386</v>
      </c>
      <c r="L35" s="59">
        <v>190685111</v>
      </c>
      <c r="M35" s="59">
        <v>190685111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190685111</v>
      </c>
      <c r="W35" s="59">
        <v>71433162</v>
      </c>
      <c r="X35" s="59">
        <v>119251949</v>
      </c>
      <c r="Y35" s="60">
        <v>166.94</v>
      </c>
      <c r="Z35" s="61">
        <v>142866324</v>
      </c>
    </row>
    <row r="36" spans="1:26" ht="13.5">
      <c r="A36" s="57" t="s">
        <v>53</v>
      </c>
      <c r="B36" s="18">
        <v>1264933854</v>
      </c>
      <c r="C36" s="18">
        <v>0</v>
      </c>
      <c r="D36" s="58">
        <v>1288733320</v>
      </c>
      <c r="E36" s="59">
        <v>1288733320</v>
      </c>
      <c r="F36" s="59">
        <v>114151994</v>
      </c>
      <c r="G36" s="59">
        <v>238899783</v>
      </c>
      <c r="H36" s="59">
        <v>327517573</v>
      </c>
      <c r="I36" s="59">
        <v>327517573</v>
      </c>
      <c r="J36" s="59">
        <v>327517573</v>
      </c>
      <c r="K36" s="59">
        <v>327517573</v>
      </c>
      <c r="L36" s="59">
        <v>226698163</v>
      </c>
      <c r="M36" s="59">
        <v>226698163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226698163</v>
      </c>
      <c r="W36" s="59">
        <v>644366660</v>
      </c>
      <c r="X36" s="59">
        <v>-417668497</v>
      </c>
      <c r="Y36" s="60">
        <v>-64.82</v>
      </c>
      <c r="Z36" s="61">
        <v>1288733320</v>
      </c>
    </row>
    <row r="37" spans="1:26" ht="13.5">
      <c r="A37" s="57" t="s">
        <v>54</v>
      </c>
      <c r="B37" s="18">
        <v>146545428</v>
      </c>
      <c r="C37" s="18">
        <v>0</v>
      </c>
      <c r="D37" s="58">
        <v>67382177</v>
      </c>
      <c r="E37" s="59">
        <v>67382177</v>
      </c>
      <c r="F37" s="59">
        <v>47030364</v>
      </c>
      <c r="G37" s="59">
        <v>94622995</v>
      </c>
      <c r="H37" s="59">
        <v>93995926</v>
      </c>
      <c r="I37" s="59">
        <v>93995926</v>
      </c>
      <c r="J37" s="59">
        <v>100401783</v>
      </c>
      <c r="K37" s="59">
        <v>106674494</v>
      </c>
      <c r="L37" s="59">
        <v>104121650</v>
      </c>
      <c r="M37" s="59">
        <v>104121650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104121650</v>
      </c>
      <c r="W37" s="59">
        <v>33691089</v>
      </c>
      <c r="X37" s="59">
        <v>70430561</v>
      </c>
      <c r="Y37" s="60">
        <v>209.05</v>
      </c>
      <c r="Z37" s="61">
        <v>67382177</v>
      </c>
    </row>
    <row r="38" spans="1:26" ht="13.5">
      <c r="A38" s="57" t="s">
        <v>55</v>
      </c>
      <c r="B38" s="18">
        <v>58844842</v>
      </c>
      <c r="C38" s="18">
        <v>0</v>
      </c>
      <c r="D38" s="58">
        <v>52150633</v>
      </c>
      <c r="E38" s="59">
        <v>52150633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26075317</v>
      </c>
      <c r="X38" s="59">
        <v>-26075317</v>
      </c>
      <c r="Y38" s="60">
        <v>-100</v>
      </c>
      <c r="Z38" s="61">
        <v>52150633</v>
      </c>
    </row>
    <row r="39" spans="1:26" ht="13.5">
      <c r="A39" s="57" t="s">
        <v>56</v>
      </c>
      <c r="B39" s="18">
        <v>1208084610</v>
      </c>
      <c r="C39" s="18">
        <v>0</v>
      </c>
      <c r="D39" s="58">
        <v>1312066834</v>
      </c>
      <c r="E39" s="59">
        <v>1312066834</v>
      </c>
      <c r="F39" s="59">
        <v>194548268</v>
      </c>
      <c r="G39" s="59">
        <v>239812636</v>
      </c>
      <c r="H39" s="59">
        <v>303528185</v>
      </c>
      <c r="I39" s="59">
        <v>303528185</v>
      </c>
      <c r="J39" s="59">
        <v>394956966</v>
      </c>
      <c r="K39" s="59">
        <v>395990465</v>
      </c>
      <c r="L39" s="59">
        <v>313261624</v>
      </c>
      <c r="M39" s="59">
        <v>313261624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313261624</v>
      </c>
      <c r="W39" s="59">
        <v>656033417</v>
      </c>
      <c r="X39" s="59">
        <v>-342771793</v>
      </c>
      <c r="Y39" s="60">
        <v>-52.25</v>
      </c>
      <c r="Z39" s="61">
        <v>1312066834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67968613</v>
      </c>
      <c r="C42" s="18">
        <v>0</v>
      </c>
      <c r="D42" s="58">
        <v>78987923</v>
      </c>
      <c r="E42" s="59">
        <v>78987923</v>
      </c>
      <c r="F42" s="59">
        <v>75937915</v>
      </c>
      <c r="G42" s="59">
        <v>-7888795</v>
      </c>
      <c r="H42" s="59">
        <v>-16886050</v>
      </c>
      <c r="I42" s="59">
        <v>51163070</v>
      </c>
      <c r="J42" s="59">
        <v>-1196913</v>
      </c>
      <c r="K42" s="59">
        <v>-6462585</v>
      </c>
      <c r="L42" s="59">
        <v>36900914</v>
      </c>
      <c r="M42" s="59">
        <v>29241416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80404486</v>
      </c>
      <c r="W42" s="59">
        <v>111152559</v>
      </c>
      <c r="X42" s="59">
        <v>-30748073</v>
      </c>
      <c r="Y42" s="60">
        <v>-27.66</v>
      </c>
      <c r="Z42" s="61">
        <v>78987923</v>
      </c>
    </row>
    <row r="43" spans="1:26" ht="13.5">
      <c r="A43" s="57" t="s">
        <v>59</v>
      </c>
      <c r="B43" s="18">
        <v>-64345745</v>
      </c>
      <c r="C43" s="18">
        <v>0</v>
      </c>
      <c r="D43" s="58">
        <v>-38156856</v>
      </c>
      <c r="E43" s="59">
        <v>-38156856</v>
      </c>
      <c r="F43" s="59">
        <v>0</v>
      </c>
      <c r="G43" s="59">
        <v>-7556677</v>
      </c>
      <c r="H43" s="59">
        <v>-10935287</v>
      </c>
      <c r="I43" s="59">
        <v>-18491964</v>
      </c>
      <c r="J43" s="59">
        <v>-5529716</v>
      </c>
      <c r="K43" s="59">
        <v>-20703810</v>
      </c>
      <c r="L43" s="59">
        <v>-7268027</v>
      </c>
      <c r="M43" s="59">
        <v>-33501553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-51993517</v>
      </c>
      <c r="W43" s="59">
        <v>-23495263</v>
      </c>
      <c r="X43" s="59">
        <v>-28498254</v>
      </c>
      <c r="Y43" s="60">
        <v>121.29</v>
      </c>
      <c r="Z43" s="61">
        <v>-38156856</v>
      </c>
    </row>
    <row r="44" spans="1:26" ht="13.5">
      <c r="A44" s="57" t="s">
        <v>60</v>
      </c>
      <c r="B44" s="18">
        <v>7075197</v>
      </c>
      <c r="C44" s="18">
        <v>0</v>
      </c>
      <c r="D44" s="58">
        <v>-4550430</v>
      </c>
      <c r="E44" s="59">
        <v>-4550430</v>
      </c>
      <c r="F44" s="59">
        <v>-16047</v>
      </c>
      <c r="G44" s="59">
        <v>-16121</v>
      </c>
      <c r="H44" s="59">
        <v>-15877</v>
      </c>
      <c r="I44" s="59">
        <v>-48045</v>
      </c>
      <c r="J44" s="59">
        <v>-16256</v>
      </c>
      <c r="K44" s="59">
        <v>-16621</v>
      </c>
      <c r="L44" s="59">
        <v>-794736</v>
      </c>
      <c r="M44" s="59">
        <v>-827613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-875658</v>
      </c>
      <c r="W44" s="59">
        <v>-4403459</v>
      </c>
      <c r="X44" s="59">
        <v>3527801</v>
      </c>
      <c r="Y44" s="60">
        <v>-80.11</v>
      </c>
      <c r="Z44" s="61">
        <v>-4550430</v>
      </c>
    </row>
    <row r="45" spans="1:26" ht="13.5">
      <c r="A45" s="69" t="s">
        <v>61</v>
      </c>
      <c r="B45" s="21">
        <v>11688188</v>
      </c>
      <c r="C45" s="21">
        <v>0</v>
      </c>
      <c r="D45" s="98">
        <v>38886843</v>
      </c>
      <c r="E45" s="99">
        <v>38886843</v>
      </c>
      <c r="F45" s="99">
        <v>86985014</v>
      </c>
      <c r="G45" s="99">
        <v>71523421</v>
      </c>
      <c r="H45" s="99">
        <v>43686207</v>
      </c>
      <c r="I45" s="99">
        <v>43686207</v>
      </c>
      <c r="J45" s="99">
        <v>36943322</v>
      </c>
      <c r="K45" s="99">
        <v>9760306</v>
      </c>
      <c r="L45" s="99">
        <v>38598457</v>
      </c>
      <c r="M45" s="99">
        <v>38598457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38598457</v>
      </c>
      <c r="W45" s="99">
        <v>85860043</v>
      </c>
      <c r="X45" s="99">
        <v>-47261586</v>
      </c>
      <c r="Y45" s="100">
        <v>-55.04</v>
      </c>
      <c r="Z45" s="101">
        <v>38886843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10148129</v>
      </c>
      <c r="C49" s="51">
        <v>0</v>
      </c>
      <c r="D49" s="128">
        <v>5199334</v>
      </c>
      <c r="E49" s="53">
        <v>4524874</v>
      </c>
      <c r="F49" s="53">
        <v>0</v>
      </c>
      <c r="G49" s="53">
        <v>0</v>
      </c>
      <c r="H49" s="53">
        <v>0</v>
      </c>
      <c r="I49" s="53">
        <v>1257145</v>
      </c>
      <c r="J49" s="53">
        <v>0</v>
      </c>
      <c r="K49" s="53">
        <v>0</v>
      </c>
      <c r="L49" s="53">
        <v>0</v>
      </c>
      <c r="M49" s="53">
        <v>2649415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15295558</v>
      </c>
      <c r="W49" s="53">
        <v>7467250</v>
      </c>
      <c r="X49" s="53">
        <v>67858209</v>
      </c>
      <c r="Y49" s="53">
        <v>114399914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6258740</v>
      </c>
      <c r="E51" s="53">
        <v>0</v>
      </c>
      <c r="F51" s="53">
        <v>0</v>
      </c>
      <c r="G51" s="53">
        <v>0</v>
      </c>
      <c r="H51" s="53">
        <v>0</v>
      </c>
      <c r="I51" s="53">
        <v>39295601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45554341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95.12685819597557</v>
      </c>
      <c r="C58" s="5">
        <f>IF(C67=0,0,+(C76/C67)*100)</f>
        <v>0</v>
      </c>
      <c r="D58" s="6">
        <f aca="true" t="shared" si="6" ref="D58:Z58">IF(D67=0,0,+(D76/D67)*100)</f>
        <v>85.68726897936618</v>
      </c>
      <c r="E58" s="7">
        <f t="shared" si="6"/>
        <v>85.68726897936618</v>
      </c>
      <c r="F58" s="7">
        <f t="shared" si="6"/>
        <v>38.02571777456979</v>
      </c>
      <c r="G58" s="7">
        <f t="shared" si="6"/>
        <v>119.70162472740753</v>
      </c>
      <c r="H58" s="7">
        <f t="shared" si="6"/>
        <v>190.8987348322027</v>
      </c>
      <c r="I58" s="7">
        <f t="shared" si="6"/>
        <v>70.90859229163623</v>
      </c>
      <c r="J58" s="7">
        <f t="shared" si="6"/>
        <v>101.24755323049834</v>
      </c>
      <c r="K58" s="7">
        <f t="shared" si="6"/>
        <v>91.90147901447271</v>
      </c>
      <c r="L58" s="7">
        <f t="shared" si="6"/>
        <v>79.35151653221546</v>
      </c>
      <c r="M58" s="7">
        <f t="shared" si="6"/>
        <v>90.8773245010655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78.69085682360854</v>
      </c>
      <c r="W58" s="7">
        <f t="shared" si="6"/>
        <v>87.73591233998712</v>
      </c>
      <c r="X58" s="7">
        <f t="shared" si="6"/>
        <v>0</v>
      </c>
      <c r="Y58" s="7">
        <f t="shared" si="6"/>
        <v>0</v>
      </c>
      <c r="Z58" s="8">
        <f t="shared" si="6"/>
        <v>85.68726897936618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85.00000055968735</v>
      </c>
      <c r="E59" s="10">
        <f t="shared" si="7"/>
        <v>85.00000055968735</v>
      </c>
      <c r="F59" s="10">
        <f t="shared" si="7"/>
        <v>17.747479522154162</v>
      </c>
      <c r="G59" s="10">
        <f t="shared" si="7"/>
        <v>-576.9428195887423</v>
      </c>
      <c r="H59" s="10">
        <f t="shared" si="7"/>
        <v>353.8986236693882</v>
      </c>
      <c r="I59" s="10">
        <f t="shared" si="7"/>
        <v>46.21895194813358</v>
      </c>
      <c r="J59" s="10">
        <f t="shared" si="7"/>
        <v>228.87751403319183</v>
      </c>
      <c r="K59" s="10">
        <f t="shared" si="7"/>
        <v>191.61063118543706</v>
      </c>
      <c r="L59" s="10">
        <f t="shared" si="7"/>
        <v>90.33334069062938</v>
      </c>
      <c r="M59" s="10">
        <f t="shared" si="7"/>
        <v>170.50949445333475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60.47683317386772</v>
      </c>
      <c r="W59" s="10">
        <f t="shared" si="7"/>
        <v>105.68289698340931</v>
      </c>
      <c r="X59" s="10">
        <f t="shared" si="7"/>
        <v>0</v>
      </c>
      <c r="Y59" s="10">
        <f t="shared" si="7"/>
        <v>0</v>
      </c>
      <c r="Z59" s="11">
        <f t="shared" si="7"/>
        <v>85.00000055968735</v>
      </c>
    </row>
    <row r="60" spans="1:26" ht="13.5">
      <c r="A60" s="37" t="s">
        <v>32</v>
      </c>
      <c r="B60" s="12">
        <f t="shared" si="7"/>
        <v>93.60161905768855</v>
      </c>
      <c r="C60" s="12">
        <f t="shared" si="7"/>
        <v>0</v>
      </c>
      <c r="D60" s="3">
        <f t="shared" si="7"/>
        <v>84.99999989177236</v>
      </c>
      <c r="E60" s="13">
        <f t="shared" si="7"/>
        <v>84.99999989177236</v>
      </c>
      <c r="F60" s="13">
        <f t="shared" si="7"/>
        <v>89.36881212294719</v>
      </c>
      <c r="G60" s="13">
        <f t="shared" si="7"/>
        <v>76.12226990508904</v>
      </c>
      <c r="H60" s="13">
        <f t="shared" si="7"/>
        <v>159.10257555778782</v>
      </c>
      <c r="I60" s="13">
        <f t="shared" si="7"/>
        <v>96.33877426606392</v>
      </c>
      <c r="J60" s="13">
        <f t="shared" si="7"/>
        <v>85.80226810492466</v>
      </c>
      <c r="K60" s="13">
        <f t="shared" si="7"/>
        <v>79.7463187252048</v>
      </c>
      <c r="L60" s="13">
        <f t="shared" si="7"/>
        <v>77.07572487786074</v>
      </c>
      <c r="M60" s="13">
        <f t="shared" si="7"/>
        <v>80.89586842022058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88.01232688600834</v>
      </c>
      <c r="W60" s="13">
        <f t="shared" si="7"/>
        <v>82.49908796782563</v>
      </c>
      <c r="X60" s="13">
        <f t="shared" si="7"/>
        <v>0</v>
      </c>
      <c r="Y60" s="13">
        <f t="shared" si="7"/>
        <v>0</v>
      </c>
      <c r="Z60" s="14">
        <f t="shared" si="7"/>
        <v>84.99999989177236</v>
      </c>
    </row>
    <row r="61" spans="1:26" ht="13.5">
      <c r="A61" s="38" t="s">
        <v>114</v>
      </c>
      <c r="B61" s="12">
        <f t="shared" si="7"/>
        <v>95.66858643939452</v>
      </c>
      <c r="C61" s="12">
        <f t="shared" si="7"/>
        <v>0</v>
      </c>
      <c r="D61" s="3">
        <f t="shared" si="7"/>
        <v>84.99999964948078</v>
      </c>
      <c r="E61" s="13">
        <f t="shared" si="7"/>
        <v>84.99999964948078</v>
      </c>
      <c r="F61" s="13">
        <f t="shared" si="7"/>
        <v>87.77955413962118</v>
      </c>
      <c r="G61" s="13">
        <f t="shared" si="7"/>
        <v>82.53363575696328</v>
      </c>
      <c r="H61" s="13">
        <f t="shared" si="7"/>
        <v>152.31943572593266</v>
      </c>
      <c r="I61" s="13">
        <f t="shared" si="7"/>
        <v>97.84907342851226</v>
      </c>
      <c r="J61" s="13">
        <f t="shared" si="7"/>
        <v>92.00510335848118</v>
      </c>
      <c r="K61" s="13">
        <f t="shared" si="7"/>
        <v>74.63503341462267</v>
      </c>
      <c r="L61" s="13">
        <f t="shared" si="7"/>
        <v>88.15333350782531</v>
      </c>
      <c r="M61" s="13">
        <f t="shared" si="7"/>
        <v>84.94842038858305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91.00088844443187</v>
      </c>
      <c r="W61" s="13">
        <f t="shared" si="7"/>
        <v>88.46402225094423</v>
      </c>
      <c r="X61" s="13">
        <f t="shared" si="7"/>
        <v>0</v>
      </c>
      <c r="Y61" s="13">
        <f t="shared" si="7"/>
        <v>0</v>
      </c>
      <c r="Z61" s="14">
        <f t="shared" si="7"/>
        <v>84.99999964948078</v>
      </c>
    </row>
    <row r="62" spans="1:26" ht="13.5">
      <c r="A62" s="38" t="s">
        <v>115</v>
      </c>
      <c r="B62" s="12">
        <f t="shared" si="7"/>
        <v>90.76382092600454</v>
      </c>
      <c r="C62" s="12">
        <f t="shared" si="7"/>
        <v>0</v>
      </c>
      <c r="D62" s="3">
        <f t="shared" si="7"/>
        <v>85.00000041740348</v>
      </c>
      <c r="E62" s="13">
        <f t="shared" si="7"/>
        <v>85.00000041740348</v>
      </c>
      <c r="F62" s="13">
        <f t="shared" si="7"/>
        <v>105.86505408251918</v>
      </c>
      <c r="G62" s="13">
        <f t="shared" si="7"/>
        <v>63.74940143289518</v>
      </c>
      <c r="H62" s="13">
        <f t="shared" si="7"/>
        <v>593.8141224663806</v>
      </c>
      <c r="I62" s="13">
        <f t="shared" si="7"/>
        <v>109.26504267108363</v>
      </c>
      <c r="J62" s="13">
        <f t="shared" si="7"/>
        <v>70.46092004938598</v>
      </c>
      <c r="K62" s="13">
        <f t="shared" si="7"/>
        <v>102.87500538822965</v>
      </c>
      <c r="L62" s="13">
        <f t="shared" si="7"/>
        <v>53.681126923563774</v>
      </c>
      <c r="M62" s="13">
        <f t="shared" si="7"/>
        <v>75.57009846515825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88.91380846813404</v>
      </c>
      <c r="W62" s="13">
        <f t="shared" si="7"/>
        <v>84.54694896482825</v>
      </c>
      <c r="X62" s="13">
        <f t="shared" si="7"/>
        <v>0</v>
      </c>
      <c r="Y62" s="13">
        <f t="shared" si="7"/>
        <v>0</v>
      </c>
      <c r="Z62" s="14">
        <f t="shared" si="7"/>
        <v>85.00000041740348</v>
      </c>
    </row>
    <row r="63" spans="1:26" ht="13.5">
      <c r="A63" s="38" t="s">
        <v>116</v>
      </c>
      <c r="B63" s="12">
        <f t="shared" si="7"/>
        <v>88.83524534408797</v>
      </c>
      <c r="C63" s="12">
        <f t="shared" si="7"/>
        <v>0</v>
      </c>
      <c r="D63" s="3">
        <f t="shared" si="7"/>
        <v>84.99999855963112</v>
      </c>
      <c r="E63" s="13">
        <f t="shared" si="7"/>
        <v>84.99999855963112</v>
      </c>
      <c r="F63" s="13">
        <f t="shared" si="7"/>
        <v>91.06944994170225</v>
      </c>
      <c r="G63" s="13">
        <f t="shared" si="7"/>
        <v>60.498094157265946</v>
      </c>
      <c r="H63" s="13">
        <f t="shared" si="7"/>
        <v>154.15739035730377</v>
      </c>
      <c r="I63" s="13">
        <f t="shared" si="7"/>
        <v>87.04744463737691</v>
      </c>
      <c r="J63" s="13">
        <f t="shared" si="7"/>
        <v>79.45648650493057</v>
      </c>
      <c r="K63" s="13">
        <f t="shared" si="7"/>
        <v>79.18626008886585</v>
      </c>
      <c r="L63" s="13">
        <f t="shared" si="7"/>
        <v>49.380928824265524</v>
      </c>
      <c r="M63" s="13">
        <f t="shared" si="7"/>
        <v>69.37136612888538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77.75773593675554</v>
      </c>
      <c r="W63" s="13">
        <f t="shared" si="7"/>
        <v>59.65404870579371</v>
      </c>
      <c r="X63" s="13">
        <f t="shared" si="7"/>
        <v>0</v>
      </c>
      <c r="Y63" s="13">
        <f t="shared" si="7"/>
        <v>0</v>
      </c>
      <c r="Z63" s="14">
        <f t="shared" si="7"/>
        <v>84.99999855963112</v>
      </c>
    </row>
    <row r="64" spans="1:26" ht="13.5">
      <c r="A64" s="38" t="s">
        <v>117</v>
      </c>
      <c r="B64" s="12">
        <f t="shared" si="7"/>
        <v>88.56422468645391</v>
      </c>
      <c r="C64" s="12">
        <f t="shared" si="7"/>
        <v>0</v>
      </c>
      <c r="D64" s="3">
        <f t="shared" si="7"/>
        <v>85.0000025495284</v>
      </c>
      <c r="E64" s="13">
        <f t="shared" si="7"/>
        <v>85.0000025495284</v>
      </c>
      <c r="F64" s="13">
        <f t="shared" si="7"/>
        <v>72.1341205705538</v>
      </c>
      <c r="G64" s="13">
        <f t="shared" si="7"/>
        <v>63.752222753243174</v>
      </c>
      <c r="H64" s="13">
        <f t="shared" si="7"/>
        <v>68.0652952420432</v>
      </c>
      <c r="I64" s="13">
        <f t="shared" si="7"/>
        <v>68.00492240025613</v>
      </c>
      <c r="J64" s="13">
        <f t="shared" si="7"/>
        <v>66.10981869527728</v>
      </c>
      <c r="K64" s="13">
        <f t="shared" si="7"/>
        <v>77.1466044633381</v>
      </c>
      <c r="L64" s="13">
        <f t="shared" si="7"/>
        <v>48.21787712716606</v>
      </c>
      <c r="M64" s="13">
        <f t="shared" si="7"/>
        <v>63.82950397994504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65.92635091196458</v>
      </c>
      <c r="W64" s="13">
        <f t="shared" si="7"/>
        <v>50.00615803771632</v>
      </c>
      <c r="X64" s="13">
        <f t="shared" si="7"/>
        <v>0</v>
      </c>
      <c r="Y64" s="13">
        <f t="shared" si="7"/>
        <v>0</v>
      </c>
      <c r="Z64" s="14">
        <f t="shared" si="7"/>
        <v>85.0000025495284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84.86950562003108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184685781</v>
      </c>
      <c r="C67" s="23"/>
      <c r="D67" s="24">
        <v>192064554</v>
      </c>
      <c r="E67" s="25">
        <v>192064554</v>
      </c>
      <c r="F67" s="25">
        <v>45952032</v>
      </c>
      <c r="G67" s="25">
        <v>12528317</v>
      </c>
      <c r="H67" s="25">
        <v>7498452</v>
      </c>
      <c r="I67" s="25">
        <v>65978801</v>
      </c>
      <c r="J67" s="25">
        <v>14162041</v>
      </c>
      <c r="K67" s="25">
        <v>13986949</v>
      </c>
      <c r="L67" s="25">
        <v>13984998</v>
      </c>
      <c r="M67" s="25">
        <v>42133988</v>
      </c>
      <c r="N67" s="25"/>
      <c r="O67" s="25"/>
      <c r="P67" s="25"/>
      <c r="Q67" s="25"/>
      <c r="R67" s="25"/>
      <c r="S67" s="25"/>
      <c r="T67" s="25"/>
      <c r="U67" s="25"/>
      <c r="V67" s="25">
        <v>108112789</v>
      </c>
      <c r="W67" s="25">
        <v>93082350</v>
      </c>
      <c r="X67" s="25"/>
      <c r="Y67" s="24"/>
      <c r="Z67" s="26">
        <v>192064554</v>
      </c>
    </row>
    <row r="68" spans="1:26" ht="13.5" hidden="1">
      <c r="A68" s="36" t="s">
        <v>31</v>
      </c>
      <c r="B68" s="18">
        <v>38408384</v>
      </c>
      <c r="C68" s="18"/>
      <c r="D68" s="19">
        <v>44667795</v>
      </c>
      <c r="E68" s="20">
        <v>44667795</v>
      </c>
      <c r="F68" s="20">
        <v>33008721</v>
      </c>
      <c r="G68" s="20">
        <v>-819389</v>
      </c>
      <c r="H68" s="20">
        <v>1394941</v>
      </c>
      <c r="I68" s="20">
        <v>33584273</v>
      </c>
      <c r="J68" s="20">
        <v>1475965</v>
      </c>
      <c r="K68" s="20">
        <v>1426031</v>
      </c>
      <c r="L68" s="20">
        <v>1449808</v>
      </c>
      <c r="M68" s="20">
        <v>4351804</v>
      </c>
      <c r="N68" s="20"/>
      <c r="O68" s="20"/>
      <c r="P68" s="20"/>
      <c r="Q68" s="20"/>
      <c r="R68" s="20"/>
      <c r="S68" s="20"/>
      <c r="T68" s="20"/>
      <c r="U68" s="20"/>
      <c r="V68" s="20">
        <v>37936077</v>
      </c>
      <c r="W68" s="20">
        <v>20690046</v>
      </c>
      <c r="X68" s="20"/>
      <c r="Y68" s="19"/>
      <c r="Z68" s="22">
        <v>44667795</v>
      </c>
    </row>
    <row r="69" spans="1:26" ht="13.5" hidden="1">
      <c r="A69" s="37" t="s">
        <v>32</v>
      </c>
      <c r="B69" s="18">
        <v>140660584</v>
      </c>
      <c r="C69" s="18"/>
      <c r="D69" s="19">
        <v>138596759</v>
      </c>
      <c r="E69" s="20">
        <v>138596759</v>
      </c>
      <c r="F69" s="20">
        <v>12490956</v>
      </c>
      <c r="G69" s="20">
        <v>12892821</v>
      </c>
      <c r="H69" s="20">
        <v>5539965</v>
      </c>
      <c r="I69" s="20">
        <v>30923742</v>
      </c>
      <c r="J69" s="20">
        <v>12153406</v>
      </c>
      <c r="K69" s="20">
        <v>12042907</v>
      </c>
      <c r="L69" s="20">
        <v>11985295</v>
      </c>
      <c r="M69" s="20">
        <v>36181608</v>
      </c>
      <c r="N69" s="20"/>
      <c r="O69" s="20"/>
      <c r="P69" s="20"/>
      <c r="Q69" s="20"/>
      <c r="R69" s="20"/>
      <c r="S69" s="20"/>
      <c r="T69" s="20"/>
      <c r="U69" s="20"/>
      <c r="V69" s="20">
        <v>67105350</v>
      </c>
      <c r="W69" s="20">
        <v>69109404</v>
      </c>
      <c r="X69" s="20"/>
      <c r="Y69" s="19"/>
      <c r="Z69" s="22">
        <v>138596759</v>
      </c>
    </row>
    <row r="70" spans="1:26" ht="13.5" hidden="1">
      <c r="A70" s="38" t="s">
        <v>114</v>
      </c>
      <c r="B70" s="18">
        <v>92348605</v>
      </c>
      <c r="C70" s="18"/>
      <c r="D70" s="19">
        <v>99851871</v>
      </c>
      <c r="E70" s="20">
        <v>99851871</v>
      </c>
      <c r="F70" s="20">
        <v>9311166</v>
      </c>
      <c r="G70" s="20">
        <v>8716691</v>
      </c>
      <c r="H70" s="20">
        <v>4172157</v>
      </c>
      <c r="I70" s="20">
        <v>22200014</v>
      </c>
      <c r="J70" s="20">
        <v>8402310</v>
      </c>
      <c r="K70" s="20">
        <v>8349189</v>
      </c>
      <c r="L70" s="20">
        <v>8367147</v>
      </c>
      <c r="M70" s="20">
        <v>25118646</v>
      </c>
      <c r="N70" s="20"/>
      <c r="O70" s="20"/>
      <c r="P70" s="20"/>
      <c r="Q70" s="20"/>
      <c r="R70" s="20"/>
      <c r="S70" s="20"/>
      <c r="T70" s="20"/>
      <c r="U70" s="20"/>
      <c r="V70" s="20">
        <v>47318660</v>
      </c>
      <c r="W70" s="20">
        <v>47823948</v>
      </c>
      <c r="X70" s="20"/>
      <c r="Y70" s="19"/>
      <c r="Z70" s="22">
        <v>99851871</v>
      </c>
    </row>
    <row r="71" spans="1:26" ht="13.5" hidden="1">
      <c r="A71" s="38" t="s">
        <v>115</v>
      </c>
      <c r="B71" s="18">
        <v>21653976</v>
      </c>
      <c r="C71" s="18"/>
      <c r="D71" s="19">
        <v>23957634</v>
      </c>
      <c r="E71" s="20">
        <v>23957634</v>
      </c>
      <c r="F71" s="20">
        <v>1540054</v>
      </c>
      <c r="G71" s="20">
        <v>2182295</v>
      </c>
      <c r="H71" s="20">
        <v>215798</v>
      </c>
      <c r="I71" s="20">
        <v>3938147</v>
      </c>
      <c r="J71" s="20">
        <v>2122060</v>
      </c>
      <c r="K71" s="20">
        <v>1948692</v>
      </c>
      <c r="L71" s="20">
        <v>1935535</v>
      </c>
      <c r="M71" s="20">
        <v>6006287</v>
      </c>
      <c r="N71" s="20"/>
      <c r="O71" s="20"/>
      <c r="P71" s="20"/>
      <c r="Q71" s="20"/>
      <c r="R71" s="20"/>
      <c r="S71" s="20"/>
      <c r="T71" s="20"/>
      <c r="U71" s="20"/>
      <c r="V71" s="20">
        <v>9944434</v>
      </c>
      <c r="W71" s="20">
        <v>9937578</v>
      </c>
      <c r="X71" s="20"/>
      <c r="Y71" s="19"/>
      <c r="Z71" s="22">
        <v>23957634</v>
      </c>
    </row>
    <row r="72" spans="1:26" ht="13.5" hidden="1">
      <c r="A72" s="38" t="s">
        <v>116</v>
      </c>
      <c r="B72" s="18">
        <v>17913515</v>
      </c>
      <c r="C72" s="18"/>
      <c r="D72" s="19">
        <v>6942666</v>
      </c>
      <c r="E72" s="20">
        <v>6942666</v>
      </c>
      <c r="F72" s="20">
        <v>932283</v>
      </c>
      <c r="G72" s="20">
        <v>1297064</v>
      </c>
      <c r="H72" s="20">
        <v>457258</v>
      </c>
      <c r="I72" s="20">
        <v>2686605</v>
      </c>
      <c r="J72" s="20">
        <v>937824</v>
      </c>
      <c r="K72" s="20">
        <v>1049672</v>
      </c>
      <c r="L72" s="20">
        <v>988497</v>
      </c>
      <c r="M72" s="20">
        <v>2975993</v>
      </c>
      <c r="N72" s="20"/>
      <c r="O72" s="20"/>
      <c r="P72" s="20"/>
      <c r="Q72" s="20"/>
      <c r="R72" s="20"/>
      <c r="S72" s="20"/>
      <c r="T72" s="20"/>
      <c r="U72" s="20"/>
      <c r="V72" s="20">
        <v>5662598</v>
      </c>
      <c r="W72" s="20">
        <v>6541152</v>
      </c>
      <c r="X72" s="20"/>
      <c r="Y72" s="19"/>
      <c r="Z72" s="22">
        <v>6942666</v>
      </c>
    </row>
    <row r="73" spans="1:26" ht="13.5" hidden="1">
      <c r="A73" s="38" t="s">
        <v>117</v>
      </c>
      <c r="B73" s="18">
        <v>8744488</v>
      </c>
      <c r="C73" s="18"/>
      <c r="D73" s="19">
        <v>7844588</v>
      </c>
      <c r="E73" s="20">
        <v>7844588</v>
      </c>
      <c r="F73" s="20">
        <v>707453</v>
      </c>
      <c r="G73" s="20">
        <v>696771</v>
      </c>
      <c r="H73" s="20">
        <v>694752</v>
      </c>
      <c r="I73" s="20">
        <v>2098976</v>
      </c>
      <c r="J73" s="20">
        <v>691212</v>
      </c>
      <c r="K73" s="20">
        <v>695354</v>
      </c>
      <c r="L73" s="20">
        <v>694116</v>
      </c>
      <c r="M73" s="20">
        <v>2080682</v>
      </c>
      <c r="N73" s="20"/>
      <c r="O73" s="20"/>
      <c r="P73" s="20"/>
      <c r="Q73" s="20"/>
      <c r="R73" s="20"/>
      <c r="S73" s="20"/>
      <c r="T73" s="20"/>
      <c r="U73" s="20"/>
      <c r="V73" s="20">
        <v>4179658</v>
      </c>
      <c r="W73" s="20">
        <v>4806726</v>
      </c>
      <c r="X73" s="20"/>
      <c r="Y73" s="19"/>
      <c r="Z73" s="22">
        <v>7844588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5616813</v>
      </c>
      <c r="C75" s="27"/>
      <c r="D75" s="28">
        <v>8800000</v>
      </c>
      <c r="E75" s="29">
        <v>8800000</v>
      </c>
      <c r="F75" s="29">
        <v>452355</v>
      </c>
      <c r="G75" s="29">
        <v>454885</v>
      </c>
      <c r="H75" s="29">
        <v>563546</v>
      </c>
      <c r="I75" s="29">
        <v>1470786</v>
      </c>
      <c r="J75" s="29">
        <v>532670</v>
      </c>
      <c r="K75" s="29">
        <v>518011</v>
      </c>
      <c r="L75" s="29">
        <v>549895</v>
      </c>
      <c r="M75" s="29">
        <v>1600576</v>
      </c>
      <c r="N75" s="29"/>
      <c r="O75" s="29"/>
      <c r="P75" s="29"/>
      <c r="Q75" s="29"/>
      <c r="R75" s="29"/>
      <c r="S75" s="29"/>
      <c r="T75" s="29"/>
      <c r="U75" s="29"/>
      <c r="V75" s="29">
        <v>3071362</v>
      </c>
      <c r="W75" s="29">
        <v>3282900</v>
      </c>
      <c r="X75" s="29"/>
      <c r="Y75" s="28"/>
      <c r="Z75" s="30">
        <v>8800000</v>
      </c>
    </row>
    <row r="76" spans="1:26" ht="13.5" hidden="1">
      <c r="A76" s="41" t="s">
        <v>121</v>
      </c>
      <c r="B76" s="31">
        <v>175685781</v>
      </c>
      <c r="C76" s="31"/>
      <c r="D76" s="32">
        <v>164574871</v>
      </c>
      <c r="E76" s="33">
        <v>164574871</v>
      </c>
      <c r="F76" s="33">
        <v>17473590</v>
      </c>
      <c r="G76" s="33">
        <v>14996599</v>
      </c>
      <c r="H76" s="33">
        <v>14314450</v>
      </c>
      <c r="I76" s="33">
        <v>46784639</v>
      </c>
      <c r="J76" s="33">
        <v>14338720</v>
      </c>
      <c r="K76" s="33">
        <v>12854213</v>
      </c>
      <c r="L76" s="33">
        <v>11097308</v>
      </c>
      <c r="M76" s="33">
        <v>38290241</v>
      </c>
      <c r="N76" s="33"/>
      <c r="O76" s="33"/>
      <c r="P76" s="33"/>
      <c r="Q76" s="33"/>
      <c r="R76" s="33"/>
      <c r="S76" s="33"/>
      <c r="T76" s="33"/>
      <c r="U76" s="33"/>
      <c r="V76" s="33">
        <v>85074880</v>
      </c>
      <c r="W76" s="33">
        <v>81666649</v>
      </c>
      <c r="X76" s="33"/>
      <c r="Y76" s="32"/>
      <c r="Z76" s="34">
        <v>164574871</v>
      </c>
    </row>
    <row r="77" spans="1:26" ht="13.5" hidden="1">
      <c r="A77" s="36" t="s">
        <v>31</v>
      </c>
      <c r="B77" s="18">
        <v>38408384</v>
      </c>
      <c r="C77" s="18"/>
      <c r="D77" s="19">
        <v>37967626</v>
      </c>
      <c r="E77" s="20">
        <v>37967626</v>
      </c>
      <c r="F77" s="20">
        <v>5858216</v>
      </c>
      <c r="G77" s="20">
        <v>4727406</v>
      </c>
      <c r="H77" s="20">
        <v>4936677</v>
      </c>
      <c r="I77" s="20">
        <v>15522299</v>
      </c>
      <c r="J77" s="20">
        <v>3378152</v>
      </c>
      <c r="K77" s="20">
        <v>2732427</v>
      </c>
      <c r="L77" s="20">
        <v>1309660</v>
      </c>
      <c r="M77" s="20">
        <v>7420239</v>
      </c>
      <c r="N77" s="20"/>
      <c r="O77" s="20"/>
      <c r="P77" s="20"/>
      <c r="Q77" s="20"/>
      <c r="R77" s="20"/>
      <c r="S77" s="20"/>
      <c r="T77" s="20"/>
      <c r="U77" s="20"/>
      <c r="V77" s="20">
        <v>22942538</v>
      </c>
      <c r="W77" s="20">
        <v>21865840</v>
      </c>
      <c r="X77" s="20"/>
      <c r="Y77" s="19"/>
      <c r="Z77" s="22">
        <v>37967626</v>
      </c>
    </row>
    <row r="78" spans="1:26" ht="13.5" hidden="1">
      <c r="A78" s="37" t="s">
        <v>32</v>
      </c>
      <c r="B78" s="18">
        <v>131660584</v>
      </c>
      <c r="C78" s="18"/>
      <c r="D78" s="19">
        <v>117807245</v>
      </c>
      <c r="E78" s="20">
        <v>117807245</v>
      </c>
      <c r="F78" s="20">
        <v>11163019</v>
      </c>
      <c r="G78" s="20">
        <v>9814308</v>
      </c>
      <c r="H78" s="20">
        <v>8814227</v>
      </c>
      <c r="I78" s="20">
        <v>29791554</v>
      </c>
      <c r="J78" s="20">
        <v>10427898</v>
      </c>
      <c r="K78" s="20">
        <v>9603775</v>
      </c>
      <c r="L78" s="20">
        <v>9237753</v>
      </c>
      <c r="M78" s="20">
        <v>29269426</v>
      </c>
      <c r="N78" s="20"/>
      <c r="O78" s="20"/>
      <c r="P78" s="20"/>
      <c r="Q78" s="20"/>
      <c r="R78" s="20"/>
      <c r="S78" s="20"/>
      <c r="T78" s="20"/>
      <c r="U78" s="20"/>
      <c r="V78" s="20">
        <v>59060980</v>
      </c>
      <c r="W78" s="20">
        <v>57014628</v>
      </c>
      <c r="X78" s="20"/>
      <c r="Y78" s="19"/>
      <c r="Z78" s="22">
        <v>117807245</v>
      </c>
    </row>
    <row r="79" spans="1:26" ht="13.5" hidden="1">
      <c r="A79" s="38" t="s">
        <v>114</v>
      </c>
      <c r="B79" s="18">
        <v>88348605</v>
      </c>
      <c r="C79" s="18"/>
      <c r="D79" s="19">
        <v>84874090</v>
      </c>
      <c r="E79" s="20">
        <v>84874090</v>
      </c>
      <c r="F79" s="20">
        <v>8173300</v>
      </c>
      <c r="G79" s="20">
        <v>7194202</v>
      </c>
      <c r="H79" s="20">
        <v>6355006</v>
      </c>
      <c r="I79" s="20">
        <v>21722508</v>
      </c>
      <c r="J79" s="20">
        <v>7730554</v>
      </c>
      <c r="K79" s="20">
        <v>6231420</v>
      </c>
      <c r="L79" s="20">
        <v>7375919</v>
      </c>
      <c r="M79" s="20">
        <v>21337893</v>
      </c>
      <c r="N79" s="20"/>
      <c r="O79" s="20"/>
      <c r="P79" s="20"/>
      <c r="Q79" s="20"/>
      <c r="R79" s="20"/>
      <c r="S79" s="20"/>
      <c r="T79" s="20"/>
      <c r="U79" s="20"/>
      <c r="V79" s="20">
        <v>43060401</v>
      </c>
      <c r="W79" s="20">
        <v>42306988</v>
      </c>
      <c r="X79" s="20"/>
      <c r="Y79" s="19"/>
      <c r="Z79" s="22">
        <v>84874090</v>
      </c>
    </row>
    <row r="80" spans="1:26" ht="13.5" hidden="1">
      <c r="A80" s="38" t="s">
        <v>115</v>
      </c>
      <c r="B80" s="18">
        <v>19653976</v>
      </c>
      <c r="C80" s="18"/>
      <c r="D80" s="19">
        <v>20363989</v>
      </c>
      <c r="E80" s="20">
        <v>20363989</v>
      </c>
      <c r="F80" s="20">
        <v>1630379</v>
      </c>
      <c r="G80" s="20">
        <v>1391200</v>
      </c>
      <c r="H80" s="20">
        <v>1281439</v>
      </c>
      <c r="I80" s="20">
        <v>4303018</v>
      </c>
      <c r="J80" s="20">
        <v>1495223</v>
      </c>
      <c r="K80" s="20">
        <v>2004717</v>
      </c>
      <c r="L80" s="20">
        <v>1039017</v>
      </c>
      <c r="M80" s="20">
        <v>4538957</v>
      </c>
      <c r="N80" s="20"/>
      <c r="O80" s="20"/>
      <c r="P80" s="20"/>
      <c r="Q80" s="20"/>
      <c r="R80" s="20"/>
      <c r="S80" s="20"/>
      <c r="T80" s="20"/>
      <c r="U80" s="20"/>
      <c r="V80" s="20">
        <v>8841975</v>
      </c>
      <c r="W80" s="20">
        <v>8401919</v>
      </c>
      <c r="X80" s="20"/>
      <c r="Y80" s="19"/>
      <c r="Z80" s="22">
        <v>20363989</v>
      </c>
    </row>
    <row r="81" spans="1:26" ht="13.5" hidden="1">
      <c r="A81" s="38" t="s">
        <v>116</v>
      </c>
      <c r="B81" s="18">
        <v>15913515</v>
      </c>
      <c r="C81" s="18"/>
      <c r="D81" s="19">
        <v>5901266</v>
      </c>
      <c r="E81" s="20">
        <v>5901266</v>
      </c>
      <c r="F81" s="20">
        <v>849025</v>
      </c>
      <c r="G81" s="20">
        <v>784699</v>
      </c>
      <c r="H81" s="20">
        <v>704897</v>
      </c>
      <c r="I81" s="20">
        <v>2338621</v>
      </c>
      <c r="J81" s="20">
        <v>745162</v>
      </c>
      <c r="K81" s="20">
        <v>831196</v>
      </c>
      <c r="L81" s="20">
        <v>488129</v>
      </c>
      <c r="M81" s="20">
        <v>2064487</v>
      </c>
      <c r="N81" s="20"/>
      <c r="O81" s="20"/>
      <c r="P81" s="20"/>
      <c r="Q81" s="20"/>
      <c r="R81" s="20"/>
      <c r="S81" s="20"/>
      <c r="T81" s="20"/>
      <c r="U81" s="20"/>
      <c r="V81" s="20">
        <v>4403108</v>
      </c>
      <c r="W81" s="20">
        <v>3902062</v>
      </c>
      <c r="X81" s="20"/>
      <c r="Y81" s="19"/>
      <c r="Z81" s="22">
        <v>5901266</v>
      </c>
    </row>
    <row r="82" spans="1:26" ht="13.5" hidden="1">
      <c r="A82" s="38" t="s">
        <v>117</v>
      </c>
      <c r="B82" s="18">
        <v>7744488</v>
      </c>
      <c r="C82" s="18"/>
      <c r="D82" s="19">
        <v>6667900</v>
      </c>
      <c r="E82" s="20">
        <v>6667900</v>
      </c>
      <c r="F82" s="20">
        <v>510315</v>
      </c>
      <c r="G82" s="20">
        <v>444207</v>
      </c>
      <c r="H82" s="20">
        <v>472885</v>
      </c>
      <c r="I82" s="20">
        <v>1427407</v>
      </c>
      <c r="J82" s="20">
        <v>456959</v>
      </c>
      <c r="K82" s="20">
        <v>536442</v>
      </c>
      <c r="L82" s="20">
        <v>334688</v>
      </c>
      <c r="M82" s="20">
        <v>1328089</v>
      </c>
      <c r="N82" s="20"/>
      <c r="O82" s="20"/>
      <c r="P82" s="20"/>
      <c r="Q82" s="20"/>
      <c r="R82" s="20"/>
      <c r="S82" s="20"/>
      <c r="T82" s="20"/>
      <c r="U82" s="20"/>
      <c r="V82" s="20">
        <v>2755496</v>
      </c>
      <c r="W82" s="20">
        <v>2403659</v>
      </c>
      <c r="X82" s="20"/>
      <c r="Y82" s="19"/>
      <c r="Z82" s="22">
        <v>6667900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5616813</v>
      </c>
      <c r="C84" s="27"/>
      <c r="D84" s="28">
        <v>8800000</v>
      </c>
      <c r="E84" s="29">
        <v>8800000</v>
      </c>
      <c r="F84" s="29">
        <v>452355</v>
      </c>
      <c r="G84" s="29">
        <v>454885</v>
      </c>
      <c r="H84" s="29">
        <v>563546</v>
      </c>
      <c r="I84" s="29">
        <v>1470786</v>
      </c>
      <c r="J84" s="29">
        <v>532670</v>
      </c>
      <c r="K84" s="29">
        <v>518011</v>
      </c>
      <c r="L84" s="29">
        <v>549895</v>
      </c>
      <c r="M84" s="29">
        <v>1600576</v>
      </c>
      <c r="N84" s="29"/>
      <c r="O84" s="29"/>
      <c r="P84" s="29"/>
      <c r="Q84" s="29"/>
      <c r="R84" s="29"/>
      <c r="S84" s="29"/>
      <c r="T84" s="29"/>
      <c r="U84" s="29"/>
      <c r="V84" s="29">
        <v>3071362</v>
      </c>
      <c r="W84" s="29">
        <v>2786181</v>
      </c>
      <c r="X84" s="29"/>
      <c r="Y84" s="28"/>
      <c r="Z84" s="30">
        <v>8800000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7444856</v>
      </c>
      <c r="C5" s="18">
        <v>0</v>
      </c>
      <c r="D5" s="58">
        <v>9418052</v>
      </c>
      <c r="E5" s="59">
        <v>9418052</v>
      </c>
      <c r="F5" s="59">
        <v>1152652</v>
      </c>
      <c r="G5" s="59">
        <v>920197</v>
      </c>
      <c r="H5" s="59">
        <v>611564</v>
      </c>
      <c r="I5" s="59">
        <v>2684413</v>
      </c>
      <c r="J5" s="59">
        <v>590855</v>
      </c>
      <c r="K5" s="59">
        <v>961151</v>
      </c>
      <c r="L5" s="59">
        <v>785688</v>
      </c>
      <c r="M5" s="59">
        <v>2337694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5022107</v>
      </c>
      <c r="W5" s="59">
        <v>4709028</v>
      </c>
      <c r="X5" s="59">
        <v>313079</v>
      </c>
      <c r="Y5" s="60">
        <v>6.65</v>
      </c>
      <c r="Z5" s="61">
        <v>9418052</v>
      </c>
    </row>
    <row r="6" spans="1:26" ht="13.5">
      <c r="A6" s="57" t="s">
        <v>32</v>
      </c>
      <c r="B6" s="18">
        <v>33979038</v>
      </c>
      <c r="C6" s="18">
        <v>0</v>
      </c>
      <c r="D6" s="58">
        <v>42785490</v>
      </c>
      <c r="E6" s="59">
        <v>42785490</v>
      </c>
      <c r="F6" s="59">
        <v>2784842</v>
      </c>
      <c r="G6" s="59">
        <v>4088092</v>
      </c>
      <c r="H6" s="59">
        <v>3105007</v>
      </c>
      <c r="I6" s="59">
        <v>9977941</v>
      </c>
      <c r="J6" s="59">
        <v>2912045</v>
      </c>
      <c r="K6" s="59">
        <v>2666314</v>
      </c>
      <c r="L6" s="59">
        <v>3153797</v>
      </c>
      <c r="M6" s="59">
        <v>8732156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18710097</v>
      </c>
      <c r="W6" s="59">
        <v>21091758</v>
      </c>
      <c r="X6" s="59">
        <v>-2381661</v>
      </c>
      <c r="Y6" s="60">
        <v>-11.29</v>
      </c>
      <c r="Z6" s="61">
        <v>42785490</v>
      </c>
    </row>
    <row r="7" spans="1:26" ht="13.5">
      <c r="A7" s="57" t="s">
        <v>33</v>
      </c>
      <c r="B7" s="18">
        <v>635838</v>
      </c>
      <c r="C7" s="18">
        <v>0</v>
      </c>
      <c r="D7" s="58">
        <v>268000</v>
      </c>
      <c r="E7" s="59">
        <v>268000</v>
      </c>
      <c r="F7" s="59">
        <v>13034</v>
      </c>
      <c r="G7" s="59">
        <v>13034</v>
      </c>
      <c r="H7" s="59">
        <v>0</v>
      </c>
      <c r="I7" s="59">
        <v>26068</v>
      </c>
      <c r="J7" s="59">
        <v>2609</v>
      </c>
      <c r="K7" s="59">
        <v>0</v>
      </c>
      <c r="L7" s="59">
        <v>0</v>
      </c>
      <c r="M7" s="59">
        <v>2609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28677</v>
      </c>
      <c r="W7" s="59">
        <v>133998</v>
      </c>
      <c r="X7" s="59">
        <v>-105321</v>
      </c>
      <c r="Y7" s="60">
        <v>-78.6</v>
      </c>
      <c r="Z7" s="61">
        <v>268000</v>
      </c>
    </row>
    <row r="8" spans="1:26" ht="13.5">
      <c r="A8" s="57" t="s">
        <v>34</v>
      </c>
      <c r="B8" s="18">
        <v>46908769</v>
      </c>
      <c r="C8" s="18">
        <v>0</v>
      </c>
      <c r="D8" s="58">
        <v>47412000</v>
      </c>
      <c r="E8" s="59">
        <v>47412000</v>
      </c>
      <c r="F8" s="59">
        <v>17393000</v>
      </c>
      <c r="G8" s="59">
        <v>2220000</v>
      </c>
      <c r="H8" s="59">
        <v>0</v>
      </c>
      <c r="I8" s="59">
        <v>19613000</v>
      </c>
      <c r="J8" s="59">
        <v>475000</v>
      </c>
      <c r="K8" s="59">
        <v>0</v>
      </c>
      <c r="L8" s="59">
        <v>11701776</v>
      </c>
      <c r="M8" s="59">
        <v>12176776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31789776</v>
      </c>
      <c r="W8" s="59">
        <v>31351332</v>
      </c>
      <c r="X8" s="59">
        <v>438444</v>
      </c>
      <c r="Y8" s="60">
        <v>1.4</v>
      </c>
      <c r="Z8" s="61">
        <v>47412000</v>
      </c>
    </row>
    <row r="9" spans="1:26" ht="13.5">
      <c r="A9" s="57" t="s">
        <v>35</v>
      </c>
      <c r="B9" s="18">
        <v>35614014</v>
      </c>
      <c r="C9" s="18">
        <v>0</v>
      </c>
      <c r="D9" s="58">
        <v>16731722</v>
      </c>
      <c r="E9" s="59">
        <v>16731722</v>
      </c>
      <c r="F9" s="59">
        <v>850526</v>
      </c>
      <c r="G9" s="59">
        <v>874122</v>
      </c>
      <c r="H9" s="59">
        <v>1479314</v>
      </c>
      <c r="I9" s="59">
        <v>3203962</v>
      </c>
      <c r="J9" s="59">
        <v>1302055</v>
      </c>
      <c r="K9" s="59">
        <v>1122065</v>
      </c>
      <c r="L9" s="59">
        <v>1184822</v>
      </c>
      <c r="M9" s="59">
        <v>3608942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6812904</v>
      </c>
      <c r="W9" s="59">
        <v>7441230</v>
      </c>
      <c r="X9" s="59">
        <v>-628326</v>
      </c>
      <c r="Y9" s="60">
        <v>-8.44</v>
      </c>
      <c r="Z9" s="61">
        <v>16731722</v>
      </c>
    </row>
    <row r="10" spans="1:26" ht="25.5">
      <c r="A10" s="62" t="s">
        <v>106</v>
      </c>
      <c r="B10" s="63">
        <f>SUM(B5:B9)</f>
        <v>124582515</v>
      </c>
      <c r="C10" s="63">
        <f>SUM(C5:C9)</f>
        <v>0</v>
      </c>
      <c r="D10" s="64">
        <f aca="true" t="shared" si="0" ref="D10:Z10">SUM(D5:D9)</f>
        <v>116615264</v>
      </c>
      <c r="E10" s="65">
        <f t="shared" si="0"/>
        <v>116615264</v>
      </c>
      <c r="F10" s="65">
        <f t="shared" si="0"/>
        <v>22194054</v>
      </c>
      <c r="G10" s="65">
        <f t="shared" si="0"/>
        <v>8115445</v>
      </c>
      <c r="H10" s="65">
        <f t="shared" si="0"/>
        <v>5195885</v>
      </c>
      <c r="I10" s="65">
        <f t="shared" si="0"/>
        <v>35505384</v>
      </c>
      <c r="J10" s="65">
        <f t="shared" si="0"/>
        <v>5282564</v>
      </c>
      <c r="K10" s="65">
        <f t="shared" si="0"/>
        <v>4749530</v>
      </c>
      <c r="L10" s="65">
        <f t="shared" si="0"/>
        <v>16826083</v>
      </c>
      <c r="M10" s="65">
        <f t="shared" si="0"/>
        <v>26858177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62363561</v>
      </c>
      <c r="W10" s="65">
        <f t="shared" si="0"/>
        <v>64727346</v>
      </c>
      <c r="X10" s="65">
        <f t="shared" si="0"/>
        <v>-2363785</v>
      </c>
      <c r="Y10" s="66">
        <f>+IF(W10&lt;&gt;0,(X10/W10)*100,0)</f>
        <v>-3.6519108940446903</v>
      </c>
      <c r="Z10" s="67">
        <f t="shared" si="0"/>
        <v>116615264</v>
      </c>
    </row>
    <row r="11" spans="1:26" ht="13.5">
      <c r="A11" s="57" t="s">
        <v>36</v>
      </c>
      <c r="B11" s="18">
        <v>41809772</v>
      </c>
      <c r="C11" s="18">
        <v>0</v>
      </c>
      <c r="D11" s="58">
        <v>42411533</v>
      </c>
      <c r="E11" s="59">
        <v>42411533</v>
      </c>
      <c r="F11" s="59">
        <v>2705810</v>
      </c>
      <c r="G11" s="59">
        <v>3184363</v>
      </c>
      <c r="H11" s="59">
        <v>2967990</v>
      </c>
      <c r="I11" s="59">
        <v>8858163</v>
      </c>
      <c r="J11" s="59">
        <v>2901082</v>
      </c>
      <c r="K11" s="59">
        <v>72549</v>
      </c>
      <c r="L11" s="59">
        <v>7638551</v>
      </c>
      <c r="M11" s="59">
        <v>10612182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19470345</v>
      </c>
      <c r="W11" s="59">
        <v>21205770</v>
      </c>
      <c r="X11" s="59">
        <v>-1735425</v>
      </c>
      <c r="Y11" s="60">
        <v>-8.18</v>
      </c>
      <c r="Z11" s="61">
        <v>42411533</v>
      </c>
    </row>
    <row r="12" spans="1:26" ht="13.5">
      <c r="A12" s="57" t="s">
        <v>37</v>
      </c>
      <c r="B12" s="18">
        <v>3068748</v>
      </c>
      <c r="C12" s="18">
        <v>0</v>
      </c>
      <c r="D12" s="58">
        <v>3398461</v>
      </c>
      <c r="E12" s="59">
        <v>3398461</v>
      </c>
      <c r="F12" s="59">
        <v>257276</v>
      </c>
      <c r="G12" s="59">
        <v>257276</v>
      </c>
      <c r="H12" s="59">
        <v>239615</v>
      </c>
      <c r="I12" s="59">
        <v>754167</v>
      </c>
      <c r="J12" s="59">
        <v>259903</v>
      </c>
      <c r="K12" s="59">
        <v>0</v>
      </c>
      <c r="L12" s="59">
        <v>520849</v>
      </c>
      <c r="M12" s="59">
        <v>780752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1534919</v>
      </c>
      <c r="W12" s="59">
        <v>1593636</v>
      </c>
      <c r="X12" s="59">
        <v>-58717</v>
      </c>
      <c r="Y12" s="60">
        <v>-3.68</v>
      </c>
      <c r="Z12" s="61">
        <v>3398461</v>
      </c>
    </row>
    <row r="13" spans="1:26" ht="13.5">
      <c r="A13" s="57" t="s">
        <v>107</v>
      </c>
      <c r="B13" s="18">
        <v>13845239</v>
      </c>
      <c r="C13" s="18">
        <v>0</v>
      </c>
      <c r="D13" s="58">
        <v>14578950</v>
      </c>
      <c r="E13" s="59">
        <v>14578950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7289478</v>
      </c>
      <c r="X13" s="59">
        <v>-7289478</v>
      </c>
      <c r="Y13" s="60">
        <v>-100</v>
      </c>
      <c r="Z13" s="61">
        <v>14578950</v>
      </c>
    </row>
    <row r="14" spans="1:26" ht="13.5">
      <c r="A14" s="57" t="s">
        <v>38</v>
      </c>
      <c r="B14" s="18">
        <v>7652816</v>
      </c>
      <c r="C14" s="18">
        <v>0</v>
      </c>
      <c r="D14" s="58">
        <v>252500</v>
      </c>
      <c r="E14" s="59">
        <v>252500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124998</v>
      </c>
      <c r="X14" s="59">
        <v>-124998</v>
      </c>
      <c r="Y14" s="60">
        <v>-100</v>
      </c>
      <c r="Z14" s="61">
        <v>252500</v>
      </c>
    </row>
    <row r="15" spans="1:26" ht="13.5">
      <c r="A15" s="57" t="s">
        <v>39</v>
      </c>
      <c r="B15" s="18">
        <v>32292738</v>
      </c>
      <c r="C15" s="18">
        <v>0</v>
      </c>
      <c r="D15" s="58">
        <v>43970935</v>
      </c>
      <c r="E15" s="59">
        <v>43970935</v>
      </c>
      <c r="F15" s="59">
        <v>87166</v>
      </c>
      <c r="G15" s="59">
        <v>1513714</v>
      </c>
      <c r="H15" s="59">
        <v>197887</v>
      </c>
      <c r="I15" s="59">
        <v>1798767</v>
      </c>
      <c r="J15" s="59">
        <v>76623</v>
      </c>
      <c r="K15" s="59">
        <v>677418</v>
      </c>
      <c r="L15" s="59">
        <v>4222959</v>
      </c>
      <c r="M15" s="59">
        <v>4977000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6775767</v>
      </c>
      <c r="W15" s="59">
        <v>13061310</v>
      </c>
      <c r="X15" s="59">
        <v>-6285543</v>
      </c>
      <c r="Y15" s="60">
        <v>-48.12</v>
      </c>
      <c r="Z15" s="61">
        <v>43970935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57897427</v>
      </c>
      <c r="C17" s="18">
        <v>0</v>
      </c>
      <c r="D17" s="58">
        <v>45461072</v>
      </c>
      <c r="E17" s="59">
        <v>45461072</v>
      </c>
      <c r="F17" s="59">
        <v>211489</v>
      </c>
      <c r="G17" s="59">
        <v>856224</v>
      </c>
      <c r="H17" s="59">
        <v>669402</v>
      </c>
      <c r="I17" s="59">
        <v>1737115</v>
      </c>
      <c r="J17" s="59">
        <v>1348498</v>
      </c>
      <c r="K17" s="59">
        <v>492936</v>
      </c>
      <c r="L17" s="59">
        <v>2835514</v>
      </c>
      <c r="M17" s="59">
        <v>4676948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6414063</v>
      </c>
      <c r="W17" s="59">
        <v>21855534</v>
      </c>
      <c r="X17" s="59">
        <v>-15441471</v>
      </c>
      <c r="Y17" s="60">
        <v>-70.65</v>
      </c>
      <c r="Z17" s="61">
        <v>45461072</v>
      </c>
    </row>
    <row r="18" spans="1:26" ht="13.5">
      <c r="A18" s="69" t="s">
        <v>42</v>
      </c>
      <c r="B18" s="70">
        <f>SUM(B11:B17)</f>
        <v>156566740</v>
      </c>
      <c r="C18" s="70">
        <f>SUM(C11:C17)</f>
        <v>0</v>
      </c>
      <c r="D18" s="71">
        <f aca="true" t="shared" si="1" ref="D18:Z18">SUM(D11:D17)</f>
        <v>150073451</v>
      </c>
      <c r="E18" s="72">
        <f t="shared" si="1"/>
        <v>150073451</v>
      </c>
      <c r="F18" s="72">
        <f t="shared" si="1"/>
        <v>3261741</v>
      </c>
      <c r="G18" s="72">
        <f t="shared" si="1"/>
        <v>5811577</v>
      </c>
      <c r="H18" s="72">
        <f t="shared" si="1"/>
        <v>4074894</v>
      </c>
      <c r="I18" s="72">
        <f t="shared" si="1"/>
        <v>13148212</v>
      </c>
      <c r="J18" s="72">
        <f t="shared" si="1"/>
        <v>4586106</v>
      </c>
      <c r="K18" s="72">
        <f t="shared" si="1"/>
        <v>1242903</v>
      </c>
      <c r="L18" s="72">
        <f t="shared" si="1"/>
        <v>15217873</v>
      </c>
      <c r="M18" s="72">
        <f t="shared" si="1"/>
        <v>21046882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34195094</v>
      </c>
      <c r="W18" s="72">
        <f t="shared" si="1"/>
        <v>65130726</v>
      </c>
      <c r="X18" s="72">
        <f t="shared" si="1"/>
        <v>-30935632</v>
      </c>
      <c r="Y18" s="66">
        <f>+IF(W18&lt;&gt;0,(X18/W18)*100,0)</f>
        <v>-47.497753978667454</v>
      </c>
      <c r="Z18" s="73">
        <f t="shared" si="1"/>
        <v>150073451</v>
      </c>
    </row>
    <row r="19" spans="1:26" ht="13.5">
      <c r="A19" s="69" t="s">
        <v>43</v>
      </c>
      <c r="B19" s="74">
        <f>+B10-B18</f>
        <v>-31984225</v>
      </c>
      <c r="C19" s="74">
        <f>+C10-C18</f>
        <v>0</v>
      </c>
      <c r="D19" s="75">
        <f aca="true" t="shared" si="2" ref="D19:Z19">+D10-D18</f>
        <v>-33458187</v>
      </c>
      <c r="E19" s="76">
        <f t="shared" si="2"/>
        <v>-33458187</v>
      </c>
      <c r="F19" s="76">
        <f t="shared" si="2"/>
        <v>18932313</v>
      </c>
      <c r="G19" s="76">
        <f t="shared" si="2"/>
        <v>2303868</v>
      </c>
      <c r="H19" s="76">
        <f t="shared" si="2"/>
        <v>1120991</v>
      </c>
      <c r="I19" s="76">
        <f t="shared" si="2"/>
        <v>22357172</v>
      </c>
      <c r="J19" s="76">
        <f t="shared" si="2"/>
        <v>696458</v>
      </c>
      <c r="K19" s="76">
        <f t="shared" si="2"/>
        <v>3506627</v>
      </c>
      <c r="L19" s="76">
        <f t="shared" si="2"/>
        <v>1608210</v>
      </c>
      <c r="M19" s="76">
        <f t="shared" si="2"/>
        <v>5811295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28168467</v>
      </c>
      <c r="W19" s="76">
        <f>IF(E10=E18,0,W10-W18)</f>
        <v>-403380</v>
      </c>
      <c r="X19" s="76">
        <f t="shared" si="2"/>
        <v>28571847</v>
      </c>
      <c r="Y19" s="77">
        <f>+IF(W19&lt;&gt;0,(X19/W19)*100,0)</f>
        <v>-7083.109474936784</v>
      </c>
      <c r="Z19" s="78">
        <f t="shared" si="2"/>
        <v>-33458187</v>
      </c>
    </row>
    <row r="20" spans="1:26" ht="13.5">
      <c r="A20" s="57" t="s">
        <v>44</v>
      </c>
      <c r="B20" s="18">
        <v>14612463</v>
      </c>
      <c r="C20" s="18">
        <v>0</v>
      </c>
      <c r="D20" s="58">
        <v>30166000</v>
      </c>
      <c r="E20" s="59">
        <v>30166000</v>
      </c>
      <c r="F20" s="59">
        <v>0</v>
      </c>
      <c r="G20" s="59">
        <v>1000000</v>
      </c>
      <c r="H20" s="59">
        <v>-931372</v>
      </c>
      <c r="I20" s="59">
        <v>68628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68628</v>
      </c>
      <c r="W20" s="59">
        <v>20110666</v>
      </c>
      <c r="X20" s="59">
        <v>-20042038</v>
      </c>
      <c r="Y20" s="60">
        <v>-99.66</v>
      </c>
      <c r="Z20" s="61">
        <v>30166000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-17371762</v>
      </c>
      <c r="C22" s="85">
        <f>SUM(C19:C21)</f>
        <v>0</v>
      </c>
      <c r="D22" s="86">
        <f aca="true" t="shared" si="3" ref="D22:Z22">SUM(D19:D21)</f>
        <v>-3292187</v>
      </c>
      <c r="E22" s="87">
        <f t="shared" si="3"/>
        <v>-3292187</v>
      </c>
      <c r="F22" s="87">
        <f t="shared" si="3"/>
        <v>18932313</v>
      </c>
      <c r="G22" s="87">
        <f t="shared" si="3"/>
        <v>3303868</v>
      </c>
      <c r="H22" s="87">
        <f t="shared" si="3"/>
        <v>189619</v>
      </c>
      <c r="I22" s="87">
        <f t="shared" si="3"/>
        <v>22425800</v>
      </c>
      <c r="J22" s="87">
        <f t="shared" si="3"/>
        <v>696458</v>
      </c>
      <c r="K22" s="87">
        <f t="shared" si="3"/>
        <v>3506627</v>
      </c>
      <c r="L22" s="87">
        <f t="shared" si="3"/>
        <v>1608210</v>
      </c>
      <c r="M22" s="87">
        <f t="shared" si="3"/>
        <v>5811295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28237095</v>
      </c>
      <c r="W22" s="87">
        <f t="shared" si="3"/>
        <v>19707286</v>
      </c>
      <c r="X22" s="87">
        <f t="shared" si="3"/>
        <v>8529809</v>
      </c>
      <c r="Y22" s="88">
        <f>+IF(W22&lt;&gt;0,(X22/W22)*100,0)</f>
        <v>43.28251490337127</v>
      </c>
      <c r="Z22" s="89">
        <f t="shared" si="3"/>
        <v>-3292187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-17371762</v>
      </c>
      <c r="C24" s="74">
        <f>SUM(C22:C23)</f>
        <v>0</v>
      </c>
      <c r="D24" s="75">
        <f aca="true" t="shared" si="4" ref="D24:Z24">SUM(D22:D23)</f>
        <v>-3292187</v>
      </c>
      <c r="E24" s="76">
        <f t="shared" si="4"/>
        <v>-3292187</v>
      </c>
      <c r="F24" s="76">
        <f t="shared" si="4"/>
        <v>18932313</v>
      </c>
      <c r="G24" s="76">
        <f t="shared" si="4"/>
        <v>3303868</v>
      </c>
      <c r="H24" s="76">
        <f t="shared" si="4"/>
        <v>189619</v>
      </c>
      <c r="I24" s="76">
        <f t="shared" si="4"/>
        <v>22425800</v>
      </c>
      <c r="J24" s="76">
        <f t="shared" si="4"/>
        <v>696458</v>
      </c>
      <c r="K24" s="76">
        <f t="shared" si="4"/>
        <v>3506627</v>
      </c>
      <c r="L24" s="76">
        <f t="shared" si="4"/>
        <v>1608210</v>
      </c>
      <c r="M24" s="76">
        <f t="shared" si="4"/>
        <v>5811295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28237095</v>
      </c>
      <c r="W24" s="76">
        <f t="shared" si="4"/>
        <v>19707286</v>
      </c>
      <c r="X24" s="76">
        <f t="shared" si="4"/>
        <v>8529809</v>
      </c>
      <c r="Y24" s="77">
        <f>+IF(W24&lt;&gt;0,(X24/W24)*100,0)</f>
        <v>43.28251490337127</v>
      </c>
      <c r="Z24" s="78">
        <f t="shared" si="4"/>
        <v>-3292187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16642738</v>
      </c>
      <c r="C27" s="21">
        <v>0</v>
      </c>
      <c r="D27" s="98">
        <v>30166000</v>
      </c>
      <c r="E27" s="99">
        <v>30166000</v>
      </c>
      <c r="F27" s="99">
        <v>0</v>
      </c>
      <c r="G27" s="99">
        <v>0</v>
      </c>
      <c r="H27" s="99">
        <v>544521</v>
      </c>
      <c r="I27" s="99">
        <v>544521</v>
      </c>
      <c r="J27" s="99">
        <v>0</v>
      </c>
      <c r="K27" s="99">
        <v>0</v>
      </c>
      <c r="L27" s="99">
        <v>2123682</v>
      </c>
      <c r="M27" s="99">
        <v>2123682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2668203</v>
      </c>
      <c r="W27" s="99">
        <v>15083000</v>
      </c>
      <c r="X27" s="99">
        <v>-12414797</v>
      </c>
      <c r="Y27" s="100">
        <v>-82.31</v>
      </c>
      <c r="Z27" s="101">
        <v>30166000</v>
      </c>
    </row>
    <row r="28" spans="1:26" ht="13.5">
      <c r="A28" s="102" t="s">
        <v>44</v>
      </c>
      <c r="B28" s="18">
        <v>16537624</v>
      </c>
      <c r="C28" s="18">
        <v>0</v>
      </c>
      <c r="D28" s="58">
        <v>30166000</v>
      </c>
      <c r="E28" s="59">
        <v>30166000</v>
      </c>
      <c r="F28" s="59">
        <v>0</v>
      </c>
      <c r="G28" s="59">
        <v>0</v>
      </c>
      <c r="H28" s="59">
        <v>544521</v>
      </c>
      <c r="I28" s="59">
        <v>544521</v>
      </c>
      <c r="J28" s="59">
        <v>0</v>
      </c>
      <c r="K28" s="59">
        <v>0</v>
      </c>
      <c r="L28" s="59">
        <v>2123682</v>
      </c>
      <c r="M28" s="59">
        <v>2123682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2668203</v>
      </c>
      <c r="W28" s="59">
        <v>15083000</v>
      </c>
      <c r="X28" s="59">
        <v>-12414797</v>
      </c>
      <c r="Y28" s="60">
        <v>-82.31</v>
      </c>
      <c r="Z28" s="61">
        <v>30166000</v>
      </c>
    </row>
    <row r="29" spans="1:26" ht="13.5">
      <c r="A29" s="57" t="s">
        <v>111</v>
      </c>
      <c r="B29" s="18">
        <v>105114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16642738</v>
      </c>
      <c r="C32" s="21">
        <f>SUM(C28:C31)</f>
        <v>0</v>
      </c>
      <c r="D32" s="98">
        <f aca="true" t="shared" si="5" ref="D32:Z32">SUM(D28:D31)</f>
        <v>30166000</v>
      </c>
      <c r="E32" s="99">
        <f t="shared" si="5"/>
        <v>30166000</v>
      </c>
      <c r="F32" s="99">
        <f t="shared" si="5"/>
        <v>0</v>
      </c>
      <c r="G32" s="99">
        <f t="shared" si="5"/>
        <v>0</v>
      </c>
      <c r="H32" s="99">
        <f t="shared" si="5"/>
        <v>544521</v>
      </c>
      <c r="I32" s="99">
        <f t="shared" si="5"/>
        <v>544521</v>
      </c>
      <c r="J32" s="99">
        <f t="shared" si="5"/>
        <v>0</v>
      </c>
      <c r="K32" s="99">
        <f t="shared" si="5"/>
        <v>0</v>
      </c>
      <c r="L32" s="99">
        <f t="shared" si="5"/>
        <v>2123682</v>
      </c>
      <c r="M32" s="99">
        <f t="shared" si="5"/>
        <v>2123682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2668203</v>
      </c>
      <c r="W32" s="99">
        <f t="shared" si="5"/>
        <v>15083000</v>
      </c>
      <c r="X32" s="99">
        <f t="shared" si="5"/>
        <v>-12414797</v>
      </c>
      <c r="Y32" s="100">
        <f>+IF(W32&lt;&gt;0,(X32/W32)*100,0)</f>
        <v>-82.3098654113903</v>
      </c>
      <c r="Z32" s="101">
        <f t="shared" si="5"/>
        <v>30166000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34992819</v>
      </c>
      <c r="C35" s="18">
        <v>0</v>
      </c>
      <c r="D35" s="58">
        <v>107285093</v>
      </c>
      <c r="E35" s="59">
        <v>107285093</v>
      </c>
      <c r="F35" s="59">
        <v>35764621</v>
      </c>
      <c r="G35" s="59">
        <v>35764621</v>
      </c>
      <c r="H35" s="59">
        <v>35764621</v>
      </c>
      <c r="I35" s="59">
        <v>35764621</v>
      </c>
      <c r="J35" s="59">
        <v>35764621</v>
      </c>
      <c r="K35" s="59">
        <v>35764621</v>
      </c>
      <c r="L35" s="59">
        <v>35764621</v>
      </c>
      <c r="M35" s="59">
        <v>35764621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35764621</v>
      </c>
      <c r="W35" s="59">
        <v>53642547</v>
      </c>
      <c r="X35" s="59">
        <v>-17877926</v>
      </c>
      <c r="Y35" s="60">
        <v>-33.33</v>
      </c>
      <c r="Z35" s="61">
        <v>107285093</v>
      </c>
    </row>
    <row r="36" spans="1:26" ht="13.5">
      <c r="A36" s="57" t="s">
        <v>53</v>
      </c>
      <c r="B36" s="18">
        <v>249251090</v>
      </c>
      <c r="C36" s="18">
        <v>0</v>
      </c>
      <c r="D36" s="58">
        <v>117121348</v>
      </c>
      <c r="E36" s="59">
        <v>117121348</v>
      </c>
      <c r="F36" s="59">
        <v>247208052</v>
      </c>
      <c r="G36" s="59">
        <v>247208052</v>
      </c>
      <c r="H36" s="59">
        <v>247208052</v>
      </c>
      <c r="I36" s="59">
        <v>247208052</v>
      </c>
      <c r="J36" s="59">
        <v>247208052</v>
      </c>
      <c r="K36" s="59">
        <v>247208052</v>
      </c>
      <c r="L36" s="59">
        <v>247208052</v>
      </c>
      <c r="M36" s="59">
        <v>247208052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247208052</v>
      </c>
      <c r="W36" s="59">
        <v>58560674</v>
      </c>
      <c r="X36" s="59">
        <v>188647378</v>
      </c>
      <c r="Y36" s="60">
        <v>322.14</v>
      </c>
      <c r="Z36" s="61">
        <v>117121348</v>
      </c>
    </row>
    <row r="37" spans="1:26" ht="13.5">
      <c r="A37" s="57" t="s">
        <v>54</v>
      </c>
      <c r="B37" s="18">
        <v>156443639</v>
      </c>
      <c r="C37" s="18">
        <v>0</v>
      </c>
      <c r="D37" s="58">
        <v>109675390</v>
      </c>
      <c r="E37" s="59">
        <v>109675390</v>
      </c>
      <c r="F37" s="59">
        <v>156438807</v>
      </c>
      <c r="G37" s="59">
        <v>156438807</v>
      </c>
      <c r="H37" s="59">
        <v>156438807</v>
      </c>
      <c r="I37" s="59">
        <v>156438807</v>
      </c>
      <c r="J37" s="59">
        <v>156438807</v>
      </c>
      <c r="K37" s="59">
        <v>156438807</v>
      </c>
      <c r="L37" s="59">
        <v>156438807</v>
      </c>
      <c r="M37" s="59">
        <v>156438807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156438807</v>
      </c>
      <c r="W37" s="59">
        <v>54837695</v>
      </c>
      <c r="X37" s="59">
        <v>101601112</v>
      </c>
      <c r="Y37" s="60">
        <v>185.28</v>
      </c>
      <c r="Z37" s="61">
        <v>109675390</v>
      </c>
    </row>
    <row r="38" spans="1:26" ht="13.5">
      <c r="A38" s="57" t="s">
        <v>55</v>
      </c>
      <c r="B38" s="18">
        <v>20766262</v>
      </c>
      <c r="C38" s="18">
        <v>0</v>
      </c>
      <c r="D38" s="58">
        <v>20316730</v>
      </c>
      <c r="E38" s="59">
        <v>20316730</v>
      </c>
      <c r="F38" s="59">
        <v>20921262</v>
      </c>
      <c r="G38" s="59">
        <v>20921262</v>
      </c>
      <c r="H38" s="59">
        <v>20921262</v>
      </c>
      <c r="I38" s="59">
        <v>20921262</v>
      </c>
      <c r="J38" s="59">
        <v>20921262</v>
      </c>
      <c r="K38" s="59">
        <v>20921262</v>
      </c>
      <c r="L38" s="59">
        <v>20921262</v>
      </c>
      <c r="M38" s="59">
        <v>20921262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20921262</v>
      </c>
      <c r="W38" s="59">
        <v>10158365</v>
      </c>
      <c r="X38" s="59">
        <v>10762897</v>
      </c>
      <c r="Y38" s="60">
        <v>105.95</v>
      </c>
      <c r="Z38" s="61">
        <v>20316730</v>
      </c>
    </row>
    <row r="39" spans="1:26" ht="13.5">
      <c r="A39" s="57" t="s">
        <v>56</v>
      </c>
      <c r="B39" s="18">
        <v>107034008</v>
      </c>
      <c r="C39" s="18">
        <v>0</v>
      </c>
      <c r="D39" s="58">
        <v>94414321</v>
      </c>
      <c r="E39" s="59">
        <v>94414321</v>
      </c>
      <c r="F39" s="59">
        <v>105612604</v>
      </c>
      <c r="G39" s="59">
        <v>105612604</v>
      </c>
      <c r="H39" s="59">
        <v>105612604</v>
      </c>
      <c r="I39" s="59">
        <v>105612604</v>
      </c>
      <c r="J39" s="59">
        <v>105612604</v>
      </c>
      <c r="K39" s="59">
        <v>105612604</v>
      </c>
      <c r="L39" s="59">
        <v>105612604</v>
      </c>
      <c r="M39" s="59">
        <v>105612604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105612604</v>
      </c>
      <c r="W39" s="59">
        <v>47207161</v>
      </c>
      <c r="X39" s="59">
        <v>58405443</v>
      </c>
      <c r="Y39" s="60">
        <v>123.72</v>
      </c>
      <c r="Z39" s="61">
        <v>94414321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20067162</v>
      </c>
      <c r="C42" s="18">
        <v>0</v>
      </c>
      <c r="D42" s="58">
        <v>43755665</v>
      </c>
      <c r="E42" s="59">
        <v>43755665</v>
      </c>
      <c r="F42" s="59">
        <v>18274637</v>
      </c>
      <c r="G42" s="59">
        <v>-838923</v>
      </c>
      <c r="H42" s="59">
        <v>-2848235</v>
      </c>
      <c r="I42" s="59">
        <v>14587479</v>
      </c>
      <c r="J42" s="59">
        <v>-2245301</v>
      </c>
      <c r="K42" s="59">
        <v>805567</v>
      </c>
      <c r="L42" s="59">
        <v>-1969306</v>
      </c>
      <c r="M42" s="59">
        <v>-3409040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11178439</v>
      </c>
      <c r="W42" s="59">
        <v>34166918</v>
      </c>
      <c r="X42" s="59">
        <v>-22988479</v>
      </c>
      <c r="Y42" s="60">
        <v>-67.28</v>
      </c>
      <c r="Z42" s="61">
        <v>43755665</v>
      </c>
    </row>
    <row r="43" spans="1:26" ht="13.5">
      <c r="A43" s="57" t="s">
        <v>59</v>
      </c>
      <c r="B43" s="18">
        <v>-16290739</v>
      </c>
      <c r="C43" s="18">
        <v>0</v>
      </c>
      <c r="D43" s="58">
        <v>-26716744</v>
      </c>
      <c r="E43" s="59">
        <v>-26716744</v>
      </c>
      <c r="F43" s="59">
        <v>0</v>
      </c>
      <c r="G43" s="59">
        <v>0</v>
      </c>
      <c r="H43" s="59">
        <v>-544521</v>
      </c>
      <c r="I43" s="59">
        <v>-544521</v>
      </c>
      <c r="J43" s="59">
        <v>0</v>
      </c>
      <c r="K43" s="59">
        <v>-594922</v>
      </c>
      <c r="L43" s="59">
        <v>-2123682</v>
      </c>
      <c r="M43" s="59">
        <v>-2718604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-3263125</v>
      </c>
      <c r="W43" s="59">
        <v>-18386038</v>
      </c>
      <c r="X43" s="59">
        <v>15122913</v>
      </c>
      <c r="Y43" s="60">
        <v>-82.25</v>
      </c>
      <c r="Z43" s="61">
        <v>-26716744</v>
      </c>
    </row>
    <row r="44" spans="1:26" ht="13.5">
      <c r="A44" s="57" t="s">
        <v>60</v>
      </c>
      <c r="B44" s="18">
        <v>4473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3887003</v>
      </c>
      <c r="C45" s="21">
        <v>0</v>
      </c>
      <c r="D45" s="98">
        <v>2136922</v>
      </c>
      <c r="E45" s="99">
        <v>2136922</v>
      </c>
      <c r="F45" s="99">
        <v>18274637</v>
      </c>
      <c r="G45" s="99">
        <v>17435714</v>
      </c>
      <c r="H45" s="99">
        <v>14042958</v>
      </c>
      <c r="I45" s="99">
        <v>14042958</v>
      </c>
      <c r="J45" s="99">
        <v>11797657</v>
      </c>
      <c r="K45" s="99">
        <v>12008302</v>
      </c>
      <c r="L45" s="99">
        <v>7915314</v>
      </c>
      <c r="M45" s="99">
        <v>7915314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7915314</v>
      </c>
      <c r="W45" s="99">
        <v>878881</v>
      </c>
      <c r="X45" s="99">
        <v>7036433</v>
      </c>
      <c r="Y45" s="100">
        <v>800.61</v>
      </c>
      <c r="Z45" s="101">
        <v>2136922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4769701</v>
      </c>
      <c r="C49" s="51">
        <v>0</v>
      </c>
      <c r="D49" s="128">
        <v>3797303</v>
      </c>
      <c r="E49" s="53">
        <v>3615909</v>
      </c>
      <c r="F49" s="53">
        <v>0</v>
      </c>
      <c r="G49" s="53">
        <v>0</v>
      </c>
      <c r="H49" s="53">
        <v>0</v>
      </c>
      <c r="I49" s="53">
        <v>3638011</v>
      </c>
      <c r="J49" s="53">
        <v>0</v>
      </c>
      <c r="K49" s="53">
        <v>0</v>
      </c>
      <c r="L49" s="53">
        <v>0</v>
      </c>
      <c r="M49" s="53">
        <v>3520277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4042368</v>
      </c>
      <c r="W49" s="53">
        <v>18555448</v>
      </c>
      <c r="X49" s="53">
        <v>166458224</v>
      </c>
      <c r="Y49" s="53">
        <v>208397241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2844708</v>
      </c>
      <c r="C51" s="51">
        <v>0</v>
      </c>
      <c r="D51" s="128">
        <v>4195925</v>
      </c>
      <c r="E51" s="53">
        <v>4326006</v>
      </c>
      <c r="F51" s="53">
        <v>0</v>
      </c>
      <c r="G51" s="53">
        <v>0</v>
      </c>
      <c r="H51" s="53">
        <v>0</v>
      </c>
      <c r="I51" s="53">
        <v>4285997</v>
      </c>
      <c r="J51" s="53">
        <v>0</v>
      </c>
      <c r="K51" s="53">
        <v>0</v>
      </c>
      <c r="L51" s="53">
        <v>0</v>
      </c>
      <c r="M51" s="53">
        <v>4259154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47644420</v>
      </c>
      <c r="W51" s="53">
        <v>1978964</v>
      </c>
      <c r="X51" s="53">
        <v>71443089</v>
      </c>
      <c r="Y51" s="53">
        <v>140978263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41.82722709310881</v>
      </c>
      <c r="C58" s="5">
        <f>IF(C67=0,0,+(C76/C67)*100)</f>
        <v>0</v>
      </c>
      <c r="D58" s="6">
        <f aca="true" t="shared" si="6" ref="D58:Z58">IF(D67=0,0,+(D76/D67)*100)</f>
        <v>59.4171547209899</v>
      </c>
      <c r="E58" s="7">
        <f t="shared" si="6"/>
        <v>59.4171547209899</v>
      </c>
      <c r="F58" s="7">
        <f t="shared" si="6"/>
        <v>17.943299273753823</v>
      </c>
      <c r="G58" s="7">
        <f t="shared" si="6"/>
        <v>12.57779009987262</v>
      </c>
      <c r="H58" s="7">
        <f t="shared" si="6"/>
        <v>23.01111293447446</v>
      </c>
      <c r="I58" s="7">
        <f t="shared" si="6"/>
        <v>17.53487119944594</v>
      </c>
      <c r="J58" s="7">
        <f t="shared" si="6"/>
        <v>26.022851325005668</v>
      </c>
      <c r="K58" s="7">
        <f t="shared" si="6"/>
        <v>36.91829539077178</v>
      </c>
      <c r="L58" s="7">
        <f t="shared" si="6"/>
        <v>24.599702753634496</v>
      </c>
      <c r="M58" s="7">
        <f t="shared" si="6"/>
        <v>28.286320972186317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22.46508532231378</v>
      </c>
      <c r="W58" s="7">
        <f t="shared" si="6"/>
        <v>59.99994134100333</v>
      </c>
      <c r="X58" s="7">
        <f t="shared" si="6"/>
        <v>0</v>
      </c>
      <c r="Y58" s="7">
        <f t="shared" si="6"/>
        <v>0</v>
      </c>
      <c r="Z58" s="8">
        <f t="shared" si="6"/>
        <v>59.4171547209899</v>
      </c>
    </row>
    <row r="59" spans="1:26" ht="13.5">
      <c r="A59" s="36" t="s">
        <v>31</v>
      </c>
      <c r="B59" s="9">
        <f aca="true" t="shared" si="7" ref="B59:Z66">IF(B68=0,0,+(B77/B68)*100)</f>
        <v>157.91987111637889</v>
      </c>
      <c r="C59" s="9">
        <f t="shared" si="7"/>
        <v>0</v>
      </c>
      <c r="D59" s="2">
        <f t="shared" si="7"/>
        <v>59.9999235510698</v>
      </c>
      <c r="E59" s="10">
        <f t="shared" si="7"/>
        <v>59.9999235510698</v>
      </c>
      <c r="F59" s="10">
        <f t="shared" si="7"/>
        <v>20.342132751255367</v>
      </c>
      <c r="G59" s="10">
        <f t="shared" si="7"/>
        <v>20.35466318625251</v>
      </c>
      <c r="H59" s="10">
        <f t="shared" si="7"/>
        <v>56.691695390834</v>
      </c>
      <c r="I59" s="10">
        <f t="shared" si="7"/>
        <v>28.62759940441355</v>
      </c>
      <c r="J59" s="10">
        <f t="shared" si="7"/>
        <v>32.07267434480541</v>
      </c>
      <c r="K59" s="10">
        <f t="shared" si="7"/>
        <v>21.447235622854492</v>
      </c>
      <c r="L59" s="10">
        <f t="shared" si="7"/>
        <v>29.958234027138047</v>
      </c>
      <c r="M59" s="10">
        <f t="shared" si="7"/>
        <v>27.773105373950706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28.28310721575219</v>
      </c>
      <c r="W59" s="10">
        <f t="shared" si="7"/>
        <v>59.99989806813636</v>
      </c>
      <c r="X59" s="10">
        <f t="shared" si="7"/>
        <v>0</v>
      </c>
      <c r="Y59" s="10">
        <f t="shared" si="7"/>
        <v>0</v>
      </c>
      <c r="Z59" s="11">
        <f t="shared" si="7"/>
        <v>59.9999235510698</v>
      </c>
    </row>
    <row r="60" spans="1:26" ht="13.5">
      <c r="A60" s="37" t="s">
        <v>32</v>
      </c>
      <c r="B60" s="12">
        <f t="shared" si="7"/>
        <v>30.080881042011843</v>
      </c>
      <c r="C60" s="12">
        <f t="shared" si="7"/>
        <v>0</v>
      </c>
      <c r="D60" s="3">
        <f t="shared" si="7"/>
        <v>59.15579791186217</v>
      </c>
      <c r="E60" s="13">
        <f t="shared" si="7"/>
        <v>59.15579791186217</v>
      </c>
      <c r="F60" s="13">
        <f t="shared" si="7"/>
        <v>19.054222824849667</v>
      </c>
      <c r="G60" s="13">
        <f t="shared" si="7"/>
        <v>12.284924116189167</v>
      </c>
      <c r="H60" s="13">
        <f t="shared" si="7"/>
        <v>22.160884017330716</v>
      </c>
      <c r="I60" s="13">
        <f t="shared" si="7"/>
        <v>17.247506274090014</v>
      </c>
      <c r="J60" s="13">
        <f t="shared" si="7"/>
        <v>32.6120647174065</v>
      </c>
      <c r="K60" s="13">
        <f t="shared" si="7"/>
        <v>39.373869694267064</v>
      </c>
      <c r="L60" s="13">
        <f t="shared" si="7"/>
        <v>31.04711558797221</v>
      </c>
      <c r="M60" s="13">
        <f t="shared" si="7"/>
        <v>34.111529844404984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25.118084636332995</v>
      </c>
      <c r="W60" s="13">
        <f t="shared" si="7"/>
        <v>59.99994879516445</v>
      </c>
      <c r="X60" s="13">
        <f t="shared" si="7"/>
        <v>0</v>
      </c>
      <c r="Y60" s="13">
        <f t="shared" si="7"/>
        <v>0</v>
      </c>
      <c r="Z60" s="14">
        <f t="shared" si="7"/>
        <v>59.15579791186217</v>
      </c>
    </row>
    <row r="61" spans="1:26" ht="13.5">
      <c r="A61" s="38" t="s">
        <v>114</v>
      </c>
      <c r="B61" s="12">
        <f t="shared" si="7"/>
        <v>19.367016795230064</v>
      </c>
      <c r="C61" s="12">
        <f t="shared" si="7"/>
        <v>0</v>
      </c>
      <c r="D61" s="3">
        <f t="shared" si="7"/>
        <v>63.70152114998749</v>
      </c>
      <c r="E61" s="13">
        <f t="shared" si="7"/>
        <v>63.70152114998749</v>
      </c>
      <c r="F61" s="13">
        <f t="shared" si="7"/>
        <v>23.869777893525164</v>
      </c>
      <c r="G61" s="13">
        <f t="shared" si="7"/>
        <v>11.969319608465252</v>
      </c>
      <c r="H61" s="13">
        <f t="shared" si="7"/>
        <v>31.00492881994757</v>
      </c>
      <c r="I61" s="13">
        <f t="shared" si="7"/>
        <v>20.487452972835264</v>
      </c>
      <c r="J61" s="13">
        <f t="shared" si="7"/>
        <v>50.22947933665608</v>
      </c>
      <c r="K61" s="13">
        <f t="shared" si="7"/>
        <v>71.93438664800392</v>
      </c>
      <c r="L61" s="13">
        <f t="shared" si="7"/>
        <v>44.610145978497336</v>
      </c>
      <c r="M61" s="13">
        <f t="shared" si="7"/>
        <v>54.06182813035054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35.03119234216958</v>
      </c>
      <c r="W61" s="13">
        <f t="shared" si="7"/>
        <v>59.99996743636251</v>
      </c>
      <c r="X61" s="13">
        <f t="shared" si="7"/>
        <v>0</v>
      </c>
      <c r="Y61" s="13">
        <f t="shared" si="7"/>
        <v>0</v>
      </c>
      <c r="Z61" s="14">
        <f t="shared" si="7"/>
        <v>63.70152114998749</v>
      </c>
    </row>
    <row r="62" spans="1:26" ht="13.5">
      <c r="A62" s="38" t="s">
        <v>115</v>
      </c>
      <c r="B62" s="12">
        <f t="shared" si="7"/>
        <v>37.53846691742269</v>
      </c>
      <c r="C62" s="12">
        <f t="shared" si="7"/>
        <v>0</v>
      </c>
      <c r="D62" s="3">
        <f t="shared" si="7"/>
        <v>59.99997943370242</v>
      </c>
      <c r="E62" s="13">
        <f t="shared" si="7"/>
        <v>59.99997943370242</v>
      </c>
      <c r="F62" s="13">
        <f t="shared" si="7"/>
        <v>14.983604236133536</v>
      </c>
      <c r="G62" s="13">
        <f t="shared" si="7"/>
        <v>25.66680418288461</v>
      </c>
      <c r="H62" s="13">
        <f t="shared" si="7"/>
        <v>18.573026904906996</v>
      </c>
      <c r="I62" s="13">
        <f t="shared" si="7"/>
        <v>19.2797794036239</v>
      </c>
      <c r="J62" s="13">
        <f t="shared" si="7"/>
        <v>20.1003400147419</v>
      </c>
      <c r="K62" s="13">
        <f t="shared" si="7"/>
        <v>17.399605322666716</v>
      </c>
      <c r="L62" s="13">
        <f t="shared" si="7"/>
        <v>17.989780539144924</v>
      </c>
      <c r="M62" s="13">
        <f t="shared" si="7"/>
        <v>18.492364341860934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18.844414394897633</v>
      </c>
      <c r="W62" s="13">
        <f t="shared" si="7"/>
        <v>59.99994515657113</v>
      </c>
      <c r="X62" s="13">
        <f t="shared" si="7"/>
        <v>0</v>
      </c>
      <c r="Y62" s="13">
        <f t="shared" si="7"/>
        <v>0</v>
      </c>
      <c r="Z62" s="14">
        <f t="shared" si="7"/>
        <v>59.99997943370242</v>
      </c>
    </row>
    <row r="63" spans="1:26" ht="13.5">
      <c r="A63" s="38" t="s">
        <v>116</v>
      </c>
      <c r="B63" s="12">
        <f t="shared" si="7"/>
        <v>63.62378749195147</v>
      </c>
      <c r="C63" s="12">
        <f t="shared" si="7"/>
        <v>0</v>
      </c>
      <c r="D63" s="3">
        <f t="shared" si="7"/>
        <v>53.53666758288246</v>
      </c>
      <c r="E63" s="13">
        <f t="shared" si="7"/>
        <v>53.53666758288246</v>
      </c>
      <c r="F63" s="13">
        <f t="shared" si="7"/>
        <v>4.5365726407804265</v>
      </c>
      <c r="G63" s="13">
        <f t="shared" si="7"/>
        <v>6.877989105686655</v>
      </c>
      <c r="H63" s="13">
        <f t="shared" si="7"/>
        <v>1.6786989836732986</v>
      </c>
      <c r="I63" s="13">
        <f t="shared" si="7"/>
        <v>4.36443083627867</v>
      </c>
      <c r="J63" s="13">
        <f t="shared" si="7"/>
        <v>9.822970532810478</v>
      </c>
      <c r="K63" s="13">
        <f t="shared" si="7"/>
        <v>6.089074027503542</v>
      </c>
      <c r="L63" s="13">
        <f t="shared" si="7"/>
        <v>14.165331813402254</v>
      </c>
      <c r="M63" s="13">
        <f t="shared" si="7"/>
        <v>10.043426987605573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7.199574037836188</v>
      </c>
      <c r="W63" s="13">
        <f t="shared" si="7"/>
        <v>59.99991972691095</v>
      </c>
      <c r="X63" s="13">
        <f t="shared" si="7"/>
        <v>0</v>
      </c>
      <c r="Y63" s="13">
        <f t="shared" si="7"/>
        <v>0</v>
      </c>
      <c r="Z63" s="14">
        <f t="shared" si="7"/>
        <v>53.53666758288246</v>
      </c>
    </row>
    <row r="64" spans="1:26" ht="13.5">
      <c r="A64" s="38" t="s">
        <v>117</v>
      </c>
      <c r="B64" s="12">
        <f t="shared" si="7"/>
        <v>35.77492193671383</v>
      </c>
      <c r="C64" s="12">
        <f t="shared" si="7"/>
        <v>0</v>
      </c>
      <c r="D64" s="3">
        <f t="shared" si="7"/>
        <v>49.25733991262316</v>
      </c>
      <c r="E64" s="13">
        <f t="shared" si="7"/>
        <v>49.25733991262316</v>
      </c>
      <c r="F64" s="13">
        <f t="shared" si="7"/>
        <v>30.18611726005713</v>
      </c>
      <c r="G64" s="13">
        <f t="shared" si="7"/>
        <v>8.840384353783561</v>
      </c>
      <c r="H64" s="13">
        <f t="shared" si="7"/>
        <v>8.249956724943743</v>
      </c>
      <c r="I64" s="13">
        <f t="shared" si="7"/>
        <v>15.7583551796343</v>
      </c>
      <c r="J64" s="13">
        <f t="shared" si="7"/>
        <v>11.006902482966215</v>
      </c>
      <c r="K64" s="13">
        <f t="shared" si="7"/>
        <v>8.86886951193297</v>
      </c>
      <c r="L64" s="13">
        <f t="shared" si="7"/>
        <v>10.937989912281784</v>
      </c>
      <c r="M64" s="13">
        <f t="shared" si="7"/>
        <v>10.271384375697359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13.013306704270331</v>
      </c>
      <c r="W64" s="13">
        <f t="shared" si="7"/>
        <v>59.999910132352575</v>
      </c>
      <c r="X64" s="13">
        <f t="shared" si="7"/>
        <v>0</v>
      </c>
      <c r="Y64" s="13">
        <f t="shared" si="7"/>
        <v>0</v>
      </c>
      <c r="Z64" s="14">
        <f t="shared" si="7"/>
        <v>49.25733991262316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59.99992630570931</v>
      </c>
      <c r="E66" s="16">
        <f t="shared" si="7"/>
        <v>59.99992630570931</v>
      </c>
      <c r="F66" s="16">
        <f t="shared" si="7"/>
        <v>8.892424862702084</v>
      </c>
      <c r="G66" s="16">
        <f t="shared" si="7"/>
        <v>3.3720831434463903</v>
      </c>
      <c r="H66" s="16">
        <f t="shared" si="7"/>
        <v>6.084501731979169</v>
      </c>
      <c r="I66" s="16">
        <f t="shared" si="7"/>
        <v>6.110746724232718</v>
      </c>
      <c r="J66" s="16">
        <f t="shared" si="7"/>
        <v>4.6752847260777575</v>
      </c>
      <c r="K66" s="16">
        <f t="shared" si="7"/>
        <v>0</v>
      </c>
      <c r="L66" s="16">
        <f t="shared" si="7"/>
        <v>3.2881662313084132</v>
      </c>
      <c r="M66" s="16">
        <f t="shared" si="7"/>
        <v>5.314598135527335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5.728645989720402</v>
      </c>
      <c r="W66" s="16">
        <f t="shared" si="7"/>
        <v>59.99995087045276</v>
      </c>
      <c r="X66" s="16">
        <f t="shared" si="7"/>
        <v>0</v>
      </c>
      <c r="Y66" s="16">
        <f t="shared" si="7"/>
        <v>0</v>
      </c>
      <c r="Z66" s="17">
        <f t="shared" si="7"/>
        <v>59.99992630570931</v>
      </c>
    </row>
    <row r="67" spans="1:26" ht="13.5" hidden="1">
      <c r="A67" s="40" t="s">
        <v>120</v>
      </c>
      <c r="B67" s="23">
        <v>52544963</v>
      </c>
      <c r="C67" s="23"/>
      <c r="D67" s="24">
        <v>61973634</v>
      </c>
      <c r="E67" s="25">
        <v>61973634</v>
      </c>
      <c r="F67" s="25">
        <v>4584809</v>
      </c>
      <c r="G67" s="25">
        <v>5655604</v>
      </c>
      <c r="H67" s="25">
        <v>4777496</v>
      </c>
      <c r="I67" s="25">
        <v>15017909</v>
      </c>
      <c r="J67" s="25">
        <v>4569188</v>
      </c>
      <c r="K67" s="25">
        <v>3278640</v>
      </c>
      <c r="L67" s="25">
        <v>4871380</v>
      </c>
      <c r="M67" s="25">
        <v>12719208</v>
      </c>
      <c r="N67" s="25"/>
      <c r="O67" s="25"/>
      <c r="P67" s="25"/>
      <c r="Q67" s="25"/>
      <c r="R67" s="25"/>
      <c r="S67" s="25"/>
      <c r="T67" s="25"/>
      <c r="U67" s="25"/>
      <c r="V67" s="25">
        <v>27737117</v>
      </c>
      <c r="W67" s="25">
        <v>30685830</v>
      </c>
      <c r="X67" s="25"/>
      <c r="Y67" s="24"/>
      <c r="Z67" s="26">
        <v>61973634</v>
      </c>
    </row>
    <row r="68" spans="1:26" ht="13.5" hidden="1">
      <c r="A68" s="36" t="s">
        <v>31</v>
      </c>
      <c r="B68" s="18">
        <v>7444856</v>
      </c>
      <c r="C68" s="18"/>
      <c r="D68" s="19">
        <v>9418052</v>
      </c>
      <c r="E68" s="20">
        <v>9418052</v>
      </c>
      <c r="F68" s="20">
        <v>1152652</v>
      </c>
      <c r="G68" s="20">
        <v>920197</v>
      </c>
      <c r="H68" s="20">
        <v>611564</v>
      </c>
      <c r="I68" s="20">
        <v>2684413</v>
      </c>
      <c r="J68" s="20">
        <v>590855</v>
      </c>
      <c r="K68" s="20">
        <v>612326</v>
      </c>
      <c r="L68" s="20">
        <v>610066</v>
      </c>
      <c r="M68" s="20">
        <v>1813247</v>
      </c>
      <c r="N68" s="20"/>
      <c r="O68" s="20"/>
      <c r="P68" s="20"/>
      <c r="Q68" s="20"/>
      <c r="R68" s="20"/>
      <c r="S68" s="20"/>
      <c r="T68" s="20"/>
      <c r="U68" s="20"/>
      <c r="V68" s="20">
        <v>4497660</v>
      </c>
      <c r="W68" s="20">
        <v>4709028</v>
      </c>
      <c r="X68" s="20"/>
      <c r="Y68" s="19"/>
      <c r="Z68" s="22">
        <v>9418052</v>
      </c>
    </row>
    <row r="69" spans="1:26" ht="13.5" hidden="1">
      <c r="A69" s="37" t="s">
        <v>32</v>
      </c>
      <c r="B69" s="18">
        <v>33979038</v>
      </c>
      <c r="C69" s="18"/>
      <c r="D69" s="19">
        <v>42785490</v>
      </c>
      <c r="E69" s="20">
        <v>42785490</v>
      </c>
      <c r="F69" s="20">
        <v>2784842</v>
      </c>
      <c r="G69" s="20">
        <v>4088092</v>
      </c>
      <c r="H69" s="20">
        <v>3105007</v>
      </c>
      <c r="I69" s="20">
        <v>9977941</v>
      </c>
      <c r="J69" s="20">
        <v>2912045</v>
      </c>
      <c r="K69" s="20">
        <v>2666314</v>
      </c>
      <c r="L69" s="20">
        <v>3153797</v>
      </c>
      <c r="M69" s="20">
        <v>8732156</v>
      </c>
      <c r="N69" s="20"/>
      <c r="O69" s="20"/>
      <c r="P69" s="20"/>
      <c r="Q69" s="20"/>
      <c r="R69" s="20"/>
      <c r="S69" s="20"/>
      <c r="T69" s="20"/>
      <c r="U69" s="20"/>
      <c r="V69" s="20">
        <v>18710097</v>
      </c>
      <c r="W69" s="20">
        <v>21091758</v>
      </c>
      <c r="X69" s="20"/>
      <c r="Y69" s="19"/>
      <c r="Z69" s="22">
        <v>42785490</v>
      </c>
    </row>
    <row r="70" spans="1:26" ht="13.5" hidden="1">
      <c r="A70" s="38" t="s">
        <v>114</v>
      </c>
      <c r="B70" s="18">
        <v>19340134</v>
      </c>
      <c r="C70" s="18"/>
      <c r="D70" s="19">
        <v>20825757</v>
      </c>
      <c r="E70" s="20">
        <v>20825757</v>
      </c>
      <c r="F70" s="20">
        <v>1270967</v>
      </c>
      <c r="G70" s="20">
        <v>2707397</v>
      </c>
      <c r="H70" s="20">
        <v>1783997</v>
      </c>
      <c r="I70" s="20">
        <v>5762361</v>
      </c>
      <c r="J70" s="20">
        <v>1470067</v>
      </c>
      <c r="K70" s="20">
        <v>1220971</v>
      </c>
      <c r="L70" s="20">
        <v>1712718</v>
      </c>
      <c r="M70" s="20">
        <v>4403756</v>
      </c>
      <c r="N70" s="20"/>
      <c r="O70" s="20"/>
      <c r="P70" s="20"/>
      <c r="Q70" s="20"/>
      <c r="R70" s="20"/>
      <c r="S70" s="20"/>
      <c r="T70" s="20"/>
      <c r="U70" s="20"/>
      <c r="V70" s="20">
        <v>10166117</v>
      </c>
      <c r="W70" s="20">
        <v>11055276</v>
      </c>
      <c r="X70" s="20"/>
      <c r="Y70" s="19"/>
      <c r="Z70" s="22">
        <v>20825757</v>
      </c>
    </row>
    <row r="71" spans="1:26" ht="13.5" hidden="1">
      <c r="A71" s="38" t="s">
        <v>115</v>
      </c>
      <c r="B71" s="18">
        <v>6807148</v>
      </c>
      <c r="C71" s="18"/>
      <c r="D71" s="19">
        <v>8752183</v>
      </c>
      <c r="E71" s="20">
        <v>8752183</v>
      </c>
      <c r="F71" s="20">
        <v>579113</v>
      </c>
      <c r="G71" s="20">
        <v>446008</v>
      </c>
      <c r="H71" s="20">
        <v>510353</v>
      </c>
      <c r="I71" s="20">
        <v>1535474</v>
      </c>
      <c r="J71" s="20">
        <v>630855</v>
      </c>
      <c r="K71" s="20">
        <v>639003</v>
      </c>
      <c r="L71" s="20">
        <v>628996</v>
      </c>
      <c r="M71" s="20">
        <v>1898854</v>
      </c>
      <c r="N71" s="20"/>
      <c r="O71" s="20"/>
      <c r="P71" s="20"/>
      <c r="Q71" s="20"/>
      <c r="R71" s="20"/>
      <c r="S71" s="20"/>
      <c r="T71" s="20"/>
      <c r="U71" s="20"/>
      <c r="V71" s="20">
        <v>3434328</v>
      </c>
      <c r="W71" s="20">
        <v>4376094</v>
      </c>
      <c r="X71" s="20"/>
      <c r="Y71" s="19"/>
      <c r="Z71" s="22">
        <v>8752183</v>
      </c>
    </row>
    <row r="72" spans="1:26" ht="13.5" hidden="1">
      <c r="A72" s="38" t="s">
        <v>116</v>
      </c>
      <c r="B72" s="18">
        <v>4016262</v>
      </c>
      <c r="C72" s="18"/>
      <c r="D72" s="19">
        <v>6701478</v>
      </c>
      <c r="E72" s="20">
        <v>6701478</v>
      </c>
      <c r="F72" s="20">
        <v>406342</v>
      </c>
      <c r="G72" s="20">
        <v>406267</v>
      </c>
      <c r="H72" s="20">
        <v>406267</v>
      </c>
      <c r="I72" s="20">
        <v>1218876</v>
      </c>
      <c r="J72" s="20">
        <v>406486</v>
      </c>
      <c r="K72" s="20">
        <v>401621</v>
      </c>
      <c r="L72" s="20">
        <v>407036</v>
      </c>
      <c r="M72" s="20">
        <v>1215143</v>
      </c>
      <c r="N72" s="20"/>
      <c r="O72" s="20"/>
      <c r="P72" s="20"/>
      <c r="Q72" s="20"/>
      <c r="R72" s="20"/>
      <c r="S72" s="20"/>
      <c r="T72" s="20"/>
      <c r="U72" s="20"/>
      <c r="V72" s="20">
        <v>2434019</v>
      </c>
      <c r="W72" s="20">
        <v>2989794</v>
      </c>
      <c r="X72" s="20"/>
      <c r="Y72" s="19"/>
      <c r="Z72" s="22">
        <v>6701478</v>
      </c>
    </row>
    <row r="73" spans="1:26" ht="13.5" hidden="1">
      <c r="A73" s="38" t="s">
        <v>117</v>
      </c>
      <c r="B73" s="18">
        <v>3815494</v>
      </c>
      <c r="C73" s="18"/>
      <c r="D73" s="19">
        <v>6506072</v>
      </c>
      <c r="E73" s="20">
        <v>6506072</v>
      </c>
      <c r="F73" s="20">
        <v>404315</v>
      </c>
      <c r="G73" s="20">
        <v>404315</v>
      </c>
      <c r="H73" s="20">
        <v>404390</v>
      </c>
      <c r="I73" s="20">
        <v>1213020</v>
      </c>
      <c r="J73" s="20">
        <v>404637</v>
      </c>
      <c r="K73" s="20">
        <v>404719</v>
      </c>
      <c r="L73" s="20">
        <v>405047</v>
      </c>
      <c r="M73" s="20">
        <v>1214403</v>
      </c>
      <c r="N73" s="20"/>
      <c r="O73" s="20"/>
      <c r="P73" s="20"/>
      <c r="Q73" s="20"/>
      <c r="R73" s="20"/>
      <c r="S73" s="20"/>
      <c r="T73" s="20"/>
      <c r="U73" s="20"/>
      <c r="V73" s="20">
        <v>2427423</v>
      </c>
      <c r="W73" s="20">
        <v>2670594</v>
      </c>
      <c r="X73" s="20"/>
      <c r="Y73" s="19"/>
      <c r="Z73" s="22">
        <v>6506072</v>
      </c>
    </row>
    <row r="74" spans="1:26" ht="13.5" hidden="1">
      <c r="A74" s="38" t="s">
        <v>118</v>
      </c>
      <c r="B74" s="18"/>
      <c r="C74" s="18"/>
      <c r="D74" s="19"/>
      <c r="E74" s="20"/>
      <c r="F74" s="20">
        <v>124105</v>
      </c>
      <c r="G74" s="20">
        <v>124105</v>
      </c>
      <c r="H74" s="20"/>
      <c r="I74" s="20">
        <v>248210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248210</v>
      </c>
      <c r="W74" s="20"/>
      <c r="X74" s="20"/>
      <c r="Y74" s="19"/>
      <c r="Z74" s="22"/>
    </row>
    <row r="75" spans="1:26" ht="13.5" hidden="1">
      <c r="A75" s="39" t="s">
        <v>119</v>
      </c>
      <c r="B75" s="27">
        <v>11121069</v>
      </c>
      <c r="C75" s="27"/>
      <c r="D75" s="28">
        <v>9770092</v>
      </c>
      <c r="E75" s="29">
        <v>9770092</v>
      </c>
      <c r="F75" s="29">
        <v>647315</v>
      </c>
      <c r="G75" s="29">
        <v>647315</v>
      </c>
      <c r="H75" s="29">
        <v>1060925</v>
      </c>
      <c r="I75" s="29">
        <v>2355555</v>
      </c>
      <c r="J75" s="29">
        <v>1066288</v>
      </c>
      <c r="K75" s="29"/>
      <c r="L75" s="29">
        <v>1107517</v>
      </c>
      <c r="M75" s="29">
        <v>2173805</v>
      </c>
      <c r="N75" s="29"/>
      <c r="O75" s="29"/>
      <c r="P75" s="29"/>
      <c r="Q75" s="29"/>
      <c r="R75" s="29"/>
      <c r="S75" s="29"/>
      <c r="T75" s="29"/>
      <c r="U75" s="29"/>
      <c r="V75" s="29">
        <v>4529360</v>
      </c>
      <c r="W75" s="29">
        <v>4885044</v>
      </c>
      <c r="X75" s="29"/>
      <c r="Y75" s="28"/>
      <c r="Z75" s="30">
        <v>9770092</v>
      </c>
    </row>
    <row r="76" spans="1:26" ht="13.5" hidden="1">
      <c r="A76" s="41" t="s">
        <v>121</v>
      </c>
      <c r="B76" s="31">
        <v>21978101</v>
      </c>
      <c r="C76" s="31"/>
      <c r="D76" s="32">
        <v>36822970</v>
      </c>
      <c r="E76" s="33">
        <v>36822970</v>
      </c>
      <c r="F76" s="33">
        <v>822666</v>
      </c>
      <c r="G76" s="33">
        <v>711350</v>
      </c>
      <c r="H76" s="33">
        <v>1099355</v>
      </c>
      <c r="I76" s="33">
        <v>2633371</v>
      </c>
      <c r="J76" s="33">
        <v>1189033</v>
      </c>
      <c r="K76" s="33">
        <v>1210418</v>
      </c>
      <c r="L76" s="33">
        <v>1198345</v>
      </c>
      <c r="M76" s="33">
        <v>3597796</v>
      </c>
      <c r="N76" s="33"/>
      <c r="O76" s="33"/>
      <c r="P76" s="33"/>
      <c r="Q76" s="33"/>
      <c r="R76" s="33"/>
      <c r="S76" s="33"/>
      <c r="T76" s="33"/>
      <c r="U76" s="33"/>
      <c r="V76" s="33">
        <v>6231167</v>
      </c>
      <c r="W76" s="33">
        <v>18411480</v>
      </c>
      <c r="X76" s="33"/>
      <c r="Y76" s="32"/>
      <c r="Z76" s="34">
        <v>36822970</v>
      </c>
    </row>
    <row r="77" spans="1:26" ht="13.5" hidden="1">
      <c r="A77" s="36" t="s">
        <v>31</v>
      </c>
      <c r="B77" s="18">
        <v>11756907</v>
      </c>
      <c r="C77" s="18"/>
      <c r="D77" s="19">
        <v>5650824</v>
      </c>
      <c r="E77" s="20">
        <v>5650824</v>
      </c>
      <c r="F77" s="20">
        <v>234474</v>
      </c>
      <c r="G77" s="20">
        <v>187303</v>
      </c>
      <c r="H77" s="20">
        <v>346706</v>
      </c>
      <c r="I77" s="20">
        <v>768483</v>
      </c>
      <c r="J77" s="20">
        <v>189503</v>
      </c>
      <c r="K77" s="20">
        <v>131327</v>
      </c>
      <c r="L77" s="20">
        <v>182765</v>
      </c>
      <c r="M77" s="20">
        <v>503595</v>
      </c>
      <c r="N77" s="20"/>
      <c r="O77" s="20"/>
      <c r="P77" s="20"/>
      <c r="Q77" s="20"/>
      <c r="R77" s="20"/>
      <c r="S77" s="20"/>
      <c r="T77" s="20"/>
      <c r="U77" s="20"/>
      <c r="V77" s="20">
        <v>1272078</v>
      </c>
      <c r="W77" s="20">
        <v>2825412</v>
      </c>
      <c r="X77" s="20"/>
      <c r="Y77" s="19"/>
      <c r="Z77" s="22">
        <v>5650824</v>
      </c>
    </row>
    <row r="78" spans="1:26" ht="13.5" hidden="1">
      <c r="A78" s="37" t="s">
        <v>32</v>
      </c>
      <c r="B78" s="18">
        <v>10221194</v>
      </c>
      <c r="C78" s="18"/>
      <c r="D78" s="19">
        <v>25310098</v>
      </c>
      <c r="E78" s="20">
        <v>25310098</v>
      </c>
      <c r="F78" s="20">
        <v>530630</v>
      </c>
      <c r="G78" s="20">
        <v>502219</v>
      </c>
      <c r="H78" s="20">
        <v>688097</v>
      </c>
      <c r="I78" s="20">
        <v>1720946</v>
      </c>
      <c r="J78" s="20">
        <v>949678</v>
      </c>
      <c r="K78" s="20">
        <v>1049831</v>
      </c>
      <c r="L78" s="20">
        <v>979163</v>
      </c>
      <c r="M78" s="20">
        <v>2978672</v>
      </c>
      <c r="N78" s="20"/>
      <c r="O78" s="20"/>
      <c r="P78" s="20"/>
      <c r="Q78" s="20"/>
      <c r="R78" s="20"/>
      <c r="S78" s="20"/>
      <c r="T78" s="20"/>
      <c r="U78" s="20"/>
      <c r="V78" s="20">
        <v>4699618</v>
      </c>
      <c r="W78" s="20">
        <v>12655044</v>
      </c>
      <c r="X78" s="20"/>
      <c r="Y78" s="19"/>
      <c r="Z78" s="22">
        <v>25310098</v>
      </c>
    </row>
    <row r="79" spans="1:26" ht="13.5" hidden="1">
      <c r="A79" s="38" t="s">
        <v>114</v>
      </c>
      <c r="B79" s="18">
        <v>3745607</v>
      </c>
      <c r="C79" s="18"/>
      <c r="D79" s="19">
        <v>13266324</v>
      </c>
      <c r="E79" s="20">
        <v>13266324</v>
      </c>
      <c r="F79" s="20">
        <v>303377</v>
      </c>
      <c r="G79" s="20">
        <v>324057</v>
      </c>
      <c r="H79" s="20">
        <v>553127</v>
      </c>
      <c r="I79" s="20">
        <v>1180561</v>
      </c>
      <c r="J79" s="20">
        <v>738407</v>
      </c>
      <c r="K79" s="20">
        <v>878298</v>
      </c>
      <c r="L79" s="20">
        <v>764046</v>
      </c>
      <c r="M79" s="20">
        <v>2380751</v>
      </c>
      <c r="N79" s="20"/>
      <c r="O79" s="20"/>
      <c r="P79" s="20"/>
      <c r="Q79" s="20"/>
      <c r="R79" s="20"/>
      <c r="S79" s="20"/>
      <c r="T79" s="20"/>
      <c r="U79" s="20"/>
      <c r="V79" s="20">
        <v>3561312</v>
      </c>
      <c r="W79" s="20">
        <v>6633162</v>
      </c>
      <c r="X79" s="20"/>
      <c r="Y79" s="19"/>
      <c r="Z79" s="22">
        <v>13266324</v>
      </c>
    </row>
    <row r="80" spans="1:26" ht="13.5" hidden="1">
      <c r="A80" s="38" t="s">
        <v>115</v>
      </c>
      <c r="B80" s="18">
        <v>2555299</v>
      </c>
      <c r="C80" s="18"/>
      <c r="D80" s="19">
        <v>5251308</v>
      </c>
      <c r="E80" s="20">
        <v>5251308</v>
      </c>
      <c r="F80" s="20">
        <v>86772</v>
      </c>
      <c r="G80" s="20">
        <v>114476</v>
      </c>
      <c r="H80" s="20">
        <v>94788</v>
      </c>
      <c r="I80" s="20">
        <v>296036</v>
      </c>
      <c r="J80" s="20">
        <v>126804</v>
      </c>
      <c r="K80" s="20">
        <v>111184</v>
      </c>
      <c r="L80" s="20">
        <v>113155</v>
      </c>
      <c r="M80" s="20">
        <v>351143</v>
      </c>
      <c r="N80" s="20"/>
      <c r="O80" s="20"/>
      <c r="P80" s="20"/>
      <c r="Q80" s="20"/>
      <c r="R80" s="20"/>
      <c r="S80" s="20"/>
      <c r="T80" s="20"/>
      <c r="U80" s="20"/>
      <c r="V80" s="20">
        <v>647179</v>
      </c>
      <c r="W80" s="20">
        <v>2625654</v>
      </c>
      <c r="X80" s="20"/>
      <c r="Y80" s="19"/>
      <c r="Z80" s="22">
        <v>5251308</v>
      </c>
    </row>
    <row r="81" spans="1:26" ht="13.5" hidden="1">
      <c r="A81" s="38" t="s">
        <v>116</v>
      </c>
      <c r="B81" s="18">
        <v>2555298</v>
      </c>
      <c r="C81" s="18"/>
      <c r="D81" s="19">
        <v>3587748</v>
      </c>
      <c r="E81" s="20">
        <v>3587748</v>
      </c>
      <c r="F81" s="20">
        <v>18434</v>
      </c>
      <c r="G81" s="20">
        <v>27943</v>
      </c>
      <c r="H81" s="20">
        <v>6820</v>
      </c>
      <c r="I81" s="20">
        <v>53197</v>
      </c>
      <c r="J81" s="20">
        <v>39929</v>
      </c>
      <c r="K81" s="20">
        <v>24455</v>
      </c>
      <c r="L81" s="20">
        <v>57658</v>
      </c>
      <c r="M81" s="20">
        <v>122042</v>
      </c>
      <c r="N81" s="20"/>
      <c r="O81" s="20"/>
      <c r="P81" s="20"/>
      <c r="Q81" s="20"/>
      <c r="R81" s="20"/>
      <c r="S81" s="20"/>
      <c r="T81" s="20"/>
      <c r="U81" s="20"/>
      <c r="V81" s="20">
        <v>175239</v>
      </c>
      <c r="W81" s="20">
        <v>1793874</v>
      </c>
      <c r="X81" s="20"/>
      <c r="Y81" s="19"/>
      <c r="Z81" s="22">
        <v>3587748</v>
      </c>
    </row>
    <row r="82" spans="1:26" ht="13.5" hidden="1">
      <c r="A82" s="38" t="s">
        <v>117</v>
      </c>
      <c r="B82" s="18">
        <v>1364990</v>
      </c>
      <c r="C82" s="18"/>
      <c r="D82" s="19">
        <v>3204718</v>
      </c>
      <c r="E82" s="20">
        <v>3204718</v>
      </c>
      <c r="F82" s="20">
        <v>122047</v>
      </c>
      <c r="G82" s="20">
        <v>35743</v>
      </c>
      <c r="H82" s="20">
        <v>33362</v>
      </c>
      <c r="I82" s="20">
        <v>191152</v>
      </c>
      <c r="J82" s="20">
        <v>44538</v>
      </c>
      <c r="K82" s="20">
        <v>35894</v>
      </c>
      <c r="L82" s="20">
        <v>44304</v>
      </c>
      <c r="M82" s="20">
        <v>124736</v>
      </c>
      <c r="N82" s="20"/>
      <c r="O82" s="20"/>
      <c r="P82" s="20"/>
      <c r="Q82" s="20"/>
      <c r="R82" s="20"/>
      <c r="S82" s="20"/>
      <c r="T82" s="20"/>
      <c r="U82" s="20"/>
      <c r="V82" s="20">
        <v>315888</v>
      </c>
      <c r="W82" s="20">
        <v>1602354</v>
      </c>
      <c r="X82" s="20"/>
      <c r="Y82" s="19"/>
      <c r="Z82" s="22">
        <v>3204718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5862048</v>
      </c>
      <c r="E84" s="29">
        <v>5862048</v>
      </c>
      <c r="F84" s="29">
        <v>57562</v>
      </c>
      <c r="G84" s="29">
        <v>21828</v>
      </c>
      <c r="H84" s="29">
        <v>64552</v>
      </c>
      <c r="I84" s="29">
        <v>143942</v>
      </c>
      <c r="J84" s="29">
        <v>49852</v>
      </c>
      <c r="K84" s="29">
        <v>29260</v>
      </c>
      <c r="L84" s="29">
        <v>36417</v>
      </c>
      <c r="M84" s="29">
        <v>115529</v>
      </c>
      <c r="N84" s="29"/>
      <c r="O84" s="29"/>
      <c r="P84" s="29"/>
      <c r="Q84" s="29"/>
      <c r="R84" s="29"/>
      <c r="S84" s="29"/>
      <c r="T84" s="29"/>
      <c r="U84" s="29"/>
      <c r="V84" s="29">
        <v>259471</v>
      </c>
      <c r="W84" s="29">
        <v>2931024</v>
      </c>
      <c r="X84" s="29"/>
      <c r="Y84" s="28"/>
      <c r="Z84" s="30">
        <v>5862048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27145605</v>
      </c>
      <c r="E5" s="59">
        <v>27145605</v>
      </c>
      <c r="F5" s="59">
        <v>3005692</v>
      </c>
      <c r="G5" s="59">
        <v>2066204</v>
      </c>
      <c r="H5" s="59">
        <v>2114836</v>
      </c>
      <c r="I5" s="59">
        <v>7186732</v>
      </c>
      <c r="J5" s="59">
        <v>2114836</v>
      </c>
      <c r="K5" s="59">
        <v>0</v>
      </c>
      <c r="L5" s="59">
        <v>0</v>
      </c>
      <c r="M5" s="59">
        <v>2114836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9301568</v>
      </c>
      <c r="W5" s="59">
        <v>13572804</v>
      </c>
      <c r="X5" s="59">
        <v>-4271236</v>
      </c>
      <c r="Y5" s="60">
        <v>-31.47</v>
      </c>
      <c r="Z5" s="61">
        <v>27145605</v>
      </c>
    </row>
    <row r="6" spans="1:26" ht="13.5">
      <c r="A6" s="57" t="s">
        <v>32</v>
      </c>
      <c r="B6" s="18">
        <v>0</v>
      </c>
      <c r="C6" s="18">
        <v>0</v>
      </c>
      <c r="D6" s="58">
        <v>152789585</v>
      </c>
      <c r="E6" s="59">
        <v>152789585</v>
      </c>
      <c r="F6" s="59">
        <v>12431102</v>
      </c>
      <c r="G6" s="59">
        <v>12306097</v>
      </c>
      <c r="H6" s="59">
        <v>11337012</v>
      </c>
      <c r="I6" s="59">
        <v>36074211</v>
      </c>
      <c r="J6" s="59">
        <v>11337012</v>
      </c>
      <c r="K6" s="59">
        <v>0</v>
      </c>
      <c r="L6" s="59">
        <v>0</v>
      </c>
      <c r="M6" s="59">
        <v>11337012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47411223</v>
      </c>
      <c r="W6" s="59">
        <v>76394796</v>
      </c>
      <c r="X6" s="59">
        <v>-28983573</v>
      </c>
      <c r="Y6" s="60">
        <v>-37.94</v>
      </c>
      <c r="Z6" s="61">
        <v>152789585</v>
      </c>
    </row>
    <row r="7" spans="1:26" ht="13.5">
      <c r="A7" s="57" t="s">
        <v>33</v>
      </c>
      <c r="B7" s="18">
        <v>0</v>
      </c>
      <c r="C7" s="18">
        <v>0</v>
      </c>
      <c r="D7" s="58">
        <v>2800000</v>
      </c>
      <c r="E7" s="59">
        <v>2800000</v>
      </c>
      <c r="F7" s="59">
        <v>0</v>
      </c>
      <c r="G7" s="59">
        <v>0</v>
      </c>
      <c r="H7" s="59">
        <v>2498</v>
      </c>
      <c r="I7" s="59">
        <v>2498</v>
      </c>
      <c r="J7" s="59">
        <v>2498</v>
      </c>
      <c r="K7" s="59">
        <v>0</v>
      </c>
      <c r="L7" s="59">
        <v>0</v>
      </c>
      <c r="M7" s="59">
        <v>2498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4996</v>
      </c>
      <c r="W7" s="59">
        <v>1399998</v>
      </c>
      <c r="X7" s="59">
        <v>-1395002</v>
      </c>
      <c r="Y7" s="60">
        <v>-99.64</v>
      </c>
      <c r="Z7" s="61">
        <v>2800000</v>
      </c>
    </row>
    <row r="8" spans="1:26" ht="13.5">
      <c r="A8" s="57" t="s">
        <v>34</v>
      </c>
      <c r="B8" s="18">
        <v>0</v>
      </c>
      <c r="C8" s="18">
        <v>0</v>
      </c>
      <c r="D8" s="58">
        <v>96849000</v>
      </c>
      <c r="E8" s="59">
        <v>96849000</v>
      </c>
      <c r="F8" s="59">
        <v>24797</v>
      </c>
      <c r="G8" s="59">
        <v>18119</v>
      </c>
      <c r="H8" s="59">
        <v>54779977</v>
      </c>
      <c r="I8" s="59">
        <v>54822893</v>
      </c>
      <c r="J8" s="59">
        <v>54779977</v>
      </c>
      <c r="K8" s="59">
        <v>0</v>
      </c>
      <c r="L8" s="59">
        <v>0</v>
      </c>
      <c r="M8" s="59">
        <v>54779977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109602870</v>
      </c>
      <c r="W8" s="59">
        <v>48424500</v>
      </c>
      <c r="X8" s="59">
        <v>61178370</v>
      </c>
      <c r="Y8" s="60">
        <v>126.34</v>
      </c>
      <c r="Z8" s="61">
        <v>96849000</v>
      </c>
    </row>
    <row r="9" spans="1:26" ht="13.5">
      <c r="A9" s="57" t="s">
        <v>35</v>
      </c>
      <c r="B9" s="18">
        <v>0</v>
      </c>
      <c r="C9" s="18">
        <v>0</v>
      </c>
      <c r="D9" s="58">
        <v>34543430</v>
      </c>
      <c r="E9" s="59">
        <v>34543430</v>
      </c>
      <c r="F9" s="59">
        <v>2950247</v>
      </c>
      <c r="G9" s="59">
        <v>3124876</v>
      </c>
      <c r="H9" s="59">
        <v>3374316</v>
      </c>
      <c r="I9" s="59">
        <v>9449439</v>
      </c>
      <c r="J9" s="59">
        <v>3374316</v>
      </c>
      <c r="K9" s="59">
        <v>0</v>
      </c>
      <c r="L9" s="59">
        <v>0</v>
      </c>
      <c r="M9" s="59">
        <v>3374316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12823755</v>
      </c>
      <c r="W9" s="59">
        <v>17271720</v>
      </c>
      <c r="X9" s="59">
        <v>-4447965</v>
      </c>
      <c r="Y9" s="60">
        <v>-25.75</v>
      </c>
      <c r="Z9" s="61">
        <v>34543430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314127620</v>
      </c>
      <c r="E10" s="65">
        <f t="shared" si="0"/>
        <v>314127620</v>
      </c>
      <c r="F10" s="65">
        <f t="shared" si="0"/>
        <v>18411838</v>
      </c>
      <c r="G10" s="65">
        <f t="shared" si="0"/>
        <v>17515296</v>
      </c>
      <c r="H10" s="65">
        <f t="shared" si="0"/>
        <v>71608639</v>
      </c>
      <c r="I10" s="65">
        <f t="shared" si="0"/>
        <v>107535773</v>
      </c>
      <c r="J10" s="65">
        <f t="shared" si="0"/>
        <v>71608639</v>
      </c>
      <c r="K10" s="65">
        <f t="shared" si="0"/>
        <v>0</v>
      </c>
      <c r="L10" s="65">
        <f t="shared" si="0"/>
        <v>0</v>
      </c>
      <c r="M10" s="65">
        <f t="shared" si="0"/>
        <v>71608639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179144412</v>
      </c>
      <c r="W10" s="65">
        <f t="shared" si="0"/>
        <v>157063818</v>
      </c>
      <c r="X10" s="65">
        <f t="shared" si="0"/>
        <v>22080594</v>
      </c>
      <c r="Y10" s="66">
        <f>+IF(W10&lt;&gt;0,(X10/W10)*100,0)</f>
        <v>14.05835811275134</v>
      </c>
      <c r="Z10" s="67">
        <f t="shared" si="0"/>
        <v>314127620</v>
      </c>
    </row>
    <row r="11" spans="1:26" ht="13.5">
      <c r="A11" s="57" t="s">
        <v>36</v>
      </c>
      <c r="B11" s="18">
        <v>0</v>
      </c>
      <c r="C11" s="18">
        <v>0</v>
      </c>
      <c r="D11" s="58">
        <v>101810089</v>
      </c>
      <c r="E11" s="59">
        <v>101810089</v>
      </c>
      <c r="F11" s="59">
        <v>6623862</v>
      </c>
      <c r="G11" s="59">
        <v>7469954</v>
      </c>
      <c r="H11" s="59">
        <v>7137968</v>
      </c>
      <c r="I11" s="59">
        <v>21231784</v>
      </c>
      <c r="J11" s="59">
        <v>7137968</v>
      </c>
      <c r="K11" s="59">
        <v>0</v>
      </c>
      <c r="L11" s="59">
        <v>0</v>
      </c>
      <c r="M11" s="59">
        <v>7137968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28369752</v>
      </c>
      <c r="W11" s="59">
        <v>50905044</v>
      </c>
      <c r="X11" s="59">
        <v>-22535292</v>
      </c>
      <c r="Y11" s="60">
        <v>-44.27</v>
      </c>
      <c r="Z11" s="61">
        <v>101810089</v>
      </c>
    </row>
    <row r="12" spans="1:26" ht="13.5">
      <c r="A12" s="57" t="s">
        <v>37</v>
      </c>
      <c r="B12" s="18">
        <v>0</v>
      </c>
      <c r="C12" s="18">
        <v>0</v>
      </c>
      <c r="D12" s="58">
        <v>7110096</v>
      </c>
      <c r="E12" s="59">
        <v>7110096</v>
      </c>
      <c r="F12" s="59">
        <v>578692</v>
      </c>
      <c r="G12" s="59">
        <v>578692</v>
      </c>
      <c r="H12" s="59">
        <v>578692</v>
      </c>
      <c r="I12" s="59">
        <v>1736076</v>
      </c>
      <c r="J12" s="59">
        <v>578692</v>
      </c>
      <c r="K12" s="59">
        <v>0</v>
      </c>
      <c r="L12" s="59">
        <v>0</v>
      </c>
      <c r="M12" s="59">
        <v>578692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2314768</v>
      </c>
      <c r="W12" s="59">
        <v>3555048</v>
      </c>
      <c r="X12" s="59">
        <v>-1240280</v>
      </c>
      <c r="Y12" s="60">
        <v>-34.89</v>
      </c>
      <c r="Z12" s="61">
        <v>7110096</v>
      </c>
    </row>
    <row r="13" spans="1:26" ht="13.5">
      <c r="A13" s="57" t="s">
        <v>107</v>
      </c>
      <c r="B13" s="18">
        <v>0</v>
      </c>
      <c r="C13" s="18">
        <v>0</v>
      </c>
      <c r="D13" s="58">
        <v>13207646</v>
      </c>
      <c r="E13" s="59">
        <v>13207646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6603822</v>
      </c>
      <c r="X13" s="59">
        <v>-6603822</v>
      </c>
      <c r="Y13" s="60">
        <v>-100</v>
      </c>
      <c r="Z13" s="61">
        <v>13207646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6</v>
      </c>
      <c r="I14" s="59">
        <v>6</v>
      </c>
      <c r="J14" s="59">
        <v>6</v>
      </c>
      <c r="K14" s="59">
        <v>0</v>
      </c>
      <c r="L14" s="59">
        <v>0</v>
      </c>
      <c r="M14" s="59">
        <v>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</v>
      </c>
      <c r="W14" s="59"/>
      <c r="X14" s="59">
        <v>12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101749029</v>
      </c>
      <c r="E15" s="59">
        <v>101749029</v>
      </c>
      <c r="F15" s="59">
        <v>1064074</v>
      </c>
      <c r="G15" s="59">
        <v>5262635</v>
      </c>
      <c r="H15" s="59">
        <v>407519</v>
      </c>
      <c r="I15" s="59">
        <v>6734228</v>
      </c>
      <c r="J15" s="59">
        <v>407519</v>
      </c>
      <c r="K15" s="59">
        <v>0</v>
      </c>
      <c r="L15" s="59">
        <v>0</v>
      </c>
      <c r="M15" s="59">
        <v>407519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7141747</v>
      </c>
      <c r="W15" s="59">
        <v>50874516</v>
      </c>
      <c r="X15" s="59">
        <v>-43732769</v>
      </c>
      <c r="Y15" s="60">
        <v>-85.96</v>
      </c>
      <c r="Z15" s="61">
        <v>101749029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531264</v>
      </c>
      <c r="H16" s="59">
        <v>0</v>
      </c>
      <c r="I16" s="59">
        <v>531264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531264</v>
      </c>
      <c r="W16" s="59"/>
      <c r="X16" s="59">
        <v>531264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79919005</v>
      </c>
      <c r="E17" s="59">
        <v>79919005</v>
      </c>
      <c r="F17" s="59">
        <v>739894</v>
      </c>
      <c r="G17" s="59">
        <v>1086331</v>
      </c>
      <c r="H17" s="59">
        <v>3453049</v>
      </c>
      <c r="I17" s="59">
        <v>5279274</v>
      </c>
      <c r="J17" s="59">
        <v>3453049</v>
      </c>
      <c r="K17" s="59">
        <v>0</v>
      </c>
      <c r="L17" s="59">
        <v>0</v>
      </c>
      <c r="M17" s="59">
        <v>3453049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8732323</v>
      </c>
      <c r="W17" s="59">
        <v>39959502</v>
      </c>
      <c r="X17" s="59">
        <v>-31227179</v>
      </c>
      <c r="Y17" s="60">
        <v>-78.15</v>
      </c>
      <c r="Z17" s="61">
        <v>79919005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303795865</v>
      </c>
      <c r="E18" s="72">
        <f t="shared" si="1"/>
        <v>303795865</v>
      </c>
      <c r="F18" s="72">
        <f t="shared" si="1"/>
        <v>9006522</v>
      </c>
      <c r="G18" s="72">
        <f t="shared" si="1"/>
        <v>14928876</v>
      </c>
      <c r="H18" s="72">
        <f t="shared" si="1"/>
        <v>11577234</v>
      </c>
      <c r="I18" s="72">
        <f t="shared" si="1"/>
        <v>35512632</v>
      </c>
      <c r="J18" s="72">
        <f t="shared" si="1"/>
        <v>11577234</v>
      </c>
      <c r="K18" s="72">
        <f t="shared" si="1"/>
        <v>0</v>
      </c>
      <c r="L18" s="72">
        <f t="shared" si="1"/>
        <v>0</v>
      </c>
      <c r="M18" s="72">
        <f t="shared" si="1"/>
        <v>11577234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47089866</v>
      </c>
      <c r="W18" s="72">
        <f t="shared" si="1"/>
        <v>151897932</v>
      </c>
      <c r="X18" s="72">
        <f t="shared" si="1"/>
        <v>-104808066</v>
      </c>
      <c r="Y18" s="66">
        <f>+IF(W18&lt;&gt;0,(X18/W18)*100,0)</f>
        <v>-68.99900783376037</v>
      </c>
      <c r="Z18" s="73">
        <f t="shared" si="1"/>
        <v>303795865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10331755</v>
      </c>
      <c r="E19" s="76">
        <f t="shared" si="2"/>
        <v>10331755</v>
      </c>
      <c r="F19" s="76">
        <f t="shared" si="2"/>
        <v>9405316</v>
      </c>
      <c r="G19" s="76">
        <f t="shared" si="2"/>
        <v>2586420</v>
      </c>
      <c r="H19" s="76">
        <f t="shared" si="2"/>
        <v>60031405</v>
      </c>
      <c r="I19" s="76">
        <f t="shared" si="2"/>
        <v>72023141</v>
      </c>
      <c r="J19" s="76">
        <f t="shared" si="2"/>
        <v>60031405</v>
      </c>
      <c r="K19" s="76">
        <f t="shared" si="2"/>
        <v>0</v>
      </c>
      <c r="L19" s="76">
        <f t="shared" si="2"/>
        <v>0</v>
      </c>
      <c r="M19" s="76">
        <f t="shared" si="2"/>
        <v>60031405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132054546</v>
      </c>
      <c r="W19" s="76">
        <f>IF(E10=E18,0,W10-W18)</f>
        <v>5165886</v>
      </c>
      <c r="X19" s="76">
        <f t="shared" si="2"/>
        <v>126888660</v>
      </c>
      <c r="Y19" s="77">
        <f>+IF(W19&lt;&gt;0,(X19/W19)*100,0)</f>
        <v>2456.280684475035</v>
      </c>
      <c r="Z19" s="78">
        <f t="shared" si="2"/>
        <v>10331755</v>
      </c>
    </row>
    <row r="20" spans="1:26" ht="13.5">
      <c r="A20" s="57" t="s">
        <v>44</v>
      </c>
      <c r="B20" s="18">
        <v>0</v>
      </c>
      <c r="C20" s="18">
        <v>0</v>
      </c>
      <c r="D20" s="58">
        <v>68891174</v>
      </c>
      <c r="E20" s="59">
        <v>68891174</v>
      </c>
      <c r="F20" s="59">
        <v>0</v>
      </c>
      <c r="G20" s="59">
        <v>0</v>
      </c>
      <c r="H20" s="59">
        <v>13000000</v>
      </c>
      <c r="I20" s="59">
        <v>13000000</v>
      </c>
      <c r="J20" s="59">
        <v>13000000</v>
      </c>
      <c r="K20" s="59">
        <v>0</v>
      </c>
      <c r="L20" s="59">
        <v>0</v>
      </c>
      <c r="M20" s="59">
        <v>13000000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26000000</v>
      </c>
      <c r="W20" s="59">
        <v>34445586</v>
      </c>
      <c r="X20" s="59">
        <v>-8445586</v>
      </c>
      <c r="Y20" s="60">
        <v>-24.52</v>
      </c>
      <c r="Z20" s="61">
        <v>68891174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79222929</v>
      </c>
      <c r="E22" s="87">
        <f t="shared" si="3"/>
        <v>79222929</v>
      </c>
      <c r="F22" s="87">
        <f t="shared" si="3"/>
        <v>9405316</v>
      </c>
      <c r="G22" s="87">
        <f t="shared" si="3"/>
        <v>2586420</v>
      </c>
      <c r="H22" s="87">
        <f t="shared" si="3"/>
        <v>73031405</v>
      </c>
      <c r="I22" s="87">
        <f t="shared" si="3"/>
        <v>85023141</v>
      </c>
      <c r="J22" s="87">
        <f t="shared" si="3"/>
        <v>73031405</v>
      </c>
      <c r="K22" s="87">
        <f t="shared" si="3"/>
        <v>0</v>
      </c>
      <c r="L22" s="87">
        <f t="shared" si="3"/>
        <v>0</v>
      </c>
      <c r="M22" s="87">
        <f t="shared" si="3"/>
        <v>73031405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158054546</v>
      </c>
      <c r="W22" s="87">
        <f t="shared" si="3"/>
        <v>39611472</v>
      </c>
      <c r="X22" s="87">
        <f t="shared" si="3"/>
        <v>118443074</v>
      </c>
      <c r="Y22" s="88">
        <f>+IF(W22&lt;&gt;0,(X22/W22)*100,0)</f>
        <v>299.01204883272203</v>
      </c>
      <c r="Z22" s="89">
        <f t="shared" si="3"/>
        <v>79222929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79222929</v>
      </c>
      <c r="E24" s="76">
        <f t="shared" si="4"/>
        <v>79222929</v>
      </c>
      <c r="F24" s="76">
        <f t="shared" si="4"/>
        <v>9405316</v>
      </c>
      <c r="G24" s="76">
        <f t="shared" si="4"/>
        <v>2586420</v>
      </c>
      <c r="H24" s="76">
        <f t="shared" si="4"/>
        <v>73031405</v>
      </c>
      <c r="I24" s="76">
        <f t="shared" si="4"/>
        <v>85023141</v>
      </c>
      <c r="J24" s="76">
        <f t="shared" si="4"/>
        <v>73031405</v>
      </c>
      <c r="K24" s="76">
        <f t="shared" si="4"/>
        <v>0</v>
      </c>
      <c r="L24" s="76">
        <f t="shared" si="4"/>
        <v>0</v>
      </c>
      <c r="M24" s="76">
        <f t="shared" si="4"/>
        <v>73031405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158054546</v>
      </c>
      <c r="W24" s="76">
        <f t="shared" si="4"/>
        <v>39611472</v>
      </c>
      <c r="X24" s="76">
        <f t="shared" si="4"/>
        <v>118443074</v>
      </c>
      <c r="Y24" s="77">
        <f>+IF(W24&lt;&gt;0,(X24/W24)*100,0)</f>
        <v>299.01204883272203</v>
      </c>
      <c r="Z24" s="78">
        <f t="shared" si="4"/>
        <v>79222929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68891174</v>
      </c>
      <c r="E27" s="99">
        <v>68891174</v>
      </c>
      <c r="F27" s="99">
        <v>0</v>
      </c>
      <c r="G27" s="99">
        <v>4704671</v>
      </c>
      <c r="H27" s="99">
        <v>0</v>
      </c>
      <c r="I27" s="99">
        <v>4704671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4704671</v>
      </c>
      <c r="W27" s="99">
        <v>34445587</v>
      </c>
      <c r="X27" s="99">
        <v>-29740916</v>
      </c>
      <c r="Y27" s="100">
        <v>-86.34</v>
      </c>
      <c r="Z27" s="101">
        <v>68891174</v>
      </c>
    </row>
    <row r="28" spans="1:26" ht="13.5">
      <c r="A28" s="102" t="s">
        <v>44</v>
      </c>
      <c r="B28" s="18">
        <v>0</v>
      </c>
      <c r="C28" s="18">
        <v>0</v>
      </c>
      <c r="D28" s="58">
        <v>60892001</v>
      </c>
      <c r="E28" s="59">
        <v>60892001</v>
      </c>
      <c r="F28" s="59">
        <v>0</v>
      </c>
      <c r="G28" s="59">
        <v>4704671</v>
      </c>
      <c r="H28" s="59">
        <v>0</v>
      </c>
      <c r="I28" s="59">
        <v>4704671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4704671</v>
      </c>
      <c r="W28" s="59">
        <v>30446001</v>
      </c>
      <c r="X28" s="59">
        <v>-25741330</v>
      </c>
      <c r="Y28" s="60">
        <v>-84.55</v>
      </c>
      <c r="Z28" s="61">
        <v>60892001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7999173</v>
      </c>
      <c r="E31" s="59">
        <v>7999173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3999587</v>
      </c>
      <c r="X31" s="59">
        <v>-3999587</v>
      </c>
      <c r="Y31" s="60">
        <v>-100</v>
      </c>
      <c r="Z31" s="61">
        <v>7999173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68891174</v>
      </c>
      <c r="E32" s="99">
        <f t="shared" si="5"/>
        <v>68891174</v>
      </c>
      <c r="F32" s="99">
        <f t="shared" si="5"/>
        <v>0</v>
      </c>
      <c r="G32" s="99">
        <f t="shared" si="5"/>
        <v>4704671</v>
      </c>
      <c r="H32" s="99">
        <f t="shared" si="5"/>
        <v>0</v>
      </c>
      <c r="I32" s="99">
        <f t="shared" si="5"/>
        <v>4704671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4704671</v>
      </c>
      <c r="W32" s="99">
        <f t="shared" si="5"/>
        <v>34445588</v>
      </c>
      <c r="X32" s="99">
        <f t="shared" si="5"/>
        <v>-29740917</v>
      </c>
      <c r="Y32" s="100">
        <f>+IF(W32&lt;&gt;0,(X32/W32)*100,0)</f>
        <v>-86.34173119645976</v>
      </c>
      <c r="Z32" s="101">
        <f t="shared" si="5"/>
        <v>68891174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79820878</v>
      </c>
      <c r="E35" s="59">
        <v>79820878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39910439</v>
      </c>
      <c r="X35" s="59">
        <v>-39910439</v>
      </c>
      <c r="Y35" s="60">
        <v>-100</v>
      </c>
      <c r="Z35" s="61">
        <v>79820878</v>
      </c>
    </row>
    <row r="36" spans="1:26" ht="13.5">
      <c r="A36" s="57" t="s">
        <v>53</v>
      </c>
      <c r="B36" s="18">
        <v>0</v>
      </c>
      <c r="C36" s="18">
        <v>0</v>
      </c>
      <c r="D36" s="58">
        <v>233446058</v>
      </c>
      <c r="E36" s="59">
        <v>233446058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116723029</v>
      </c>
      <c r="X36" s="59">
        <v>-116723029</v>
      </c>
      <c r="Y36" s="60">
        <v>-100</v>
      </c>
      <c r="Z36" s="61">
        <v>233446058</v>
      </c>
    </row>
    <row r="37" spans="1:26" ht="13.5">
      <c r="A37" s="57" t="s">
        <v>54</v>
      </c>
      <c r="B37" s="18">
        <v>0</v>
      </c>
      <c r="C37" s="18">
        <v>0</v>
      </c>
      <c r="D37" s="58">
        <v>200746933</v>
      </c>
      <c r="E37" s="59">
        <v>200746933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100373467</v>
      </c>
      <c r="X37" s="59">
        <v>-100373467</v>
      </c>
      <c r="Y37" s="60">
        <v>-100</v>
      </c>
      <c r="Z37" s="61">
        <v>200746933</v>
      </c>
    </row>
    <row r="38" spans="1:26" ht="13.5">
      <c r="A38" s="57" t="s">
        <v>55</v>
      </c>
      <c r="B38" s="18">
        <v>0</v>
      </c>
      <c r="C38" s="18">
        <v>0</v>
      </c>
      <c r="D38" s="58">
        <v>33297067</v>
      </c>
      <c r="E38" s="59">
        <v>33297067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16648534</v>
      </c>
      <c r="X38" s="59">
        <v>-16648534</v>
      </c>
      <c r="Y38" s="60">
        <v>-100</v>
      </c>
      <c r="Z38" s="61">
        <v>33297067</v>
      </c>
    </row>
    <row r="39" spans="1:26" ht="13.5">
      <c r="A39" s="57" t="s">
        <v>56</v>
      </c>
      <c r="B39" s="18">
        <v>0</v>
      </c>
      <c r="C39" s="18">
        <v>0</v>
      </c>
      <c r="D39" s="58">
        <v>79222936</v>
      </c>
      <c r="E39" s="59">
        <v>79222936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39611468</v>
      </c>
      <c r="X39" s="59">
        <v>-39611468</v>
      </c>
      <c r="Y39" s="60">
        <v>-100</v>
      </c>
      <c r="Z39" s="61">
        <v>79222936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71010672</v>
      </c>
      <c r="E42" s="59">
        <v>71010672</v>
      </c>
      <c r="F42" s="59">
        <v>19497612</v>
      </c>
      <c r="G42" s="59">
        <v>26641298</v>
      </c>
      <c r="H42" s="59">
        <v>0</v>
      </c>
      <c r="I42" s="59">
        <v>46138910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46138910</v>
      </c>
      <c r="W42" s="59">
        <v>35505336</v>
      </c>
      <c r="X42" s="59">
        <v>10633574</v>
      </c>
      <c r="Y42" s="60">
        <v>29.95</v>
      </c>
      <c r="Z42" s="61">
        <v>71010672</v>
      </c>
    </row>
    <row r="43" spans="1:26" ht="13.5">
      <c r="A43" s="57" t="s">
        <v>59</v>
      </c>
      <c r="B43" s="18">
        <v>0</v>
      </c>
      <c r="C43" s="18">
        <v>0</v>
      </c>
      <c r="D43" s="58">
        <v>-68891172</v>
      </c>
      <c r="E43" s="59">
        <v>-68891172</v>
      </c>
      <c r="F43" s="59">
        <v>0</v>
      </c>
      <c r="G43" s="59">
        <v>-4704671</v>
      </c>
      <c r="H43" s="59">
        <v>0</v>
      </c>
      <c r="I43" s="59">
        <v>-4704671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-4704671</v>
      </c>
      <c r="W43" s="59">
        <v>-34445586</v>
      </c>
      <c r="X43" s="59">
        <v>29740915</v>
      </c>
      <c r="Y43" s="60">
        <v>-86.34</v>
      </c>
      <c r="Z43" s="61">
        <v>-68891172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2119500</v>
      </c>
      <c r="E45" s="99">
        <v>2119500</v>
      </c>
      <c r="F45" s="99">
        <v>19497612</v>
      </c>
      <c r="G45" s="99">
        <v>41434239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1059750</v>
      </c>
      <c r="X45" s="99">
        <v>-1059750</v>
      </c>
      <c r="Y45" s="100">
        <v>-100</v>
      </c>
      <c r="Z45" s="101">
        <v>2119500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82.65829009259524</v>
      </c>
      <c r="E58" s="7">
        <f t="shared" si="6"/>
        <v>82.65829009259524</v>
      </c>
      <c r="F58" s="7">
        <f t="shared" si="6"/>
        <v>51.4317230072097</v>
      </c>
      <c r="G58" s="7">
        <f t="shared" si="6"/>
        <v>50.02131155923563</v>
      </c>
      <c r="H58" s="7">
        <f t="shared" si="6"/>
        <v>0</v>
      </c>
      <c r="I58" s="7">
        <f t="shared" si="6"/>
        <v>34.752538633914874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26.424315800946417</v>
      </c>
      <c r="W58" s="7">
        <f t="shared" si="6"/>
        <v>82.65828607185301</v>
      </c>
      <c r="X58" s="7">
        <f t="shared" si="6"/>
        <v>0</v>
      </c>
      <c r="Y58" s="7">
        <f t="shared" si="6"/>
        <v>0</v>
      </c>
      <c r="Z58" s="8">
        <f t="shared" si="6"/>
        <v>82.65829009259524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86.65999523679801</v>
      </c>
      <c r="E59" s="10">
        <f t="shared" si="7"/>
        <v>86.65999523679801</v>
      </c>
      <c r="F59" s="10">
        <f t="shared" si="7"/>
        <v>46.612560435334025</v>
      </c>
      <c r="G59" s="10">
        <f t="shared" si="7"/>
        <v>59.29719427510546</v>
      </c>
      <c r="H59" s="10">
        <f t="shared" si="7"/>
        <v>0</v>
      </c>
      <c r="I59" s="10">
        <f t="shared" si="7"/>
        <v>36.54277076145319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28.234282649979015</v>
      </c>
      <c r="W59" s="10">
        <f t="shared" si="7"/>
        <v>86.65998565955863</v>
      </c>
      <c r="X59" s="10">
        <f t="shared" si="7"/>
        <v>0</v>
      </c>
      <c r="Y59" s="10">
        <f t="shared" si="7"/>
        <v>0</v>
      </c>
      <c r="Z59" s="11">
        <f t="shared" si="7"/>
        <v>86.65999523679801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82.39349298579481</v>
      </c>
      <c r="E60" s="13">
        <f t="shared" si="7"/>
        <v>82.39349298579481</v>
      </c>
      <c r="F60" s="13">
        <f t="shared" si="7"/>
        <v>62.486986270404664</v>
      </c>
      <c r="G60" s="13">
        <f t="shared" si="7"/>
        <v>59.67955558939605</v>
      </c>
      <c r="H60" s="13">
        <f t="shared" si="7"/>
        <v>0</v>
      </c>
      <c r="I60" s="13">
        <f t="shared" si="7"/>
        <v>41.89154684491921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31.874404505448002</v>
      </c>
      <c r="W60" s="13">
        <f t="shared" si="7"/>
        <v>82.39348921096668</v>
      </c>
      <c r="X60" s="13">
        <f t="shared" si="7"/>
        <v>0</v>
      </c>
      <c r="Y60" s="13">
        <f t="shared" si="7"/>
        <v>0</v>
      </c>
      <c r="Z60" s="14">
        <f t="shared" si="7"/>
        <v>82.39349298579481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82.79341368020005</v>
      </c>
      <c r="E61" s="13">
        <f t="shared" si="7"/>
        <v>82.79341368020005</v>
      </c>
      <c r="F61" s="13">
        <f t="shared" si="7"/>
        <v>73.39506359420612</v>
      </c>
      <c r="G61" s="13">
        <f t="shared" si="7"/>
        <v>78.486805564776</v>
      </c>
      <c r="H61" s="13">
        <f t="shared" si="7"/>
        <v>0</v>
      </c>
      <c r="I61" s="13">
        <f t="shared" si="7"/>
        <v>51.51844407982761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38.96040937034984</v>
      </c>
      <c r="W61" s="13">
        <f t="shared" si="7"/>
        <v>82.79341467909859</v>
      </c>
      <c r="X61" s="13">
        <f t="shared" si="7"/>
        <v>0</v>
      </c>
      <c r="Y61" s="13">
        <f t="shared" si="7"/>
        <v>0</v>
      </c>
      <c r="Z61" s="14">
        <f t="shared" si="7"/>
        <v>82.79341368020005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82.79342801781719</v>
      </c>
      <c r="E62" s="13">
        <f t="shared" si="7"/>
        <v>82.79342801781719</v>
      </c>
      <c r="F62" s="13">
        <f t="shared" si="7"/>
        <v>73.93253902703545</v>
      </c>
      <c r="G62" s="13">
        <f t="shared" si="7"/>
        <v>40.37730525267006</v>
      </c>
      <c r="H62" s="13">
        <f t="shared" si="7"/>
        <v>0</v>
      </c>
      <c r="I62" s="13">
        <f t="shared" si="7"/>
        <v>41.48396384330161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32.18935169991236</v>
      </c>
      <c r="W62" s="13">
        <f t="shared" si="7"/>
        <v>82.79341800172</v>
      </c>
      <c r="X62" s="13">
        <f t="shared" si="7"/>
        <v>0</v>
      </c>
      <c r="Y62" s="13">
        <f t="shared" si="7"/>
        <v>0</v>
      </c>
      <c r="Z62" s="14">
        <f t="shared" si="7"/>
        <v>82.79342801781719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80.99996746219377</v>
      </c>
      <c r="E63" s="13">
        <f t="shared" si="7"/>
        <v>80.99996746219377</v>
      </c>
      <c r="F63" s="13">
        <f t="shared" si="7"/>
        <v>2.5677725503787903</v>
      </c>
      <c r="G63" s="13">
        <f t="shared" si="7"/>
        <v>32.72912550300428</v>
      </c>
      <c r="H63" s="13">
        <f t="shared" si="7"/>
        <v>0</v>
      </c>
      <c r="I63" s="13">
        <f t="shared" si="7"/>
        <v>11.742837227189694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8.825135511402792</v>
      </c>
      <c r="W63" s="13">
        <f t="shared" si="7"/>
        <v>80.99997178988077</v>
      </c>
      <c r="X63" s="13">
        <f t="shared" si="7"/>
        <v>0</v>
      </c>
      <c r="Y63" s="13">
        <f t="shared" si="7"/>
        <v>0</v>
      </c>
      <c r="Z63" s="14">
        <f t="shared" si="7"/>
        <v>80.99996746219377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80.00005680660838</v>
      </c>
      <c r="E64" s="13">
        <f t="shared" si="7"/>
        <v>80.00005680660838</v>
      </c>
      <c r="F64" s="13">
        <f t="shared" si="7"/>
        <v>26.229230289197414</v>
      </c>
      <c r="G64" s="13">
        <f t="shared" si="7"/>
        <v>31.24468944033699</v>
      </c>
      <c r="H64" s="13">
        <f t="shared" si="7"/>
        <v>0</v>
      </c>
      <c r="I64" s="13">
        <f t="shared" si="7"/>
        <v>19.206977952503994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14.427676099960102</v>
      </c>
      <c r="W64" s="13">
        <f t="shared" si="7"/>
        <v>80.00002434567944</v>
      </c>
      <c r="X64" s="13">
        <f t="shared" si="7"/>
        <v>0</v>
      </c>
      <c r="Y64" s="13">
        <f t="shared" si="7"/>
        <v>0</v>
      </c>
      <c r="Z64" s="14">
        <f t="shared" si="7"/>
        <v>80.00005680660838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80</v>
      </c>
      <c r="E66" s="16">
        <f t="shared" si="7"/>
        <v>80</v>
      </c>
      <c r="F66" s="16">
        <f t="shared" si="7"/>
        <v>5.7305544321263735</v>
      </c>
      <c r="G66" s="16">
        <f t="shared" si="7"/>
        <v>0</v>
      </c>
      <c r="H66" s="16">
        <f t="shared" si="7"/>
        <v>0</v>
      </c>
      <c r="I66" s="16">
        <f t="shared" si="7"/>
        <v>1.8744636338588718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1.4015709646557954</v>
      </c>
      <c r="W66" s="16">
        <f t="shared" si="7"/>
        <v>80</v>
      </c>
      <c r="X66" s="16">
        <f t="shared" si="7"/>
        <v>0</v>
      </c>
      <c r="Y66" s="16">
        <f t="shared" si="7"/>
        <v>0</v>
      </c>
      <c r="Z66" s="17">
        <f t="shared" si="7"/>
        <v>80</v>
      </c>
    </row>
    <row r="67" spans="1:26" ht="13.5" hidden="1">
      <c r="A67" s="40" t="s">
        <v>120</v>
      </c>
      <c r="B67" s="23"/>
      <c r="C67" s="23"/>
      <c r="D67" s="24">
        <v>205579670</v>
      </c>
      <c r="E67" s="25">
        <v>205579670</v>
      </c>
      <c r="F67" s="25">
        <v>18126970</v>
      </c>
      <c r="G67" s="25">
        <v>17131548</v>
      </c>
      <c r="H67" s="25">
        <v>16226751</v>
      </c>
      <c r="I67" s="25">
        <v>51485269</v>
      </c>
      <c r="J67" s="25">
        <v>16226751</v>
      </c>
      <c r="K67" s="25"/>
      <c r="L67" s="25"/>
      <c r="M67" s="25">
        <v>16226751</v>
      </c>
      <c r="N67" s="25"/>
      <c r="O67" s="25"/>
      <c r="P67" s="25"/>
      <c r="Q67" s="25"/>
      <c r="R67" s="25"/>
      <c r="S67" s="25"/>
      <c r="T67" s="25"/>
      <c r="U67" s="25"/>
      <c r="V67" s="25">
        <v>67712020</v>
      </c>
      <c r="W67" s="25">
        <v>102789840</v>
      </c>
      <c r="X67" s="25"/>
      <c r="Y67" s="24"/>
      <c r="Z67" s="26">
        <v>205579670</v>
      </c>
    </row>
    <row r="68" spans="1:26" ht="13.5" hidden="1">
      <c r="A68" s="36" t="s">
        <v>31</v>
      </c>
      <c r="B68" s="18"/>
      <c r="C68" s="18"/>
      <c r="D68" s="19">
        <v>27145605</v>
      </c>
      <c r="E68" s="20">
        <v>27145605</v>
      </c>
      <c r="F68" s="20">
        <v>3005692</v>
      </c>
      <c r="G68" s="20">
        <v>2066204</v>
      </c>
      <c r="H68" s="20">
        <v>2114836</v>
      </c>
      <c r="I68" s="20">
        <v>7186732</v>
      </c>
      <c r="J68" s="20">
        <v>2114836</v>
      </c>
      <c r="K68" s="20"/>
      <c r="L68" s="20"/>
      <c r="M68" s="20">
        <v>2114836</v>
      </c>
      <c r="N68" s="20"/>
      <c r="O68" s="20"/>
      <c r="P68" s="20"/>
      <c r="Q68" s="20"/>
      <c r="R68" s="20"/>
      <c r="S68" s="20"/>
      <c r="T68" s="20"/>
      <c r="U68" s="20"/>
      <c r="V68" s="20">
        <v>9301568</v>
      </c>
      <c r="W68" s="20">
        <v>13572804</v>
      </c>
      <c r="X68" s="20"/>
      <c r="Y68" s="19"/>
      <c r="Z68" s="22">
        <v>27145605</v>
      </c>
    </row>
    <row r="69" spans="1:26" ht="13.5" hidden="1">
      <c r="A69" s="37" t="s">
        <v>32</v>
      </c>
      <c r="B69" s="18"/>
      <c r="C69" s="18"/>
      <c r="D69" s="19">
        <v>152789585</v>
      </c>
      <c r="E69" s="20">
        <v>152789585</v>
      </c>
      <c r="F69" s="20">
        <v>12431102</v>
      </c>
      <c r="G69" s="20">
        <v>12306097</v>
      </c>
      <c r="H69" s="20">
        <v>11337012</v>
      </c>
      <c r="I69" s="20">
        <v>36074211</v>
      </c>
      <c r="J69" s="20">
        <v>11337012</v>
      </c>
      <c r="K69" s="20"/>
      <c r="L69" s="20"/>
      <c r="M69" s="20">
        <v>11337012</v>
      </c>
      <c r="N69" s="20"/>
      <c r="O69" s="20"/>
      <c r="P69" s="20"/>
      <c r="Q69" s="20"/>
      <c r="R69" s="20"/>
      <c r="S69" s="20"/>
      <c r="T69" s="20"/>
      <c r="U69" s="20"/>
      <c r="V69" s="20">
        <v>47411223</v>
      </c>
      <c r="W69" s="20">
        <v>76394796</v>
      </c>
      <c r="X69" s="20"/>
      <c r="Y69" s="19"/>
      <c r="Z69" s="22">
        <v>152789585</v>
      </c>
    </row>
    <row r="70" spans="1:26" ht="13.5" hidden="1">
      <c r="A70" s="38" t="s">
        <v>114</v>
      </c>
      <c r="B70" s="18"/>
      <c r="C70" s="18"/>
      <c r="D70" s="19">
        <v>82884709</v>
      </c>
      <c r="E70" s="20">
        <v>82884709</v>
      </c>
      <c r="F70" s="20">
        <v>6285950</v>
      </c>
      <c r="G70" s="20">
        <v>6703091</v>
      </c>
      <c r="H70" s="20">
        <v>6178112</v>
      </c>
      <c r="I70" s="20">
        <v>19167153</v>
      </c>
      <c r="J70" s="20">
        <v>6178112</v>
      </c>
      <c r="K70" s="20"/>
      <c r="L70" s="20"/>
      <c r="M70" s="20">
        <v>6178112</v>
      </c>
      <c r="N70" s="20"/>
      <c r="O70" s="20"/>
      <c r="P70" s="20"/>
      <c r="Q70" s="20"/>
      <c r="R70" s="20"/>
      <c r="S70" s="20"/>
      <c r="T70" s="20"/>
      <c r="U70" s="20"/>
      <c r="V70" s="20">
        <v>25345265</v>
      </c>
      <c r="W70" s="20">
        <v>41442354</v>
      </c>
      <c r="X70" s="20"/>
      <c r="Y70" s="19"/>
      <c r="Z70" s="22">
        <v>82884709</v>
      </c>
    </row>
    <row r="71" spans="1:26" ht="13.5" hidden="1">
      <c r="A71" s="38" t="s">
        <v>115</v>
      </c>
      <c r="B71" s="18"/>
      <c r="C71" s="18"/>
      <c r="D71" s="19">
        <v>41330179</v>
      </c>
      <c r="E71" s="20">
        <v>41330179</v>
      </c>
      <c r="F71" s="20">
        <v>3928879</v>
      </c>
      <c r="G71" s="20">
        <v>3416491</v>
      </c>
      <c r="H71" s="20">
        <v>2982011</v>
      </c>
      <c r="I71" s="20">
        <v>10327381</v>
      </c>
      <c r="J71" s="20">
        <v>2982011</v>
      </c>
      <c r="K71" s="20"/>
      <c r="L71" s="20"/>
      <c r="M71" s="20">
        <v>2982011</v>
      </c>
      <c r="N71" s="20"/>
      <c r="O71" s="20"/>
      <c r="P71" s="20"/>
      <c r="Q71" s="20"/>
      <c r="R71" s="20"/>
      <c r="S71" s="20"/>
      <c r="T71" s="20"/>
      <c r="U71" s="20"/>
      <c r="V71" s="20">
        <v>13309392</v>
      </c>
      <c r="W71" s="20">
        <v>20665092</v>
      </c>
      <c r="X71" s="20"/>
      <c r="Y71" s="19"/>
      <c r="Z71" s="22">
        <v>41330179</v>
      </c>
    </row>
    <row r="72" spans="1:26" ht="13.5" hidden="1">
      <c r="A72" s="38" t="s">
        <v>116</v>
      </c>
      <c r="B72" s="18"/>
      <c r="C72" s="18"/>
      <c r="D72" s="19">
        <v>18716689</v>
      </c>
      <c r="E72" s="20">
        <v>18716689</v>
      </c>
      <c r="F72" s="20">
        <v>1402227</v>
      </c>
      <c r="G72" s="20">
        <v>1382692</v>
      </c>
      <c r="H72" s="20">
        <v>1375481</v>
      </c>
      <c r="I72" s="20">
        <v>4160400</v>
      </c>
      <c r="J72" s="20">
        <v>1375481</v>
      </c>
      <c r="K72" s="20"/>
      <c r="L72" s="20"/>
      <c r="M72" s="20">
        <v>1375481</v>
      </c>
      <c r="N72" s="20"/>
      <c r="O72" s="20"/>
      <c r="P72" s="20"/>
      <c r="Q72" s="20"/>
      <c r="R72" s="20"/>
      <c r="S72" s="20"/>
      <c r="T72" s="20"/>
      <c r="U72" s="20"/>
      <c r="V72" s="20">
        <v>5535881</v>
      </c>
      <c r="W72" s="20">
        <v>9358344</v>
      </c>
      <c r="X72" s="20"/>
      <c r="Y72" s="19"/>
      <c r="Z72" s="22">
        <v>18716689</v>
      </c>
    </row>
    <row r="73" spans="1:26" ht="13.5" hidden="1">
      <c r="A73" s="38" t="s">
        <v>117</v>
      </c>
      <c r="B73" s="18"/>
      <c r="C73" s="18"/>
      <c r="D73" s="19">
        <v>9858008</v>
      </c>
      <c r="E73" s="20">
        <v>9858008</v>
      </c>
      <c r="F73" s="20">
        <v>814046</v>
      </c>
      <c r="G73" s="20">
        <v>803823</v>
      </c>
      <c r="H73" s="20">
        <v>801408</v>
      </c>
      <c r="I73" s="20">
        <v>2419277</v>
      </c>
      <c r="J73" s="20">
        <v>801408</v>
      </c>
      <c r="K73" s="20"/>
      <c r="L73" s="20"/>
      <c r="M73" s="20">
        <v>801408</v>
      </c>
      <c r="N73" s="20"/>
      <c r="O73" s="20"/>
      <c r="P73" s="20"/>
      <c r="Q73" s="20"/>
      <c r="R73" s="20"/>
      <c r="S73" s="20"/>
      <c r="T73" s="20"/>
      <c r="U73" s="20"/>
      <c r="V73" s="20">
        <v>3220685</v>
      </c>
      <c r="W73" s="20">
        <v>4929006</v>
      </c>
      <c r="X73" s="20"/>
      <c r="Y73" s="19"/>
      <c r="Z73" s="22">
        <v>9858008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25644480</v>
      </c>
      <c r="E75" s="29">
        <v>25644480</v>
      </c>
      <c r="F75" s="29">
        <v>2690176</v>
      </c>
      <c r="G75" s="29">
        <v>2759247</v>
      </c>
      <c r="H75" s="29">
        <v>2774903</v>
      </c>
      <c r="I75" s="29">
        <v>8224326</v>
      </c>
      <c r="J75" s="29">
        <v>2774903</v>
      </c>
      <c r="K75" s="29"/>
      <c r="L75" s="29"/>
      <c r="M75" s="29">
        <v>2774903</v>
      </c>
      <c r="N75" s="29"/>
      <c r="O75" s="29"/>
      <c r="P75" s="29"/>
      <c r="Q75" s="29"/>
      <c r="R75" s="29"/>
      <c r="S75" s="29"/>
      <c r="T75" s="29"/>
      <c r="U75" s="29"/>
      <c r="V75" s="29">
        <v>10999229</v>
      </c>
      <c r="W75" s="29">
        <v>12822240</v>
      </c>
      <c r="X75" s="29"/>
      <c r="Y75" s="28"/>
      <c r="Z75" s="30">
        <v>25644480</v>
      </c>
    </row>
    <row r="76" spans="1:26" ht="13.5" hidden="1">
      <c r="A76" s="41" t="s">
        <v>121</v>
      </c>
      <c r="B76" s="31"/>
      <c r="C76" s="31"/>
      <c r="D76" s="32">
        <v>169928640</v>
      </c>
      <c r="E76" s="33">
        <v>169928640</v>
      </c>
      <c r="F76" s="33">
        <v>9323013</v>
      </c>
      <c r="G76" s="33">
        <v>8569425</v>
      </c>
      <c r="H76" s="33"/>
      <c r="I76" s="33">
        <v>17892438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17892438</v>
      </c>
      <c r="W76" s="33">
        <v>84964320</v>
      </c>
      <c r="X76" s="33"/>
      <c r="Y76" s="32"/>
      <c r="Z76" s="34">
        <v>169928640</v>
      </c>
    </row>
    <row r="77" spans="1:26" ht="13.5" hidden="1">
      <c r="A77" s="36" t="s">
        <v>31</v>
      </c>
      <c r="B77" s="18"/>
      <c r="C77" s="18"/>
      <c r="D77" s="19">
        <v>23524380</v>
      </c>
      <c r="E77" s="20">
        <v>23524380</v>
      </c>
      <c r="F77" s="20">
        <v>1401030</v>
      </c>
      <c r="G77" s="20">
        <v>1225201</v>
      </c>
      <c r="H77" s="20"/>
      <c r="I77" s="20">
        <v>2626231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2626231</v>
      </c>
      <c r="W77" s="20">
        <v>11762190</v>
      </c>
      <c r="X77" s="20"/>
      <c r="Y77" s="19"/>
      <c r="Z77" s="22">
        <v>23524380</v>
      </c>
    </row>
    <row r="78" spans="1:26" ht="13.5" hidden="1">
      <c r="A78" s="37" t="s">
        <v>32</v>
      </c>
      <c r="B78" s="18"/>
      <c r="C78" s="18"/>
      <c r="D78" s="19">
        <v>125888676</v>
      </c>
      <c r="E78" s="20">
        <v>125888676</v>
      </c>
      <c r="F78" s="20">
        <v>7767821</v>
      </c>
      <c r="G78" s="20">
        <v>7344224</v>
      </c>
      <c r="H78" s="20"/>
      <c r="I78" s="20">
        <v>15112045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15112045</v>
      </c>
      <c r="W78" s="20">
        <v>62944338</v>
      </c>
      <c r="X78" s="20"/>
      <c r="Y78" s="19"/>
      <c r="Z78" s="22">
        <v>125888676</v>
      </c>
    </row>
    <row r="79" spans="1:26" ht="13.5" hidden="1">
      <c r="A79" s="38" t="s">
        <v>114</v>
      </c>
      <c r="B79" s="18"/>
      <c r="C79" s="18"/>
      <c r="D79" s="19">
        <v>68623080</v>
      </c>
      <c r="E79" s="20">
        <v>68623080</v>
      </c>
      <c r="F79" s="20">
        <v>4613577</v>
      </c>
      <c r="G79" s="20">
        <v>5261042</v>
      </c>
      <c r="H79" s="20"/>
      <c r="I79" s="20">
        <v>9874619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9874619</v>
      </c>
      <c r="W79" s="20">
        <v>34311540</v>
      </c>
      <c r="X79" s="20"/>
      <c r="Y79" s="19"/>
      <c r="Z79" s="22">
        <v>68623080</v>
      </c>
    </row>
    <row r="80" spans="1:26" ht="13.5" hidden="1">
      <c r="A80" s="38" t="s">
        <v>115</v>
      </c>
      <c r="B80" s="18"/>
      <c r="C80" s="18"/>
      <c r="D80" s="19">
        <v>34218672</v>
      </c>
      <c r="E80" s="20">
        <v>34218672</v>
      </c>
      <c r="F80" s="20">
        <v>2904720</v>
      </c>
      <c r="G80" s="20">
        <v>1379487</v>
      </c>
      <c r="H80" s="20"/>
      <c r="I80" s="20">
        <v>4284207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4284207</v>
      </c>
      <c r="W80" s="20">
        <v>17109336</v>
      </c>
      <c r="X80" s="20"/>
      <c r="Y80" s="19"/>
      <c r="Z80" s="22">
        <v>34218672</v>
      </c>
    </row>
    <row r="81" spans="1:26" ht="13.5" hidden="1">
      <c r="A81" s="38" t="s">
        <v>116</v>
      </c>
      <c r="B81" s="18"/>
      <c r="C81" s="18"/>
      <c r="D81" s="19">
        <v>15160512</v>
      </c>
      <c r="E81" s="20">
        <v>15160512</v>
      </c>
      <c r="F81" s="20">
        <v>36006</v>
      </c>
      <c r="G81" s="20">
        <v>452543</v>
      </c>
      <c r="H81" s="20"/>
      <c r="I81" s="20">
        <v>488549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488549</v>
      </c>
      <c r="W81" s="20">
        <v>7580256</v>
      </c>
      <c r="X81" s="20"/>
      <c r="Y81" s="19"/>
      <c r="Z81" s="22">
        <v>15160512</v>
      </c>
    </row>
    <row r="82" spans="1:26" ht="13.5" hidden="1">
      <c r="A82" s="38" t="s">
        <v>117</v>
      </c>
      <c r="B82" s="18"/>
      <c r="C82" s="18"/>
      <c r="D82" s="19">
        <v>7886412</v>
      </c>
      <c r="E82" s="20">
        <v>7886412</v>
      </c>
      <c r="F82" s="20">
        <v>213518</v>
      </c>
      <c r="G82" s="20">
        <v>251152</v>
      </c>
      <c r="H82" s="20"/>
      <c r="I82" s="20">
        <v>464670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464670</v>
      </c>
      <c r="W82" s="20">
        <v>3943206</v>
      </c>
      <c r="X82" s="20"/>
      <c r="Y82" s="19"/>
      <c r="Z82" s="22">
        <v>7886412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20515584</v>
      </c>
      <c r="E84" s="29">
        <v>20515584</v>
      </c>
      <c r="F84" s="29">
        <v>154162</v>
      </c>
      <c r="G84" s="29"/>
      <c r="H84" s="29"/>
      <c r="I84" s="29">
        <v>154162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154162</v>
      </c>
      <c r="W84" s="29">
        <v>10257792</v>
      </c>
      <c r="X84" s="29"/>
      <c r="Y84" s="28"/>
      <c r="Z84" s="30">
        <v>20515584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5830289</v>
      </c>
      <c r="C7" s="18">
        <v>0</v>
      </c>
      <c r="D7" s="58">
        <v>4805000</v>
      </c>
      <c r="E7" s="59">
        <v>4805000</v>
      </c>
      <c r="F7" s="59">
        <v>526385</v>
      </c>
      <c r="G7" s="59">
        <v>64018</v>
      </c>
      <c r="H7" s="59">
        <v>6409718</v>
      </c>
      <c r="I7" s="59">
        <v>7000121</v>
      </c>
      <c r="J7" s="59">
        <v>-5542050</v>
      </c>
      <c r="K7" s="59">
        <v>599248</v>
      </c>
      <c r="L7" s="59">
        <v>241161</v>
      </c>
      <c r="M7" s="59">
        <v>-4701641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2298480</v>
      </c>
      <c r="W7" s="59">
        <v>2402520</v>
      </c>
      <c r="X7" s="59">
        <v>-104040</v>
      </c>
      <c r="Y7" s="60">
        <v>-4.33</v>
      </c>
      <c r="Z7" s="61">
        <v>4805000</v>
      </c>
    </row>
    <row r="8" spans="1:26" ht="13.5">
      <c r="A8" s="57" t="s">
        <v>34</v>
      </c>
      <c r="B8" s="18">
        <v>117698568</v>
      </c>
      <c r="C8" s="18">
        <v>0</v>
      </c>
      <c r="D8" s="58">
        <v>121311000</v>
      </c>
      <c r="E8" s="59">
        <v>121311000</v>
      </c>
      <c r="F8" s="59">
        <v>0</v>
      </c>
      <c r="G8" s="59">
        <v>48545820</v>
      </c>
      <c r="H8" s="59">
        <v>140916</v>
      </c>
      <c r="I8" s="59">
        <v>48686736</v>
      </c>
      <c r="J8" s="59">
        <v>118900</v>
      </c>
      <c r="K8" s="59">
        <v>327084</v>
      </c>
      <c r="L8" s="59">
        <v>127084</v>
      </c>
      <c r="M8" s="59">
        <v>573068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49259804</v>
      </c>
      <c r="W8" s="59">
        <v>81414658</v>
      </c>
      <c r="X8" s="59">
        <v>-32154854</v>
      </c>
      <c r="Y8" s="60">
        <v>-39.5</v>
      </c>
      <c r="Z8" s="61">
        <v>121311000</v>
      </c>
    </row>
    <row r="9" spans="1:26" ht="13.5">
      <c r="A9" s="57" t="s">
        <v>35</v>
      </c>
      <c r="B9" s="18">
        <v>2404906</v>
      </c>
      <c r="C9" s="18">
        <v>0</v>
      </c>
      <c r="D9" s="58">
        <v>1502860</v>
      </c>
      <c r="E9" s="59">
        <v>1502860</v>
      </c>
      <c r="F9" s="59">
        <v>22752</v>
      </c>
      <c r="G9" s="59">
        <v>223973</v>
      </c>
      <c r="H9" s="59">
        <v>18263</v>
      </c>
      <c r="I9" s="59">
        <v>264988</v>
      </c>
      <c r="J9" s="59">
        <v>188592</v>
      </c>
      <c r="K9" s="59">
        <v>466561</v>
      </c>
      <c r="L9" s="59">
        <v>28263</v>
      </c>
      <c r="M9" s="59">
        <v>683416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948404</v>
      </c>
      <c r="W9" s="59">
        <v>751422</v>
      </c>
      <c r="X9" s="59">
        <v>196982</v>
      </c>
      <c r="Y9" s="60">
        <v>26.21</v>
      </c>
      <c r="Z9" s="61">
        <v>1502860</v>
      </c>
    </row>
    <row r="10" spans="1:26" ht="25.5">
      <c r="A10" s="62" t="s">
        <v>106</v>
      </c>
      <c r="B10" s="63">
        <f>SUM(B5:B9)</f>
        <v>125933763</v>
      </c>
      <c r="C10" s="63">
        <f>SUM(C5:C9)</f>
        <v>0</v>
      </c>
      <c r="D10" s="64">
        <f aca="true" t="shared" si="0" ref="D10:Z10">SUM(D5:D9)</f>
        <v>127618860</v>
      </c>
      <c r="E10" s="65">
        <f t="shared" si="0"/>
        <v>127618860</v>
      </c>
      <c r="F10" s="65">
        <f t="shared" si="0"/>
        <v>549137</v>
      </c>
      <c r="G10" s="65">
        <f t="shared" si="0"/>
        <v>48833811</v>
      </c>
      <c r="H10" s="65">
        <f t="shared" si="0"/>
        <v>6568897</v>
      </c>
      <c r="I10" s="65">
        <f t="shared" si="0"/>
        <v>55951845</v>
      </c>
      <c r="J10" s="65">
        <f t="shared" si="0"/>
        <v>-5234558</v>
      </c>
      <c r="K10" s="65">
        <f t="shared" si="0"/>
        <v>1392893</v>
      </c>
      <c r="L10" s="65">
        <f t="shared" si="0"/>
        <v>396508</v>
      </c>
      <c r="M10" s="65">
        <f t="shared" si="0"/>
        <v>-3445157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52506688</v>
      </c>
      <c r="W10" s="65">
        <f t="shared" si="0"/>
        <v>84568600</v>
      </c>
      <c r="X10" s="65">
        <f t="shared" si="0"/>
        <v>-32061912</v>
      </c>
      <c r="Y10" s="66">
        <f>+IF(W10&lt;&gt;0,(X10/W10)*100,0)</f>
        <v>-37.91231260775276</v>
      </c>
      <c r="Z10" s="67">
        <f t="shared" si="0"/>
        <v>127618860</v>
      </c>
    </row>
    <row r="11" spans="1:26" ht="13.5">
      <c r="A11" s="57" t="s">
        <v>36</v>
      </c>
      <c r="B11" s="18">
        <v>57917445</v>
      </c>
      <c r="C11" s="18">
        <v>0</v>
      </c>
      <c r="D11" s="58">
        <v>72691760</v>
      </c>
      <c r="E11" s="59">
        <v>72691760</v>
      </c>
      <c r="F11" s="59">
        <v>4195626</v>
      </c>
      <c r="G11" s="59">
        <v>4728769</v>
      </c>
      <c r="H11" s="59">
        <v>4500209</v>
      </c>
      <c r="I11" s="59">
        <v>13424604</v>
      </c>
      <c r="J11" s="59">
        <v>4432136</v>
      </c>
      <c r="K11" s="59">
        <v>-4588751</v>
      </c>
      <c r="L11" s="59">
        <v>4872477</v>
      </c>
      <c r="M11" s="59">
        <v>4715862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18140466</v>
      </c>
      <c r="W11" s="59">
        <v>35694540</v>
      </c>
      <c r="X11" s="59">
        <v>-17554074</v>
      </c>
      <c r="Y11" s="60">
        <v>-49.18</v>
      </c>
      <c r="Z11" s="61">
        <v>72691760</v>
      </c>
    </row>
    <row r="12" spans="1:26" ht="13.5">
      <c r="A12" s="57" t="s">
        <v>37</v>
      </c>
      <c r="B12" s="18">
        <v>6566732</v>
      </c>
      <c r="C12" s="18">
        <v>0</v>
      </c>
      <c r="D12" s="58">
        <v>5875310</v>
      </c>
      <c r="E12" s="59">
        <v>5875310</v>
      </c>
      <c r="F12" s="59">
        <v>530156</v>
      </c>
      <c r="G12" s="59">
        <v>571939</v>
      </c>
      <c r="H12" s="59">
        <v>552726</v>
      </c>
      <c r="I12" s="59">
        <v>1654821</v>
      </c>
      <c r="J12" s="59">
        <v>560879</v>
      </c>
      <c r="K12" s="59">
        <v>-547619</v>
      </c>
      <c r="L12" s="59">
        <v>550679</v>
      </c>
      <c r="M12" s="59">
        <v>563939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2218760</v>
      </c>
      <c r="W12" s="59">
        <v>2937660</v>
      </c>
      <c r="X12" s="59">
        <v>-718900</v>
      </c>
      <c r="Y12" s="60">
        <v>-24.47</v>
      </c>
      <c r="Z12" s="61">
        <v>5875310</v>
      </c>
    </row>
    <row r="13" spans="1:26" ht="13.5">
      <c r="A13" s="57" t="s">
        <v>107</v>
      </c>
      <c r="B13" s="18">
        <v>3877475</v>
      </c>
      <c r="C13" s="18">
        <v>0</v>
      </c>
      <c r="D13" s="58">
        <v>3550660</v>
      </c>
      <c r="E13" s="59">
        <v>3550660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-1208026</v>
      </c>
      <c r="L13" s="59">
        <v>0</v>
      </c>
      <c r="M13" s="59">
        <v>-1208026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-1208026</v>
      </c>
      <c r="W13" s="59">
        <v>1775460</v>
      </c>
      <c r="X13" s="59">
        <v>-2983486</v>
      </c>
      <c r="Y13" s="60">
        <v>-168.04</v>
      </c>
      <c r="Z13" s="61">
        <v>3550660</v>
      </c>
    </row>
    <row r="14" spans="1:26" ht="13.5">
      <c r="A14" s="57" t="s">
        <v>38</v>
      </c>
      <c r="B14" s="18">
        <v>451109</v>
      </c>
      <c r="C14" s="18">
        <v>0</v>
      </c>
      <c r="D14" s="58">
        <v>222490</v>
      </c>
      <c r="E14" s="59">
        <v>222490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135714</v>
      </c>
      <c r="M14" s="59">
        <v>135714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135714</v>
      </c>
      <c r="W14" s="59">
        <v>111250</v>
      </c>
      <c r="X14" s="59">
        <v>24464</v>
      </c>
      <c r="Y14" s="60">
        <v>21.99</v>
      </c>
      <c r="Z14" s="61">
        <v>222490</v>
      </c>
    </row>
    <row r="15" spans="1:26" ht="13.5">
      <c r="A15" s="57" t="s">
        <v>39</v>
      </c>
      <c r="B15" s="18">
        <v>1454789</v>
      </c>
      <c r="C15" s="18">
        <v>0</v>
      </c>
      <c r="D15" s="58">
        <v>1634930</v>
      </c>
      <c r="E15" s="59">
        <v>1634930</v>
      </c>
      <c r="F15" s="59">
        <v>32570</v>
      </c>
      <c r="G15" s="59">
        <v>35016</v>
      </c>
      <c r="H15" s="59">
        <v>102906</v>
      </c>
      <c r="I15" s="59">
        <v>170492</v>
      </c>
      <c r="J15" s="59">
        <v>218596</v>
      </c>
      <c r="K15" s="59">
        <v>-142915</v>
      </c>
      <c r="L15" s="59">
        <v>57089</v>
      </c>
      <c r="M15" s="59">
        <v>132770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303262</v>
      </c>
      <c r="W15" s="59">
        <v>841900</v>
      </c>
      <c r="X15" s="59">
        <v>-538638</v>
      </c>
      <c r="Y15" s="60">
        <v>-63.98</v>
      </c>
      <c r="Z15" s="61">
        <v>1634930</v>
      </c>
    </row>
    <row r="16" spans="1:26" ht="13.5">
      <c r="A16" s="68" t="s">
        <v>40</v>
      </c>
      <c r="B16" s="18">
        <v>24795809</v>
      </c>
      <c r="C16" s="18">
        <v>0</v>
      </c>
      <c r="D16" s="58">
        <v>8873260</v>
      </c>
      <c r="E16" s="59">
        <v>8873260</v>
      </c>
      <c r="F16" s="59">
        <v>0</v>
      </c>
      <c r="G16" s="59">
        <v>53616</v>
      </c>
      <c r="H16" s="59">
        <v>2223</v>
      </c>
      <c r="I16" s="59">
        <v>55839</v>
      </c>
      <c r="J16" s="59">
        <v>1391622</v>
      </c>
      <c r="K16" s="59">
        <v>-524197</v>
      </c>
      <c r="L16" s="59">
        <v>1948781</v>
      </c>
      <c r="M16" s="59">
        <v>2816206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2872045</v>
      </c>
      <c r="W16" s="59">
        <v>4028340</v>
      </c>
      <c r="X16" s="59">
        <v>-1156295</v>
      </c>
      <c r="Y16" s="60">
        <v>-28.7</v>
      </c>
      <c r="Z16" s="61">
        <v>8873260</v>
      </c>
    </row>
    <row r="17" spans="1:26" ht="13.5">
      <c r="A17" s="57" t="s">
        <v>41</v>
      </c>
      <c r="B17" s="18">
        <v>23596509</v>
      </c>
      <c r="C17" s="18">
        <v>0</v>
      </c>
      <c r="D17" s="58">
        <v>35668840</v>
      </c>
      <c r="E17" s="59">
        <v>35668840</v>
      </c>
      <c r="F17" s="59">
        <v>697909</v>
      </c>
      <c r="G17" s="59">
        <v>959240</v>
      </c>
      <c r="H17" s="59">
        <v>1612889</v>
      </c>
      <c r="I17" s="59">
        <v>3270038</v>
      </c>
      <c r="J17" s="59">
        <v>4356406</v>
      </c>
      <c r="K17" s="59">
        <v>-2504969</v>
      </c>
      <c r="L17" s="59">
        <v>805519</v>
      </c>
      <c r="M17" s="59">
        <v>2656956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5926994</v>
      </c>
      <c r="W17" s="59">
        <v>16348113</v>
      </c>
      <c r="X17" s="59">
        <v>-10421119</v>
      </c>
      <c r="Y17" s="60">
        <v>-63.75</v>
      </c>
      <c r="Z17" s="61">
        <v>35668840</v>
      </c>
    </row>
    <row r="18" spans="1:26" ht="13.5">
      <c r="A18" s="69" t="s">
        <v>42</v>
      </c>
      <c r="B18" s="70">
        <f>SUM(B11:B17)</f>
        <v>118659868</v>
      </c>
      <c r="C18" s="70">
        <f>SUM(C11:C17)</f>
        <v>0</v>
      </c>
      <c r="D18" s="71">
        <f aca="true" t="shared" si="1" ref="D18:Z18">SUM(D11:D17)</f>
        <v>128517250</v>
      </c>
      <c r="E18" s="72">
        <f t="shared" si="1"/>
        <v>128517250</v>
      </c>
      <c r="F18" s="72">
        <f t="shared" si="1"/>
        <v>5456261</v>
      </c>
      <c r="G18" s="72">
        <f t="shared" si="1"/>
        <v>6348580</v>
      </c>
      <c r="H18" s="72">
        <f t="shared" si="1"/>
        <v>6770953</v>
      </c>
      <c r="I18" s="72">
        <f t="shared" si="1"/>
        <v>18575794</v>
      </c>
      <c r="J18" s="72">
        <f t="shared" si="1"/>
        <v>10959639</v>
      </c>
      <c r="K18" s="72">
        <f t="shared" si="1"/>
        <v>-9516477</v>
      </c>
      <c r="L18" s="72">
        <f t="shared" si="1"/>
        <v>8370259</v>
      </c>
      <c r="M18" s="72">
        <f t="shared" si="1"/>
        <v>9813421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28389215</v>
      </c>
      <c r="W18" s="72">
        <f t="shared" si="1"/>
        <v>61737263</v>
      </c>
      <c r="X18" s="72">
        <f t="shared" si="1"/>
        <v>-33348048</v>
      </c>
      <c r="Y18" s="66">
        <f>+IF(W18&lt;&gt;0,(X18/W18)*100,0)</f>
        <v>-54.016077777856786</v>
      </c>
      <c r="Z18" s="73">
        <f t="shared" si="1"/>
        <v>128517250</v>
      </c>
    </row>
    <row r="19" spans="1:26" ht="13.5">
      <c r="A19" s="69" t="s">
        <v>43</v>
      </c>
      <c r="B19" s="74">
        <f>+B10-B18</f>
        <v>7273895</v>
      </c>
      <c r="C19" s="74">
        <f>+C10-C18</f>
        <v>0</v>
      </c>
      <c r="D19" s="75">
        <f aca="true" t="shared" si="2" ref="D19:Z19">+D10-D18</f>
        <v>-898390</v>
      </c>
      <c r="E19" s="76">
        <f t="shared" si="2"/>
        <v>-898390</v>
      </c>
      <c r="F19" s="76">
        <f t="shared" si="2"/>
        <v>-4907124</v>
      </c>
      <c r="G19" s="76">
        <f t="shared" si="2"/>
        <v>42485231</v>
      </c>
      <c r="H19" s="76">
        <f t="shared" si="2"/>
        <v>-202056</v>
      </c>
      <c r="I19" s="76">
        <f t="shared" si="2"/>
        <v>37376051</v>
      </c>
      <c r="J19" s="76">
        <f t="shared" si="2"/>
        <v>-16194197</v>
      </c>
      <c r="K19" s="76">
        <f t="shared" si="2"/>
        <v>10909370</v>
      </c>
      <c r="L19" s="76">
        <f t="shared" si="2"/>
        <v>-7973751</v>
      </c>
      <c r="M19" s="76">
        <f t="shared" si="2"/>
        <v>-13258578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24117473</v>
      </c>
      <c r="W19" s="76">
        <f>IF(E10=E18,0,W10-W18)</f>
        <v>22831337</v>
      </c>
      <c r="X19" s="76">
        <f t="shared" si="2"/>
        <v>1286136</v>
      </c>
      <c r="Y19" s="77">
        <f>+IF(W19&lt;&gt;0,(X19/W19)*100,0)</f>
        <v>5.633204923566238</v>
      </c>
      <c r="Z19" s="78">
        <f t="shared" si="2"/>
        <v>-898390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7273895</v>
      </c>
      <c r="C22" s="85">
        <f>SUM(C19:C21)</f>
        <v>0</v>
      </c>
      <c r="D22" s="86">
        <f aca="true" t="shared" si="3" ref="D22:Z22">SUM(D19:D21)</f>
        <v>-898390</v>
      </c>
      <c r="E22" s="87">
        <f t="shared" si="3"/>
        <v>-898390</v>
      </c>
      <c r="F22" s="87">
        <f t="shared" si="3"/>
        <v>-4907124</v>
      </c>
      <c r="G22" s="87">
        <f t="shared" si="3"/>
        <v>42485231</v>
      </c>
      <c r="H22" s="87">
        <f t="shared" si="3"/>
        <v>-202056</v>
      </c>
      <c r="I22" s="87">
        <f t="shared" si="3"/>
        <v>37376051</v>
      </c>
      <c r="J22" s="87">
        <f t="shared" si="3"/>
        <v>-16194197</v>
      </c>
      <c r="K22" s="87">
        <f t="shared" si="3"/>
        <v>10909370</v>
      </c>
      <c r="L22" s="87">
        <f t="shared" si="3"/>
        <v>-7973751</v>
      </c>
      <c r="M22" s="87">
        <f t="shared" si="3"/>
        <v>-13258578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24117473</v>
      </c>
      <c r="W22" s="87">
        <f t="shared" si="3"/>
        <v>22831337</v>
      </c>
      <c r="X22" s="87">
        <f t="shared" si="3"/>
        <v>1286136</v>
      </c>
      <c r="Y22" s="88">
        <f>+IF(W22&lt;&gt;0,(X22/W22)*100,0)</f>
        <v>5.633204923566238</v>
      </c>
      <c r="Z22" s="89">
        <f t="shared" si="3"/>
        <v>-898390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7273895</v>
      </c>
      <c r="C24" s="74">
        <f>SUM(C22:C23)</f>
        <v>0</v>
      </c>
      <c r="D24" s="75">
        <f aca="true" t="shared" si="4" ref="D24:Z24">SUM(D22:D23)</f>
        <v>-898390</v>
      </c>
      <c r="E24" s="76">
        <f t="shared" si="4"/>
        <v>-898390</v>
      </c>
      <c r="F24" s="76">
        <f t="shared" si="4"/>
        <v>-4907124</v>
      </c>
      <c r="G24" s="76">
        <f t="shared" si="4"/>
        <v>42485231</v>
      </c>
      <c r="H24" s="76">
        <f t="shared" si="4"/>
        <v>-202056</v>
      </c>
      <c r="I24" s="76">
        <f t="shared" si="4"/>
        <v>37376051</v>
      </c>
      <c r="J24" s="76">
        <f t="shared" si="4"/>
        <v>-16194197</v>
      </c>
      <c r="K24" s="76">
        <f t="shared" si="4"/>
        <v>10909370</v>
      </c>
      <c r="L24" s="76">
        <f t="shared" si="4"/>
        <v>-7973751</v>
      </c>
      <c r="M24" s="76">
        <f t="shared" si="4"/>
        <v>-13258578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24117473</v>
      </c>
      <c r="W24" s="76">
        <f t="shared" si="4"/>
        <v>22831337</v>
      </c>
      <c r="X24" s="76">
        <f t="shared" si="4"/>
        <v>1286136</v>
      </c>
      <c r="Y24" s="77">
        <f>+IF(W24&lt;&gt;0,(X24/W24)*100,0)</f>
        <v>5.633204923566238</v>
      </c>
      <c r="Z24" s="78">
        <f t="shared" si="4"/>
        <v>-898390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3865155</v>
      </c>
      <c r="C27" s="21">
        <v>0</v>
      </c>
      <c r="D27" s="98">
        <v>8049650</v>
      </c>
      <c r="E27" s="99">
        <v>8049650</v>
      </c>
      <c r="F27" s="99">
        <v>697123</v>
      </c>
      <c r="G27" s="99">
        <v>1418842</v>
      </c>
      <c r="H27" s="99">
        <v>1551606</v>
      </c>
      <c r="I27" s="99">
        <v>3667571</v>
      </c>
      <c r="J27" s="99">
        <v>746752</v>
      </c>
      <c r="K27" s="99">
        <v>340642</v>
      </c>
      <c r="L27" s="99">
        <v>77934</v>
      </c>
      <c r="M27" s="99">
        <v>1165328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4832899</v>
      </c>
      <c r="W27" s="99">
        <v>4024825</v>
      </c>
      <c r="X27" s="99">
        <v>808074</v>
      </c>
      <c r="Y27" s="100">
        <v>20.08</v>
      </c>
      <c r="Z27" s="101">
        <v>8049650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3865155</v>
      </c>
      <c r="C31" s="18">
        <v>0</v>
      </c>
      <c r="D31" s="58">
        <v>8049650</v>
      </c>
      <c r="E31" s="59">
        <v>8049650</v>
      </c>
      <c r="F31" s="59">
        <v>697123</v>
      </c>
      <c r="G31" s="59">
        <v>1418842</v>
      </c>
      <c r="H31" s="59">
        <v>1551606</v>
      </c>
      <c r="I31" s="59">
        <v>3667571</v>
      </c>
      <c r="J31" s="59">
        <v>746752</v>
      </c>
      <c r="K31" s="59">
        <v>340642</v>
      </c>
      <c r="L31" s="59">
        <v>77934</v>
      </c>
      <c r="M31" s="59">
        <v>1165328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4832899</v>
      </c>
      <c r="W31" s="59">
        <v>4024825</v>
      </c>
      <c r="X31" s="59">
        <v>808074</v>
      </c>
      <c r="Y31" s="60">
        <v>20.08</v>
      </c>
      <c r="Z31" s="61">
        <v>8049650</v>
      </c>
    </row>
    <row r="32" spans="1:26" ht="13.5">
      <c r="A32" s="69" t="s">
        <v>50</v>
      </c>
      <c r="B32" s="21">
        <f>SUM(B28:B31)</f>
        <v>3865155</v>
      </c>
      <c r="C32" s="21">
        <f>SUM(C28:C31)</f>
        <v>0</v>
      </c>
      <c r="D32" s="98">
        <f aca="true" t="shared" si="5" ref="D32:Z32">SUM(D28:D31)</f>
        <v>8049650</v>
      </c>
      <c r="E32" s="99">
        <f t="shared" si="5"/>
        <v>8049650</v>
      </c>
      <c r="F32" s="99">
        <f t="shared" si="5"/>
        <v>697123</v>
      </c>
      <c r="G32" s="99">
        <f t="shared" si="5"/>
        <v>1418842</v>
      </c>
      <c r="H32" s="99">
        <f t="shared" si="5"/>
        <v>1551606</v>
      </c>
      <c r="I32" s="99">
        <f t="shared" si="5"/>
        <v>3667571</v>
      </c>
      <c r="J32" s="99">
        <f t="shared" si="5"/>
        <v>746752</v>
      </c>
      <c r="K32" s="99">
        <f t="shared" si="5"/>
        <v>340642</v>
      </c>
      <c r="L32" s="99">
        <f t="shared" si="5"/>
        <v>77934</v>
      </c>
      <c r="M32" s="99">
        <f t="shared" si="5"/>
        <v>1165328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4832899</v>
      </c>
      <c r="W32" s="99">
        <f t="shared" si="5"/>
        <v>4024825</v>
      </c>
      <c r="X32" s="99">
        <f t="shared" si="5"/>
        <v>808074</v>
      </c>
      <c r="Y32" s="100">
        <f>+IF(W32&lt;&gt;0,(X32/W32)*100,0)</f>
        <v>20.077245594528957</v>
      </c>
      <c r="Z32" s="101">
        <f t="shared" si="5"/>
        <v>8049650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63832831</v>
      </c>
      <c r="C35" s="18">
        <v>0</v>
      </c>
      <c r="D35" s="58">
        <v>44550980</v>
      </c>
      <c r="E35" s="59">
        <v>44550980</v>
      </c>
      <c r="F35" s="59">
        <v>103156584</v>
      </c>
      <c r="G35" s="59">
        <v>100693654</v>
      </c>
      <c r="H35" s="59">
        <v>97683275</v>
      </c>
      <c r="I35" s="59">
        <v>97683275</v>
      </c>
      <c r="J35" s="59">
        <v>86752989</v>
      </c>
      <c r="K35" s="59">
        <v>76907842</v>
      </c>
      <c r="L35" s="59">
        <v>104651470</v>
      </c>
      <c r="M35" s="59">
        <v>104651470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104651470</v>
      </c>
      <c r="W35" s="59">
        <v>22275490</v>
      </c>
      <c r="X35" s="59">
        <v>82375980</v>
      </c>
      <c r="Y35" s="60">
        <v>369.81</v>
      </c>
      <c r="Z35" s="61">
        <v>44550980</v>
      </c>
    </row>
    <row r="36" spans="1:26" ht="13.5">
      <c r="A36" s="57" t="s">
        <v>53</v>
      </c>
      <c r="B36" s="18">
        <v>58161177</v>
      </c>
      <c r="C36" s="18">
        <v>0</v>
      </c>
      <c r="D36" s="58">
        <v>65695252</v>
      </c>
      <c r="E36" s="59">
        <v>65695252</v>
      </c>
      <c r="F36" s="59">
        <v>65213300</v>
      </c>
      <c r="G36" s="59">
        <v>60277143</v>
      </c>
      <c r="H36" s="59">
        <v>61828748</v>
      </c>
      <c r="I36" s="59">
        <v>61828748</v>
      </c>
      <c r="J36" s="59">
        <v>62575500</v>
      </c>
      <c r="K36" s="59">
        <v>61693110</v>
      </c>
      <c r="L36" s="59">
        <v>61771044</v>
      </c>
      <c r="M36" s="59">
        <v>61771044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61771044</v>
      </c>
      <c r="W36" s="59">
        <v>32847626</v>
      </c>
      <c r="X36" s="59">
        <v>28923418</v>
      </c>
      <c r="Y36" s="60">
        <v>88.05</v>
      </c>
      <c r="Z36" s="61">
        <v>65695252</v>
      </c>
    </row>
    <row r="37" spans="1:26" ht="13.5">
      <c r="A37" s="57" t="s">
        <v>54</v>
      </c>
      <c r="B37" s="18">
        <v>17718740</v>
      </c>
      <c r="C37" s="18">
        <v>0</v>
      </c>
      <c r="D37" s="58">
        <v>24757000</v>
      </c>
      <c r="E37" s="59">
        <v>24757000</v>
      </c>
      <c r="F37" s="59">
        <v>64013718</v>
      </c>
      <c r="G37" s="59">
        <v>19134158</v>
      </c>
      <c r="H37" s="59">
        <v>17921008</v>
      </c>
      <c r="I37" s="59">
        <v>17921008</v>
      </c>
      <c r="J37" s="59">
        <v>23941117</v>
      </c>
      <c r="K37" s="59">
        <v>21337163</v>
      </c>
      <c r="L37" s="59">
        <v>57132478</v>
      </c>
      <c r="M37" s="59">
        <v>57132478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57132478</v>
      </c>
      <c r="W37" s="59">
        <v>12378500</v>
      </c>
      <c r="X37" s="59">
        <v>44753978</v>
      </c>
      <c r="Y37" s="60">
        <v>361.55</v>
      </c>
      <c r="Z37" s="61">
        <v>24757000</v>
      </c>
    </row>
    <row r="38" spans="1:26" ht="13.5">
      <c r="A38" s="57" t="s">
        <v>55</v>
      </c>
      <c r="B38" s="18">
        <v>28489808</v>
      </c>
      <c r="C38" s="18">
        <v>0</v>
      </c>
      <c r="D38" s="58">
        <v>32000000</v>
      </c>
      <c r="E38" s="59">
        <v>32000000</v>
      </c>
      <c r="F38" s="59">
        <v>29136982</v>
      </c>
      <c r="G38" s="59">
        <v>28473079</v>
      </c>
      <c r="H38" s="59">
        <v>28429509</v>
      </c>
      <c r="I38" s="59">
        <v>28429509</v>
      </c>
      <c r="J38" s="59">
        <v>28420065</v>
      </c>
      <c r="K38" s="59">
        <v>28420065</v>
      </c>
      <c r="L38" s="59">
        <v>28420065</v>
      </c>
      <c r="M38" s="59">
        <v>28420065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28420065</v>
      </c>
      <c r="W38" s="59">
        <v>16000000</v>
      </c>
      <c r="X38" s="59">
        <v>12420065</v>
      </c>
      <c r="Y38" s="60">
        <v>77.63</v>
      </c>
      <c r="Z38" s="61">
        <v>32000000</v>
      </c>
    </row>
    <row r="39" spans="1:26" ht="13.5">
      <c r="A39" s="57" t="s">
        <v>56</v>
      </c>
      <c r="B39" s="18">
        <v>75785460</v>
      </c>
      <c r="C39" s="18">
        <v>0</v>
      </c>
      <c r="D39" s="58">
        <v>53489232</v>
      </c>
      <c r="E39" s="59">
        <v>53489232</v>
      </c>
      <c r="F39" s="59">
        <v>75219184</v>
      </c>
      <c r="G39" s="59">
        <v>113363560</v>
      </c>
      <c r="H39" s="59">
        <v>113161506</v>
      </c>
      <c r="I39" s="59">
        <v>113161506</v>
      </c>
      <c r="J39" s="59">
        <v>96967307</v>
      </c>
      <c r="K39" s="59">
        <v>88843724</v>
      </c>
      <c r="L39" s="59">
        <v>80869971</v>
      </c>
      <c r="M39" s="59">
        <v>80869971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80869971</v>
      </c>
      <c r="W39" s="59">
        <v>26744616</v>
      </c>
      <c r="X39" s="59">
        <v>54125355</v>
      </c>
      <c r="Y39" s="60">
        <v>202.38</v>
      </c>
      <c r="Z39" s="61">
        <v>53489232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1951799</v>
      </c>
      <c r="C42" s="18">
        <v>0</v>
      </c>
      <c r="D42" s="58">
        <v>4773620</v>
      </c>
      <c r="E42" s="59">
        <v>4773620</v>
      </c>
      <c r="F42" s="59">
        <v>41895898</v>
      </c>
      <c r="G42" s="59">
        <v>2341503</v>
      </c>
      <c r="H42" s="59">
        <v>-7415696</v>
      </c>
      <c r="I42" s="59">
        <v>36821705</v>
      </c>
      <c r="J42" s="59">
        <v>-8725495</v>
      </c>
      <c r="K42" s="59">
        <v>-9921753</v>
      </c>
      <c r="L42" s="59">
        <v>28720196</v>
      </c>
      <c r="M42" s="59">
        <v>10072948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46894653</v>
      </c>
      <c r="W42" s="59">
        <v>24214980</v>
      </c>
      <c r="X42" s="59">
        <v>22679673</v>
      </c>
      <c r="Y42" s="60">
        <v>93.66</v>
      </c>
      <c r="Z42" s="61">
        <v>4773620</v>
      </c>
    </row>
    <row r="43" spans="1:26" ht="13.5">
      <c r="A43" s="57" t="s">
        <v>59</v>
      </c>
      <c r="B43" s="18">
        <v>1226092</v>
      </c>
      <c r="C43" s="18">
        <v>0</v>
      </c>
      <c r="D43" s="58">
        <v>-7935550</v>
      </c>
      <c r="E43" s="59">
        <v>-7935550</v>
      </c>
      <c r="F43" s="59">
        <v>-761838</v>
      </c>
      <c r="G43" s="59">
        <v>-1567842</v>
      </c>
      <c r="H43" s="59">
        <v>-1530856</v>
      </c>
      <c r="I43" s="59">
        <v>-3860536</v>
      </c>
      <c r="J43" s="59">
        <v>-6717502</v>
      </c>
      <c r="K43" s="59">
        <v>-325017</v>
      </c>
      <c r="L43" s="59">
        <v>-93559</v>
      </c>
      <c r="M43" s="59">
        <v>-7136078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-10996614</v>
      </c>
      <c r="W43" s="59">
        <v>-4188250</v>
      </c>
      <c r="X43" s="59">
        <v>-6808364</v>
      </c>
      <c r="Y43" s="60">
        <v>162.56</v>
      </c>
      <c r="Z43" s="61">
        <v>-7935550</v>
      </c>
    </row>
    <row r="44" spans="1:26" ht="13.5">
      <c r="A44" s="57" t="s">
        <v>60</v>
      </c>
      <c r="B44" s="18">
        <v>-2208206</v>
      </c>
      <c r="C44" s="18">
        <v>0</v>
      </c>
      <c r="D44" s="58">
        <v>-2484590</v>
      </c>
      <c r="E44" s="59">
        <v>-2484590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-1193943</v>
      </c>
      <c r="M44" s="59">
        <v>-1193943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-1193943</v>
      </c>
      <c r="W44" s="59">
        <v>-1183476</v>
      </c>
      <c r="X44" s="59">
        <v>-10467</v>
      </c>
      <c r="Y44" s="60">
        <v>0.88</v>
      </c>
      <c r="Z44" s="61">
        <v>-2484590</v>
      </c>
    </row>
    <row r="45" spans="1:26" ht="13.5">
      <c r="A45" s="69" t="s">
        <v>61</v>
      </c>
      <c r="B45" s="21">
        <v>51071804</v>
      </c>
      <c r="C45" s="21">
        <v>0</v>
      </c>
      <c r="D45" s="98">
        <v>41401028</v>
      </c>
      <c r="E45" s="99">
        <v>41401028</v>
      </c>
      <c r="F45" s="99">
        <v>98255865</v>
      </c>
      <c r="G45" s="99">
        <v>99029526</v>
      </c>
      <c r="H45" s="99">
        <v>90082974</v>
      </c>
      <c r="I45" s="99">
        <v>90082974</v>
      </c>
      <c r="J45" s="99">
        <v>74639977</v>
      </c>
      <c r="K45" s="99">
        <v>64393207</v>
      </c>
      <c r="L45" s="99">
        <v>91825901</v>
      </c>
      <c r="M45" s="99">
        <v>91825901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91825901</v>
      </c>
      <c r="W45" s="99">
        <v>65890802</v>
      </c>
      <c r="X45" s="99">
        <v>25935099</v>
      </c>
      <c r="Y45" s="100">
        <v>39.36</v>
      </c>
      <c r="Z45" s="101">
        <v>41401028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10542715</v>
      </c>
      <c r="C49" s="51">
        <v>0</v>
      </c>
      <c r="D49" s="128">
        <v>290105</v>
      </c>
      <c r="E49" s="53">
        <v>16398</v>
      </c>
      <c r="F49" s="53">
        <v>0</v>
      </c>
      <c r="G49" s="53">
        <v>0</v>
      </c>
      <c r="H49" s="53">
        <v>0</v>
      </c>
      <c r="I49" s="53">
        <v>14625</v>
      </c>
      <c r="J49" s="53">
        <v>0</v>
      </c>
      <c r="K49" s="53">
        <v>0</v>
      </c>
      <c r="L49" s="53">
        <v>0</v>
      </c>
      <c r="M49" s="53">
        <v>4402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223868</v>
      </c>
      <c r="W49" s="53">
        <v>52764</v>
      </c>
      <c r="X49" s="53">
        <v>461741</v>
      </c>
      <c r="Y49" s="53">
        <v>11606618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52545920</v>
      </c>
      <c r="C51" s="51">
        <v>0</v>
      </c>
      <c r="D51" s="128">
        <v>29403</v>
      </c>
      <c r="E51" s="53">
        <v>571</v>
      </c>
      <c r="F51" s="53">
        <v>0</v>
      </c>
      <c r="G51" s="53">
        <v>0</v>
      </c>
      <c r="H51" s="53">
        <v>0</v>
      </c>
      <c r="I51" s="53">
        <v>3955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52579849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36462868</v>
      </c>
      <c r="C5" s="18">
        <v>0</v>
      </c>
      <c r="D5" s="58">
        <v>55187569</v>
      </c>
      <c r="E5" s="59">
        <v>55187569</v>
      </c>
      <c r="F5" s="59">
        <v>403845</v>
      </c>
      <c r="G5" s="59">
        <v>11172502</v>
      </c>
      <c r="H5" s="59">
        <v>11104066</v>
      </c>
      <c r="I5" s="59">
        <v>22680413</v>
      </c>
      <c r="J5" s="59">
        <v>11174721</v>
      </c>
      <c r="K5" s="59">
        <v>8729082</v>
      </c>
      <c r="L5" s="59">
        <v>9012104</v>
      </c>
      <c r="M5" s="59">
        <v>28915907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51596320</v>
      </c>
      <c r="W5" s="59">
        <v>26464626</v>
      </c>
      <c r="X5" s="59">
        <v>25131694</v>
      </c>
      <c r="Y5" s="60">
        <v>94.96</v>
      </c>
      <c r="Z5" s="61">
        <v>55187569</v>
      </c>
    </row>
    <row r="6" spans="1:26" ht="13.5">
      <c r="A6" s="57" t="s">
        <v>32</v>
      </c>
      <c r="B6" s="18">
        <v>155533441</v>
      </c>
      <c r="C6" s="18">
        <v>0</v>
      </c>
      <c r="D6" s="58">
        <v>261475090</v>
      </c>
      <c r="E6" s="59">
        <v>261475090</v>
      </c>
      <c r="F6" s="59">
        <v>22554639</v>
      </c>
      <c r="G6" s="59">
        <v>15998060</v>
      </c>
      <c r="H6" s="59">
        <v>18226526</v>
      </c>
      <c r="I6" s="59">
        <v>56779225</v>
      </c>
      <c r="J6" s="59">
        <v>18672487</v>
      </c>
      <c r="K6" s="59">
        <v>7852686</v>
      </c>
      <c r="L6" s="59">
        <v>20570248</v>
      </c>
      <c r="M6" s="59">
        <v>47095421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103874646</v>
      </c>
      <c r="W6" s="59">
        <v>130737546</v>
      </c>
      <c r="X6" s="59">
        <v>-26862900</v>
      </c>
      <c r="Y6" s="60">
        <v>-20.55</v>
      </c>
      <c r="Z6" s="61">
        <v>261475090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/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32012100</v>
      </c>
      <c r="C8" s="18">
        <v>0</v>
      </c>
      <c r="D8" s="58">
        <v>37069000</v>
      </c>
      <c r="E8" s="59">
        <v>37069000</v>
      </c>
      <c r="F8" s="59">
        <v>8411000</v>
      </c>
      <c r="G8" s="59">
        <v>0</v>
      </c>
      <c r="H8" s="59">
        <v>0</v>
      </c>
      <c r="I8" s="59">
        <v>8411000</v>
      </c>
      <c r="J8" s="59">
        <v>0</v>
      </c>
      <c r="K8" s="59">
        <v>8411000</v>
      </c>
      <c r="L8" s="59">
        <v>9582000</v>
      </c>
      <c r="M8" s="59">
        <v>17993000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26404000</v>
      </c>
      <c r="W8" s="59">
        <v>34778000</v>
      </c>
      <c r="X8" s="59">
        <v>-8374000</v>
      </c>
      <c r="Y8" s="60">
        <v>-24.08</v>
      </c>
      <c r="Z8" s="61">
        <v>37069000</v>
      </c>
    </row>
    <row r="9" spans="1:26" ht="13.5">
      <c r="A9" s="57" t="s">
        <v>35</v>
      </c>
      <c r="B9" s="18">
        <v>9681551</v>
      </c>
      <c r="C9" s="18">
        <v>0</v>
      </c>
      <c r="D9" s="58">
        <v>27349668</v>
      </c>
      <c r="E9" s="59">
        <v>27349668</v>
      </c>
      <c r="F9" s="59">
        <v>519734</v>
      </c>
      <c r="G9" s="59">
        <v>152512</v>
      </c>
      <c r="H9" s="59">
        <v>1565013</v>
      </c>
      <c r="I9" s="59">
        <v>2237259</v>
      </c>
      <c r="J9" s="59">
        <v>123468</v>
      </c>
      <c r="K9" s="59">
        <v>898716</v>
      </c>
      <c r="L9" s="59">
        <v>2297082</v>
      </c>
      <c r="M9" s="59">
        <v>3319266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5556525</v>
      </c>
      <c r="W9" s="59">
        <v>3182832</v>
      </c>
      <c r="X9" s="59">
        <v>2373693</v>
      </c>
      <c r="Y9" s="60">
        <v>74.58</v>
      </c>
      <c r="Z9" s="61">
        <v>27349668</v>
      </c>
    </row>
    <row r="10" spans="1:26" ht="25.5">
      <c r="A10" s="62" t="s">
        <v>106</v>
      </c>
      <c r="B10" s="63">
        <f>SUM(B5:B9)</f>
        <v>233689960</v>
      </c>
      <c r="C10" s="63">
        <f>SUM(C5:C9)</f>
        <v>0</v>
      </c>
      <c r="D10" s="64">
        <f aca="true" t="shared" si="0" ref="D10:Z10">SUM(D5:D9)</f>
        <v>381081327</v>
      </c>
      <c r="E10" s="65">
        <f t="shared" si="0"/>
        <v>381081327</v>
      </c>
      <c r="F10" s="65">
        <f t="shared" si="0"/>
        <v>31889218</v>
      </c>
      <c r="G10" s="65">
        <f t="shared" si="0"/>
        <v>27323074</v>
      </c>
      <c r="H10" s="65">
        <f t="shared" si="0"/>
        <v>30895605</v>
      </c>
      <c r="I10" s="65">
        <f t="shared" si="0"/>
        <v>90107897</v>
      </c>
      <c r="J10" s="65">
        <f t="shared" si="0"/>
        <v>29970676</v>
      </c>
      <c r="K10" s="65">
        <f t="shared" si="0"/>
        <v>25891484</v>
      </c>
      <c r="L10" s="65">
        <f t="shared" si="0"/>
        <v>41461434</v>
      </c>
      <c r="M10" s="65">
        <f t="shared" si="0"/>
        <v>97323594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187431491</v>
      </c>
      <c r="W10" s="65">
        <f t="shared" si="0"/>
        <v>195163004</v>
      </c>
      <c r="X10" s="65">
        <f t="shared" si="0"/>
        <v>-7731513</v>
      </c>
      <c r="Y10" s="66">
        <f>+IF(W10&lt;&gt;0,(X10/W10)*100,0)</f>
        <v>-3.9615669166477887</v>
      </c>
      <c r="Z10" s="67">
        <f t="shared" si="0"/>
        <v>381081327</v>
      </c>
    </row>
    <row r="11" spans="1:26" ht="13.5">
      <c r="A11" s="57" t="s">
        <v>36</v>
      </c>
      <c r="B11" s="18">
        <v>130506869</v>
      </c>
      <c r="C11" s="18">
        <v>0</v>
      </c>
      <c r="D11" s="58">
        <v>151433545</v>
      </c>
      <c r="E11" s="59">
        <v>151433545</v>
      </c>
      <c r="F11" s="59">
        <v>10257571</v>
      </c>
      <c r="G11" s="59">
        <v>11174123</v>
      </c>
      <c r="H11" s="59">
        <v>11123873</v>
      </c>
      <c r="I11" s="59">
        <v>32555567</v>
      </c>
      <c r="J11" s="59">
        <v>10901930</v>
      </c>
      <c r="K11" s="59">
        <v>17222997</v>
      </c>
      <c r="L11" s="59">
        <v>11297663</v>
      </c>
      <c r="M11" s="59">
        <v>39422590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71978157</v>
      </c>
      <c r="W11" s="59">
        <v>76056696</v>
      </c>
      <c r="X11" s="59">
        <v>-4078539</v>
      </c>
      <c r="Y11" s="60">
        <v>-5.36</v>
      </c>
      <c r="Z11" s="61">
        <v>151433545</v>
      </c>
    </row>
    <row r="12" spans="1:26" ht="13.5">
      <c r="A12" s="57" t="s">
        <v>37</v>
      </c>
      <c r="B12" s="18">
        <v>5109320</v>
      </c>
      <c r="C12" s="18">
        <v>0</v>
      </c>
      <c r="D12" s="58">
        <v>4780491</v>
      </c>
      <c r="E12" s="59">
        <v>4780491</v>
      </c>
      <c r="F12" s="59">
        <v>398374</v>
      </c>
      <c r="G12" s="59">
        <v>398374</v>
      </c>
      <c r="H12" s="59">
        <v>398374</v>
      </c>
      <c r="I12" s="59">
        <v>1195122</v>
      </c>
      <c r="J12" s="59">
        <v>398374</v>
      </c>
      <c r="K12" s="59">
        <v>398374</v>
      </c>
      <c r="L12" s="59">
        <v>441633</v>
      </c>
      <c r="M12" s="59">
        <v>1238381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2433503</v>
      </c>
      <c r="W12" s="59">
        <v>2489214</v>
      </c>
      <c r="X12" s="59">
        <v>-55711</v>
      </c>
      <c r="Y12" s="60">
        <v>-2.24</v>
      </c>
      <c r="Z12" s="61">
        <v>4780491</v>
      </c>
    </row>
    <row r="13" spans="1:26" ht="13.5">
      <c r="A13" s="57" t="s">
        <v>107</v>
      </c>
      <c r="B13" s="18">
        <v>44063493</v>
      </c>
      <c r="C13" s="18">
        <v>0</v>
      </c>
      <c r="D13" s="58">
        <v>54060261</v>
      </c>
      <c r="E13" s="59">
        <v>54060261</v>
      </c>
      <c r="F13" s="59">
        <v>4531105</v>
      </c>
      <c r="G13" s="59">
        <v>4505022</v>
      </c>
      <c r="H13" s="59">
        <v>4505022</v>
      </c>
      <c r="I13" s="59">
        <v>13541149</v>
      </c>
      <c r="J13" s="59">
        <v>4505022</v>
      </c>
      <c r="K13" s="59">
        <v>0</v>
      </c>
      <c r="L13" s="59">
        <v>0</v>
      </c>
      <c r="M13" s="59">
        <v>4505022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18046171</v>
      </c>
      <c r="W13" s="59">
        <v>29566986</v>
      </c>
      <c r="X13" s="59">
        <v>-11520815</v>
      </c>
      <c r="Y13" s="60">
        <v>-38.97</v>
      </c>
      <c r="Z13" s="61">
        <v>54060261</v>
      </c>
    </row>
    <row r="14" spans="1:26" ht="13.5">
      <c r="A14" s="57" t="s">
        <v>38</v>
      </c>
      <c r="B14" s="18">
        <v>12635552</v>
      </c>
      <c r="C14" s="18">
        <v>0</v>
      </c>
      <c r="D14" s="58">
        <v>3085000</v>
      </c>
      <c r="E14" s="59">
        <v>3085000</v>
      </c>
      <c r="F14" s="59">
        <v>170201</v>
      </c>
      <c r="G14" s="59">
        <v>0</v>
      </c>
      <c r="H14" s="59">
        <v>2805976</v>
      </c>
      <c r="I14" s="59">
        <v>2976177</v>
      </c>
      <c r="J14" s="59">
        <v>1304242</v>
      </c>
      <c r="K14" s="59">
        <v>1177404</v>
      </c>
      <c r="L14" s="59">
        <v>1429632</v>
      </c>
      <c r="M14" s="59">
        <v>3911278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6887455</v>
      </c>
      <c r="W14" s="59">
        <v>1622610</v>
      </c>
      <c r="X14" s="59">
        <v>5264845</v>
      </c>
      <c r="Y14" s="60">
        <v>324.47</v>
      </c>
      <c r="Z14" s="61">
        <v>3085000</v>
      </c>
    </row>
    <row r="15" spans="1:26" ht="13.5">
      <c r="A15" s="57" t="s">
        <v>39</v>
      </c>
      <c r="B15" s="18">
        <v>141117356</v>
      </c>
      <c r="C15" s="18">
        <v>0</v>
      </c>
      <c r="D15" s="58">
        <v>152196781</v>
      </c>
      <c r="E15" s="59">
        <v>152196781</v>
      </c>
      <c r="F15" s="59">
        <v>762455</v>
      </c>
      <c r="G15" s="59">
        <v>10009</v>
      </c>
      <c r="H15" s="59">
        <v>35383500</v>
      </c>
      <c r="I15" s="59">
        <v>36155964</v>
      </c>
      <c r="J15" s="59">
        <v>9678875</v>
      </c>
      <c r="K15" s="59">
        <v>9197388</v>
      </c>
      <c r="L15" s="59">
        <v>9484036</v>
      </c>
      <c r="M15" s="59">
        <v>28360299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64516263</v>
      </c>
      <c r="W15" s="59">
        <v>76382214</v>
      </c>
      <c r="X15" s="59">
        <v>-11865951</v>
      </c>
      <c r="Y15" s="60">
        <v>-15.53</v>
      </c>
      <c r="Z15" s="61">
        <v>152196781</v>
      </c>
    </row>
    <row r="16" spans="1:26" ht="13.5">
      <c r="A16" s="68" t="s">
        <v>40</v>
      </c>
      <c r="B16" s="18">
        <v>5381749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74839277</v>
      </c>
      <c r="C17" s="18">
        <v>0</v>
      </c>
      <c r="D17" s="58">
        <v>130398748</v>
      </c>
      <c r="E17" s="59">
        <v>130398748</v>
      </c>
      <c r="F17" s="59">
        <v>14544402</v>
      </c>
      <c r="G17" s="59">
        <v>639964</v>
      </c>
      <c r="H17" s="59">
        <v>4097973</v>
      </c>
      <c r="I17" s="59">
        <v>19282339</v>
      </c>
      <c r="J17" s="59">
        <v>6507607</v>
      </c>
      <c r="K17" s="59">
        <v>11246062</v>
      </c>
      <c r="L17" s="59">
        <v>8809227</v>
      </c>
      <c r="M17" s="59">
        <v>26562896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45845235</v>
      </c>
      <c r="W17" s="59">
        <v>71376924</v>
      </c>
      <c r="X17" s="59">
        <v>-25531689</v>
      </c>
      <c r="Y17" s="60">
        <v>-35.77</v>
      </c>
      <c r="Z17" s="61">
        <v>130398748</v>
      </c>
    </row>
    <row r="18" spans="1:26" ht="13.5">
      <c r="A18" s="69" t="s">
        <v>42</v>
      </c>
      <c r="B18" s="70">
        <f>SUM(B11:B17)</f>
        <v>413653616</v>
      </c>
      <c r="C18" s="70">
        <f>SUM(C11:C17)</f>
        <v>0</v>
      </c>
      <c r="D18" s="71">
        <f aca="true" t="shared" si="1" ref="D18:Z18">SUM(D11:D17)</f>
        <v>495954826</v>
      </c>
      <c r="E18" s="72">
        <f t="shared" si="1"/>
        <v>495954826</v>
      </c>
      <c r="F18" s="72">
        <f t="shared" si="1"/>
        <v>30664108</v>
      </c>
      <c r="G18" s="72">
        <f t="shared" si="1"/>
        <v>16727492</v>
      </c>
      <c r="H18" s="72">
        <f t="shared" si="1"/>
        <v>58314718</v>
      </c>
      <c r="I18" s="72">
        <f t="shared" si="1"/>
        <v>105706318</v>
      </c>
      <c r="J18" s="72">
        <f t="shared" si="1"/>
        <v>33296050</v>
      </c>
      <c r="K18" s="72">
        <f t="shared" si="1"/>
        <v>39242225</v>
      </c>
      <c r="L18" s="72">
        <f t="shared" si="1"/>
        <v>31462191</v>
      </c>
      <c r="M18" s="72">
        <f t="shared" si="1"/>
        <v>104000466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209706784</v>
      </c>
      <c r="W18" s="72">
        <f t="shared" si="1"/>
        <v>257494644</v>
      </c>
      <c r="X18" s="72">
        <f t="shared" si="1"/>
        <v>-47787860</v>
      </c>
      <c r="Y18" s="66">
        <f>+IF(W18&lt;&gt;0,(X18/W18)*100,0)</f>
        <v>-18.558778255597424</v>
      </c>
      <c r="Z18" s="73">
        <f t="shared" si="1"/>
        <v>495954826</v>
      </c>
    </row>
    <row r="19" spans="1:26" ht="13.5">
      <c r="A19" s="69" t="s">
        <v>43</v>
      </c>
      <c r="B19" s="74">
        <f>+B10-B18</f>
        <v>-179963656</v>
      </c>
      <c r="C19" s="74">
        <f>+C10-C18</f>
        <v>0</v>
      </c>
      <c r="D19" s="75">
        <f aca="true" t="shared" si="2" ref="D19:Z19">+D10-D18</f>
        <v>-114873499</v>
      </c>
      <c r="E19" s="76">
        <f t="shared" si="2"/>
        <v>-114873499</v>
      </c>
      <c r="F19" s="76">
        <f t="shared" si="2"/>
        <v>1225110</v>
      </c>
      <c r="G19" s="76">
        <f t="shared" si="2"/>
        <v>10595582</v>
      </c>
      <c r="H19" s="76">
        <f t="shared" si="2"/>
        <v>-27419113</v>
      </c>
      <c r="I19" s="76">
        <f t="shared" si="2"/>
        <v>-15598421</v>
      </c>
      <c r="J19" s="76">
        <f t="shared" si="2"/>
        <v>-3325374</v>
      </c>
      <c r="K19" s="76">
        <f t="shared" si="2"/>
        <v>-13350741</v>
      </c>
      <c r="L19" s="76">
        <f t="shared" si="2"/>
        <v>9999243</v>
      </c>
      <c r="M19" s="76">
        <f t="shared" si="2"/>
        <v>-6676872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-22275293</v>
      </c>
      <c r="W19" s="76">
        <f>IF(E10=E18,0,W10-W18)</f>
        <v>-62331640</v>
      </c>
      <c r="X19" s="76">
        <f t="shared" si="2"/>
        <v>40056347</v>
      </c>
      <c r="Y19" s="77">
        <f>+IF(W19&lt;&gt;0,(X19/W19)*100,0)</f>
        <v>-64.26326501276077</v>
      </c>
      <c r="Z19" s="78">
        <f t="shared" si="2"/>
        <v>-114873499</v>
      </c>
    </row>
    <row r="20" spans="1:26" ht="13.5">
      <c r="A20" s="57" t="s">
        <v>44</v>
      </c>
      <c r="B20" s="18">
        <v>52169786</v>
      </c>
      <c r="C20" s="18">
        <v>0</v>
      </c>
      <c r="D20" s="58">
        <v>75482000</v>
      </c>
      <c r="E20" s="59">
        <v>75482000</v>
      </c>
      <c r="F20" s="59">
        <v>0</v>
      </c>
      <c r="G20" s="59">
        <v>0</v>
      </c>
      <c r="H20" s="59">
        <v>10000000</v>
      </c>
      <c r="I20" s="59">
        <v>10000000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10000000</v>
      </c>
      <c r="W20" s="59">
        <v>45187000</v>
      </c>
      <c r="X20" s="59">
        <v>-35187000</v>
      </c>
      <c r="Y20" s="60">
        <v>-77.87</v>
      </c>
      <c r="Z20" s="61">
        <v>75482000</v>
      </c>
    </row>
    <row r="21" spans="1:26" ht="13.5">
      <c r="A21" s="57" t="s">
        <v>108</v>
      </c>
      <c r="B21" s="79">
        <v>-25442694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-153236564</v>
      </c>
      <c r="C22" s="85">
        <f>SUM(C19:C21)</f>
        <v>0</v>
      </c>
      <c r="D22" s="86">
        <f aca="true" t="shared" si="3" ref="D22:Z22">SUM(D19:D21)</f>
        <v>-39391499</v>
      </c>
      <c r="E22" s="87">
        <f t="shared" si="3"/>
        <v>-39391499</v>
      </c>
      <c r="F22" s="87">
        <f t="shared" si="3"/>
        <v>1225110</v>
      </c>
      <c r="G22" s="87">
        <f t="shared" si="3"/>
        <v>10595582</v>
      </c>
      <c r="H22" s="87">
        <f t="shared" si="3"/>
        <v>-17419113</v>
      </c>
      <c r="I22" s="87">
        <f t="shared" si="3"/>
        <v>-5598421</v>
      </c>
      <c r="J22" s="87">
        <f t="shared" si="3"/>
        <v>-3325374</v>
      </c>
      <c r="K22" s="87">
        <f t="shared" si="3"/>
        <v>-13350741</v>
      </c>
      <c r="L22" s="87">
        <f t="shared" si="3"/>
        <v>9999243</v>
      </c>
      <c r="M22" s="87">
        <f t="shared" si="3"/>
        <v>-6676872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-12275293</v>
      </c>
      <c r="W22" s="87">
        <f t="shared" si="3"/>
        <v>-17144640</v>
      </c>
      <c r="X22" s="87">
        <f t="shared" si="3"/>
        <v>4869347</v>
      </c>
      <c r="Y22" s="88">
        <f>+IF(W22&lt;&gt;0,(X22/W22)*100,0)</f>
        <v>-28.401570403344717</v>
      </c>
      <c r="Z22" s="89">
        <f t="shared" si="3"/>
        <v>-39391499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-153236564</v>
      </c>
      <c r="C24" s="74">
        <f>SUM(C22:C23)</f>
        <v>0</v>
      </c>
      <c r="D24" s="75">
        <f aca="true" t="shared" si="4" ref="D24:Z24">SUM(D22:D23)</f>
        <v>-39391499</v>
      </c>
      <c r="E24" s="76">
        <f t="shared" si="4"/>
        <v>-39391499</v>
      </c>
      <c r="F24" s="76">
        <f t="shared" si="4"/>
        <v>1225110</v>
      </c>
      <c r="G24" s="76">
        <f t="shared" si="4"/>
        <v>10595582</v>
      </c>
      <c r="H24" s="76">
        <f t="shared" si="4"/>
        <v>-17419113</v>
      </c>
      <c r="I24" s="76">
        <f t="shared" si="4"/>
        <v>-5598421</v>
      </c>
      <c r="J24" s="76">
        <f t="shared" si="4"/>
        <v>-3325374</v>
      </c>
      <c r="K24" s="76">
        <f t="shared" si="4"/>
        <v>-13350741</v>
      </c>
      <c r="L24" s="76">
        <f t="shared" si="4"/>
        <v>9999243</v>
      </c>
      <c r="M24" s="76">
        <f t="shared" si="4"/>
        <v>-6676872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-12275293</v>
      </c>
      <c r="W24" s="76">
        <f t="shared" si="4"/>
        <v>-17144640</v>
      </c>
      <c r="X24" s="76">
        <f t="shared" si="4"/>
        <v>4869347</v>
      </c>
      <c r="Y24" s="77">
        <f>+IF(W24&lt;&gt;0,(X24/W24)*100,0)</f>
        <v>-28.401570403344717</v>
      </c>
      <c r="Z24" s="78">
        <f t="shared" si="4"/>
        <v>-39391499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65316396</v>
      </c>
      <c r="C27" s="21">
        <v>0</v>
      </c>
      <c r="D27" s="98">
        <v>75482000</v>
      </c>
      <c r="E27" s="99">
        <v>75482000</v>
      </c>
      <c r="F27" s="99">
        <v>908388</v>
      </c>
      <c r="G27" s="99">
        <v>7497891</v>
      </c>
      <c r="H27" s="99">
        <v>1909850</v>
      </c>
      <c r="I27" s="99">
        <v>10316129</v>
      </c>
      <c r="J27" s="99">
        <v>271862</v>
      </c>
      <c r="K27" s="99">
        <v>2712281</v>
      </c>
      <c r="L27" s="99">
        <v>438249</v>
      </c>
      <c r="M27" s="99">
        <v>3422392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13738521</v>
      </c>
      <c r="W27" s="99">
        <v>37741000</v>
      </c>
      <c r="X27" s="99">
        <v>-24002479</v>
      </c>
      <c r="Y27" s="100">
        <v>-63.6</v>
      </c>
      <c r="Z27" s="101">
        <v>75482000</v>
      </c>
    </row>
    <row r="28" spans="1:26" ht="13.5">
      <c r="A28" s="102" t="s">
        <v>44</v>
      </c>
      <c r="B28" s="18">
        <v>48503625</v>
      </c>
      <c r="C28" s="18">
        <v>0</v>
      </c>
      <c r="D28" s="58">
        <v>75482000</v>
      </c>
      <c r="E28" s="59">
        <v>75482000</v>
      </c>
      <c r="F28" s="59">
        <v>908388</v>
      </c>
      <c r="G28" s="59">
        <v>7497891</v>
      </c>
      <c r="H28" s="59">
        <v>1909850</v>
      </c>
      <c r="I28" s="59">
        <v>10316129</v>
      </c>
      <c r="J28" s="59">
        <v>271862</v>
      </c>
      <c r="K28" s="59">
        <v>2712281</v>
      </c>
      <c r="L28" s="59">
        <v>438249</v>
      </c>
      <c r="M28" s="59">
        <v>3422392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13738521</v>
      </c>
      <c r="W28" s="59">
        <v>37741000</v>
      </c>
      <c r="X28" s="59">
        <v>-24002479</v>
      </c>
      <c r="Y28" s="60">
        <v>-63.6</v>
      </c>
      <c r="Z28" s="61">
        <v>75482000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16812771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65316396</v>
      </c>
      <c r="C32" s="21">
        <f>SUM(C28:C31)</f>
        <v>0</v>
      </c>
      <c r="D32" s="98">
        <f aca="true" t="shared" si="5" ref="D32:Z32">SUM(D28:D31)</f>
        <v>75482000</v>
      </c>
      <c r="E32" s="99">
        <f t="shared" si="5"/>
        <v>75482000</v>
      </c>
      <c r="F32" s="99">
        <f t="shared" si="5"/>
        <v>908388</v>
      </c>
      <c r="G32" s="99">
        <f t="shared" si="5"/>
        <v>7497891</v>
      </c>
      <c r="H32" s="99">
        <f t="shared" si="5"/>
        <v>1909850</v>
      </c>
      <c r="I32" s="99">
        <f t="shared" si="5"/>
        <v>10316129</v>
      </c>
      <c r="J32" s="99">
        <f t="shared" si="5"/>
        <v>271862</v>
      </c>
      <c r="K32" s="99">
        <f t="shared" si="5"/>
        <v>2712281</v>
      </c>
      <c r="L32" s="99">
        <f t="shared" si="5"/>
        <v>438249</v>
      </c>
      <c r="M32" s="99">
        <f t="shared" si="5"/>
        <v>3422392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13738521</v>
      </c>
      <c r="W32" s="99">
        <f t="shared" si="5"/>
        <v>37741000</v>
      </c>
      <c r="X32" s="99">
        <f t="shared" si="5"/>
        <v>-24002479</v>
      </c>
      <c r="Y32" s="100">
        <f>+IF(W32&lt;&gt;0,(X32/W32)*100,0)</f>
        <v>-63.59788823825547</v>
      </c>
      <c r="Z32" s="101">
        <f t="shared" si="5"/>
        <v>75482000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100646221</v>
      </c>
      <c r="C35" s="18">
        <v>0</v>
      </c>
      <c r="D35" s="58">
        <v>77598954</v>
      </c>
      <c r="E35" s="59">
        <v>77598954</v>
      </c>
      <c r="F35" s="59">
        <v>158270006</v>
      </c>
      <c r="G35" s="59">
        <v>0</v>
      </c>
      <c r="H35" s="59">
        <v>405969897</v>
      </c>
      <c r="I35" s="59">
        <v>405969897</v>
      </c>
      <c r="J35" s="59">
        <v>275090548</v>
      </c>
      <c r="K35" s="59">
        <v>173975940</v>
      </c>
      <c r="L35" s="59">
        <v>179361714</v>
      </c>
      <c r="M35" s="59">
        <v>179361714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179361714</v>
      </c>
      <c r="W35" s="59">
        <v>38799477</v>
      </c>
      <c r="X35" s="59">
        <v>140562237</v>
      </c>
      <c r="Y35" s="60">
        <v>362.28</v>
      </c>
      <c r="Z35" s="61">
        <v>77598954</v>
      </c>
    </row>
    <row r="36" spans="1:26" ht="13.5">
      <c r="A36" s="57" t="s">
        <v>53</v>
      </c>
      <c r="B36" s="18">
        <v>1150158607</v>
      </c>
      <c r="C36" s="18">
        <v>0</v>
      </c>
      <c r="D36" s="58">
        <v>1165258989</v>
      </c>
      <c r="E36" s="59">
        <v>1165258989</v>
      </c>
      <c r="F36" s="59">
        <v>1165742548</v>
      </c>
      <c r="G36" s="59">
        <v>0</v>
      </c>
      <c r="H36" s="59">
        <v>1167628414</v>
      </c>
      <c r="I36" s="59">
        <v>1167628414</v>
      </c>
      <c r="J36" s="59">
        <v>1167900275</v>
      </c>
      <c r="K36" s="59">
        <v>1177818252</v>
      </c>
      <c r="L36" s="59">
        <v>1179560768</v>
      </c>
      <c r="M36" s="59">
        <v>1179560768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1179560768</v>
      </c>
      <c r="W36" s="59">
        <v>582629495</v>
      </c>
      <c r="X36" s="59">
        <v>596931273</v>
      </c>
      <c r="Y36" s="60">
        <v>102.45</v>
      </c>
      <c r="Z36" s="61">
        <v>1165258989</v>
      </c>
    </row>
    <row r="37" spans="1:26" ht="13.5">
      <c r="A37" s="57" t="s">
        <v>54</v>
      </c>
      <c r="B37" s="18">
        <v>433162753</v>
      </c>
      <c r="C37" s="18">
        <v>0</v>
      </c>
      <c r="D37" s="58">
        <v>105793912</v>
      </c>
      <c r="E37" s="59">
        <v>105793912</v>
      </c>
      <c r="F37" s="59">
        <v>570247045</v>
      </c>
      <c r="G37" s="59">
        <v>0</v>
      </c>
      <c r="H37" s="59">
        <v>624225643</v>
      </c>
      <c r="I37" s="59">
        <v>624225643</v>
      </c>
      <c r="J37" s="59">
        <v>652724566</v>
      </c>
      <c r="K37" s="59">
        <v>604160745</v>
      </c>
      <c r="L37" s="59">
        <v>601318523</v>
      </c>
      <c r="M37" s="59">
        <v>601318523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601318523</v>
      </c>
      <c r="W37" s="59">
        <v>52896956</v>
      </c>
      <c r="X37" s="59">
        <v>548421567</v>
      </c>
      <c r="Y37" s="60">
        <v>1036.77</v>
      </c>
      <c r="Z37" s="61">
        <v>105793912</v>
      </c>
    </row>
    <row r="38" spans="1:26" ht="13.5">
      <c r="A38" s="57" t="s">
        <v>55</v>
      </c>
      <c r="B38" s="18">
        <v>64922162</v>
      </c>
      <c r="C38" s="18">
        <v>0</v>
      </c>
      <c r="D38" s="58">
        <v>53480187</v>
      </c>
      <c r="E38" s="59">
        <v>53480187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26740094</v>
      </c>
      <c r="X38" s="59">
        <v>-26740094</v>
      </c>
      <c r="Y38" s="60">
        <v>-100</v>
      </c>
      <c r="Z38" s="61">
        <v>53480187</v>
      </c>
    </row>
    <row r="39" spans="1:26" ht="13.5">
      <c r="A39" s="57" t="s">
        <v>56</v>
      </c>
      <c r="B39" s="18">
        <v>752719913</v>
      </c>
      <c r="C39" s="18">
        <v>0</v>
      </c>
      <c r="D39" s="58">
        <v>1083583843</v>
      </c>
      <c r="E39" s="59">
        <v>1083583843</v>
      </c>
      <c r="F39" s="59">
        <v>753765508</v>
      </c>
      <c r="G39" s="59">
        <v>0</v>
      </c>
      <c r="H39" s="59">
        <v>949372669</v>
      </c>
      <c r="I39" s="59">
        <v>949372669</v>
      </c>
      <c r="J39" s="59">
        <v>790266258</v>
      </c>
      <c r="K39" s="59">
        <v>747633447</v>
      </c>
      <c r="L39" s="59">
        <v>757603960</v>
      </c>
      <c r="M39" s="59">
        <v>757603960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757603960</v>
      </c>
      <c r="W39" s="59">
        <v>541791922</v>
      </c>
      <c r="X39" s="59">
        <v>215812038</v>
      </c>
      <c r="Y39" s="60">
        <v>39.83</v>
      </c>
      <c r="Z39" s="61">
        <v>1083583843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80405501</v>
      </c>
      <c r="C42" s="18">
        <v>0</v>
      </c>
      <c r="D42" s="58">
        <v>-33447246</v>
      </c>
      <c r="E42" s="59">
        <v>-33447246</v>
      </c>
      <c r="F42" s="59">
        <v>19177861</v>
      </c>
      <c r="G42" s="59">
        <v>347388</v>
      </c>
      <c r="H42" s="59">
        <v>4703798</v>
      </c>
      <c r="I42" s="59">
        <v>24229047</v>
      </c>
      <c r="J42" s="59">
        <v>1693656</v>
      </c>
      <c r="K42" s="59">
        <v>-2361866</v>
      </c>
      <c r="L42" s="59">
        <v>1085248</v>
      </c>
      <c r="M42" s="59">
        <v>417038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24646085</v>
      </c>
      <c r="W42" s="59">
        <v>-13172141</v>
      </c>
      <c r="X42" s="59">
        <v>37818226</v>
      </c>
      <c r="Y42" s="60">
        <v>-287.11</v>
      </c>
      <c r="Z42" s="61">
        <v>-33447246</v>
      </c>
    </row>
    <row r="43" spans="1:26" ht="13.5">
      <c r="A43" s="57" t="s">
        <v>59</v>
      </c>
      <c r="B43" s="18">
        <v>-37875033</v>
      </c>
      <c r="C43" s="18">
        <v>0</v>
      </c>
      <c r="D43" s="58">
        <v>43659688</v>
      </c>
      <c r="E43" s="59">
        <v>43659688</v>
      </c>
      <c r="F43" s="59">
        <v>-19667077</v>
      </c>
      <c r="G43" s="59">
        <v>-4034540</v>
      </c>
      <c r="H43" s="59">
        <v>-602565</v>
      </c>
      <c r="I43" s="59">
        <v>-24304182</v>
      </c>
      <c r="J43" s="59">
        <v>537109</v>
      </c>
      <c r="K43" s="59">
        <v>-2417120</v>
      </c>
      <c r="L43" s="59">
        <v>-281155</v>
      </c>
      <c r="M43" s="59">
        <v>-2161166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-26465348</v>
      </c>
      <c r="W43" s="59">
        <v>22845672</v>
      </c>
      <c r="X43" s="59">
        <v>-49311020</v>
      </c>
      <c r="Y43" s="60">
        <v>-215.84</v>
      </c>
      <c r="Z43" s="61">
        <v>43659688</v>
      </c>
    </row>
    <row r="44" spans="1:26" ht="13.5">
      <c r="A44" s="57" t="s">
        <v>60</v>
      </c>
      <c r="B44" s="18">
        <v>0</v>
      </c>
      <c r="C44" s="18">
        <v>0</v>
      </c>
      <c r="D44" s="58">
        <v>-12093750</v>
      </c>
      <c r="E44" s="59">
        <v>-12093750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-4031250</v>
      </c>
      <c r="X44" s="59">
        <v>4031250</v>
      </c>
      <c r="Y44" s="60">
        <v>-100</v>
      </c>
      <c r="Z44" s="61">
        <v>-12093750</v>
      </c>
    </row>
    <row r="45" spans="1:26" ht="13.5">
      <c r="A45" s="69" t="s">
        <v>61</v>
      </c>
      <c r="B45" s="21">
        <v>46604082</v>
      </c>
      <c r="C45" s="21">
        <v>0</v>
      </c>
      <c r="D45" s="98">
        <v>2202228</v>
      </c>
      <c r="E45" s="99">
        <v>2202228</v>
      </c>
      <c r="F45" s="99">
        <v>4849546</v>
      </c>
      <c r="G45" s="99">
        <v>1162394</v>
      </c>
      <c r="H45" s="99">
        <v>5263627</v>
      </c>
      <c r="I45" s="99">
        <v>5263627</v>
      </c>
      <c r="J45" s="99">
        <v>7494392</v>
      </c>
      <c r="K45" s="99">
        <v>2715406</v>
      </c>
      <c r="L45" s="99">
        <v>3519499</v>
      </c>
      <c r="M45" s="99">
        <v>3519499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3519499</v>
      </c>
      <c r="W45" s="99">
        <v>9725817</v>
      </c>
      <c r="X45" s="99">
        <v>-6206318</v>
      </c>
      <c r="Y45" s="100">
        <v>-63.81</v>
      </c>
      <c r="Z45" s="101">
        <v>2202228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-45746828</v>
      </c>
      <c r="C49" s="51">
        <v>0</v>
      </c>
      <c r="D49" s="128">
        <v>16968718</v>
      </c>
      <c r="E49" s="53">
        <v>13563545</v>
      </c>
      <c r="F49" s="53">
        <v>0</v>
      </c>
      <c r="G49" s="53">
        <v>0</v>
      </c>
      <c r="H49" s="53">
        <v>0</v>
      </c>
      <c r="I49" s="53">
        <v>15676374</v>
      </c>
      <c r="J49" s="53">
        <v>0</v>
      </c>
      <c r="K49" s="53">
        <v>0</v>
      </c>
      <c r="L49" s="53">
        <v>0</v>
      </c>
      <c r="M49" s="53">
        <v>11759916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14853407</v>
      </c>
      <c r="W49" s="53">
        <v>20064491</v>
      </c>
      <c r="X49" s="53">
        <v>0</v>
      </c>
      <c r="Y49" s="53">
        <v>47139623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99.99999968420653</v>
      </c>
      <c r="E58" s="7">
        <f t="shared" si="6"/>
        <v>99.99999968420653</v>
      </c>
      <c r="F58" s="7">
        <f t="shared" si="6"/>
        <v>82.67150391985813</v>
      </c>
      <c r="G58" s="7">
        <f t="shared" si="6"/>
        <v>53.454422473852404</v>
      </c>
      <c r="H58" s="7">
        <f t="shared" si="6"/>
        <v>53.344572792802815</v>
      </c>
      <c r="I58" s="7">
        <f t="shared" si="6"/>
        <v>61.8556429869464</v>
      </c>
      <c r="J58" s="7">
        <f t="shared" si="6"/>
        <v>61.91749995510468</v>
      </c>
      <c r="K58" s="7">
        <f t="shared" si="6"/>
        <v>0</v>
      </c>
      <c r="L58" s="7">
        <f t="shared" si="6"/>
        <v>41.45505401328467</v>
      </c>
      <c r="M58" s="7">
        <f t="shared" si="6"/>
        <v>40.446635796180274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51.38856280085119</v>
      </c>
      <c r="W58" s="7">
        <f t="shared" si="6"/>
        <v>100.71828396874822</v>
      </c>
      <c r="X58" s="7">
        <f t="shared" si="6"/>
        <v>0</v>
      </c>
      <c r="Y58" s="7">
        <f t="shared" si="6"/>
        <v>0</v>
      </c>
      <c r="Z58" s="8">
        <f t="shared" si="6"/>
        <v>99.99999968420653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99.99999818799775</v>
      </c>
      <c r="E59" s="10">
        <f t="shared" si="7"/>
        <v>99.99999818799775</v>
      </c>
      <c r="F59" s="10">
        <f t="shared" si="7"/>
        <v>100</v>
      </c>
      <c r="G59" s="10">
        <f t="shared" si="7"/>
        <v>16.006047705339412</v>
      </c>
      <c r="H59" s="10">
        <f t="shared" si="7"/>
        <v>18.970105184893534</v>
      </c>
      <c r="I59" s="10">
        <f t="shared" si="7"/>
        <v>18.95280301994501</v>
      </c>
      <c r="J59" s="10">
        <f t="shared" si="7"/>
        <v>33.06676739401369</v>
      </c>
      <c r="K59" s="10">
        <f t="shared" si="7"/>
        <v>0</v>
      </c>
      <c r="L59" s="10">
        <f t="shared" si="7"/>
        <v>18.18719579800677</v>
      </c>
      <c r="M59" s="10">
        <f t="shared" si="7"/>
        <v>18.44717511368397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18.669436114823693</v>
      </c>
      <c r="W59" s="10">
        <f t="shared" si="7"/>
        <v>104.26666902453108</v>
      </c>
      <c r="X59" s="10">
        <f t="shared" si="7"/>
        <v>0</v>
      </c>
      <c r="Y59" s="10">
        <f t="shared" si="7"/>
        <v>0</v>
      </c>
      <c r="Z59" s="11">
        <f t="shared" si="7"/>
        <v>99.99999818799775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82.36123397940442</v>
      </c>
      <c r="G60" s="13">
        <f t="shared" si="7"/>
        <v>79.60709611040339</v>
      </c>
      <c r="H60" s="13">
        <f t="shared" si="7"/>
        <v>74.28637799655293</v>
      </c>
      <c r="I60" s="13">
        <f t="shared" si="7"/>
        <v>78.99314582050036</v>
      </c>
      <c r="J60" s="13">
        <f t="shared" si="7"/>
        <v>79.18348530648328</v>
      </c>
      <c r="K60" s="13">
        <f t="shared" si="7"/>
        <v>0</v>
      </c>
      <c r="L60" s="13">
        <f t="shared" si="7"/>
        <v>51.64901755195174</v>
      </c>
      <c r="M60" s="13">
        <f t="shared" si="7"/>
        <v>53.953986312172475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67.64071475150924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114</v>
      </c>
      <c r="B61" s="12">
        <f t="shared" si="7"/>
        <v>100.01148908012006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68.7254485935508</v>
      </c>
      <c r="G61" s="13">
        <f t="shared" si="7"/>
        <v>94.00261643936535</v>
      </c>
      <c r="H61" s="13">
        <f t="shared" si="7"/>
        <v>83.39198206937645</v>
      </c>
      <c r="I61" s="13">
        <f t="shared" si="7"/>
        <v>81.41684400019321</v>
      </c>
      <c r="J61" s="13">
        <f t="shared" si="7"/>
        <v>88.5704527955093</v>
      </c>
      <c r="K61" s="13">
        <f t="shared" si="7"/>
        <v>0</v>
      </c>
      <c r="L61" s="13">
        <f t="shared" si="7"/>
        <v>55.338462977645264</v>
      </c>
      <c r="M61" s="13">
        <f t="shared" si="7"/>
        <v>62.269857147059646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72.85179647897459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57.76290654414596</v>
      </c>
      <c r="H62" s="13">
        <f t="shared" si="7"/>
        <v>63.7317571937688</v>
      </c>
      <c r="I62" s="13">
        <f t="shared" si="7"/>
        <v>83.11328226075287</v>
      </c>
      <c r="J62" s="13">
        <f t="shared" si="7"/>
        <v>77.9494385266824</v>
      </c>
      <c r="K62" s="13">
        <f t="shared" si="7"/>
        <v>0</v>
      </c>
      <c r="L62" s="13">
        <f t="shared" si="7"/>
        <v>46.702702837435616</v>
      </c>
      <c r="M62" s="13">
        <f t="shared" si="7"/>
        <v>46.17629678937973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66.46261171469506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109.56484980243974</v>
      </c>
      <c r="H63" s="13">
        <f t="shared" si="7"/>
        <v>65.23741177837373</v>
      </c>
      <c r="I63" s="13">
        <f t="shared" si="7"/>
        <v>93.45422485716675</v>
      </c>
      <c r="J63" s="13">
        <f t="shared" si="7"/>
        <v>46.69716291434743</v>
      </c>
      <c r="K63" s="13">
        <f t="shared" si="7"/>
        <v>0</v>
      </c>
      <c r="L63" s="13">
        <f t="shared" si="7"/>
        <v>65.30516032956183</v>
      </c>
      <c r="M63" s="13">
        <f t="shared" si="7"/>
        <v>56.78326032034865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78.79596376035694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117</v>
      </c>
      <c r="B64" s="12">
        <f t="shared" si="7"/>
        <v>100.01284044827183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22.931358500800613</v>
      </c>
      <c r="H64" s="13">
        <f t="shared" si="7"/>
        <v>32.00114476341939</v>
      </c>
      <c r="I64" s="13">
        <f t="shared" si="7"/>
        <v>51.404002320096566</v>
      </c>
      <c r="J64" s="13">
        <f t="shared" si="7"/>
        <v>49.46716901835618</v>
      </c>
      <c r="K64" s="13">
        <f t="shared" si="7"/>
        <v>0</v>
      </c>
      <c r="L64" s="13">
        <f t="shared" si="7"/>
        <v>29.802170256623295</v>
      </c>
      <c r="M64" s="13">
        <f t="shared" si="7"/>
        <v>26.161240671015605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38.5312892043734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191996309</v>
      </c>
      <c r="C67" s="23"/>
      <c r="D67" s="24">
        <v>316662659</v>
      </c>
      <c r="E67" s="25">
        <v>316662659</v>
      </c>
      <c r="F67" s="25">
        <v>22958484</v>
      </c>
      <c r="G67" s="25">
        <v>27170562</v>
      </c>
      <c r="H67" s="25">
        <v>29330592</v>
      </c>
      <c r="I67" s="25">
        <v>79459638</v>
      </c>
      <c r="J67" s="25">
        <v>29847208</v>
      </c>
      <c r="K67" s="25">
        <v>16581768</v>
      </c>
      <c r="L67" s="25">
        <v>29582352</v>
      </c>
      <c r="M67" s="25">
        <v>76011328</v>
      </c>
      <c r="N67" s="25"/>
      <c r="O67" s="25"/>
      <c r="P67" s="25"/>
      <c r="Q67" s="25"/>
      <c r="R67" s="25"/>
      <c r="S67" s="25"/>
      <c r="T67" s="25"/>
      <c r="U67" s="25"/>
      <c r="V67" s="25">
        <v>155470966</v>
      </c>
      <c r="W67" s="25">
        <v>157202172</v>
      </c>
      <c r="X67" s="25"/>
      <c r="Y67" s="24"/>
      <c r="Z67" s="26">
        <v>316662659</v>
      </c>
    </row>
    <row r="68" spans="1:26" ht="13.5" hidden="1">
      <c r="A68" s="36" t="s">
        <v>31</v>
      </c>
      <c r="B68" s="18">
        <v>36462868</v>
      </c>
      <c r="C68" s="18"/>
      <c r="D68" s="19">
        <v>55187569</v>
      </c>
      <c r="E68" s="20">
        <v>55187569</v>
      </c>
      <c r="F68" s="20">
        <v>403845</v>
      </c>
      <c r="G68" s="20">
        <v>11172502</v>
      </c>
      <c r="H68" s="20">
        <v>11104066</v>
      </c>
      <c r="I68" s="20">
        <v>22680413</v>
      </c>
      <c r="J68" s="20">
        <v>11174721</v>
      </c>
      <c r="K68" s="20">
        <v>8729082</v>
      </c>
      <c r="L68" s="20">
        <v>9012104</v>
      </c>
      <c r="M68" s="20">
        <v>28915907</v>
      </c>
      <c r="N68" s="20"/>
      <c r="O68" s="20"/>
      <c r="P68" s="20"/>
      <c r="Q68" s="20"/>
      <c r="R68" s="20"/>
      <c r="S68" s="20"/>
      <c r="T68" s="20"/>
      <c r="U68" s="20"/>
      <c r="V68" s="20">
        <v>51596320</v>
      </c>
      <c r="W68" s="20">
        <v>26464626</v>
      </c>
      <c r="X68" s="20"/>
      <c r="Y68" s="19"/>
      <c r="Z68" s="22">
        <v>55187569</v>
      </c>
    </row>
    <row r="69" spans="1:26" ht="13.5" hidden="1">
      <c r="A69" s="37" t="s">
        <v>32</v>
      </c>
      <c r="B69" s="18">
        <v>155533441</v>
      </c>
      <c r="C69" s="18"/>
      <c r="D69" s="19">
        <v>261475090</v>
      </c>
      <c r="E69" s="20">
        <v>261475090</v>
      </c>
      <c r="F69" s="20">
        <v>22554639</v>
      </c>
      <c r="G69" s="20">
        <v>15998060</v>
      </c>
      <c r="H69" s="20">
        <v>18226526</v>
      </c>
      <c r="I69" s="20">
        <v>56779225</v>
      </c>
      <c r="J69" s="20">
        <v>18672487</v>
      </c>
      <c r="K69" s="20">
        <v>7852686</v>
      </c>
      <c r="L69" s="20">
        <v>20570248</v>
      </c>
      <c r="M69" s="20">
        <v>47095421</v>
      </c>
      <c r="N69" s="20"/>
      <c r="O69" s="20"/>
      <c r="P69" s="20"/>
      <c r="Q69" s="20"/>
      <c r="R69" s="20"/>
      <c r="S69" s="20"/>
      <c r="T69" s="20"/>
      <c r="U69" s="20"/>
      <c r="V69" s="20">
        <v>103874646</v>
      </c>
      <c r="W69" s="20">
        <v>130737546</v>
      </c>
      <c r="X69" s="20"/>
      <c r="Y69" s="19"/>
      <c r="Z69" s="22">
        <v>261475090</v>
      </c>
    </row>
    <row r="70" spans="1:26" ht="13.5" hidden="1">
      <c r="A70" s="38" t="s">
        <v>114</v>
      </c>
      <c r="B70" s="18">
        <v>121149821</v>
      </c>
      <c r="C70" s="18"/>
      <c r="D70" s="19">
        <v>131156123</v>
      </c>
      <c r="E70" s="20">
        <v>131156123</v>
      </c>
      <c r="F70" s="20">
        <v>12720758</v>
      </c>
      <c r="G70" s="20">
        <v>10750488</v>
      </c>
      <c r="H70" s="20">
        <v>13235011</v>
      </c>
      <c r="I70" s="20">
        <v>36706257</v>
      </c>
      <c r="J70" s="20">
        <v>12078300</v>
      </c>
      <c r="K70" s="20">
        <v>3531961</v>
      </c>
      <c r="L70" s="20">
        <v>14099873</v>
      </c>
      <c r="M70" s="20">
        <v>29710134</v>
      </c>
      <c r="N70" s="20"/>
      <c r="O70" s="20"/>
      <c r="P70" s="20"/>
      <c r="Q70" s="20"/>
      <c r="R70" s="20"/>
      <c r="S70" s="20"/>
      <c r="T70" s="20"/>
      <c r="U70" s="20"/>
      <c r="V70" s="20">
        <v>66416391</v>
      </c>
      <c r="W70" s="20">
        <v>65578062</v>
      </c>
      <c r="X70" s="20"/>
      <c r="Y70" s="19"/>
      <c r="Z70" s="22">
        <v>131156123</v>
      </c>
    </row>
    <row r="71" spans="1:26" ht="13.5" hidden="1">
      <c r="A71" s="38" t="s">
        <v>115</v>
      </c>
      <c r="B71" s="18">
        <v>8687219</v>
      </c>
      <c r="C71" s="18"/>
      <c r="D71" s="19">
        <v>69924955</v>
      </c>
      <c r="E71" s="20">
        <v>69924955</v>
      </c>
      <c r="F71" s="20">
        <v>5833373</v>
      </c>
      <c r="G71" s="20">
        <v>2365641</v>
      </c>
      <c r="H71" s="20">
        <v>1988318</v>
      </c>
      <c r="I71" s="20">
        <v>10187332</v>
      </c>
      <c r="J71" s="20">
        <v>3030331</v>
      </c>
      <c r="K71" s="20">
        <v>2121709</v>
      </c>
      <c r="L71" s="20">
        <v>3209553</v>
      </c>
      <c r="M71" s="20">
        <v>8361593</v>
      </c>
      <c r="N71" s="20"/>
      <c r="O71" s="20"/>
      <c r="P71" s="20"/>
      <c r="Q71" s="20"/>
      <c r="R71" s="20"/>
      <c r="S71" s="20"/>
      <c r="T71" s="20"/>
      <c r="U71" s="20"/>
      <c r="V71" s="20">
        <v>18548925</v>
      </c>
      <c r="W71" s="20">
        <v>34962480</v>
      </c>
      <c r="X71" s="20"/>
      <c r="Y71" s="19"/>
      <c r="Z71" s="22">
        <v>69924955</v>
      </c>
    </row>
    <row r="72" spans="1:26" ht="13.5" hidden="1">
      <c r="A72" s="38" t="s">
        <v>116</v>
      </c>
      <c r="B72" s="18">
        <v>4278612</v>
      </c>
      <c r="C72" s="18"/>
      <c r="D72" s="19">
        <v>35333345</v>
      </c>
      <c r="E72" s="20">
        <v>35333345</v>
      </c>
      <c r="F72" s="20">
        <v>1850302</v>
      </c>
      <c r="G72" s="20">
        <v>695484</v>
      </c>
      <c r="H72" s="20">
        <v>826328</v>
      </c>
      <c r="I72" s="20">
        <v>3372114</v>
      </c>
      <c r="J72" s="20">
        <v>1348144</v>
      </c>
      <c r="K72" s="20">
        <v>-91117</v>
      </c>
      <c r="L72" s="20">
        <v>988464</v>
      </c>
      <c r="M72" s="20">
        <v>2245491</v>
      </c>
      <c r="N72" s="20"/>
      <c r="O72" s="20"/>
      <c r="P72" s="20"/>
      <c r="Q72" s="20"/>
      <c r="R72" s="20"/>
      <c r="S72" s="20"/>
      <c r="T72" s="20"/>
      <c r="U72" s="20"/>
      <c r="V72" s="20">
        <v>5617605</v>
      </c>
      <c r="W72" s="20">
        <v>17666670</v>
      </c>
      <c r="X72" s="20"/>
      <c r="Y72" s="19"/>
      <c r="Z72" s="22">
        <v>35333345</v>
      </c>
    </row>
    <row r="73" spans="1:26" ht="13.5" hidden="1">
      <c r="A73" s="38" t="s">
        <v>117</v>
      </c>
      <c r="B73" s="18">
        <v>21401122</v>
      </c>
      <c r="C73" s="18"/>
      <c r="D73" s="19">
        <v>25060667</v>
      </c>
      <c r="E73" s="20">
        <v>25060667</v>
      </c>
      <c r="F73" s="20">
        <v>2150206</v>
      </c>
      <c r="G73" s="20">
        <v>2186447</v>
      </c>
      <c r="H73" s="20">
        <v>2176869</v>
      </c>
      <c r="I73" s="20">
        <v>6513522</v>
      </c>
      <c r="J73" s="20">
        <v>2215712</v>
      </c>
      <c r="K73" s="20">
        <v>2290133</v>
      </c>
      <c r="L73" s="20">
        <v>2272358</v>
      </c>
      <c r="M73" s="20">
        <v>6778203</v>
      </c>
      <c r="N73" s="20"/>
      <c r="O73" s="20"/>
      <c r="P73" s="20"/>
      <c r="Q73" s="20"/>
      <c r="R73" s="20"/>
      <c r="S73" s="20"/>
      <c r="T73" s="20"/>
      <c r="U73" s="20"/>
      <c r="V73" s="20">
        <v>13291725</v>
      </c>
      <c r="W73" s="20">
        <v>12530334</v>
      </c>
      <c r="X73" s="20"/>
      <c r="Y73" s="19"/>
      <c r="Z73" s="22">
        <v>25060667</v>
      </c>
    </row>
    <row r="74" spans="1:26" ht="13.5" hidden="1">
      <c r="A74" s="38" t="s">
        <v>118</v>
      </c>
      <c r="B74" s="18">
        <v>16667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>
        <v>191996309</v>
      </c>
      <c r="C76" s="31"/>
      <c r="D76" s="32">
        <v>316662658</v>
      </c>
      <c r="E76" s="33">
        <v>316662658</v>
      </c>
      <c r="F76" s="33">
        <v>18980124</v>
      </c>
      <c r="G76" s="33">
        <v>14523867</v>
      </c>
      <c r="H76" s="33">
        <v>15646279</v>
      </c>
      <c r="I76" s="33">
        <v>49150270</v>
      </c>
      <c r="J76" s="33">
        <v>18480645</v>
      </c>
      <c r="K76" s="33"/>
      <c r="L76" s="33">
        <v>12263380</v>
      </c>
      <c r="M76" s="33">
        <v>30744025</v>
      </c>
      <c r="N76" s="33"/>
      <c r="O76" s="33"/>
      <c r="P76" s="33"/>
      <c r="Q76" s="33"/>
      <c r="R76" s="33"/>
      <c r="S76" s="33"/>
      <c r="T76" s="33"/>
      <c r="U76" s="33"/>
      <c r="V76" s="33">
        <v>79894295</v>
      </c>
      <c r="W76" s="33">
        <v>158331330</v>
      </c>
      <c r="X76" s="33"/>
      <c r="Y76" s="32"/>
      <c r="Z76" s="34">
        <v>316662658</v>
      </c>
    </row>
    <row r="77" spans="1:26" ht="13.5" hidden="1">
      <c r="A77" s="36" t="s">
        <v>31</v>
      </c>
      <c r="B77" s="18">
        <v>36462868</v>
      </c>
      <c r="C77" s="18"/>
      <c r="D77" s="19">
        <v>55187568</v>
      </c>
      <c r="E77" s="20">
        <v>55187568</v>
      </c>
      <c r="F77" s="20">
        <v>403845</v>
      </c>
      <c r="G77" s="20">
        <v>1788276</v>
      </c>
      <c r="H77" s="20">
        <v>2106453</v>
      </c>
      <c r="I77" s="20">
        <v>4298574</v>
      </c>
      <c r="J77" s="20">
        <v>3695119</v>
      </c>
      <c r="K77" s="20"/>
      <c r="L77" s="20">
        <v>1639049</v>
      </c>
      <c r="M77" s="20">
        <v>5334168</v>
      </c>
      <c r="N77" s="20"/>
      <c r="O77" s="20"/>
      <c r="P77" s="20"/>
      <c r="Q77" s="20"/>
      <c r="R77" s="20"/>
      <c r="S77" s="20"/>
      <c r="T77" s="20"/>
      <c r="U77" s="20"/>
      <c r="V77" s="20">
        <v>9632742</v>
      </c>
      <c r="W77" s="20">
        <v>27593784</v>
      </c>
      <c r="X77" s="20"/>
      <c r="Y77" s="19"/>
      <c r="Z77" s="22">
        <v>55187568</v>
      </c>
    </row>
    <row r="78" spans="1:26" ht="13.5" hidden="1">
      <c r="A78" s="37" t="s">
        <v>32</v>
      </c>
      <c r="B78" s="18">
        <v>155533441</v>
      </c>
      <c r="C78" s="18"/>
      <c r="D78" s="19">
        <v>261475090</v>
      </c>
      <c r="E78" s="20">
        <v>261475090</v>
      </c>
      <c r="F78" s="20">
        <v>18576279</v>
      </c>
      <c r="G78" s="20">
        <v>12735591</v>
      </c>
      <c r="H78" s="20">
        <v>13539826</v>
      </c>
      <c r="I78" s="20">
        <v>44851696</v>
      </c>
      <c r="J78" s="20">
        <v>14785526</v>
      </c>
      <c r="K78" s="20"/>
      <c r="L78" s="20">
        <v>10624331</v>
      </c>
      <c r="M78" s="20">
        <v>25409857</v>
      </c>
      <c r="N78" s="20"/>
      <c r="O78" s="20"/>
      <c r="P78" s="20"/>
      <c r="Q78" s="20"/>
      <c r="R78" s="20"/>
      <c r="S78" s="20"/>
      <c r="T78" s="20"/>
      <c r="U78" s="20"/>
      <c r="V78" s="20">
        <v>70261553</v>
      </c>
      <c r="W78" s="20">
        <v>130737546</v>
      </c>
      <c r="X78" s="20"/>
      <c r="Y78" s="19"/>
      <c r="Z78" s="22">
        <v>261475090</v>
      </c>
    </row>
    <row r="79" spans="1:26" ht="13.5" hidden="1">
      <c r="A79" s="38" t="s">
        <v>114</v>
      </c>
      <c r="B79" s="18">
        <v>121163740</v>
      </c>
      <c r="C79" s="18"/>
      <c r="D79" s="19">
        <v>131156123</v>
      </c>
      <c r="E79" s="20">
        <v>131156123</v>
      </c>
      <c r="F79" s="20">
        <v>8742398</v>
      </c>
      <c r="G79" s="20">
        <v>10105740</v>
      </c>
      <c r="H79" s="20">
        <v>11036938</v>
      </c>
      <c r="I79" s="20">
        <v>29885076</v>
      </c>
      <c r="J79" s="20">
        <v>10697805</v>
      </c>
      <c r="K79" s="20"/>
      <c r="L79" s="20">
        <v>7802653</v>
      </c>
      <c r="M79" s="20">
        <v>18500458</v>
      </c>
      <c r="N79" s="20"/>
      <c r="O79" s="20"/>
      <c r="P79" s="20"/>
      <c r="Q79" s="20"/>
      <c r="R79" s="20"/>
      <c r="S79" s="20"/>
      <c r="T79" s="20"/>
      <c r="U79" s="20"/>
      <c r="V79" s="20">
        <v>48385534</v>
      </c>
      <c r="W79" s="20">
        <v>65578062</v>
      </c>
      <c r="X79" s="20"/>
      <c r="Y79" s="19"/>
      <c r="Z79" s="22">
        <v>131156123</v>
      </c>
    </row>
    <row r="80" spans="1:26" ht="13.5" hidden="1">
      <c r="A80" s="38" t="s">
        <v>115</v>
      </c>
      <c r="B80" s="18">
        <v>8687219</v>
      </c>
      <c r="C80" s="18"/>
      <c r="D80" s="19">
        <v>69924955</v>
      </c>
      <c r="E80" s="20">
        <v>69924955</v>
      </c>
      <c r="F80" s="20">
        <v>5833373</v>
      </c>
      <c r="G80" s="20">
        <v>1366463</v>
      </c>
      <c r="H80" s="20">
        <v>1267190</v>
      </c>
      <c r="I80" s="20">
        <v>8467026</v>
      </c>
      <c r="J80" s="20">
        <v>2362126</v>
      </c>
      <c r="K80" s="20"/>
      <c r="L80" s="20">
        <v>1498948</v>
      </c>
      <c r="M80" s="20">
        <v>3861074</v>
      </c>
      <c r="N80" s="20"/>
      <c r="O80" s="20"/>
      <c r="P80" s="20"/>
      <c r="Q80" s="20"/>
      <c r="R80" s="20"/>
      <c r="S80" s="20"/>
      <c r="T80" s="20"/>
      <c r="U80" s="20"/>
      <c r="V80" s="20">
        <v>12328100</v>
      </c>
      <c r="W80" s="20">
        <v>34962480</v>
      </c>
      <c r="X80" s="20"/>
      <c r="Y80" s="19"/>
      <c r="Z80" s="22">
        <v>69924955</v>
      </c>
    </row>
    <row r="81" spans="1:26" ht="13.5" hidden="1">
      <c r="A81" s="38" t="s">
        <v>116</v>
      </c>
      <c r="B81" s="18">
        <v>4278612</v>
      </c>
      <c r="C81" s="18"/>
      <c r="D81" s="19">
        <v>35333345</v>
      </c>
      <c r="E81" s="20">
        <v>35333345</v>
      </c>
      <c r="F81" s="20">
        <v>1850302</v>
      </c>
      <c r="G81" s="20">
        <v>762006</v>
      </c>
      <c r="H81" s="20">
        <v>539075</v>
      </c>
      <c r="I81" s="20">
        <v>3151383</v>
      </c>
      <c r="J81" s="20">
        <v>629545</v>
      </c>
      <c r="K81" s="20"/>
      <c r="L81" s="20">
        <v>645518</v>
      </c>
      <c r="M81" s="20">
        <v>1275063</v>
      </c>
      <c r="N81" s="20"/>
      <c r="O81" s="20"/>
      <c r="P81" s="20"/>
      <c r="Q81" s="20"/>
      <c r="R81" s="20"/>
      <c r="S81" s="20"/>
      <c r="T81" s="20"/>
      <c r="U81" s="20"/>
      <c r="V81" s="20">
        <v>4426446</v>
      </c>
      <c r="W81" s="20">
        <v>17666670</v>
      </c>
      <c r="X81" s="20"/>
      <c r="Y81" s="19"/>
      <c r="Z81" s="22">
        <v>35333345</v>
      </c>
    </row>
    <row r="82" spans="1:26" ht="13.5" hidden="1">
      <c r="A82" s="38" t="s">
        <v>117</v>
      </c>
      <c r="B82" s="18">
        <v>21403870</v>
      </c>
      <c r="C82" s="18"/>
      <c r="D82" s="19">
        <v>25060667</v>
      </c>
      <c r="E82" s="20">
        <v>25060667</v>
      </c>
      <c r="F82" s="20">
        <v>2150206</v>
      </c>
      <c r="G82" s="20">
        <v>501382</v>
      </c>
      <c r="H82" s="20">
        <v>696623</v>
      </c>
      <c r="I82" s="20">
        <v>3348211</v>
      </c>
      <c r="J82" s="20">
        <v>1096050</v>
      </c>
      <c r="K82" s="20"/>
      <c r="L82" s="20">
        <v>677212</v>
      </c>
      <c r="M82" s="20">
        <v>1773262</v>
      </c>
      <c r="N82" s="20"/>
      <c r="O82" s="20"/>
      <c r="P82" s="20"/>
      <c r="Q82" s="20"/>
      <c r="R82" s="20"/>
      <c r="S82" s="20"/>
      <c r="T82" s="20"/>
      <c r="U82" s="20"/>
      <c r="V82" s="20">
        <v>5121473</v>
      </c>
      <c r="W82" s="20">
        <v>12530334</v>
      </c>
      <c r="X82" s="20"/>
      <c r="Y82" s="19"/>
      <c r="Z82" s="22">
        <v>25060667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210781</v>
      </c>
      <c r="C7" s="18">
        <v>0</v>
      </c>
      <c r="D7" s="58">
        <v>251898</v>
      </c>
      <c r="E7" s="59">
        <v>251898</v>
      </c>
      <c r="F7" s="59">
        <v>65006</v>
      </c>
      <c r="G7" s="59">
        <v>114685</v>
      </c>
      <c r="H7" s="59">
        <v>181445</v>
      </c>
      <c r="I7" s="59">
        <v>361136</v>
      </c>
      <c r="J7" s="59">
        <v>19836</v>
      </c>
      <c r="K7" s="59">
        <v>0</v>
      </c>
      <c r="L7" s="59">
        <v>39015</v>
      </c>
      <c r="M7" s="59">
        <v>58851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419987</v>
      </c>
      <c r="W7" s="59">
        <v>65657</v>
      </c>
      <c r="X7" s="59">
        <v>354330</v>
      </c>
      <c r="Y7" s="60">
        <v>539.67</v>
      </c>
      <c r="Z7" s="61">
        <v>251898</v>
      </c>
    </row>
    <row r="8" spans="1:26" ht="13.5">
      <c r="A8" s="57" t="s">
        <v>34</v>
      </c>
      <c r="B8" s="18">
        <v>80594966</v>
      </c>
      <c r="C8" s="18">
        <v>0</v>
      </c>
      <c r="D8" s="58">
        <v>94024000</v>
      </c>
      <c r="E8" s="59">
        <v>94024000</v>
      </c>
      <c r="F8" s="59">
        <v>37022000</v>
      </c>
      <c r="G8" s="59">
        <v>1150749</v>
      </c>
      <c r="H8" s="59">
        <v>631397</v>
      </c>
      <c r="I8" s="59">
        <v>38804146</v>
      </c>
      <c r="J8" s="59">
        <v>0</v>
      </c>
      <c r="K8" s="59">
        <v>0</v>
      </c>
      <c r="L8" s="59">
        <v>28324000</v>
      </c>
      <c r="M8" s="59">
        <v>28324000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67128146</v>
      </c>
      <c r="W8" s="59">
        <v>65005311</v>
      </c>
      <c r="X8" s="59">
        <v>2122835</v>
      </c>
      <c r="Y8" s="60">
        <v>3.27</v>
      </c>
      <c r="Z8" s="61">
        <v>94024000</v>
      </c>
    </row>
    <row r="9" spans="1:26" ht="13.5">
      <c r="A9" s="57" t="s">
        <v>35</v>
      </c>
      <c r="B9" s="18">
        <v>3872609</v>
      </c>
      <c r="C9" s="18">
        <v>0</v>
      </c>
      <c r="D9" s="58">
        <v>6133530</v>
      </c>
      <c r="E9" s="59">
        <v>6133530</v>
      </c>
      <c r="F9" s="59">
        <v>0</v>
      </c>
      <c r="G9" s="59">
        <v>114835</v>
      </c>
      <c r="H9" s="59">
        <v>379198</v>
      </c>
      <c r="I9" s="59">
        <v>494033</v>
      </c>
      <c r="J9" s="59">
        <v>100</v>
      </c>
      <c r="K9" s="59">
        <v>59062</v>
      </c>
      <c r="L9" s="59">
        <v>108266</v>
      </c>
      <c r="M9" s="59">
        <v>167428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661461</v>
      </c>
      <c r="W9" s="59">
        <v>3702032</v>
      </c>
      <c r="X9" s="59">
        <v>-3040571</v>
      </c>
      <c r="Y9" s="60">
        <v>-82.13</v>
      </c>
      <c r="Z9" s="61">
        <v>6133530</v>
      </c>
    </row>
    <row r="10" spans="1:26" ht="25.5">
      <c r="A10" s="62" t="s">
        <v>106</v>
      </c>
      <c r="B10" s="63">
        <f>SUM(B5:B9)</f>
        <v>84678356</v>
      </c>
      <c r="C10" s="63">
        <f>SUM(C5:C9)</f>
        <v>0</v>
      </c>
      <c r="D10" s="64">
        <f aca="true" t="shared" si="0" ref="D10:Z10">SUM(D5:D9)</f>
        <v>100409428</v>
      </c>
      <c r="E10" s="65">
        <f t="shared" si="0"/>
        <v>100409428</v>
      </c>
      <c r="F10" s="65">
        <f t="shared" si="0"/>
        <v>37087006</v>
      </c>
      <c r="G10" s="65">
        <f t="shared" si="0"/>
        <v>1380269</v>
      </c>
      <c r="H10" s="65">
        <f t="shared" si="0"/>
        <v>1192040</v>
      </c>
      <c r="I10" s="65">
        <f t="shared" si="0"/>
        <v>39659315</v>
      </c>
      <c r="J10" s="65">
        <f t="shared" si="0"/>
        <v>19936</v>
      </c>
      <c r="K10" s="65">
        <f t="shared" si="0"/>
        <v>59062</v>
      </c>
      <c r="L10" s="65">
        <f t="shared" si="0"/>
        <v>28471281</v>
      </c>
      <c r="M10" s="65">
        <f t="shared" si="0"/>
        <v>28550279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68209594</v>
      </c>
      <c r="W10" s="65">
        <f t="shared" si="0"/>
        <v>68773000</v>
      </c>
      <c r="X10" s="65">
        <f t="shared" si="0"/>
        <v>-563406</v>
      </c>
      <c r="Y10" s="66">
        <f>+IF(W10&lt;&gt;0,(X10/W10)*100,0)</f>
        <v>-0.8192255681735564</v>
      </c>
      <c r="Z10" s="67">
        <f t="shared" si="0"/>
        <v>100409428</v>
      </c>
    </row>
    <row r="11" spans="1:26" ht="13.5">
      <c r="A11" s="57" t="s">
        <v>36</v>
      </c>
      <c r="B11" s="18">
        <v>55502254</v>
      </c>
      <c r="C11" s="18">
        <v>0</v>
      </c>
      <c r="D11" s="58">
        <v>61935055</v>
      </c>
      <c r="E11" s="59">
        <v>61935055</v>
      </c>
      <c r="F11" s="59">
        <v>4473415</v>
      </c>
      <c r="G11" s="59">
        <v>4189674</v>
      </c>
      <c r="H11" s="59">
        <v>4843541</v>
      </c>
      <c r="I11" s="59">
        <v>13506630</v>
      </c>
      <c r="J11" s="59">
        <v>4517993</v>
      </c>
      <c r="K11" s="59">
        <v>6833636</v>
      </c>
      <c r="L11" s="59">
        <v>5084424</v>
      </c>
      <c r="M11" s="59">
        <v>16436053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29942683</v>
      </c>
      <c r="W11" s="59">
        <v>33349617</v>
      </c>
      <c r="X11" s="59">
        <v>-3406934</v>
      </c>
      <c r="Y11" s="60">
        <v>-10.22</v>
      </c>
      <c r="Z11" s="61">
        <v>61935055</v>
      </c>
    </row>
    <row r="12" spans="1:26" ht="13.5">
      <c r="A12" s="57" t="s">
        <v>37</v>
      </c>
      <c r="B12" s="18">
        <v>4837257</v>
      </c>
      <c r="C12" s="18">
        <v>0</v>
      </c>
      <c r="D12" s="58">
        <v>4144541</v>
      </c>
      <c r="E12" s="59">
        <v>4144541</v>
      </c>
      <c r="F12" s="59">
        <v>352774</v>
      </c>
      <c r="G12" s="59">
        <v>347653</v>
      </c>
      <c r="H12" s="59">
        <v>347653</v>
      </c>
      <c r="I12" s="59">
        <v>1048080</v>
      </c>
      <c r="J12" s="59">
        <v>347652</v>
      </c>
      <c r="K12" s="59">
        <v>347652</v>
      </c>
      <c r="L12" s="59">
        <v>347652</v>
      </c>
      <c r="M12" s="59">
        <v>1042956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2091036</v>
      </c>
      <c r="W12" s="59">
        <v>2072502</v>
      </c>
      <c r="X12" s="59">
        <v>18534</v>
      </c>
      <c r="Y12" s="60">
        <v>0.89</v>
      </c>
      <c r="Z12" s="61">
        <v>4144541</v>
      </c>
    </row>
    <row r="13" spans="1:26" ht="13.5">
      <c r="A13" s="57" t="s">
        <v>107</v>
      </c>
      <c r="B13" s="18">
        <v>3139487</v>
      </c>
      <c r="C13" s="18">
        <v>0</v>
      </c>
      <c r="D13" s="58">
        <v>2954128</v>
      </c>
      <c r="E13" s="59">
        <v>2954128</v>
      </c>
      <c r="F13" s="59">
        <v>0</v>
      </c>
      <c r="G13" s="59">
        <v>15001</v>
      </c>
      <c r="H13" s="59">
        <v>188603</v>
      </c>
      <c r="I13" s="59">
        <v>203604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203604</v>
      </c>
      <c r="W13" s="59">
        <v>1477002</v>
      </c>
      <c r="X13" s="59">
        <v>-1273398</v>
      </c>
      <c r="Y13" s="60">
        <v>-86.22</v>
      </c>
      <c r="Z13" s="61">
        <v>2954128</v>
      </c>
    </row>
    <row r="14" spans="1:26" ht="13.5">
      <c r="A14" s="57" t="s">
        <v>38</v>
      </c>
      <c r="B14" s="18">
        <v>896069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567</v>
      </c>
      <c r="M14" s="59">
        <v>567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567</v>
      </c>
      <c r="W14" s="59"/>
      <c r="X14" s="59">
        <v>567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2376000</v>
      </c>
      <c r="E15" s="59">
        <v>2376000</v>
      </c>
      <c r="F15" s="59">
        <v>0</v>
      </c>
      <c r="G15" s="59">
        <v>1160</v>
      </c>
      <c r="H15" s="59">
        <v>54989</v>
      </c>
      <c r="I15" s="59">
        <v>56149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56149</v>
      </c>
      <c r="W15" s="59">
        <v>1188000</v>
      </c>
      <c r="X15" s="59">
        <v>-1131851</v>
      </c>
      <c r="Y15" s="60">
        <v>-95.27</v>
      </c>
      <c r="Z15" s="61">
        <v>2376000</v>
      </c>
    </row>
    <row r="16" spans="1:26" ht="13.5">
      <c r="A16" s="68" t="s">
        <v>40</v>
      </c>
      <c r="B16" s="18">
        <v>1849450</v>
      </c>
      <c r="C16" s="18">
        <v>0</v>
      </c>
      <c r="D16" s="58">
        <v>200000</v>
      </c>
      <c r="E16" s="59">
        <v>200000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100000</v>
      </c>
      <c r="X16" s="59">
        <v>-100000</v>
      </c>
      <c r="Y16" s="60">
        <v>-100</v>
      </c>
      <c r="Z16" s="61">
        <v>200000</v>
      </c>
    </row>
    <row r="17" spans="1:26" ht="13.5">
      <c r="A17" s="57" t="s">
        <v>41</v>
      </c>
      <c r="B17" s="18">
        <v>25029295</v>
      </c>
      <c r="C17" s="18">
        <v>0</v>
      </c>
      <c r="D17" s="58">
        <v>28029276</v>
      </c>
      <c r="E17" s="59">
        <v>28029276</v>
      </c>
      <c r="F17" s="59">
        <v>1416547</v>
      </c>
      <c r="G17" s="59">
        <v>1722244</v>
      </c>
      <c r="H17" s="59">
        <v>2275282</v>
      </c>
      <c r="I17" s="59">
        <v>5414073</v>
      </c>
      <c r="J17" s="59">
        <v>2570441</v>
      </c>
      <c r="K17" s="59">
        <v>3470404</v>
      </c>
      <c r="L17" s="59">
        <v>3516623</v>
      </c>
      <c r="M17" s="59">
        <v>9557468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14971541</v>
      </c>
      <c r="W17" s="59">
        <v>16011002</v>
      </c>
      <c r="X17" s="59">
        <v>-1039461</v>
      </c>
      <c r="Y17" s="60">
        <v>-6.49</v>
      </c>
      <c r="Z17" s="61">
        <v>28029276</v>
      </c>
    </row>
    <row r="18" spans="1:26" ht="13.5">
      <c r="A18" s="69" t="s">
        <v>42</v>
      </c>
      <c r="B18" s="70">
        <f>SUM(B11:B17)</f>
        <v>91253812</v>
      </c>
      <c r="C18" s="70">
        <f>SUM(C11:C17)</f>
        <v>0</v>
      </c>
      <c r="D18" s="71">
        <f aca="true" t="shared" si="1" ref="D18:Z18">SUM(D11:D17)</f>
        <v>99639000</v>
      </c>
      <c r="E18" s="72">
        <f t="shared" si="1"/>
        <v>99639000</v>
      </c>
      <c r="F18" s="72">
        <f t="shared" si="1"/>
        <v>6242736</v>
      </c>
      <c r="G18" s="72">
        <f t="shared" si="1"/>
        <v>6275732</v>
      </c>
      <c r="H18" s="72">
        <f t="shared" si="1"/>
        <v>7710068</v>
      </c>
      <c r="I18" s="72">
        <f t="shared" si="1"/>
        <v>20228536</v>
      </c>
      <c r="J18" s="72">
        <f t="shared" si="1"/>
        <v>7436086</v>
      </c>
      <c r="K18" s="72">
        <f t="shared" si="1"/>
        <v>10651692</v>
      </c>
      <c r="L18" s="72">
        <f t="shared" si="1"/>
        <v>8949266</v>
      </c>
      <c r="M18" s="72">
        <f t="shared" si="1"/>
        <v>27037044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47265580</v>
      </c>
      <c r="W18" s="72">
        <f t="shared" si="1"/>
        <v>54198123</v>
      </c>
      <c r="X18" s="72">
        <f t="shared" si="1"/>
        <v>-6932543</v>
      </c>
      <c r="Y18" s="66">
        <f>+IF(W18&lt;&gt;0,(X18/W18)*100,0)</f>
        <v>-12.7911127106745</v>
      </c>
      <c r="Z18" s="73">
        <f t="shared" si="1"/>
        <v>99639000</v>
      </c>
    </row>
    <row r="19" spans="1:26" ht="13.5">
      <c r="A19" s="69" t="s">
        <v>43</v>
      </c>
      <c r="B19" s="74">
        <f>+B10-B18</f>
        <v>-6575456</v>
      </c>
      <c r="C19" s="74">
        <f>+C10-C18</f>
        <v>0</v>
      </c>
      <c r="D19" s="75">
        <f aca="true" t="shared" si="2" ref="D19:Z19">+D10-D18</f>
        <v>770428</v>
      </c>
      <c r="E19" s="76">
        <f t="shared" si="2"/>
        <v>770428</v>
      </c>
      <c r="F19" s="76">
        <f t="shared" si="2"/>
        <v>30844270</v>
      </c>
      <c r="G19" s="76">
        <f t="shared" si="2"/>
        <v>-4895463</v>
      </c>
      <c r="H19" s="76">
        <f t="shared" si="2"/>
        <v>-6518028</v>
      </c>
      <c r="I19" s="76">
        <f t="shared" si="2"/>
        <v>19430779</v>
      </c>
      <c r="J19" s="76">
        <f t="shared" si="2"/>
        <v>-7416150</v>
      </c>
      <c r="K19" s="76">
        <f t="shared" si="2"/>
        <v>-10592630</v>
      </c>
      <c r="L19" s="76">
        <f t="shared" si="2"/>
        <v>19522015</v>
      </c>
      <c r="M19" s="76">
        <f t="shared" si="2"/>
        <v>1513235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20944014</v>
      </c>
      <c r="W19" s="76">
        <f>IF(E10=E18,0,W10-W18)</f>
        <v>14574877</v>
      </c>
      <c r="X19" s="76">
        <f t="shared" si="2"/>
        <v>6369137</v>
      </c>
      <c r="Y19" s="77">
        <f>+IF(W19&lt;&gt;0,(X19/W19)*100,0)</f>
        <v>43.69942195738599</v>
      </c>
      <c r="Z19" s="78">
        <f t="shared" si="2"/>
        <v>770428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-6575456</v>
      </c>
      <c r="C22" s="85">
        <f>SUM(C19:C21)</f>
        <v>0</v>
      </c>
      <c r="D22" s="86">
        <f aca="true" t="shared" si="3" ref="D22:Z22">SUM(D19:D21)</f>
        <v>770428</v>
      </c>
      <c r="E22" s="87">
        <f t="shared" si="3"/>
        <v>770428</v>
      </c>
      <c r="F22" s="87">
        <f t="shared" si="3"/>
        <v>30844270</v>
      </c>
      <c r="G22" s="87">
        <f t="shared" si="3"/>
        <v>-4895463</v>
      </c>
      <c r="H22" s="87">
        <f t="shared" si="3"/>
        <v>-6518028</v>
      </c>
      <c r="I22" s="87">
        <f t="shared" si="3"/>
        <v>19430779</v>
      </c>
      <c r="J22" s="87">
        <f t="shared" si="3"/>
        <v>-7416150</v>
      </c>
      <c r="K22" s="87">
        <f t="shared" si="3"/>
        <v>-10592630</v>
      </c>
      <c r="L22" s="87">
        <f t="shared" si="3"/>
        <v>19522015</v>
      </c>
      <c r="M22" s="87">
        <f t="shared" si="3"/>
        <v>1513235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20944014</v>
      </c>
      <c r="W22" s="87">
        <f t="shared" si="3"/>
        <v>14574877</v>
      </c>
      <c r="X22" s="87">
        <f t="shared" si="3"/>
        <v>6369137</v>
      </c>
      <c r="Y22" s="88">
        <f>+IF(W22&lt;&gt;0,(X22/W22)*100,0)</f>
        <v>43.69942195738599</v>
      </c>
      <c r="Z22" s="89">
        <f t="shared" si="3"/>
        <v>770428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-6575456</v>
      </c>
      <c r="C24" s="74">
        <f>SUM(C22:C23)</f>
        <v>0</v>
      </c>
      <c r="D24" s="75">
        <f aca="true" t="shared" si="4" ref="D24:Z24">SUM(D22:D23)</f>
        <v>770428</v>
      </c>
      <c r="E24" s="76">
        <f t="shared" si="4"/>
        <v>770428</v>
      </c>
      <c r="F24" s="76">
        <f t="shared" si="4"/>
        <v>30844270</v>
      </c>
      <c r="G24" s="76">
        <f t="shared" si="4"/>
        <v>-4895463</v>
      </c>
      <c r="H24" s="76">
        <f t="shared" si="4"/>
        <v>-6518028</v>
      </c>
      <c r="I24" s="76">
        <f t="shared" si="4"/>
        <v>19430779</v>
      </c>
      <c r="J24" s="76">
        <f t="shared" si="4"/>
        <v>-7416150</v>
      </c>
      <c r="K24" s="76">
        <f t="shared" si="4"/>
        <v>-10592630</v>
      </c>
      <c r="L24" s="76">
        <f t="shared" si="4"/>
        <v>19522015</v>
      </c>
      <c r="M24" s="76">
        <f t="shared" si="4"/>
        <v>1513235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20944014</v>
      </c>
      <c r="W24" s="76">
        <f t="shared" si="4"/>
        <v>14574877</v>
      </c>
      <c r="X24" s="76">
        <f t="shared" si="4"/>
        <v>6369137</v>
      </c>
      <c r="Y24" s="77">
        <f>+IF(W24&lt;&gt;0,(X24/W24)*100,0)</f>
        <v>43.69942195738599</v>
      </c>
      <c r="Z24" s="78">
        <f t="shared" si="4"/>
        <v>770428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2399368</v>
      </c>
      <c r="C27" s="21">
        <v>0</v>
      </c>
      <c r="D27" s="98">
        <v>770000</v>
      </c>
      <c r="E27" s="99">
        <v>770000</v>
      </c>
      <c r="F27" s="99">
        <v>1650</v>
      </c>
      <c r="G27" s="99">
        <v>99000</v>
      </c>
      <c r="H27" s="99">
        <v>48000</v>
      </c>
      <c r="I27" s="99">
        <v>148650</v>
      </c>
      <c r="J27" s="99">
        <v>8951</v>
      </c>
      <c r="K27" s="99">
        <v>0</v>
      </c>
      <c r="L27" s="99">
        <v>0</v>
      </c>
      <c r="M27" s="99">
        <v>8951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157601</v>
      </c>
      <c r="W27" s="99">
        <v>385000</v>
      </c>
      <c r="X27" s="99">
        <v>-227399</v>
      </c>
      <c r="Y27" s="100">
        <v>-59.06</v>
      </c>
      <c r="Z27" s="101">
        <v>770000</v>
      </c>
    </row>
    <row r="28" spans="1:26" ht="13.5">
      <c r="A28" s="102" t="s">
        <v>44</v>
      </c>
      <c r="B28" s="18">
        <v>2399367</v>
      </c>
      <c r="C28" s="18">
        <v>0</v>
      </c>
      <c r="D28" s="58">
        <v>770000</v>
      </c>
      <c r="E28" s="59">
        <v>770000</v>
      </c>
      <c r="F28" s="59">
        <v>1650</v>
      </c>
      <c r="G28" s="59">
        <v>99000</v>
      </c>
      <c r="H28" s="59">
        <v>48000</v>
      </c>
      <c r="I28" s="59">
        <v>148650</v>
      </c>
      <c r="J28" s="59">
        <v>8951</v>
      </c>
      <c r="K28" s="59">
        <v>0</v>
      </c>
      <c r="L28" s="59">
        <v>0</v>
      </c>
      <c r="M28" s="59">
        <v>8951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157601</v>
      </c>
      <c r="W28" s="59">
        <v>385000</v>
      </c>
      <c r="X28" s="59">
        <v>-227399</v>
      </c>
      <c r="Y28" s="60">
        <v>-59.06</v>
      </c>
      <c r="Z28" s="61">
        <v>770000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2399367</v>
      </c>
      <c r="C32" s="21">
        <f>SUM(C28:C31)</f>
        <v>0</v>
      </c>
      <c r="D32" s="98">
        <f aca="true" t="shared" si="5" ref="D32:Z32">SUM(D28:D31)</f>
        <v>770000</v>
      </c>
      <c r="E32" s="99">
        <f t="shared" si="5"/>
        <v>770000</v>
      </c>
      <c r="F32" s="99">
        <f t="shared" si="5"/>
        <v>1650</v>
      </c>
      <c r="G32" s="99">
        <f t="shared" si="5"/>
        <v>99000</v>
      </c>
      <c r="H32" s="99">
        <f t="shared" si="5"/>
        <v>48000</v>
      </c>
      <c r="I32" s="99">
        <f t="shared" si="5"/>
        <v>148650</v>
      </c>
      <c r="J32" s="99">
        <f t="shared" si="5"/>
        <v>8951</v>
      </c>
      <c r="K32" s="99">
        <f t="shared" si="5"/>
        <v>0</v>
      </c>
      <c r="L32" s="99">
        <f t="shared" si="5"/>
        <v>0</v>
      </c>
      <c r="M32" s="99">
        <f t="shared" si="5"/>
        <v>8951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157601</v>
      </c>
      <c r="W32" s="99">
        <f t="shared" si="5"/>
        <v>385000</v>
      </c>
      <c r="X32" s="99">
        <f t="shared" si="5"/>
        <v>-227399</v>
      </c>
      <c r="Y32" s="100">
        <f>+IF(W32&lt;&gt;0,(X32/W32)*100,0)</f>
        <v>-59.06467532467532</v>
      </c>
      <c r="Z32" s="101">
        <f t="shared" si="5"/>
        <v>770000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21053944</v>
      </c>
      <c r="C35" s="18">
        <v>0</v>
      </c>
      <c r="D35" s="58">
        <v>25541678</v>
      </c>
      <c r="E35" s="59">
        <v>25541678</v>
      </c>
      <c r="F35" s="59">
        <v>50778748</v>
      </c>
      <c r="G35" s="59">
        <v>47809487</v>
      </c>
      <c r="H35" s="59">
        <v>43728285</v>
      </c>
      <c r="I35" s="59">
        <v>43728285</v>
      </c>
      <c r="J35" s="59">
        <v>32574566</v>
      </c>
      <c r="K35" s="59">
        <v>26635103</v>
      </c>
      <c r="L35" s="59">
        <v>43079065</v>
      </c>
      <c r="M35" s="59">
        <v>43079065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43079065</v>
      </c>
      <c r="W35" s="59">
        <v>12770839</v>
      </c>
      <c r="X35" s="59">
        <v>30308226</v>
      </c>
      <c r="Y35" s="60">
        <v>237.32</v>
      </c>
      <c r="Z35" s="61">
        <v>25541678</v>
      </c>
    </row>
    <row r="36" spans="1:26" ht="13.5">
      <c r="A36" s="57" t="s">
        <v>53</v>
      </c>
      <c r="B36" s="18">
        <v>88253988</v>
      </c>
      <c r="C36" s="18">
        <v>0</v>
      </c>
      <c r="D36" s="58">
        <v>69204281</v>
      </c>
      <c r="E36" s="59">
        <v>69204281</v>
      </c>
      <c r="F36" s="59">
        <v>87915771</v>
      </c>
      <c r="G36" s="59">
        <v>88016421</v>
      </c>
      <c r="H36" s="59">
        <v>87716711</v>
      </c>
      <c r="I36" s="59">
        <v>87716711</v>
      </c>
      <c r="J36" s="59">
        <v>87175450</v>
      </c>
      <c r="K36" s="59">
        <v>86897574</v>
      </c>
      <c r="L36" s="59">
        <v>86897574</v>
      </c>
      <c r="M36" s="59">
        <v>86897574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86897574</v>
      </c>
      <c r="W36" s="59">
        <v>34602141</v>
      </c>
      <c r="X36" s="59">
        <v>52295433</v>
      </c>
      <c r="Y36" s="60">
        <v>151.13</v>
      </c>
      <c r="Z36" s="61">
        <v>69204281</v>
      </c>
    </row>
    <row r="37" spans="1:26" ht="13.5">
      <c r="A37" s="57" t="s">
        <v>54</v>
      </c>
      <c r="B37" s="18">
        <v>18687942</v>
      </c>
      <c r="C37" s="18">
        <v>0</v>
      </c>
      <c r="D37" s="58">
        <v>17290320</v>
      </c>
      <c r="E37" s="59">
        <v>17290320</v>
      </c>
      <c r="F37" s="59">
        <v>12081808</v>
      </c>
      <c r="G37" s="59">
        <v>15176819</v>
      </c>
      <c r="H37" s="59">
        <v>12312033</v>
      </c>
      <c r="I37" s="59">
        <v>12312033</v>
      </c>
      <c r="J37" s="59">
        <v>13620079</v>
      </c>
      <c r="K37" s="59">
        <v>12676182</v>
      </c>
      <c r="L37" s="59">
        <v>13022067</v>
      </c>
      <c r="M37" s="59">
        <v>13022067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13022067</v>
      </c>
      <c r="W37" s="59">
        <v>8645160</v>
      </c>
      <c r="X37" s="59">
        <v>4376907</v>
      </c>
      <c r="Y37" s="60">
        <v>50.63</v>
      </c>
      <c r="Z37" s="61">
        <v>17290320</v>
      </c>
    </row>
    <row r="38" spans="1:26" ht="13.5">
      <c r="A38" s="57" t="s">
        <v>55</v>
      </c>
      <c r="B38" s="18">
        <v>5631786</v>
      </c>
      <c r="C38" s="18">
        <v>0</v>
      </c>
      <c r="D38" s="58">
        <v>5692068</v>
      </c>
      <c r="E38" s="59">
        <v>5692068</v>
      </c>
      <c r="F38" s="59">
        <v>5135044</v>
      </c>
      <c r="G38" s="59">
        <v>5135044</v>
      </c>
      <c r="H38" s="59">
        <v>5135044</v>
      </c>
      <c r="I38" s="59">
        <v>5135044</v>
      </c>
      <c r="J38" s="59">
        <v>5135044</v>
      </c>
      <c r="K38" s="59">
        <v>5135044</v>
      </c>
      <c r="L38" s="59">
        <v>5135044</v>
      </c>
      <c r="M38" s="59">
        <v>5135044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5135044</v>
      </c>
      <c r="W38" s="59">
        <v>2846034</v>
      </c>
      <c r="X38" s="59">
        <v>2289010</v>
      </c>
      <c r="Y38" s="60">
        <v>80.43</v>
      </c>
      <c r="Z38" s="61">
        <v>5692068</v>
      </c>
    </row>
    <row r="39" spans="1:26" ht="13.5">
      <c r="A39" s="57" t="s">
        <v>56</v>
      </c>
      <c r="B39" s="18">
        <v>84988204</v>
      </c>
      <c r="C39" s="18">
        <v>0</v>
      </c>
      <c r="D39" s="58">
        <v>71763571</v>
      </c>
      <c r="E39" s="59">
        <v>71763571</v>
      </c>
      <c r="F39" s="59">
        <v>121477667</v>
      </c>
      <c r="G39" s="59">
        <v>115514045</v>
      </c>
      <c r="H39" s="59">
        <v>113997919</v>
      </c>
      <c r="I39" s="59">
        <v>113997919</v>
      </c>
      <c r="J39" s="59">
        <v>100994893</v>
      </c>
      <c r="K39" s="59">
        <v>95721451</v>
      </c>
      <c r="L39" s="59">
        <v>111819528</v>
      </c>
      <c r="M39" s="59">
        <v>111819528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111819528</v>
      </c>
      <c r="W39" s="59">
        <v>35881786</v>
      </c>
      <c r="X39" s="59">
        <v>75937742</v>
      </c>
      <c r="Y39" s="60">
        <v>211.63</v>
      </c>
      <c r="Z39" s="61">
        <v>71763571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1677617</v>
      </c>
      <c r="C42" s="18">
        <v>0</v>
      </c>
      <c r="D42" s="58">
        <v>2577866</v>
      </c>
      <c r="E42" s="59">
        <v>2577866</v>
      </c>
      <c r="F42" s="59">
        <v>26266699</v>
      </c>
      <c r="G42" s="59">
        <v>3221769</v>
      </c>
      <c r="H42" s="59">
        <v>-1067402</v>
      </c>
      <c r="I42" s="59">
        <v>28421066</v>
      </c>
      <c r="J42" s="59">
        <v>-8854561</v>
      </c>
      <c r="K42" s="59">
        <v>-8679020</v>
      </c>
      <c r="L42" s="59">
        <v>16727986</v>
      </c>
      <c r="M42" s="59">
        <v>-805595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27615471</v>
      </c>
      <c r="W42" s="59">
        <v>15478381</v>
      </c>
      <c r="X42" s="59">
        <v>12137090</v>
      </c>
      <c r="Y42" s="60">
        <v>78.41</v>
      </c>
      <c r="Z42" s="61">
        <v>2577866</v>
      </c>
    </row>
    <row r="43" spans="1:26" ht="13.5">
      <c r="A43" s="57" t="s">
        <v>59</v>
      </c>
      <c r="B43" s="18">
        <v>-1475416</v>
      </c>
      <c r="C43" s="18">
        <v>0</v>
      </c>
      <c r="D43" s="58">
        <v>-770000</v>
      </c>
      <c r="E43" s="59">
        <v>-770000</v>
      </c>
      <c r="F43" s="59">
        <v>-25500000</v>
      </c>
      <c r="G43" s="59">
        <v>-2638000</v>
      </c>
      <c r="H43" s="59">
        <v>0</v>
      </c>
      <c r="I43" s="59">
        <v>-28138000</v>
      </c>
      <c r="J43" s="59">
        <v>8779680</v>
      </c>
      <c r="K43" s="59">
        <v>6554416</v>
      </c>
      <c r="L43" s="59">
        <v>-16160086</v>
      </c>
      <c r="M43" s="59">
        <v>-825990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-28963990</v>
      </c>
      <c r="W43" s="59">
        <v>-370000</v>
      </c>
      <c r="X43" s="59">
        <v>-28593990</v>
      </c>
      <c r="Y43" s="60">
        <v>7728.11</v>
      </c>
      <c r="Z43" s="61">
        <v>-770000</v>
      </c>
    </row>
    <row r="44" spans="1:26" ht="13.5">
      <c r="A44" s="57" t="s">
        <v>60</v>
      </c>
      <c r="B44" s="18">
        <v>-252603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97393</v>
      </c>
      <c r="C45" s="21">
        <v>0</v>
      </c>
      <c r="D45" s="98">
        <v>2026867</v>
      </c>
      <c r="E45" s="99">
        <v>2026867</v>
      </c>
      <c r="F45" s="99">
        <v>864092</v>
      </c>
      <c r="G45" s="99">
        <v>1447861</v>
      </c>
      <c r="H45" s="99">
        <v>380459</v>
      </c>
      <c r="I45" s="99">
        <v>380459</v>
      </c>
      <c r="J45" s="99">
        <v>305578</v>
      </c>
      <c r="K45" s="99">
        <v>-1819026</v>
      </c>
      <c r="L45" s="99">
        <v>-1251126</v>
      </c>
      <c r="M45" s="99">
        <v>-1251126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-1251126</v>
      </c>
      <c r="W45" s="99">
        <v>15327382</v>
      </c>
      <c r="X45" s="99">
        <v>-16578508</v>
      </c>
      <c r="Y45" s="100">
        <v>-108.16</v>
      </c>
      <c r="Z45" s="101">
        <v>2026867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103743</v>
      </c>
      <c r="C49" s="51">
        <v>0</v>
      </c>
      <c r="D49" s="128">
        <v>253974</v>
      </c>
      <c r="E49" s="53">
        <v>575818</v>
      </c>
      <c r="F49" s="53">
        <v>0</v>
      </c>
      <c r="G49" s="53">
        <v>0</v>
      </c>
      <c r="H49" s="53">
        <v>0</v>
      </c>
      <c r="I49" s="53">
        <v>85111</v>
      </c>
      <c r="J49" s="53">
        <v>0</v>
      </c>
      <c r="K49" s="53">
        <v>0</v>
      </c>
      <c r="L49" s="53">
        <v>0</v>
      </c>
      <c r="M49" s="53">
        <v>83001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11069078</v>
      </c>
      <c r="W49" s="53">
        <v>0</v>
      </c>
      <c r="X49" s="53">
        <v>0</v>
      </c>
      <c r="Y49" s="53">
        <v>12170725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22368</v>
      </c>
      <c r="C51" s="51">
        <v>0</v>
      </c>
      <c r="D51" s="128">
        <v>-292103</v>
      </c>
      <c r="E51" s="53">
        <v>-6599</v>
      </c>
      <c r="F51" s="53">
        <v>0</v>
      </c>
      <c r="G51" s="53">
        <v>0</v>
      </c>
      <c r="H51" s="53">
        <v>0</v>
      </c>
      <c r="I51" s="53">
        <v>-1448</v>
      </c>
      <c r="J51" s="53">
        <v>0</v>
      </c>
      <c r="K51" s="53">
        <v>0</v>
      </c>
      <c r="L51" s="53">
        <v>0</v>
      </c>
      <c r="M51" s="53">
        <v>-35462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-41174</v>
      </c>
      <c r="W51" s="53">
        <v>230338</v>
      </c>
      <c r="X51" s="53">
        <v>0</v>
      </c>
      <c r="Y51" s="53">
        <v>-124080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440.71209722427875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153.8552075422182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440.71209722427875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153.8552075422182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1143330</v>
      </c>
      <c r="C67" s="23"/>
      <c r="D67" s="24"/>
      <c r="E67" s="25"/>
      <c r="F67" s="25"/>
      <c r="G67" s="25">
        <v>81716</v>
      </c>
      <c r="H67" s="25">
        <v>81978</v>
      </c>
      <c r="I67" s="25">
        <v>163694</v>
      </c>
      <c r="J67" s="25"/>
      <c r="K67" s="25"/>
      <c r="L67" s="25">
        <v>87797</v>
      </c>
      <c r="M67" s="25">
        <v>87797</v>
      </c>
      <c r="N67" s="25"/>
      <c r="O67" s="25"/>
      <c r="P67" s="25"/>
      <c r="Q67" s="25"/>
      <c r="R67" s="25"/>
      <c r="S67" s="25"/>
      <c r="T67" s="25"/>
      <c r="U67" s="25"/>
      <c r="V67" s="25">
        <v>251491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1143330</v>
      </c>
      <c r="C75" s="27"/>
      <c r="D75" s="28"/>
      <c r="E75" s="29"/>
      <c r="F75" s="29"/>
      <c r="G75" s="29">
        <v>81716</v>
      </c>
      <c r="H75" s="29">
        <v>81978</v>
      </c>
      <c r="I75" s="29">
        <v>163694</v>
      </c>
      <c r="J75" s="29"/>
      <c r="K75" s="29"/>
      <c r="L75" s="29">
        <v>87797</v>
      </c>
      <c r="M75" s="29">
        <v>87797</v>
      </c>
      <c r="N75" s="29"/>
      <c r="O75" s="29"/>
      <c r="P75" s="29"/>
      <c r="Q75" s="29"/>
      <c r="R75" s="29"/>
      <c r="S75" s="29"/>
      <c r="T75" s="29"/>
      <c r="U75" s="29"/>
      <c r="V75" s="29">
        <v>251491</v>
      </c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/>
      <c r="E76" s="33"/>
      <c r="F76" s="33"/>
      <c r="G76" s="33"/>
      <c r="H76" s="33"/>
      <c r="I76" s="33"/>
      <c r="J76" s="33"/>
      <c r="K76" s="33">
        <v>386932</v>
      </c>
      <c r="L76" s="33"/>
      <c r="M76" s="33">
        <v>386932</v>
      </c>
      <c r="N76" s="33"/>
      <c r="O76" s="33"/>
      <c r="P76" s="33"/>
      <c r="Q76" s="33"/>
      <c r="R76" s="33"/>
      <c r="S76" s="33"/>
      <c r="T76" s="33"/>
      <c r="U76" s="33"/>
      <c r="V76" s="33">
        <v>386932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>
        <v>386932</v>
      </c>
      <c r="L84" s="29"/>
      <c r="M84" s="29">
        <v>386932</v>
      </c>
      <c r="N84" s="29"/>
      <c r="O84" s="29"/>
      <c r="P84" s="29"/>
      <c r="Q84" s="29"/>
      <c r="R84" s="29"/>
      <c r="S84" s="29"/>
      <c r="T84" s="29"/>
      <c r="U84" s="29"/>
      <c r="V84" s="29">
        <v>386932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8702398</v>
      </c>
      <c r="C5" s="18">
        <v>0</v>
      </c>
      <c r="D5" s="58">
        <v>13682417</v>
      </c>
      <c r="E5" s="59">
        <v>13682417</v>
      </c>
      <c r="F5" s="59">
        <v>139505</v>
      </c>
      <c r="G5" s="59">
        <v>140700</v>
      </c>
      <c r="H5" s="59">
        <v>11655531</v>
      </c>
      <c r="I5" s="59">
        <v>11935736</v>
      </c>
      <c r="J5" s="59">
        <v>183217</v>
      </c>
      <c r="K5" s="59">
        <v>190597</v>
      </c>
      <c r="L5" s="59">
        <v>186709</v>
      </c>
      <c r="M5" s="59">
        <v>560523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12496259</v>
      </c>
      <c r="W5" s="59">
        <v>6841206</v>
      </c>
      <c r="X5" s="59">
        <v>5655053</v>
      </c>
      <c r="Y5" s="60">
        <v>82.66</v>
      </c>
      <c r="Z5" s="61">
        <v>13682417</v>
      </c>
    </row>
    <row r="6" spans="1:26" ht="13.5">
      <c r="A6" s="57" t="s">
        <v>32</v>
      </c>
      <c r="B6" s="18">
        <v>24152546</v>
      </c>
      <c r="C6" s="18">
        <v>0</v>
      </c>
      <c r="D6" s="58">
        <v>29704716</v>
      </c>
      <c r="E6" s="59">
        <v>29704716</v>
      </c>
      <c r="F6" s="59">
        <v>2267247</v>
      </c>
      <c r="G6" s="59">
        <v>2450713</v>
      </c>
      <c r="H6" s="59">
        <v>1887067</v>
      </c>
      <c r="I6" s="59">
        <v>6605027</v>
      </c>
      <c r="J6" s="59">
        <v>2160472</v>
      </c>
      <c r="K6" s="59">
        <v>2109230</v>
      </c>
      <c r="L6" s="59">
        <v>2023059</v>
      </c>
      <c r="M6" s="59">
        <v>6292761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12897788</v>
      </c>
      <c r="W6" s="59">
        <v>14852364</v>
      </c>
      <c r="X6" s="59">
        <v>-1954576</v>
      </c>
      <c r="Y6" s="60">
        <v>-13.16</v>
      </c>
      <c r="Z6" s="61">
        <v>29704716</v>
      </c>
    </row>
    <row r="7" spans="1:26" ht="13.5">
      <c r="A7" s="57" t="s">
        <v>33</v>
      </c>
      <c r="B7" s="18">
        <v>441939</v>
      </c>
      <c r="C7" s="18">
        <v>0</v>
      </c>
      <c r="D7" s="58">
        <v>455421</v>
      </c>
      <c r="E7" s="59">
        <v>455421</v>
      </c>
      <c r="F7" s="59">
        <v>26561</v>
      </c>
      <c r="G7" s="59">
        <v>0</v>
      </c>
      <c r="H7" s="59">
        <v>0</v>
      </c>
      <c r="I7" s="59">
        <v>26561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26561</v>
      </c>
      <c r="W7" s="59">
        <v>227712</v>
      </c>
      <c r="X7" s="59">
        <v>-201151</v>
      </c>
      <c r="Y7" s="60">
        <v>-88.34</v>
      </c>
      <c r="Z7" s="61">
        <v>455421</v>
      </c>
    </row>
    <row r="8" spans="1:26" ht="13.5">
      <c r="A8" s="57" t="s">
        <v>34</v>
      </c>
      <c r="B8" s="18">
        <v>18951486</v>
      </c>
      <c r="C8" s="18">
        <v>0</v>
      </c>
      <c r="D8" s="58">
        <v>19071000</v>
      </c>
      <c r="E8" s="59">
        <v>19071000</v>
      </c>
      <c r="F8" s="59">
        <v>6441269</v>
      </c>
      <c r="G8" s="59">
        <v>-16743</v>
      </c>
      <c r="H8" s="59">
        <v>140</v>
      </c>
      <c r="I8" s="59">
        <v>6424666</v>
      </c>
      <c r="J8" s="59">
        <v>140</v>
      </c>
      <c r="K8" s="59">
        <v>402640</v>
      </c>
      <c r="L8" s="59">
        <v>5941640</v>
      </c>
      <c r="M8" s="59">
        <v>6344420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12769086</v>
      </c>
      <c r="W8" s="59">
        <v>9535500</v>
      </c>
      <c r="X8" s="59">
        <v>3233586</v>
      </c>
      <c r="Y8" s="60">
        <v>33.91</v>
      </c>
      <c r="Z8" s="61">
        <v>19071000</v>
      </c>
    </row>
    <row r="9" spans="1:26" ht="13.5">
      <c r="A9" s="57" t="s">
        <v>35</v>
      </c>
      <c r="B9" s="18">
        <v>5931774</v>
      </c>
      <c r="C9" s="18">
        <v>0</v>
      </c>
      <c r="D9" s="58">
        <v>7011629</v>
      </c>
      <c r="E9" s="59">
        <v>7011629</v>
      </c>
      <c r="F9" s="59">
        <v>570925</v>
      </c>
      <c r="G9" s="59">
        <v>542986</v>
      </c>
      <c r="H9" s="59">
        <v>445174</v>
      </c>
      <c r="I9" s="59">
        <v>1559085</v>
      </c>
      <c r="J9" s="59">
        <v>384400</v>
      </c>
      <c r="K9" s="59">
        <v>591640</v>
      </c>
      <c r="L9" s="59">
        <v>535279</v>
      </c>
      <c r="M9" s="59">
        <v>1511319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3070404</v>
      </c>
      <c r="W9" s="59">
        <v>3505818</v>
      </c>
      <c r="X9" s="59">
        <v>-435414</v>
      </c>
      <c r="Y9" s="60">
        <v>-12.42</v>
      </c>
      <c r="Z9" s="61">
        <v>7011629</v>
      </c>
    </row>
    <row r="10" spans="1:26" ht="25.5">
      <c r="A10" s="62" t="s">
        <v>106</v>
      </c>
      <c r="B10" s="63">
        <f>SUM(B5:B9)</f>
        <v>58180143</v>
      </c>
      <c r="C10" s="63">
        <f>SUM(C5:C9)</f>
        <v>0</v>
      </c>
      <c r="D10" s="64">
        <f aca="true" t="shared" si="0" ref="D10:Z10">SUM(D5:D9)</f>
        <v>69925183</v>
      </c>
      <c r="E10" s="65">
        <f t="shared" si="0"/>
        <v>69925183</v>
      </c>
      <c r="F10" s="65">
        <f t="shared" si="0"/>
        <v>9445507</v>
      </c>
      <c r="G10" s="65">
        <f t="shared" si="0"/>
        <v>3117656</v>
      </c>
      <c r="H10" s="65">
        <f t="shared" si="0"/>
        <v>13987912</v>
      </c>
      <c r="I10" s="65">
        <f t="shared" si="0"/>
        <v>26551075</v>
      </c>
      <c r="J10" s="65">
        <f t="shared" si="0"/>
        <v>2728229</v>
      </c>
      <c r="K10" s="65">
        <f t="shared" si="0"/>
        <v>3294107</v>
      </c>
      <c r="L10" s="65">
        <f t="shared" si="0"/>
        <v>8686687</v>
      </c>
      <c r="M10" s="65">
        <f t="shared" si="0"/>
        <v>14709023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41260098</v>
      </c>
      <c r="W10" s="65">
        <f t="shared" si="0"/>
        <v>34962600</v>
      </c>
      <c r="X10" s="65">
        <f t="shared" si="0"/>
        <v>6297498</v>
      </c>
      <c r="Y10" s="66">
        <f>+IF(W10&lt;&gt;0,(X10/W10)*100,0)</f>
        <v>18.012098642549468</v>
      </c>
      <c r="Z10" s="67">
        <f t="shared" si="0"/>
        <v>69925183</v>
      </c>
    </row>
    <row r="11" spans="1:26" ht="13.5">
      <c r="A11" s="57" t="s">
        <v>36</v>
      </c>
      <c r="B11" s="18">
        <v>25419383</v>
      </c>
      <c r="C11" s="18">
        <v>0</v>
      </c>
      <c r="D11" s="58">
        <v>26568805</v>
      </c>
      <c r="E11" s="59">
        <v>26568805</v>
      </c>
      <c r="F11" s="59">
        <v>1893717</v>
      </c>
      <c r="G11" s="59">
        <v>2202938</v>
      </c>
      <c r="H11" s="59">
        <v>2058432</v>
      </c>
      <c r="I11" s="59">
        <v>6155087</v>
      </c>
      <c r="J11" s="59">
        <v>2075111</v>
      </c>
      <c r="K11" s="59">
        <v>2164088</v>
      </c>
      <c r="L11" s="59">
        <v>2059221</v>
      </c>
      <c r="M11" s="59">
        <v>6298420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12453507</v>
      </c>
      <c r="W11" s="59">
        <v>13284462</v>
      </c>
      <c r="X11" s="59">
        <v>-830955</v>
      </c>
      <c r="Y11" s="60">
        <v>-6.26</v>
      </c>
      <c r="Z11" s="61">
        <v>26568805</v>
      </c>
    </row>
    <row r="12" spans="1:26" ht="13.5">
      <c r="A12" s="57" t="s">
        <v>37</v>
      </c>
      <c r="B12" s="18">
        <v>2445929</v>
      </c>
      <c r="C12" s="18">
        <v>0</v>
      </c>
      <c r="D12" s="58">
        <v>2407597</v>
      </c>
      <c r="E12" s="59">
        <v>2407597</v>
      </c>
      <c r="F12" s="59">
        <v>200427</v>
      </c>
      <c r="G12" s="59">
        <v>200427</v>
      </c>
      <c r="H12" s="59">
        <v>200427</v>
      </c>
      <c r="I12" s="59">
        <v>601281</v>
      </c>
      <c r="J12" s="59">
        <v>200427</v>
      </c>
      <c r="K12" s="59">
        <v>200427</v>
      </c>
      <c r="L12" s="59">
        <v>200427</v>
      </c>
      <c r="M12" s="59">
        <v>601281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1202562</v>
      </c>
      <c r="W12" s="59">
        <v>1203792</v>
      </c>
      <c r="X12" s="59">
        <v>-1230</v>
      </c>
      <c r="Y12" s="60">
        <v>-0.1</v>
      </c>
      <c r="Z12" s="61">
        <v>2407597</v>
      </c>
    </row>
    <row r="13" spans="1:26" ht="13.5">
      <c r="A13" s="57" t="s">
        <v>107</v>
      </c>
      <c r="B13" s="18">
        <v>9464027</v>
      </c>
      <c r="C13" s="18">
        <v>0</v>
      </c>
      <c r="D13" s="58">
        <v>5985013</v>
      </c>
      <c r="E13" s="59">
        <v>5985013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2992500</v>
      </c>
      <c r="X13" s="59">
        <v>-2992500</v>
      </c>
      <c r="Y13" s="60">
        <v>-100</v>
      </c>
      <c r="Z13" s="61">
        <v>5985013</v>
      </c>
    </row>
    <row r="14" spans="1:26" ht="13.5">
      <c r="A14" s="57" t="s">
        <v>38</v>
      </c>
      <c r="B14" s="18">
        <v>2095597</v>
      </c>
      <c r="C14" s="18">
        <v>0</v>
      </c>
      <c r="D14" s="58">
        <v>1117860</v>
      </c>
      <c r="E14" s="59">
        <v>1117860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558930</v>
      </c>
      <c r="X14" s="59">
        <v>-558930</v>
      </c>
      <c r="Y14" s="60">
        <v>-100</v>
      </c>
      <c r="Z14" s="61">
        <v>1117860</v>
      </c>
    </row>
    <row r="15" spans="1:26" ht="13.5">
      <c r="A15" s="57" t="s">
        <v>39</v>
      </c>
      <c r="B15" s="18">
        <v>14421572</v>
      </c>
      <c r="C15" s="18">
        <v>0</v>
      </c>
      <c r="D15" s="58">
        <v>14972539</v>
      </c>
      <c r="E15" s="59">
        <v>14972539</v>
      </c>
      <c r="F15" s="59">
        <v>1409311</v>
      </c>
      <c r="G15" s="59">
        <v>1464009</v>
      </c>
      <c r="H15" s="59">
        <v>1267450</v>
      </c>
      <c r="I15" s="59">
        <v>4140770</v>
      </c>
      <c r="J15" s="59">
        <v>1024964</v>
      </c>
      <c r="K15" s="59">
        <v>1003873</v>
      </c>
      <c r="L15" s="59">
        <v>984082</v>
      </c>
      <c r="M15" s="59">
        <v>3012919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7153689</v>
      </c>
      <c r="W15" s="59">
        <v>7486278</v>
      </c>
      <c r="X15" s="59">
        <v>-332589</v>
      </c>
      <c r="Y15" s="60">
        <v>-4.44</v>
      </c>
      <c r="Z15" s="61">
        <v>14972539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393248</v>
      </c>
      <c r="G16" s="59">
        <v>375744</v>
      </c>
      <c r="H16" s="59">
        <v>255339</v>
      </c>
      <c r="I16" s="59">
        <v>1024331</v>
      </c>
      <c r="J16" s="59">
        <v>292028</v>
      </c>
      <c r="K16" s="59">
        <v>815051</v>
      </c>
      <c r="L16" s="59">
        <v>264675</v>
      </c>
      <c r="M16" s="59">
        <v>1371754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2396085</v>
      </c>
      <c r="W16" s="59"/>
      <c r="X16" s="59">
        <v>2396085</v>
      </c>
      <c r="Y16" s="60">
        <v>0</v>
      </c>
      <c r="Z16" s="61">
        <v>0</v>
      </c>
    </row>
    <row r="17" spans="1:26" ht="13.5">
      <c r="A17" s="57" t="s">
        <v>41</v>
      </c>
      <c r="B17" s="18">
        <v>18285023</v>
      </c>
      <c r="C17" s="18">
        <v>0</v>
      </c>
      <c r="D17" s="58">
        <v>19572247</v>
      </c>
      <c r="E17" s="59">
        <v>19572247</v>
      </c>
      <c r="F17" s="59">
        <v>1259505</v>
      </c>
      <c r="G17" s="59">
        <v>680646</v>
      </c>
      <c r="H17" s="59">
        <v>688061</v>
      </c>
      <c r="I17" s="59">
        <v>2628212</v>
      </c>
      <c r="J17" s="59">
        <v>970097</v>
      </c>
      <c r="K17" s="59">
        <v>892461</v>
      </c>
      <c r="L17" s="59">
        <v>1453587</v>
      </c>
      <c r="M17" s="59">
        <v>3316145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5944357</v>
      </c>
      <c r="W17" s="59">
        <v>9786288</v>
      </c>
      <c r="X17" s="59">
        <v>-3841931</v>
      </c>
      <c r="Y17" s="60">
        <v>-39.26</v>
      </c>
      <c r="Z17" s="61">
        <v>19572247</v>
      </c>
    </row>
    <row r="18" spans="1:26" ht="13.5">
      <c r="A18" s="69" t="s">
        <v>42</v>
      </c>
      <c r="B18" s="70">
        <f>SUM(B11:B17)</f>
        <v>72131531</v>
      </c>
      <c r="C18" s="70">
        <f>SUM(C11:C17)</f>
        <v>0</v>
      </c>
      <c r="D18" s="71">
        <f aca="true" t="shared" si="1" ref="D18:Z18">SUM(D11:D17)</f>
        <v>70624061</v>
      </c>
      <c r="E18" s="72">
        <f t="shared" si="1"/>
        <v>70624061</v>
      </c>
      <c r="F18" s="72">
        <f t="shared" si="1"/>
        <v>5156208</v>
      </c>
      <c r="G18" s="72">
        <f t="shared" si="1"/>
        <v>4923764</v>
      </c>
      <c r="H18" s="72">
        <f t="shared" si="1"/>
        <v>4469709</v>
      </c>
      <c r="I18" s="72">
        <f t="shared" si="1"/>
        <v>14549681</v>
      </c>
      <c r="J18" s="72">
        <f t="shared" si="1"/>
        <v>4562627</v>
      </c>
      <c r="K18" s="72">
        <f t="shared" si="1"/>
        <v>5075900</v>
      </c>
      <c r="L18" s="72">
        <f t="shared" si="1"/>
        <v>4961992</v>
      </c>
      <c r="M18" s="72">
        <f t="shared" si="1"/>
        <v>14600519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29150200</v>
      </c>
      <c r="W18" s="72">
        <f t="shared" si="1"/>
        <v>35312250</v>
      </c>
      <c r="X18" s="72">
        <f t="shared" si="1"/>
        <v>-6162050</v>
      </c>
      <c r="Y18" s="66">
        <f>+IF(W18&lt;&gt;0,(X18/W18)*100,0)</f>
        <v>-17.45017663841868</v>
      </c>
      <c r="Z18" s="73">
        <f t="shared" si="1"/>
        <v>70624061</v>
      </c>
    </row>
    <row r="19" spans="1:26" ht="13.5">
      <c r="A19" s="69" t="s">
        <v>43</v>
      </c>
      <c r="B19" s="74">
        <f>+B10-B18</f>
        <v>-13951388</v>
      </c>
      <c r="C19" s="74">
        <f>+C10-C18</f>
        <v>0</v>
      </c>
      <c r="D19" s="75">
        <f aca="true" t="shared" si="2" ref="D19:Z19">+D10-D18</f>
        <v>-698878</v>
      </c>
      <c r="E19" s="76">
        <f t="shared" si="2"/>
        <v>-698878</v>
      </c>
      <c r="F19" s="76">
        <f t="shared" si="2"/>
        <v>4289299</v>
      </c>
      <c r="G19" s="76">
        <f t="shared" si="2"/>
        <v>-1806108</v>
      </c>
      <c r="H19" s="76">
        <f t="shared" si="2"/>
        <v>9518203</v>
      </c>
      <c r="I19" s="76">
        <f t="shared" si="2"/>
        <v>12001394</v>
      </c>
      <c r="J19" s="76">
        <f t="shared" si="2"/>
        <v>-1834398</v>
      </c>
      <c r="K19" s="76">
        <f t="shared" si="2"/>
        <v>-1781793</v>
      </c>
      <c r="L19" s="76">
        <f t="shared" si="2"/>
        <v>3724695</v>
      </c>
      <c r="M19" s="76">
        <f t="shared" si="2"/>
        <v>108504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12109898</v>
      </c>
      <c r="W19" s="76">
        <f>IF(E10=E18,0,W10-W18)</f>
        <v>-349650</v>
      </c>
      <c r="X19" s="76">
        <f t="shared" si="2"/>
        <v>12459548</v>
      </c>
      <c r="Y19" s="77">
        <f>+IF(W19&lt;&gt;0,(X19/W19)*100,0)</f>
        <v>-3563.4342914342915</v>
      </c>
      <c r="Z19" s="78">
        <f t="shared" si="2"/>
        <v>-698878</v>
      </c>
    </row>
    <row r="20" spans="1:26" ht="13.5">
      <c r="A20" s="57" t="s">
        <v>44</v>
      </c>
      <c r="B20" s="18">
        <v>33335242</v>
      </c>
      <c r="C20" s="18">
        <v>0</v>
      </c>
      <c r="D20" s="58">
        <v>26587000</v>
      </c>
      <c r="E20" s="59">
        <v>26587000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450000</v>
      </c>
      <c r="L20" s="59">
        <v>0</v>
      </c>
      <c r="M20" s="59">
        <v>450000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450000</v>
      </c>
      <c r="W20" s="59">
        <v>13293498</v>
      </c>
      <c r="X20" s="59">
        <v>-12843498</v>
      </c>
      <c r="Y20" s="60">
        <v>-96.61</v>
      </c>
      <c r="Z20" s="61">
        <v>26587000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19383854</v>
      </c>
      <c r="C22" s="85">
        <f>SUM(C19:C21)</f>
        <v>0</v>
      </c>
      <c r="D22" s="86">
        <f aca="true" t="shared" si="3" ref="D22:Z22">SUM(D19:D21)</f>
        <v>25888122</v>
      </c>
      <c r="E22" s="87">
        <f t="shared" si="3"/>
        <v>25888122</v>
      </c>
      <c r="F22" s="87">
        <f t="shared" si="3"/>
        <v>4289299</v>
      </c>
      <c r="G22" s="87">
        <f t="shared" si="3"/>
        <v>-1806108</v>
      </c>
      <c r="H22" s="87">
        <f t="shared" si="3"/>
        <v>9518203</v>
      </c>
      <c r="I22" s="87">
        <f t="shared" si="3"/>
        <v>12001394</v>
      </c>
      <c r="J22" s="87">
        <f t="shared" si="3"/>
        <v>-1834398</v>
      </c>
      <c r="K22" s="87">
        <f t="shared" si="3"/>
        <v>-1331793</v>
      </c>
      <c r="L22" s="87">
        <f t="shared" si="3"/>
        <v>3724695</v>
      </c>
      <c r="M22" s="87">
        <f t="shared" si="3"/>
        <v>558504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12559898</v>
      </c>
      <c r="W22" s="87">
        <f t="shared" si="3"/>
        <v>12943848</v>
      </c>
      <c r="X22" s="87">
        <f t="shared" si="3"/>
        <v>-383950</v>
      </c>
      <c r="Y22" s="88">
        <f>+IF(W22&lt;&gt;0,(X22/W22)*100,0)</f>
        <v>-2.966274016814783</v>
      </c>
      <c r="Z22" s="89">
        <f t="shared" si="3"/>
        <v>25888122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19383854</v>
      </c>
      <c r="C24" s="74">
        <f>SUM(C22:C23)</f>
        <v>0</v>
      </c>
      <c r="D24" s="75">
        <f aca="true" t="shared" si="4" ref="D24:Z24">SUM(D22:D23)</f>
        <v>25888122</v>
      </c>
      <c r="E24" s="76">
        <f t="shared" si="4"/>
        <v>25888122</v>
      </c>
      <c r="F24" s="76">
        <f t="shared" si="4"/>
        <v>4289299</v>
      </c>
      <c r="G24" s="76">
        <f t="shared" si="4"/>
        <v>-1806108</v>
      </c>
      <c r="H24" s="76">
        <f t="shared" si="4"/>
        <v>9518203</v>
      </c>
      <c r="I24" s="76">
        <f t="shared" si="4"/>
        <v>12001394</v>
      </c>
      <c r="J24" s="76">
        <f t="shared" si="4"/>
        <v>-1834398</v>
      </c>
      <c r="K24" s="76">
        <f t="shared" si="4"/>
        <v>-1331793</v>
      </c>
      <c r="L24" s="76">
        <f t="shared" si="4"/>
        <v>3724695</v>
      </c>
      <c r="M24" s="76">
        <f t="shared" si="4"/>
        <v>558504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12559898</v>
      </c>
      <c r="W24" s="76">
        <f t="shared" si="4"/>
        <v>12943848</v>
      </c>
      <c r="X24" s="76">
        <f t="shared" si="4"/>
        <v>-383950</v>
      </c>
      <c r="Y24" s="77">
        <f>+IF(W24&lt;&gt;0,(X24/W24)*100,0)</f>
        <v>-2.966274016814783</v>
      </c>
      <c r="Z24" s="78">
        <f t="shared" si="4"/>
        <v>25888122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29373303</v>
      </c>
      <c r="C27" s="21">
        <v>0</v>
      </c>
      <c r="D27" s="98">
        <v>26661700</v>
      </c>
      <c r="E27" s="99">
        <v>26661700</v>
      </c>
      <c r="F27" s="99">
        <v>15318</v>
      </c>
      <c r="G27" s="99">
        <v>243808</v>
      </c>
      <c r="H27" s="99">
        <v>450194</v>
      </c>
      <c r="I27" s="99">
        <v>709320</v>
      </c>
      <c r="J27" s="99">
        <v>64677</v>
      </c>
      <c r="K27" s="99">
        <v>27928</v>
      </c>
      <c r="L27" s="99">
        <v>161864</v>
      </c>
      <c r="M27" s="99">
        <v>254469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963789</v>
      </c>
      <c r="W27" s="99">
        <v>13330850</v>
      </c>
      <c r="X27" s="99">
        <v>-12367061</v>
      </c>
      <c r="Y27" s="100">
        <v>-92.77</v>
      </c>
      <c r="Z27" s="101">
        <v>26661700</v>
      </c>
    </row>
    <row r="28" spans="1:26" ht="13.5">
      <c r="A28" s="102" t="s">
        <v>44</v>
      </c>
      <c r="B28" s="18">
        <v>29373303</v>
      </c>
      <c r="C28" s="18">
        <v>0</v>
      </c>
      <c r="D28" s="58">
        <v>26587000</v>
      </c>
      <c r="E28" s="59">
        <v>26587000</v>
      </c>
      <c r="F28" s="59">
        <v>0</v>
      </c>
      <c r="G28" s="59">
        <v>233938</v>
      </c>
      <c r="H28" s="59">
        <v>450194</v>
      </c>
      <c r="I28" s="59">
        <v>684132</v>
      </c>
      <c r="J28" s="59">
        <v>50169</v>
      </c>
      <c r="K28" s="59">
        <v>0</v>
      </c>
      <c r="L28" s="59">
        <v>0</v>
      </c>
      <c r="M28" s="59">
        <v>50169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734301</v>
      </c>
      <c r="W28" s="59">
        <v>13293500</v>
      </c>
      <c r="X28" s="59">
        <v>-12559199</v>
      </c>
      <c r="Y28" s="60">
        <v>-94.48</v>
      </c>
      <c r="Z28" s="61">
        <v>26587000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74700</v>
      </c>
      <c r="E31" s="59">
        <v>74700</v>
      </c>
      <c r="F31" s="59">
        <v>15318</v>
      </c>
      <c r="G31" s="59">
        <v>9870</v>
      </c>
      <c r="H31" s="59">
        <v>0</v>
      </c>
      <c r="I31" s="59">
        <v>25188</v>
      </c>
      <c r="J31" s="59">
        <v>14508</v>
      </c>
      <c r="K31" s="59">
        <v>27928</v>
      </c>
      <c r="L31" s="59">
        <v>161864</v>
      </c>
      <c r="M31" s="59">
        <v>204300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229488</v>
      </c>
      <c r="W31" s="59">
        <v>37350</v>
      </c>
      <c r="X31" s="59">
        <v>192138</v>
      </c>
      <c r="Y31" s="60">
        <v>514.43</v>
      </c>
      <c r="Z31" s="61">
        <v>74700</v>
      </c>
    </row>
    <row r="32" spans="1:26" ht="13.5">
      <c r="A32" s="69" t="s">
        <v>50</v>
      </c>
      <c r="B32" s="21">
        <f>SUM(B28:B31)</f>
        <v>29373303</v>
      </c>
      <c r="C32" s="21">
        <f>SUM(C28:C31)</f>
        <v>0</v>
      </c>
      <c r="D32" s="98">
        <f aca="true" t="shared" si="5" ref="D32:Z32">SUM(D28:D31)</f>
        <v>26661700</v>
      </c>
      <c r="E32" s="99">
        <f t="shared" si="5"/>
        <v>26661700</v>
      </c>
      <c r="F32" s="99">
        <f t="shared" si="5"/>
        <v>15318</v>
      </c>
      <c r="G32" s="99">
        <f t="shared" si="5"/>
        <v>243808</v>
      </c>
      <c r="H32" s="99">
        <f t="shared" si="5"/>
        <v>450194</v>
      </c>
      <c r="I32" s="99">
        <f t="shared" si="5"/>
        <v>709320</v>
      </c>
      <c r="J32" s="99">
        <f t="shared" si="5"/>
        <v>64677</v>
      </c>
      <c r="K32" s="99">
        <f t="shared" si="5"/>
        <v>27928</v>
      </c>
      <c r="L32" s="99">
        <f t="shared" si="5"/>
        <v>161864</v>
      </c>
      <c r="M32" s="99">
        <f t="shared" si="5"/>
        <v>254469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963789</v>
      </c>
      <c r="W32" s="99">
        <f t="shared" si="5"/>
        <v>13330850</v>
      </c>
      <c r="X32" s="99">
        <f t="shared" si="5"/>
        <v>-12367061</v>
      </c>
      <c r="Y32" s="100">
        <f>+IF(W32&lt;&gt;0,(X32/W32)*100,0)</f>
        <v>-92.7702359564469</v>
      </c>
      <c r="Z32" s="101">
        <f t="shared" si="5"/>
        <v>26661700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12629869</v>
      </c>
      <c r="C35" s="18">
        <v>0</v>
      </c>
      <c r="D35" s="58">
        <v>10263987</v>
      </c>
      <c r="E35" s="59">
        <v>10263987</v>
      </c>
      <c r="F35" s="59">
        <v>-8781091</v>
      </c>
      <c r="G35" s="59">
        <v>5324483</v>
      </c>
      <c r="H35" s="59">
        <v>1368206</v>
      </c>
      <c r="I35" s="59">
        <v>1368206</v>
      </c>
      <c r="J35" s="59">
        <v>-578823</v>
      </c>
      <c r="K35" s="59">
        <v>2000619</v>
      </c>
      <c r="L35" s="59">
        <v>-917673</v>
      </c>
      <c r="M35" s="59">
        <v>-917673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-917673</v>
      </c>
      <c r="W35" s="59">
        <v>5131994</v>
      </c>
      <c r="X35" s="59">
        <v>-6049667</v>
      </c>
      <c r="Y35" s="60">
        <v>-117.88</v>
      </c>
      <c r="Z35" s="61">
        <v>10263987</v>
      </c>
    </row>
    <row r="36" spans="1:26" ht="13.5">
      <c r="A36" s="57" t="s">
        <v>53</v>
      </c>
      <c r="B36" s="18">
        <v>229630909</v>
      </c>
      <c r="C36" s="18">
        <v>0</v>
      </c>
      <c r="D36" s="58">
        <v>171783593</v>
      </c>
      <c r="E36" s="59">
        <v>171783593</v>
      </c>
      <c r="F36" s="59">
        <v>-39614</v>
      </c>
      <c r="G36" s="59">
        <v>-243317</v>
      </c>
      <c r="H36" s="59">
        <v>-582214</v>
      </c>
      <c r="I36" s="59">
        <v>-582214</v>
      </c>
      <c r="J36" s="59">
        <v>-208238</v>
      </c>
      <c r="K36" s="59">
        <v>-251077</v>
      </c>
      <c r="L36" s="59">
        <v>-245651</v>
      </c>
      <c r="M36" s="59">
        <v>-245651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-245651</v>
      </c>
      <c r="W36" s="59">
        <v>85891797</v>
      </c>
      <c r="X36" s="59">
        <v>-86137448</v>
      </c>
      <c r="Y36" s="60">
        <v>-100.29</v>
      </c>
      <c r="Z36" s="61">
        <v>171783593</v>
      </c>
    </row>
    <row r="37" spans="1:26" ht="13.5">
      <c r="A37" s="57" t="s">
        <v>54</v>
      </c>
      <c r="B37" s="18">
        <v>26249543</v>
      </c>
      <c r="C37" s="18">
        <v>0</v>
      </c>
      <c r="D37" s="58">
        <v>13041503</v>
      </c>
      <c r="E37" s="59">
        <v>13041503</v>
      </c>
      <c r="F37" s="59">
        <v>-4771103</v>
      </c>
      <c r="G37" s="59">
        <v>4461761</v>
      </c>
      <c r="H37" s="59">
        <v>-783328</v>
      </c>
      <c r="I37" s="59">
        <v>-783328</v>
      </c>
      <c r="J37" s="59">
        <v>-2874221</v>
      </c>
      <c r="K37" s="59">
        <v>198449</v>
      </c>
      <c r="L37" s="59">
        <v>2306054</v>
      </c>
      <c r="M37" s="59">
        <v>2306054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2306054</v>
      </c>
      <c r="W37" s="59">
        <v>6520752</v>
      </c>
      <c r="X37" s="59">
        <v>-4214698</v>
      </c>
      <c r="Y37" s="60">
        <v>-64.64</v>
      </c>
      <c r="Z37" s="61">
        <v>13041503</v>
      </c>
    </row>
    <row r="38" spans="1:26" ht="13.5">
      <c r="A38" s="57" t="s">
        <v>55</v>
      </c>
      <c r="B38" s="18">
        <v>34834651</v>
      </c>
      <c r="C38" s="18">
        <v>0</v>
      </c>
      <c r="D38" s="58">
        <v>21831944</v>
      </c>
      <c r="E38" s="59">
        <v>21831944</v>
      </c>
      <c r="F38" s="59">
        <v>145871</v>
      </c>
      <c r="G38" s="59">
        <v>145871</v>
      </c>
      <c r="H38" s="59">
        <v>145871</v>
      </c>
      <c r="I38" s="59">
        <v>145871</v>
      </c>
      <c r="J38" s="59">
        <v>145871</v>
      </c>
      <c r="K38" s="59">
        <v>145871</v>
      </c>
      <c r="L38" s="59">
        <v>145871</v>
      </c>
      <c r="M38" s="59">
        <v>145871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145871</v>
      </c>
      <c r="W38" s="59">
        <v>10915972</v>
      </c>
      <c r="X38" s="59">
        <v>-10770101</v>
      </c>
      <c r="Y38" s="60">
        <v>-98.66</v>
      </c>
      <c r="Z38" s="61">
        <v>21831944</v>
      </c>
    </row>
    <row r="39" spans="1:26" ht="13.5">
      <c r="A39" s="57" t="s">
        <v>56</v>
      </c>
      <c r="B39" s="18">
        <v>181176584</v>
      </c>
      <c r="C39" s="18">
        <v>0</v>
      </c>
      <c r="D39" s="58">
        <v>147174133</v>
      </c>
      <c r="E39" s="59">
        <v>147174133</v>
      </c>
      <c r="F39" s="59">
        <v>-4195473</v>
      </c>
      <c r="G39" s="59">
        <v>473534</v>
      </c>
      <c r="H39" s="59">
        <v>1423449</v>
      </c>
      <c r="I39" s="59">
        <v>1423449</v>
      </c>
      <c r="J39" s="59">
        <v>1941289</v>
      </c>
      <c r="K39" s="59">
        <v>1405221</v>
      </c>
      <c r="L39" s="59">
        <v>-3615248</v>
      </c>
      <c r="M39" s="59">
        <v>-3615248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-3615248</v>
      </c>
      <c r="W39" s="59">
        <v>73587067</v>
      </c>
      <c r="X39" s="59">
        <v>-77202315</v>
      </c>
      <c r="Y39" s="60">
        <v>-104.91</v>
      </c>
      <c r="Z39" s="61">
        <v>147174133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33435899</v>
      </c>
      <c r="C42" s="18">
        <v>0</v>
      </c>
      <c r="D42" s="58">
        <v>31686481</v>
      </c>
      <c r="E42" s="59">
        <v>31686481</v>
      </c>
      <c r="F42" s="59">
        <v>2770370</v>
      </c>
      <c r="G42" s="59">
        <v>3190206</v>
      </c>
      <c r="H42" s="59">
        <v>1211702</v>
      </c>
      <c r="I42" s="59">
        <v>7172278</v>
      </c>
      <c r="J42" s="59">
        <v>-646823</v>
      </c>
      <c r="K42" s="59">
        <v>266946</v>
      </c>
      <c r="L42" s="59">
        <v>871834</v>
      </c>
      <c r="M42" s="59">
        <v>491957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7664235</v>
      </c>
      <c r="W42" s="59">
        <v>15842928</v>
      </c>
      <c r="X42" s="59">
        <v>-8178693</v>
      </c>
      <c r="Y42" s="60">
        <v>-51.62</v>
      </c>
      <c r="Z42" s="61">
        <v>31686481</v>
      </c>
    </row>
    <row r="43" spans="1:26" ht="13.5">
      <c r="A43" s="57" t="s">
        <v>59</v>
      </c>
      <c r="B43" s="18">
        <v>-29373303</v>
      </c>
      <c r="C43" s="18">
        <v>0</v>
      </c>
      <c r="D43" s="58">
        <v>-26499621</v>
      </c>
      <c r="E43" s="59">
        <v>-26499621</v>
      </c>
      <c r="F43" s="59">
        <v>-2580591</v>
      </c>
      <c r="G43" s="59">
        <v>-2990706</v>
      </c>
      <c r="H43" s="59">
        <v>-208896</v>
      </c>
      <c r="I43" s="59">
        <v>-5780193</v>
      </c>
      <c r="J43" s="59">
        <v>-199248</v>
      </c>
      <c r="K43" s="59">
        <v>-250850</v>
      </c>
      <c r="L43" s="59">
        <v>-248750</v>
      </c>
      <c r="M43" s="59">
        <v>-698848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-6479041</v>
      </c>
      <c r="W43" s="59">
        <v>-13330848</v>
      </c>
      <c r="X43" s="59">
        <v>6851807</v>
      </c>
      <c r="Y43" s="60">
        <v>-51.4</v>
      </c>
      <c r="Z43" s="61">
        <v>-26499621</v>
      </c>
    </row>
    <row r="44" spans="1:26" ht="13.5">
      <c r="A44" s="57" t="s">
        <v>60</v>
      </c>
      <c r="B44" s="18">
        <v>-1354815</v>
      </c>
      <c r="C44" s="18">
        <v>0</v>
      </c>
      <c r="D44" s="58">
        <v>-768231</v>
      </c>
      <c r="E44" s="59">
        <v>-768231</v>
      </c>
      <c r="F44" s="59">
        <v>-145871</v>
      </c>
      <c r="G44" s="59">
        <v>-145871</v>
      </c>
      <c r="H44" s="59">
        <v>-145871</v>
      </c>
      <c r="I44" s="59">
        <v>-437613</v>
      </c>
      <c r="J44" s="59">
        <v>-145871</v>
      </c>
      <c r="K44" s="59">
        <v>-145871</v>
      </c>
      <c r="L44" s="59">
        <v>-145871</v>
      </c>
      <c r="M44" s="59">
        <v>-437613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-875226</v>
      </c>
      <c r="W44" s="59"/>
      <c r="X44" s="59">
        <v>-875226</v>
      </c>
      <c r="Y44" s="60">
        <v>0</v>
      </c>
      <c r="Z44" s="61">
        <v>-768231</v>
      </c>
    </row>
    <row r="45" spans="1:26" ht="13.5">
      <c r="A45" s="69" t="s">
        <v>61</v>
      </c>
      <c r="B45" s="21">
        <v>3319948</v>
      </c>
      <c r="C45" s="21">
        <v>0</v>
      </c>
      <c r="D45" s="98">
        <v>4663585</v>
      </c>
      <c r="E45" s="99">
        <v>4663585</v>
      </c>
      <c r="F45" s="99">
        <v>333313</v>
      </c>
      <c r="G45" s="99">
        <v>386942</v>
      </c>
      <c r="H45" s="99">
        <v>1243877</v>
      </c>
      <c r="I45" s="99">
        <v>1243877</v>
      </c>
      <c r="J45" s="99">
        <v>251935</v>
      </c>
      <c r="K45" s="99">
        <v>122160</v>
      </c>
      <c r="L45" s="99">
        <v>599373</v>
      </c>
      <c r="M45" s="99">
        <v>599373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599373</v>
      </c>
      <c r="W45" s="99">
        <v>2757036</v>
      </c>
      <c r="X45" s="99">
        <v>-2157663</v>
      </c>
      <c r="Y45" s="100">
        <v>-78.26</v>
      </c>
      <c r="Z45" s="101">
        <v>4663585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1915319</v>
      </c>
      <c r="C49" s="51">
        <v>0</v>
      </c>
      <c r="D49" s="128">
        <v>1145740</v>
      </c>
      <c r="E49" s="53">
        <v>1283616</v>
      </c>
      <c r="F49" s="53">
        <v>0</v>
      </c>
      <c r="G49" s="53">
        <v>0</v>
      </c>
      <c r="H49" s="53">
        <v>0</v>
      </c>
      <c r="I49" s="53">
        <v>1436420</v>
      </c>
      <c r="J49" s="53">
        <v>0</v>
      </c>
      <c r="K49" s="53">
        <v>0</v>
      </c>
      <c r="L49" s="53">
        <v>0</v>
      </c>
      <c r="M49" s="53">
        <v>5523369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947170</v>
      </c>
      <c r="W49" s="53">
        <v>2031387</v>
      </c>
      <c r="X49" s="53">
        <v>69794934</v>
      </c>
      <c r="Y49" s="53">
        <v>84077955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1237387</v>
      </c>
      <c r="C51" s="51">
        <v>0</v>
      </c>
      <c r="D51" s="128">
        <v>622860</v>
      </c>
      <c r="E51" s="53">
        <v>223491</v>
      </c>
      <c r="F51" s="53">
        <v>0</v>
      </c>
      <c r="G51" s="53">
        <v>0</v>
      </c>
      <c r="H51" s="53">
        <v>0</v>
      </c>
      <c r="I51" s="53">
        <v>2429700</v>
      </c>
      <c r="J51" s="53">
        <v>0</v>
      </c>
      <c r="K51" s="53">
        <v>0</v>
      </c>
      <c r="L51" s="53">
        <v>0</v>
      </c>
      <c r="M51" s="53">
        <v>1134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1054</v>
      </c>
      <c r="W51" s="53">
        <v>481815</v>
      </c>
      <c r="X51" s="53">
        <v>0</v>
      </c>
      <c r="Y51" s="53">
        <v>4997441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80.40851147467089</v>
      </c>
      <c r="C58" s="5">
        <f>IF(C67=0,0,+(C76/C67)*100)</f>
        <v>0</v>
      </c>
      <c r="D58" s="6">
        <f aca="true" t="shared" si="6" ref="D58:Z58">IF(D67=0,0,+(D76/D67)*100)</f>
        <v>80.86470167203922</v>
      </c>
      <c r="E58" s="7">
        <f t="shared" si="6"/>
        <v>80.86470167203922</v>
      </c>
      <c r="F58" s="7">
        <f t="shared" si="6"/>
        <v>82.18237663235833</v>
      </c>
      <c r="G58" s="7">
        <f t="shared" si="6"/>
        <v>99.58337110113435</v>
      </c>
      <c r="H58" s="7">
        <f t="shared" si="6"/>
        <v>27.664349130440225</v>
      </c>
      <c r="I58" s="7">
        <f t="shared" si="6"/>
        <v>45.893459748624416</v>
      </c>
      <c r="J58" s="7">
        <f t="shared" si="6"/>
        <v>126.61356332528864</v>
      </c>
      <c r="K58" s="7">
        <f t="shared" si="6"/>
        <v>103.66527078855452</v>
      </c>
      <c r="L58" s="7">
        <f t="shared" si="6"/>
        <v>97.5508550820691</v>
      </c>
      <c r="M58" s="7">
        <f t="shared" si="6"/>
        <v>109.48535477495373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63.812070475611684</v>
      </c>
      <c r="W58" s="7">
        <f t="shared" si="6"/>
        <v>80.86470232388288</v>
      </c>
      <c r="X58" s="7">
        <f t="shared" si="6"/>
        <v>0</v>
      </c>
      <c r="Y58" s="7">
        <f t="shared" si="6"/>
        <v>0</v>
      </c>
      <c r="Z58" s="8">
        <f t="shared" si="6"/>
        <v>80.86470167203922</v>
      </c>
    </row>
    <row r="59" spans="1:26" ht="13.5">
      <c r="A59" s="36" t="s">
        <v>31</v>
      </c>
      <c r="B59" s="9">
        <f aca="true" t="shared" si="7" ref="B59:Z66">IF(B68=0,0,+(B77/B68)*100)</f>
        <v>98.92143521820078</v>
      </c>
      <c r="C59" s="9">
        <f t="shared" si="7"/>
        <v>0</v>
      </c>
      <c r="D59" s="2">
        <f t="shared" si="7"/>
        <v>80.00001754076052</v>
      </c>
      <c r="E59" s="10">
        <f t="shared" si="7"/>
        <v>80.00001754076052</v>
      </c>
      <c r="F59" s="10">
        <f t="shared" si="7"/>
        <v>-18907.79685264664</v>
      </c>
      <c r="G59" s="10">
        <f t="shared" si="7"/>
        <v>-154621.826625387</v>
      </c>
      <c r="H59" s="10">
        <f t="shared" si="7"/>
        <v>18.140644031073087</v>
      </c>
      <c r="I59" s="10">
        <f t="shared" si="7"/>
        <v>29.638153321137832</v>
      </c>
      <c r="J59" s="10">
        <f t="shared" si="7"/>
        <v>-188382.88288288287</v>
      </c>
      <c r="K59" s="10">
        <f t="shared" si="7"/>
        <v>10861.841308298</v>
      </c>
      <c r="L59" s="10">
        <f t="shared" si="7"/>
        <v>-313982.2580645161</v>
      </c>
      <c r="M59" s="10">
        <f t="shared" si="7"/>
        <v>46159.33551708002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47.571220330281946</v>
      </c>
      <c r="W59" s="10">
        <f t="shared" si="7"/>
        <v>80.00001754076693</v>
      </c>
      <c r="X59" s="10">
        <f t="shared" si="7"/>
        <v>0</v>
      </c>
      <c r="Y59" s="10">
        <f t="shared" si="7"/>
        <v>0</v>
      </c>
      <c r="Z59" s="11">
        <f t="shared" si="7"/>
        <v>80.00001754076052</v>
      </c>
    </row>
    <row r="60" spans="1:26" ht="13.5">
      <c r="A60" s="37" t="s">
        <v>32</v>
      </c>
      <c r="B60" s="12">
        <f t="shared" si="7"/>
        <v>77.98012681561605</v>
      </c>
      <c r="C60" s="12">
        <f t="shared" si="7"/>
        <v>0</v>
      </c>
      <c r="D60" s="3">
        <f t="shared" si="7"/>
        <v>81.23716786250372</v>
      </c>
      <c r="E60" s="13">
        <f t="shared" si="7"/>
        <v>81.23716786250372</v>
      </c>
      <c r="F60" s="13">
        <f t="shared" si="7"/>
        <v>81.00568663229018</v>
      </c>
      <c r="G60" s="13">
        <f t="shared" si="7"/>
        <v>70.86700890720374</v>
      </c>
      <c r="H60" s="13">
        <f t="shared" si="7"/>
        <v>87.55099845421492</v>
      </c>
      <c r="I60" s="13">
        <f t="shared" si="7"/>
        <v>79.11386281994002</v>
      </c>
      <c r="J60" s="13">
        <f t="shared" si="7"/>
        <v>96.16287551979383</v>
      </c>
      <c r="K60" s="13">
        <f t="shared" si="7"/>
        <v>93.90137633164709</v>
      </c>
      <c r="L60" s="13">
        <f t="shared" si="7"/>
        <v>94.32493071136334</v>
      </c>
      <c r="M60" s="13">
        <f t="shared" si="7"/>
        <v>94.81397752115487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86.7738638594463</v>
      </c>
      <c r="W60" s="13">
        <f t="shared" si="7"/>
        <v>81.23716870930447</v>
      </c>
      <c r="X60" s="13">
        <f t="shared" si="7"/>
        <v>0</v>
      </c>
      <c r="Y60" s="13">
        <f t="shared" si="7"/>
        <v>0</v>
      </c>
      <c r="Z60" s="14">
        <f t="shared" si="7"/>
        <v>81.23716786250372</v>
      </c>
    </row>
    <row r="61" spans="1:26" ht="13.5">
      <c r="A61" s="38" t="s">
        <v>114</v>
      </c>
      <c r="B61" s="12">
        <f t="shared" si="7"/>
        <v>51.08039876986293</v>
      </c>
      <c r="C61" s="12">
        <f t="shared" si="7"/>
        <v>0</v>
      </c>
      <c r="D61" s="3">
        <f t="shared" si="7"/>
        <v>81.23720270940025</v>
      </c>
      <c r="E61" s="13">
        <f t="shared" si="7"/>
        <v>81.23720270940025</v>
      </c>
      <c r="F61" s="13">
        <f t="shared" si="7"/>
        <v>99.37494980513598</v>
      </c>
      <c r="G61" s="13">
        <f t="shared" si="7"/>
        <v>77.50709422531213</v>
      </c>
      <c r="H61" s="13">
        <f t="shared" si="7"/>
        <v>124.51846610592459</v>
      </c>
      <c r="I61" s="13">
        <f t="shared" si="7"/>
        <v>96.95410506635955</v>
      </c>
      <c r="J61" s="13">
        <f t="shared" si="7"/>
        <v>117.0990675703118</v>
      </c>
      <c r="K61" s="13">
        <f t="shared" si="7"/>
        <v>113.37839249212958</v>
      </c>
      <c r="L61" s="13">
        <f t="shared" si="7"/>
        <v>116.41239331934416</v>
      </c>
      <c r="M61" s="13">
        <f t="shared" si="7"/>
        <v>115.65370343739329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105.99884669715642</v>
      </c>
      <c r="W61" s="13">
        <f t="shared" si="7"/>
        <v>81.23720913416483</v>
      </c>
      <c r="X61" s="13">
        <f t="shared" si="7"/>
        <v>0</v>
      </c>
      <c r="Y61" s="13">
        <f t="shared" si="7"/>
        <v>0</v>
      </c>
      <c r="Z61" s="14">
        <f t="shared" si="7"/>
        <v>81.23720270940025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81.23711434051502</v>
      </c>
      <c r="E62" s="13">
        <f t="shared" si="7"/>
        <v>81.23711434051502</v>
      </c>
      <c r="F62" s="13">
        <f t="shared" si="7"/>
        <v>66.48808821297905</v>
      </c>
      <c r="G62" s="13">
        <f t="shared" si="7"/>
        <v>63.782636825410556</v>
      </c>
      <c r="H62" s="13">
        <f t="shared" si="7"/>
        <v>64.54427525712697</v>
      </c>
      <c r="I62" s="13">
        <f t="shared" si="7"/>
        <v>64.91677452639773</v>
      </c>
      <c r="J62" s="13">
        <f t="shared" si="7"/>
        <v>77.54452780422558</v>
      </c>
      <c r="K62" s="13">
        <f t="shared" si="7"/>
        <v>81.6321092513948</v>
      </c>
      <c r="L62" s="13">
        <f t="shared" si="7"/>
        <v>92.24179994578476</v>
      </c>
      <c r="M62" s="13">
        <f t="shared" si="7"/>
        <v>83.22569203805634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73.77991461817946</v>
      </c>
      <c r="W62" s="13">
        <f t="shared" si="7"/>
        <v>81.23711127152058</v>
      </c>
      <c r="X62" s="13">
        <f t="shared" si="7"/>
        <v>0</v>
      </c>
      <c r="Y62" s="13">
        <f t="shared" si="7"/>
        <v>0</v>
      </c>
      <c r="Z62" s="14">
        <f t="shared" si="7"/>
        <v>81.23711434051502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81.23722778969247</v>
      </c>
      <c r="E63" s="13">
        <f t="shared" si="7"/>
        <v>81.23722778969247</v>
      </c>
      <c r="F63" s="13">
        <f t="shared" si="7"/>
        <v>58.87852356163039</v>
      </c>
      <c r="G63" s="13">
        <f t="shared" si="7"/>
        <v>62.912384345466855</v>
      </c>
      <c r="H63" s="13">
        <f t="shared" si="7"/>
        <v>55.39750514248596</v>
      </c>
      <c r="I63" s="13">
        <f t="shared" si="7"/>
        <v>59.137087318429806</v>
      </c>
      <c r="J63" s="13">
        <f t="shared" si="7"/>
        <v>77.80088888888889</v>
      </c>
      <c r="K63" s="13">
        <f t="shared" si="7"/>
        <v>70.14088688965097</v>
      </c>
      <c r="L63" s="13">
        <f t="shared" si="7"/>
        <v>63.9572717965615</v>
      </c>
      <c r="M63" s="13">
        <f t="shared" si="7"/>
        <v>70.61745534213296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64.82745172592259</v>
      </c>
      <c r="W63" s="13">
        <f t="shared" si="7"/>
        <v>81.23723544217746</v>
      </c>
      <c r="X63" s="13">
        <f t="shared" si="7"/>
        <v>0</v>
      </c>
      <c r="Y63" s="13">
        <f t="shared" si="7"/>
        <v>0</v>
      </c>
      <c r="Z63" s="14">
        <f t="shared" si="7"/>
        <v>81.23722778969247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81.23711653656346</v>
      </c>
      <c r="E64" s="13">
        <f t="shared" si="7"/>
        <v>81.23711653656346</v>
      </c>
      <c r="F64" s="13">
        <f t="shared" si="7"/>
        <v>57.60492329028344</v>
      </c>
      <c r="G64" s="13">
        <f t="shared" si="7"/>
        <v>63.00345901072293</v>
      </c>
      <c r="H64" s="13">
        <f t="shared" si="7"/>
        <v>55.842938019160385</v>
      </c>
      <c r="I64" s="13">
        <f t="shared" si="7"/>
        <v>58.829430004760674</v>
      </c>
      <c r="J64" s="13">
        <f t="shared" si="7"/>
        <v>71.59845773466812</v>
      </c>
      <c r="K64" s="13">
        <f t="shared" si="7"/>
        <v>73.83845429498133</v>
      </c>
      <c r="L64" s="13">
        <f t="shared" si="7"/>
        <v>54.61900732438131</v>
      </c>
      <c r="M64" s="13">
        <f t="shared" si="7"/>
        <v>66.6766172953497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62.755167603424425</v>
      </c>
      <c r="W64" s="13">
        <f t="shared" si="7"/>
        <v>81.23710374444398</v>
      </c>
      <c r="X64" s="13">
        <f t="shared" si="7"/>
        <v>0</v>
      </c>
      <c r="Y64" s="13">
        <f t="shared" si="7"/>
        <v>0</v>
      </c>
      <c r="Z64" s="14">
        <f t="shared" si="7"/>
        <v>81.23711653656346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81.23725221512116</v>
      </c>
      <c r="E66" s="16">
        <f t="shared" si="7"/>
        <v>81.23725221512116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81.23724921017966</v>
      </c>
      <c r="X66" s="16">
        <f t="shared" si="7"/>
        <v>0</v>
      </c>
      <c r="Y66" s="16">
        <f t="shared" si="7"/>
        <v>0</v>
      </c>
      <c r="Z66" s="17">
        <f t="shared" si="7"/>
        <v>81.23725221512116</v>
      </c>
    </row>
    <row r="67" spans="1:26" ht="13.5" hidden="1">
      <c r="A67" s="40" t="s">
        <v>120</v>
      </c>
      <c r="B67" s="23">
        <v>34129127</v>
      </c>
      <c r="C67" s="23"/>
      <c r="D67" s="24">
        <v>45445824</v>
      </c>
      <c r="E67" s="25">
        <v>45445824</v>
      </c>
      <c r="F67" s="25">
        <v>2556424</v>
      </c>
      <c r="G67" s="25">
        <v>2747049</v>
      </c>
      <c r="H67" s="25">
        <v>13179945</v>
      </c>
      <c r="I67" s="25">
        <v>18483418</v>
      </c>
      <c r="J67" s="25">
        <v>2466637</v>
      </c>
      <c r="K67" s="25">
        <v>2429534</v>
      </c>
      <c r="L67" s="25">
        <v>2355271</v>
      </c>
      <c r="M67" s="25">
        <v>7251442</v>
      </c>
      <c r="N67" s="25"/>
      <c r="O67" s="25"/>
      <c r="P67" s="25"/>
      <c r="Q67" s="25"/>
      <c r="R67" s="25"/>
      <c r="S67" s="25"/>
      <c r="T67" s="25"/>
      <c r="U67" s="25"/>
      <c r="V67" s="25">
        <v>25734860</v>
      </c>
      <c r="W67" s="25">
        <v>22722918</v>
      </c>
      <c r="X67" s="25"/>
      <c r="Y67" s="24"/>
      <c r="Z67" s="26">
        <v>45445824</v>
      </c>
    </row>
    <row r="68" spans="1:26" ht="13.5" hidden="1">
      <c r="A68" s="36" t="s">
        <v>31</v>
      </c>
      <c r="B68" s="18">
        <v>8702398</v>
      </c>
      <c r="C68" s="18"/>
      <c r="D68" s="19">
        <v>13682417</v>
      </c>
      <c r="E68" s="20">
        <v>13682417</v>
      </c>
      <c r="F68" s="20">
        <v>-1398</v>
      </c>
      <c r="G68" s="20">
        <v>-646</v>
      </c>
      <c r="H68" s="20">
        <v>10991892</v>
      </c>
      <c r="I68" s="20">
        <v>10989848</v>
      </c>
      <c r="J68" s="20">
        <v>-555</v>
      </c>
      <c r="K68" s="20">
        <v>4953</v>
      </c>
      <c r="L68" s="20">
        <v>-124</v>
      </c>
      <c r="M68" s="20">
        <v>4274</v>
      </c>
      <c r="N68" s="20"/>
      <c r="O68" s="20"/>
      <c r="P68" s="20"/>
      <c r="Q68" s="20"/>
      <c r="R68" s="20"/>
      <c r="S68" s="20"/>
      <c r="T68" s="20"/>
      <c r="U68" s="20"/>
      <c r="V68" s="20">
        <v>10994122</v>
      </c>
      <c r="W68" s="20">
        <v>6841206</v>
      </c>
      <c r="X68" s="20"/>
      <c r="Y68" s="19"/>
      <c r="Z68" s="22">
        <v>13682417</v>
      </c>
    </row>
    <row r="69" spans="1:26" ht="13.5" hidden="1">
      <c r="A69" s="37" t="s">
        <v>32</v>
      </c>
      <c r="B69" s="18">
        <v>24152546</v>
      </c>
      <c r="C69" s="18"/>
      <c r="D69" s="19">
        <v>29704716</v>
      </c>
      <c r="E69" s="20">
        <v>29704716</v>
      </c>
      <c r="F69" s="20">
        <v>2267247</v>
      </c>
      <c r="G69" s="20">
        <v>2450713</v>
      </c>
      <c r="H69" s="20">
        <v>1887067</v>
      </c>
      <c r="I69" s="20">
        <v>6605027</v>
      </c>
      <c r="J69" s="20">
        <v>2160472</v>
      </c>
      <c r="K69" s="20">
        <v>2109230</v>
      </c>
      <c r="L69" s="20">
        <v>2023059</v>
      </c>
      <c r="M69" s="20">
        <v>6292761</v>
      </c>
      <c r="N69" s="20"/>
      <c r="O69" s="20"/>
      <c r="P69" s="20"/>
      <c r="Q69" s="20"/>
      <c r="R69" s="20"/>
      <c r="S69" s="20"/>
      <c r="T69" s="20"/>
      <c r="U69" s="20"/>
      <c r="V69" s="20">
        <v>12897788</v>
      </c>
      <c r="W69" s="20">
        <v>14852364</v>
      </c>
      <c r="X69" s="20"/>
      <c r="Y69" s="19"/>
      <c r="Z69" s="22">
        <v>29704716</v>
      </c>
    </row>
    <row r="70" spans="1:26" ht="13.5" hidden="1">
      <c r="A70" s="38" t="s">
        <v>114</v>
      </c>
      <c r="B70" s="18">
        <v>10871634</v>
      </c>
      <c r="C70" s="18"/>
      <c r="D70" s="19">
        <v>12612533</v>
      </c>
      <c r="E70" s="20">
        <v>12612533</v>
      </c>
      <c r="F70" s="20">
        <v>1157987</v>
      </c>
      <c r="G70" s="20">
        <v>1300001</v>
      </c>
      <c r="H70" s="20">
        <v>815467</v>
      </c>
      <c r="I70" s="20">
        <v>3273455</v>
      </c>
      <c r="J70" s="20">
        <v>1053806</v>
      </c>
      <c r="K70" s="20">
        <v>1005345</v>
      </c>
      <c r="L70" s="20">
        <v>1007446</v>
      </c>
      <c r="M70" s="20">
        <v>3066597</v>
      </c>
      <c r="N70" s="20"/>
      <c r="O70" s="20"/>
      <c r="P70" s="20"/>
      <c r="Q70" s="20"/>
      <c r="R70" s="20"/>
      <c r="S70" s="20"/>
      <c r="T70" s="20"/>
      <c r="U70" s="20"/>
      <c r="V70" s="20">
        <v>6340052</v>
      </c>
      <c r="W70" s="20">
        <v>6306258</v>
      </c>
      <c r="X70" s="20"/>
      <c r="Y70" s="19"/>
      <c r="Z70" s="22">
        <v>12612533</v>
      </c>
    </row>
    <row r="71" spans="1:26" ht="13.5" hidden="1">
      <c r="A71" s="38" t="s">
        <v>115</v>
      </c>
      <c r="B71" s="18">
        <v>5492668</v>
      </c>
      <c r="C71" s="18"/>
      <c r="D71" s="19">
        <v>8129192</v>
      </c>
      <c r="E71" s="20">
        <v>8129192</v>
      </c>
      <c r="F71" s="20">
        <v>474488</v>
      </c>
      <c r="G71" s="20">
        <v>508513</v>
      </c>
      <c r="H71" s="20">
        <v>453278</v>
      </c>
      <c r="I71" s="20">
        <v>1436279</v>
      </c>
      <c r="J71" s="20">
        <v>479981</v>
      </c>
      <c r="K71" s="20">
        <v>480360</v>
      </c>
      <c r="L71" s="20">
        <v>387345</v>
      </c>
      <c r="M71" s="20">
        <v>1347686</v>
      </c>
      <c r="N71" s="20"/>
      <c r="O71" s="20"/>
      <c r="P71" s="20"/>
      <c r="Q71" s="20"/>
      <c r="R71" s="20"/>
      <c r="S71" s="20"/>
      <c r="T71" s="20"/>
      <c r="U71" s="20"/>
      <c r="V71" s="20">
        <v>2783965</v>
      </c>
      <c r="W71" s="20">
        <v>4064598</v>
      </c>
      <c r="X71" s="20"/>
      <c r="Y71" s="19"/>
      <c r="Z71" s="22">
        <v>8129192</v>
      </c>
    </row>
    <row r="72" spans="1:26" ht="13.5" hidden="1">
      <c r="A72" s="38" t="s">
        <v>116</v>
      </c>
      <c r="B72" s="18">
        <v>4271265</v>
      </c>
      <c r="C72" s="18"/>
      <c r="D72" s="19">
        <v>4095317</v>
      </c>
      <c r="E72" s="20">
        <v>4095317</v>
      </c>
      <c r="F72" s="20">
        <v>346347</v>
      </c>
      <c r="G72" s="20">
        <v>353099</v>
      </c>
      <c r="H72" s="20">
        <v>332524</v>
      </c>
      <c r="I72" s="20">
        <v>1031970</v>
      </c>
      <c r="J72" s="20">
        <v>337500</v>
      </c>
      <c r="K72" s="20">
        <v>336795</v>
      </c>
      <c r="L72" s="20">
        <v>339916</v>
      </c>
      <c r="M72" s="20">
        <v>1014211</v>
      </c>
      <c r="N72" s="20"/>
      <c r="O72" s="20"/>
      <c r="P72" s="20"/>
      <c r="Q72" s="20"/>
      <c r="R72" s="20"/>
      <c r="S72" s="20"/>
      <c r="T72" s="20"/>
      <c r="U72" s="20"/>
      <c r="V72" s="20">
        <v>2046181</v>
      </c>
      <c r="W72" s="20">
        <v>2047662</v>
      </c>
      <c r="X72" s="20"/>
      <c r="Y72" s="19"/>
      <c r="Z72" s="22">
        <v>4095317</v>
      </c>
    </row>
    <row r="73" spans="1:26" ht="13.5" hidden="1">
      <c r="A73" s="38" t="s">
        <v>117</v>
      </c>
      <c r="B73" s="18">
        <v>3516979</v>
      </c>
      <c r="C73" s="18"/>
      <c r="D73" s="19">
        <v>4867674</v>
      </c>
      <c r="E73" s="20">
        <v>4867674</v>
      </c>
      <c r="F73" s="20">
        <v>288425</v>
      </c>
      <c r="G73" s="20">
        <v>289100</v>
      </c>
      <c r="H73" s="20">
        <v>285798</v>
      </c>
      <c r="I73" s="20">
        <v>863323</v>
      </c>
      <c r="J73" s="20">
        <v>289185</v>
      </c>
      <c r="K73" s="20">
        <v>286730</v>
      </c>
      <c r="L73" s="20">
        <v>288352</v>
      </c>
      <c r="M73" s="20">
        <v>864267</v>
      </c>
      <c r="N73" s="20"/>
      <c r="O73" s="20"/>
      <c r="P73" s="20"/>
      <c r="Q73" s="20"/>
      <c r="R73" s="20"/>
      <c r="S73" s="20"/>
      <c r="T73" s="20"/>
      <c r="U73" s="20"/>
      <c r="V73" s="20">
        <v>1727590</v>
      </c>
      <c r="W73" s="20">
        <v>2433846</v>
      </c>
      <c r="X73" s="20"/>
      <c r="Y73" s="19"/>
      <c r="Z73" s="22">
        <v>4867674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1274183</v>
      </c>
      <c r="C75" s="27"/>
      <c r="D75" s="28">
        <v>2058691</v>
      </c>
      <c r="E75" s="29">
        <v>2058691</v>
      </c>
      <c r="F75" s="29">
        <v>290575</v>
      </c>
      <c r="G75" s="29">
        <v>296982</v>
      </c>
      <c r="H75" s="29">
        <v>300986</v>
      </c>
      <c r="I75" s="29">
        <v>888543</v>
      </c>
      <c r="J75" s="29">
        <v>306720</v>
      </c>
      <c r="K75" s="29">
        <v>315351</v>
      </c>
      <c r="L75" s="29">
        <v>332336</v>
      </c>
      <c r="M75" s="29">
        <v>954407</v>
      </c>
      <c r="N75" s="29"/>
      <c r="O75" s="29"/>
      <c r="P75" s="29"/>
      <c r="Q75" s="29"/>
      <c r="R75" s="29"/>
      <c r="S75" s="29"/>
      <c r="T75" s="29"/>
      <c r="U75" s="29"/>
      <c r="V75" s="29">
        <v>1842950</v>
      </c>
      <c r="W75" s="29">
        <v>1029348</v>
      </c>
      <c r="X75" s="29"/>
      <c r="Y75" s="28"/>
      <c r="Z75" s="30">
        <v>2058691</v>
      </c>
    </row>
    <row r="76" spans="1:26" ht="13.5" hidden="1">
      <c r="A76" s="41" t="s">
        <v>121</v>
      </c>
      <c r="B76" s="31">
        <v>27442723</v>
      </c>
      <c r="C76" s="31"/>
      <c r="D76" s="32">
        <v>36749630</v>
      </c>
      <c r="E76" s="33">
        <v>36749630</v>
      </c>
      <c r="F76" s="33">
        <v>2100930</v>
      </c>
      <c r="G76" s="33">
        <v>2735604</v>
      </c>
      <c r="H76" s="33">
        <v>3646146</v>
      </c>
      <c r="I76" s="33">
        <v>8482680</v>
      </c>
      <c r="J76" s="33">
        <v>3123097</v>
      </c>
      <c r="K76" s="33">
        <v>2518583</v>
      </c>
      <c r="L76" s="33">
        <v>2297587</v>
      </c>
      <c r="M76" s="33">
        <v>7939267</v>
      </c>
      <c r="N76" s="33"/>
      <c r="O76" s="33"/>
      <c r="P76" s="33"/>
      <c r="Q76" s="33"/>
      <c r="R76" s="33"/>
      <c r="S76" s="33"/>
      <c r="T76" s="33"/>
      <c r="U76" s="33"/>
      <c r="V76" s="33">
        <v>16421947</v>
      </c>
      <c r="W76" s="33">
        <v>18374820</v>
      </c>
      <c r="X76" s="33"/>
      <c r="Y76" s="32"/>
      <c r="Z76" s="34">
        <v>36749630</v>
      </c>
    </row>
    <row r="77" spans="1:26" ht="13.5" hidden="1">
      <c r="A77" s="36" t="s">
        <v>31</v>
      </c>
      <c r="B77" s="18">
        <v>8608537</v>
      </c>
      <c r="C77" s="18"/>
      <c r="D77" s="19">
        <v>10945936</v>
      </c>
      <c r="E77" s="20">
        <v>10945936</v>
      </c>
      <c r="F77" s="20">
        <v>264331</v>
      </c>
      <c r="G77" s="20">
        <v>998857</v>
      </c>
      <c r="H77" s="20">
        <v>1994000</v>
      </c>
      <c r="I77" s="20">
        <v>3257188</v>
      </c>
      <c r="J77" s="20">
        <v>1045525</v>
      </c>
      <c r="K77" s="20">
        <v>537987</v>
      </c>
      <c r="L77" s="20">
        <v>389338</v>
      </c>
      <c r="M77" s="20">
        <v>1972850</v>
      </c>
      <c r="N77" s="20"/>
      <c r="O77" s="20"/>
      <c r="P77" s="20"/>
      <c r="Q77" s="20"/>
      <c r="R77" s="20"/>
      <c r="S77" s="20"/>
      <c r="T77" s="20"/>
      <c r="U77" s="20"/>
      <c r="V77" s="20">
        <v>5230038</v>
      </c>
      <c r="W77" s="20">
        <v>5472966</v>
      </c>
      <c r="X77" s="20"/>
      <c r="Y77" s="19"/>
      <c r="Z77" s="22">
        <v>10945936</v>
      </c>
    </row>
    <row r="78" spans="1:26" ht="13.5" hidden="1">
      <c r="A78" s="37" t="s">
        <v>32</v>
      </c>
      <c r="B78" s="18">
        <v>18834186</v>
      </c>
      <c r="C78" s="18"/>
      <c r="D78" s="19">
        <v>24131270</v>
      </c>
      <c r="E78" s="20">
        <v>24131270</v>
      </c>
      <c r="F78" s="20">
        <v>1836599</v>
      </c>
      <c r="G78" s="20">
        <v>1736747</v>
      </c>
      <c r="H78" s="20">
        <v>1652146</v>
      </c>
      <c r="I78" s="20">
        <v>5225492</v>
      </c>
      <c r="J78" s="20">
        <v>2077572</v>
      </c>
      <c r="K78" s="20">
        <v>1980596</v>
      </c>
      <c r="L78" s="20">
        <v>1908249</v>
      </c>
      <c r="M78" s="20">
        <v>5966417</v>
      </c>
      <c r="N78" s="20"/>
      <c r="O78" s="20"/>
      <c r="P78" s="20"/>
      <c r="Q78" s="20"/>
      <c r="R78" s="20"/>
      <c r="S78" s="20"/>
      <c r="T78" s="20"/>
      <c r="U78" s="20"/>
      <c r="V78" s="20">
        <v>11191909</v>
      </c>
      <c r="W78" s="20">
        <v>12065640</v>
      </c>
      <c r="X78" s="20"/>
      <c r="Y78" s="19"/>
      <c r="Z78" s="22">
        <v>24131270</v>
      </c>
    </row>
    <row r="79" spans="1:26" ht="13.5" hidden="1">
      <c r="A79" s="38" t="s">
        <v>114</v>
      </c>
      <c r="B79" s="18">
        <v>5553274</v>
      </c>
      <c r="C79" s="18"/>
      <c r="D79" s="19">
        <v>10246069</v>
      </c>
      <c r="E79" s="20">
        <v>10246069</v>
      </c>
      <c r="F79" s="20">
        <v>1150749</v>
      </c>
      <c r="G79" s="20">
        <v>1007593</v>
      </c>
      <c r="H79" s="20">
        <v>1015407</v>
      </c>
      <c r="I79" s="20">
        <v>3173749</v>
      </c>
      <c r="J79" s="20">
        <v>1233997</v>
      </c>
      <c r="K79" s="20">
        <v>1139844</v>
      </c>
      <c r="L79" s="20">
        <v>1172792</v>
      </c>
      <c r="M79" s="20">
        <v>3546633</v>
      </c>
      <c r="N79" s="20"/>
      <c r="O79" s="20"/>
      <c r="P79" s="20"/>
      <c r="Q79" s="20"/>
      <c r="R79" s="20"/>
      <c r="S79" s="20"/>
      <c r="T79" s="20"/>
      <c r="U79" s="20"/>
      <c r="V79" s="20">
        <v>6720382</v>
      </c>
      <c r="W79" s="20">
        <v>5123028</v>
      </c>
      <c r="X79" s="20"/>
      <c r="Y79" s="19"/>
      <c r="Z79" s="22">
        <v>10246069</v>
      </c>
    </row>
    <row r="80" spans="1:26" ht="13.5" hidden="1">
      <c r="A80" s="38" t="s">
        <v>115</v>
      </c>
      <c r="B80" s="18">
        <v>5492668</v>
      </c>
      <c r="C80" s="18"/>
      <c r="D80" s="19">
        <v>6603921</v>
      </c>
      <c r="E80" s="20">
        <v>6603921</v>
      </c>
      <c r="F80" s="20">
        <v>315478</v>
      </c>
      <c r="G80" s="20">
        <v>324343</v>
      </c>
      <c r="H80" s="20">
        <v>292565</v>
      </c>
      <c r="I80" s="20">
        <v>932386</v>
      </c>
      <c r="J80" s="20">
        <v>372199</v>
      </c>
      <c r="K80" s="20">
        <v>392128</v>
      </c>
      <c r="L80" s="20">
        <v>357294</v>
      </c>
      <c r="M80" s="20">
        <v>1121621</v>
      </c>
      <c r="N80" s="20"/>
      <c r="O80" s="20"/>
      <c r="P80" s="20"/>
      <c r="Q80" s="20"/>
      <c r="R80" s="20"/>
      <c r="S80" s="20"/>
      <c r="T80" s="20"/>
      <c r="U80" s="20"/>
      <c r="V80" s="20">
        <v>2054007</v>
      </c>
      <c r="W80" s="20">
        <v>3301962</v>
      </c>
      <c r="X80" s="20"/>
      <c r="Y80" s="19"/>
      <c r="Z80" s="22">
        <v>6603921</v>
      </c>
    </row>
    <row r="81" spans="1:26" ht="13.5" hidden="1">
      <c r="A81" s="38" t="s">
        <v>116</v>
      </c>
      <c r="B81" s="18">
        <v>4271265</v>
      </c>
      <c r="C81" s="18"/>
      <c r="D81" s="19">
        <v>3326922</v>
      </c>
      <c r="E81" s="20">
        <v>3326922</v>
      </c>
      <c r="F81" s="20">
        <v>203924</v>
      </c>
      <c r="G81" s="20">
        <v>222143</v>
      </c>
      <c r="H81" s="20">
        <v>184210</v>
      </c>
      <c r="I81" s="20">
        <v>610277</v>
      </c>
      <c r="J81" s="20">
        <v>262578</v>
      </c>
      <c r="K81" s="20">
        <v>236231</v>
      </c>
      <c r="L81" s="20">
        <v>217401</v>
      </c>
      <c r="M81" s="20">
        <v>716210</v>
      </c>
      <c r="N81" s="20"/>
      <c r="O81" s="20"/>
      <c r="P81" s="20"/>
      <c r="Q81" s="20"/>
      <c r="R81" s="20"/>
      <c r="S81" s="20"/>
      <c r="T81" s="20"/>
      <c r="U81" s="20"/>
      <c r="V81" s="20">
        <v>1326487</v>
      </c>
      <c r="W81" s="20">
        <v>1663464</v>
      </c>
      <c r="X81" s="20"/>
      <c r="Y81" s="19"/>
      <c r="Z81" s="22">
        <v>3326922</v>
      </c>
    </row>
    <row r="82" spans="1:26" ht="13.5" hidden="1">
      <c r="A82" s="38" t="s">
        <v>117</v>
      </c>
      <c r="B82" s="18">
        <v>3516979</v>
      </c>
      <c r="C82" s="18"/>
      <c r="D82" s="19">
        <v>3954358</v>
      </c>
      <c r="E82" s="20">
        <v>3954358</v>
      </c>
      <c r="F82" s="20">
        <v>166147</v>
      </c>
      <c r="G82" s="20">
        <v>182143</v>
      </c>
      <c r="H82" s="20">
        <v>159598</v>
      </c>
      <c r="I82" s="20">
        <v>507888</v>
      </c>
      <c r="J82" s="20">
        <v>207052</v>
      </c>
      <c r="K82" s="20">
        <v>211717</v>
      </c>
      <c r="L82" s="20">
        <v>157495</v>
      </c>
      <c r="M82" s="20">
        <v>576264</v>
      </c>
      <c r="N82" s="20"/>
      <c r="O82" s="20"/>
      <c r="P82" s="20"/>
      <c r="Q82" s="20"/>
      <c r="R82" s="20"/>
      <c r="S82" s="20"/>
      <c r="T82" s="20"/>
      <c r="U82" s="20"/>
      <c r="V82" s="20">
        <v>1084152</v>
      </c>
      <c r="W82" s="20">
        <v>1977186</v>
      </c>
      <c r="X82" s="20"/>
      <c r="Y82" s="19"/>
      <c r="Z82" s="22">
        <v>3954358</v>
      </c>
    </row>
    <row r="83" spans="1:26" ht="13.5" hidden="1">
      <c r="A83" s="38" t="s">
        <v>118</v>
      </c>
      <c r="B83" s="18"/>
      <c r="C83" s="18"/>
      <c r="D83" s="19"/>
      <c r="E83" s="20"/>
      <c r="F83" s="20">
        <v>301</v>
      </c>
      <c r="G83" s="20">
        <v>525</v>
      </c>
      <c r="H83" s="20">
        <v>366</v>
      </c>
      <c r="I83" s="20">
        <v>1192</v>
      </c>
      <c r="J83" s="20">
        <v>1746</v>
      </c>
      <c r="K83" s="20">
        <v>676</v>
      </c>
      <c r="L83" s="20">
        <v>3267</v>
      </c>
      <c r="M83" s="20">
        <v>5689</v>
      </c>
      <c r="N83" s="20"/>
      <c r="O83" s="20"/>
      <c r="P83" s="20"/>
      <c r="Q83" s="20"/>
      <c r="R83" s="20"/>
      <c r="S83" s="20"/>
      <c r="T83" s="20"/>
      <c r="U83" s="20"/>
      <c r="V83" s="20">
        <v>6881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1672424</v>
      </c>
      <c r="E84" s="29">
        <v>1672424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836214</v>
      </c>
      <c r="X84" s="29"/>
      <c r="Y84" s="28"/>
      <c r="Z84" s="30">
        <v>1672424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45165614</v>
      </c>
      <c r="C5" s="18">
        <v>0</v>
      </c>
      <c r="D5" s="58">
        <v>49087458</v>
      </c>
      <c r="E5" s="59">
        <v>49087458</v>
      </c>
      <c r="F5" s="59">
        <v>47423727</v>
      </c>
      <c r="G5" s="59">
        <v>3311</v>
      </c>
      <c r="H5" s="59">
        <v>-18592</v>
      </c>
      <c r="I5" s="59">
        <v>47408446</v>
      </c>
      <c r="J5" s="59">
        <v>-18703</v>
      </c>
      <c r="K5" s="59">
        <v>10602</v>
      </c>
      <c r="L5" s="59">
        <v>-57318</v>
      </c>
      <c r="M5" s="59">
        <v>-65419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47343027</v>
      </c>
      <c r="W5" s="59">
        <v>24543726</v>
      </c>
      <c r="X5" s="59">
        <v>22799301</v>
      </c>
      <c r="Y5" s="60">
        <v>92.89</v>
      </c>
      <c r="Z5" s="61">
        <v>49087458</v>
      </c>
    </row>
    <row r="6" spans="1:26" ht="13.5">
      <c r="A6" s="57" t="s">
        <v>32</v>
      </c>
      <c r="B6" s="18">
        <v>124356369</v>
      </c>
      <c r="C6" s="18">
        <v>0</v>
      </c>
      <c r="D6" s="58">
        <v>140309625</v>
      </c>
      <c r="E6" s="59">
        <v>140309625</v>
      </c>
      <c r="F6" s="59">
        <v>11576934</v>
      </c>
      <c r="G6" s="59">
        <v>12747303</v>
      </c>
      <c r="H6" s="59">
        <v>12079369</v>
      </c>
      <c r="I6" s="59">
        <v>36403606</v>
      </c>
      <c r="J6" s="59">
        <v>11200789</v>
      </c>
      <c r="K6" s="59">
        <v>11502382</v>
      </c>
      <c r="L6" s="59">
        <v>11707458</v>
      </c>
      <c r="M6" s="59">
        <v>34410629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70814235</v>
      </c>
      <c r="W6" s="59">
        <v>70154820</v>
      </c>
      <c r="X6" s="59">
        <v>659415</v>
      </c>
      <c r="Y6" s="60">
        <v>0.94</v>
      </c>
      <c r="Z6" s="61">
        <v>140309625</v>
      </c>
    </row>
    <row r="7" spans="1:26" ht="13.5">
      <c r="A7" s="57" t="s">
        <v>33</v>
      </c>
      <c r="B7" s="18">
        <v>1327937</v>
      </c>
      <c r="C7" s="18">
        <v>0</v>
      </c>
      <c r="D7" s="58">
        <v>2183767</v>
      </c>
      <c r="E7" s="59">
        <v>2183767</v>
      </c>
      <c r="F7" s="59">
        <v>19736</v>
      </c>
      <c r="G7" s="59">
        <v>226729</v>
      </c>
      <c r="H7" s="59">
        <v>109136</v>
      </c>
      <c r="I7" s="59">
        <v>355601</v>
      </c>
      <c r="J7" s="59">
        <v>108757</v>
      </c>
      <c r="K7" s="59">
        <v>182887</v>
      </c>
      <c r="L7" s="59">
        <v>119150</v>
      </c>
      <c r="M7" s="59">
        <v>410794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766395</v>
      </c>
      <c r="W7" s="59">
        <v>1091886</v>
      </c>
      <c r="X7" s="59">
        <v>-325491</v>
      </c>
      <c r="Y7" s="60">
        <v>-29.81</v>
      </c>
      <c r="Z7" s="61">
        <v>2183767</v>
      </c>
    </row>
    <row r="8" spans="1:26" ht="13.5">
      <c r="A8" s="57" t="s">
        <v>34</v>
      </c>
      <c r="B8" s="18">
        <v>44765962</v>
      </c>
      <c r="C8" s="18">
        <v>0</v>
      </c>
      <c r="D8" s="58">
        <v>47927000</v>
      </c>
      <c r="E8" s="59">
        <v>47927000</v>
      </c>
      <c r="F8" s="59">
        <v>18299000</v>
      </c>
      <c r="G8" s="59">
        <v>2465000</v>
      </c>
      <c r="H8" s="59">
        <v>0</v>
      </c>
      <c r="I8" s="59">
        <v>20764000</v>
      </c>
      <c r="J8" s="59">
        <v>0</v>
      </c>
      <c r="K8" s="59">
        <v>450000</v>
      </c>
      <c r="L8" s="59">
        <v>14639000</v>
      </c>
      <c r="M8" s="59">
        <v>15089000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35853000</v>
      </c>
      <c r="W8" s="59">
        <v>33288000</v>
      </c>
      <c r="X8" s="59">
        <v>2565000</v>
      </c>
      <c r="Y8" s="60">
        <v>7.71</v>
      </c>
      <c r="Z8" s="61">
        <v>47927000</v>
      </c>
    </row>
    <row r="9" spans="1:26" ht="13.5">
      <c r="A9" s="57" t="s">
        <v>35</v>
      </c>
      <c r="B9" s="18">
        <v>14873256</v>
      </c>
      <c r="C9" s="18">
        <v>0</v>
      </c>
      <c r="D9" s="58">
        <v>19128743</v>
      </c>
      <c r="E9" s="59">
        <v>19128743</v>
      </c>
      <c r="F9" s="59">
        <v>1200674</v>
      </c>
      <c r="G9" s="59">
        <v>1237655</v>
      </c>
      <c r="H9" s="59">
        <v>1367578</v>
      </c>
      <c r="I9" s="59">
        <v>3805907</v>
      </c>
      <c r="J9" s="59">
        <v>1363793</v>
      </c>
      <c r="K9" s="59">
        <v>1464734</v>
      </c>
      <c r="L9" s="59">
        <v>1259735</v>
      </c>
      <c r="M9" s="59">
        <v>4088262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7894169</v>
      </c>
      <c r="W9" s="59">
        <v>9564372</v>
      </c>
      <c r="X9" s="59">
        <v>-1670203</v>
      </c>
      <c r="Y9" s="60">
        <v>-17.46</v>
      </c>
      <c r="Z9" s="61">
        <v>19128743</v>
      </c>
    </row>
    <row r="10" spans="1:26" ht="25.5">
      <c r="A10" s="62" t="s">
        <v>106</v>
      </c>
      <c r="B10" s="63">
        <f>SUM(B5:B9)</f>
        <v>230489138</v>
      </c>
      <c r="C10" s="63">
        <f>SUM(C5:C9)</f>
        <v>0</v>
      </c>
      <c r="D10" s="64">
        <f aca="true" t="shared" si="0" ref="D10:Z10">SUM(D5:D9)</f>
        <v>258636593</v>
      </c>
      <c r="E10" s="65">
        <f t="shared" si="0"/>
        <v>258636593</v>
      </c>
      <c r="F10" s="65">
        <f t="shared" si="0"/>
        <v>78520071</v>
      </c>
      <c r="G10" s="65">
        <f t="shared" si="0"/>
        <v>16679998</v>
      </c>
      <c r="H10" s="65">
        <f t="shared" si="0"/>
        <v>13537491</v>
      </c>
      <c r="I10" s="65">
        <f t="shared" si="0"/>
        <v>108737560</v>
      </c>
      <c r="J10" s="65">
        <f t="shared" si="0"/>
        <v>12654636</v>
      </c>
      <c r="K10" s="65">
        <f t="shared" si="0"/>
        <v>13610605</v>
      </c>
      <c r="L10" s="65">
        <f t="shared" si="0"/>
        <v>27668025</v>
      </c>
      <c r="M10" s="65">
        <f t="shared" si="0"/>
        <v>53933266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162670826</v>
      </c>
      <c r="W10" s="65">
        <f t="shared" si="0"/>
        <v>138642804</v>
      </c>
      <c r="X10" s="65">
        <f t="shared" si="0"/>
        <v>24028022</v>
      </c>
      <c r="Y10" s="66">
        <f>+IF(W10&lt;&gt;0,(X10/W10)*100,0)</f>
        <v>17.330882892414667</v>
      </c>
      <c r="Z10" s="67">
        <f t="shared" si="0"/>
        <v>258636593</v>
      </c>
    </row>
    <row r="11" spans="1:26" ht="13.5">
      <c r="A11" s="57" t="s">
        <v>36</v>
      </c>
      <c r="B11" s="18">
        <v>79993865</v>
      </c>
      <c r="C11" s="18">
        <v>0</v>
      </c>
      <c r="D11" s="58">
        <v>87600199</v>
      </c>
      <c r="E11" s="59">
        <v>87600199</v>
      </c>
      <c r="F11" s="59">
        <v>6383065</v>
      </c>
      <c r="G11" s="59">
        <v>7235844</v>
      </c>
      <c r="H11" s="59">
        <v>6852759</v>
      </c>
      <c r="I11" s="59">
        <v>20471668</v>
      </c>
      <c r="J11" s="59">
        <v>6754152</v>
      </c>
      <c r="K11" s="59">
        <v>6765172</v>
      </c>
      <c r="L11" s="59">
        <v>6782675</v>
      </c>
      <c r="M11" s="59">
        <v>20301999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40773667</v>
      </c>
      <c r="W11" s="59">
        <v>43800114</v>
      </c>
      <c r="X11" s="59">
        <v>-3026447</v>
      </c>
      <c r="Y11" s="60">
        <v>-6.91</v>
      </c>
      <c r="Z11" s="61">
        <v>87600199</v>
      </c>
    </row>
    <row r="12" spans="1:26" ht="13.5">
      <c r="A12" s="57" t="s">
        <v>37</v>
      </c>
      <c r="B12" s="18">
        <v>5791509</v>
      </c>
      <c r="C12" s="18">
        <v>0</v>
      </c>
      <c r="D12" s="58">
        <v>5791509</v>
      </c>
      <c r="E12" s="59">
        <v>5791509</v>
      </c>
      <c r="F12" s="59">
        <v>516626</v>
      </c>
      <c r="G12" s="59">
        <v>517626</v>
      </c>
      <c r="H12" s="59">
        <v>513626</v>
      </c>
      <c r="I12" s="59">
        <v>1547878</v>
      </c>
      <c r="J12" s="59">
        <v>510626</v>
      </c>
      <c r="K12" s="59">
        <v>516625</v>
      </c>
      <c r="L12" s="59">
        <v>545625</v>
      </c>
      <c r="M12" s="59">
        <v>1572876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3120754</v>
      </c>
      <c r="W12" s="59">
        <v>2895750</v>
      </c>
      <c r="X12" s="59">
        <v>225004</v>
      </c>
      <c r="Y12" s="60">
        <v>7.77</v>
      </c>
      <c r="Z12" s="61">
        <v>5791509</v>
      </c>
    </row>
    <row r="13" spans="1:26" ht="13.5">
      <c r="A13" s="57" t="s">
        <v>107</v>
      </c>
      <c r="B13" s="18">
        <v>35788517</v>
      </c>
      <c r="C13" s="18">
        <v>0</v>
      </c>
      <c r="D13" s="58">
        <v>40787397</v>
      </c>
      <c r="E13" s="59">
        <v>40787397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20393700</v>
      </c>
      <c r="X13" s="59">
        <v>-20393700</v>
      </c>
      <c r="Y13" s="60">
        <v>-100</v>
      </c>
      <c r="Z13" s="61">
        <v>40787397</v>
      </c>
    </row>
    <row r="14" spans="1:26" ht="13.5">
      <c r="A14" s="57" t="s">
        <v>38</v>
      </c>
      <c r="B14" s="18">
        <v>12118051</v>
      </c>
      <c r="C14" s="18">
        <v>0</v>
      </c>
      <c r="D14" s="58">
        <v>7200000</v>
      </c>
      <c r="E14" s="59">
        <v>7200000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3600000</v>
      </c>
      <c r="X14" s="59">
        <v>-3600000</v>
      </c>
      <c r="Y14" s="60">
        <v>-100</v>
      </c>
      <c r="Z14" s="61">
        <v>7200000</v>
      </c>
    </row>
    <row r="15" spans="1:26" ht="13.5">
      <c r="A15" s="57" t="s">
        <v>39</v>
      </c>
      <c r="B15" s="18">
        <v>97978266</v>
      </c>
      <c r="C15" s="18">
        <v>0</v>
      </c>
      <c r="D15" s="58">
        <v>113931392</v>
      </c>
      <c r="E15" s="59">
        <v>113931392</v>
      </c>
      <c r="F15" s="59">
        <v>53430</v>
      </c>
      <c r="G15" s="59">
        <v>5937868</v>
      </c>
      <c r="H15" s="59">
        <v>11228224</v>
      </c>
      <c r="I15" s="59">
        <v>17219522</v>
      </c>
      <c r="J15" s="59">
        <v>15660483</v>
      </c>
      <c r="K15" s="59">
        <v>9359123</v>
      </c>
      <c r="L15" s="59">
        <v>4827041</v>
      </c>
      <c r="M15" s="59">
        <v>29846647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47066169</v>
      </c>
      <c r="W15" s="59">
        <v>56965674</v>
      </c>
      <c r="X15" s="59">
        <v>-9899505</v>
      </c>
      <c r="Y15" s="60">
        <v>-17.38</v>
      </c>
      <c r="Z15" s="61">
        <v>113931392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74146252</v>
      </c>
      <c r="C17" s="18">
        <v>0</v>
      </c>
      <c r="D17" s="58">
        <v>69649172</v>
      </c>
      <c r="E17" s="59">
        <v>69649172</v>
      </c>
      <c r="F17" s="59">
        <v>4434202</v>
      </c>
      <c r="G17" s="59">
        <v>3869601</v>
      </c>
      <c r="H17" s="59">
        <v>4312921</v>
      </c>
      <c r="I17" s="59">
        <v>12616724</v>
      </c>
      <c r="J17" s="59">
        <v>6043123</v>
      </c>
      <c r="K17" s="59">
        <v>5411941</v>
      </c>
      <c r="L17" s="59">
        <v>4745699</v>
      </c>
      <c r="M17" s="59">
        <v>16200763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28817487</v>
      </c>
      <c r="W17" s="59">
        <v>34824498</v>
      </c>
      <c r="X17" s="59">
        <v>-6007011</v>
      </c>
      <c r="Y17" s="60">
        <v>-17.25</v>
      </c>
      <c r="Z17" s="61">
        <v>69649172</v>
      </c>
    </row>
    <row r="18" spans="1:26" ht="13.5">
      <c r="A18" s="69" t="s">
        <v>42</v>
      </c>
      <c r="B18" s="70">
        <f>SUM(B11:B17)</f>
        <v>305816460</v>
      </c>
      <c r="C18" s="70">
        <f>SUM(C11:C17)</f>
        <v>0</v>
      </c>
      <c r="D18" s="71">
        <f aca="true" t="shared" si="1" ref="D18:Z18">SUM(D11:D17)</f>
        <v>324959669</v>
      </c>
      <c r="E18" s="72">
        <f t="shared" si="1"/>
        <v>324959669</v>
      </c>
      <c r="F18" s="72">
        <f t="shared" si="1"/>
        <v>11387323</v>
      </c>
      <c r="G18" s="72">
        <f t="shared" si="1"/>
        <v>17560939</v>
      </c>
      <c r="H18" s="72">
        <f t="shared" si="1"/>
        <v>22907530</v>
      </c>
      <c r="I18" s="72">
        <f t="shared" si="1"/>
        <v>51855792</v>
      </c>
      <c r="J18" s="72">
        <f t="shared" si="1"/>
        <v>28968384</v>
      </c>
      <c r="K18" s="72">
        <f t="shared" si="1"/>
        <v>22052861</v>
      </c>
      <c r="L18" s="72">
        <f t="shared" si="1"/>
        <v>16901040</v>
      </c>
      <c r="M18" s="72">
        <f t="shared" si="1"/>
        <v>67922285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119778077</v>
      </c>
      <c r="W18" s="72">
        <f t="shared" si="1"/>
        <v>162479736</v>
      </c>
      <c r="X18" s="72">
        <f t="shared" si="1"/>
        <v>-42701659</v>
      </c>
      <c r="Y18" s="66">
        <f>+IF(W18&lt;&gt;0,(X18/W18)*100,0)</f>
        <v>-26.281221308729847</v>
      </c>
      <c r="Z18" s="73">
        <f t="shared" si="1"/>
        <v>324959669</v>
      </c>
    </row>
    <row r="19" spans="1:26" ht="13.5">
      <c r="A19" s="69" t="s">
        <v>43</v>
      </c>
      <c r="B19" s="74">
        <f>+B10-B18</f>
        <v>-75327322</v>
      </c>
      <c r="C19" s="74">
        <f>+C10-C18</f>
        <v>0</v>
      </c>
      <c r="D19" s="75">
        <f aca="true" t="shared" si="2" ref="D19:Z19">+D10-D18</f>
        <v>-66323076</v>
      </c>
      <c r="E19" s="76">
        <f t="shared" si="2"/>
        <v>-66323076</v>
      </c>
      <c r="F19" s="76">
        <f t="shared" si="2"/>
        <v>67132748</v>
      </c>
      <c r="G19" s="76">
        <f t="shared" si="2"/>
        <v>-880941</v>
      </c>
      <c r="H19" s="76">
        <f t="shared" si="2"/>
        <v>-9370039</v>
      </c>
      <c r="I19" s="76">
        <f t="shared" si="2"/>
        <v>56881768</v>
      </c>
      <c r="J19" s="76">
        <f t="shared" si="2"/>
        <v>-16313748</v>
      </c>
      <c r="K19" s="76">
        <f t="shared" si="2"/>
        <v>-8442256</v>
      </c>
      <c r="L19" s="76">
        <f t="shared" si="2"/>
        <v>10766985</v>
      </c>
      <c r="M19" s="76">
        <f t="shared" si="2"/>
        <v>-13989019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42892749</v>
      </c>
      <c r="W19" s="76">
        <f>IF(E10=E18,0,W10-W18)</f>
        <v>-23836932</v>
      </c>
      <c r="X19" s="76">
        <f t="shared" si="2"/>
        <v>66729681</v>
      </c>
      <c r="Y19" s="77">
        <f>+IF(W19&lt;&gt;0,(X19/W19)*100,0)</f>
        <v>-279.9424061787817</v>
      </c>
      <c r="Z19" s="78">
        <f t="shared" si="2"/>
        <v>-66323076</v>
      </c>
    </row>
    <row r="20" spans="1:26" ht="13.5">
      <c r="A20" s="57" t="s">
        <v>44</v>
      </c>
      <c r="B20" s="18">
        <v>24821101</v>
      </c>
      <c r="C20" s="18">
        <v>0</v>
      </c>
      <c r="D20" s="58">
        <v>23384000</v>
      </c>
      <c r="E20" s="59">
        <v>23384000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23384000</v>
      </c>
      <c r="X20" s="59">
        <v>-23384000</v>
      </c>
      <c r="Y20" s="60">
        <v>-100</v>
      </c>
      <c r="Z20" s="61">
        <v>23384000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-50506221</v>
      </c>
      <c r="C22" s="85">
        <f>SUM(C19:C21)</f>
        <v>0</v>
      </c>
      <c r="D22" s="86">
        <f aca="true" t="shared" si="3" ref="D22:Z22">SUM(D19:D21)</f>
        <v>-42939076</v>
      </c>
      <c r="E22" s="87">
        <f t="shared" si="3"/>
        <v>-42939076</v>
      </c>
      <c r="F22" s="87">
        <f t="shared" si="3"/>
        <v>67132748</v>
      </c>
      <c r="G22" s="87">
        <f t="shared" si="3"/>
        <v>-880941</v>
      </c>
      <c r="H22" s="87">
        <f t="shared" si="3"/>
        <v>-9370039</v>
      </c>
      <c r="I22" s="87">
        <f t="shared" si="3"/>
        <v>56881768</v>
      </c>
      <c r="J22" s="87">
        <f t="shared" si="3"/>
        <v>-16313748</v>
      </c>
      <c r="K22" s="87">
        <f t="shared" si="3"/>
        <v>-8442256</v>
      </c>
      <c r="L22" s="87">
        <f t="shared" si="3"/>
        <v>10766985</v>
      </c>
      <c r="M22" s="87">
        <f t="shared" si="3"/>
        <v>-13989019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42892749</v>
      </c>
      <c r="W22" s="87">
        <f t="shared" si="3"/>
        <v>-452932</v>
      </c>
      <c r="X22" s="87">
        <f t="shared" si="3"/>
        <v>43345681</v>
      </c>
      <c r="Y22" s="88">
        <f>+IF(W22&lt;&gt;0,(X22/W22)*100,0)</f>
        <v>-9570.01956143527</v>
      </c>
      <c r="Z22" s="89">
        <f t="shared" si="3"/>
        <v>-42939076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-50506221</v>
      </c>
      <c r="C24" s="74">
        <f>SUM(C22:C23)</f>
        <v>0</v>
      </c>
      <c r="D24" s="75">
        <f aca="true" t="shared" si="4" ref="D24:Z24">SUM(D22:D23)</f>
        <v>-42939076</v>
      </c>
      <c r="E24" s="76">
        <f t="shared" si="4"/>
        <v>-42939076</v>
      </c>
      <c r="F24" s="76">
        <f t="shared" si="4"/>
        <v>67132748</v>
      </c>
      <c r="G24" s="76">
        <f t="shared" si="4"/>
        <v>-880941</v>
      </c>
      <c r="H24" s="76">
        <f t="shared" si="4"/>
        <v>-9370039</v>
      </c>
      <c r="I24" s="76">
        <f t="shared" si="4"/>
        <v>56881768</v>
      </c>
      <c r="J24" s="76">
        <f t="shared" si="4"/>
        <v>-16313748</v>
      </c>
      <c r="K24" s="76">
        <f t="shared" si="4"/>
        <v>-8442256</v>
      </c>
      <c r="L24" s="76">
        <f t="shared" si="4"/>
        <v>10766985</v>
      </c>
      <c r="M24" s="76">
        <f t="shared" si="4"/>
        <v>-13989019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42892749</v>
      </c>
      <c r="W24" s="76">
        <f t="shared" si="4"/>
        <v>-452932</v>
      </c>
      <c r="X24" s="76">
        <f t="shared" si="4"/>
        <v>43345681</v>
      </c>
      <c r="Y24" s="77">
        <f>+IF(W24&lt;&gt;0,(X24/W24)*100,0)</f>
        <v>-9570.01956143527</v>
      </c>
      <c r="Z24" s="78">
        <f t="shared" si="4"/>
        <v>-42939076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22651339</v>
      </c>
      <c r="C27" s="21">
        <v>0</v>
      </c>
      <c r="D27" s="98">
        <v>23384000</v>
      </c>
      <c r="E27" s="99">
        <v>23384000</v>
      </c>
      <c r="F27" s="99">
        <v>781292</v>
      </c>
      <c r="G27" s="99">
        <v>2704884</v>
      </c>
      <c r="H27" s="99">
        <v>618914</v>
      </c>
      <c r="I27" s="99">
        <v>4105090</v>
      </c>
      <c r="J27" s="99">
        <v>750667</v>
      </c>
      <c r="K27" s="99">
        <v>782286</v>
      </c>
      <c r="L27" s="99">
        <v>1547094</v>
      </c>
      <c r="M27" s="99">
        <v>3080047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7185137</v>
      </c>
      <c r="W27" s="99">
        <v>11692000</v>
      </c>
      <c r="X27" s="99">
        <v>-4506863</v>
      </c>
      <c r="Y27" s="100">
        <v>-38.55</v>
      </c>
      <c r="Z27" s="101">
        <v>23384000</v>
      </c>
    </row>
    <row r="28" spans="1:26" ht="13.5">
      <c r="A28" s="102" t="s">
        <v>44</v>
      </c>
      <c r="B28" s="18">
        <v>22462262</v>
      </c>
      <c r="C28" s="18">
        <v>0</v>
      </c>
      <c r="D28" s="58">
        <v>23384000</v>
      </c>
      <c r="E28" s="59">
        <v>23384000</v>
      </c>
      <c r="F28" s="59">
        <v>781292</v>
      </c>
      <c r="G28" s="59">
        <v>2704884</v>
      </c>
      <c r="H28" s="59">
        <v>618914</v>
      </c>
      <c r="I28" s="59">
        <v>4105090</v>
      </c>
      <c r="J28" s="59">
        <v>750667</v>
      </c>
      <c r="K28" s="59">
        <v>782286</v>
      </c>
      <c r="L28" s="59">
        <v>1547094</v>
      </c>
      <c r="M28" s="59">
        <v>3080047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7185137</v>
      </c>
      <c r="W28" s="59">
        <v>11692000</v>
      </c>
      <c r="X28" s="59">
        <v>-4506863</v>
      </c>
      <c r="Y28" s="60">
        <v>-38.55</v>
      </c>
      <c r="Z28" s="61">
        <v>23384000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189077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22651339</v>
      </c>
      <c r="C32" s="21">
        <f>SUM(C28:C31)</f>
        <v>0</v>
      </c>
      <c r="D32" s="98">
        <f aca="true" t="shared" si="5" ref="D32:Z32">SUM(D28:D31)</f>
        <v>23384000</v>
      </c>
      <c r="E32" s="99">
        <f t="shared" si="5"/>
        <v>23384000</v>
      </c>
      <c r="F32" s="99">
        <f t="shared" si="5"/>
        <v>781292</v>
      </c>
      <c r="G32" s="99">
        <f t="shared" si="5"/>
        <v>2704884</v>
      </c>
      <c r="H32" s="99">
        <f t="shared" si="5"/>
        <v>618914</v>
      </c>
      <c r="I32" s="99">
        <f t="shared" si="5"/>
        <v>4105090</v>
      </c>
      <c r="J32" s="99">
        <f t="shared" si="5"/>
        <v>750667</v>
      </c>
      <c r="K32" s="99">
        <f t="shared" si="5"/>
        <v>782286</v>
      </c>
      <c r="L32" s="99">
        <f t="shared" si="5"/>
        <v>1547094</v>
      </c>
      <c r="M32" s="99">
        <f t="shared" si="5"/>
        <v>3080047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7185137</v>
      </c>
      <c r="W32" s="99">
        <f t="shared" si="5"/>
        <v>11692000</v>
      </c>
      <c r="X32" s="99">
        <f t="shared" si="5"/>
        <v>-4506863</v>
      </c>
      <c r="Y32" s="100">
        <f>+IF(W32&lt;&gt;0,(X32/W32)*100,0)</f>
        <v>-38.54655319876839</v>
      </c>
      <c r="Z32" s="101">
        <f t="shared" si="5"/>
        <v>23384000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85544080</v>
      </c>
      <c r="C35" s="18">
        <v>0</v>
      </c>
      <c r="D35" s="58">
        <v>49776860</v>
      </c>
      <c r="E35" s="59">
        <v>49776860</v>
      </c>
      <c r="F35" s="59">
        <v>61619978</v>
      </c>
      <c r="G35" s="59">
        <v>1197191</v>
      </c>
      <c r="H35" s="59">
        <v>-6756327</v>
      </c>
      <c r="I35" s="59">
        <v>-6756327</v>
      </c>
      <c r="J35" s="59">
        <v>-6750696</v>
      </c>
      <c r="K35" s="59">
        <v>-2942178</v>
      </c>
      <c r="L35" s="59">
        <v>3181907</v>
      </c>
      <c r="M35" s="59">
        <v>3181907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3181907</v>
      </c>
      <c r="W35" s="59">
        <v>24888430</v>
      </c>
      <c r="X35" s="59">
        <v>-21706523</v>
      </c>
      <c r="Y35" s="60">
        <v>-87.22</v>
      </c>
      <c r="Z35" s="61">
        <v>49776860</v>
      </c>
    </row>
    <row r="36" spans="1:26" ht="13.5">
      <c r="A36" s="57" t="s">
        <v>53</v>
      </c>
      <c r="B36" s="18">
        <v>767663871</v>
      </c>
      <c r="C36" s="18">
        <v>0</v>
      </c>
      <c r="D36" s="58">
        <v>752460120</v>
      </c>
      <c r="E36" s="59">
        <v>752460120</v>
      </c>
      <c r="F36" s="59">
        <v>723642</v>
      </c>
      <c r="G36" s="59">
        <v>2339575</v>
      </c>
      <c r="H36" s="59">
        <v>622134</v>
      </c>
      <c r="I36" s="59">
        <v>622134</v>
      </c>
      <c r="J36" s="59">
        <v>625981</v>
      </c>
      <c r="K36" s="59">
        <v>744143</v>
      </c>
      <c r="L36" s="59">
        <v>1503246</v>
      </c>
      <c r="M36" s="59">
        <v>1503246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1503246</v>
      </c>
      <c r="W36" s="59">
        <v>376230060</v>
      </c>
      <c r="X36" s="59">
        <v>-374726814</v>
      </c>
      <c r="Y36" s="60">
        <v>-99.6</v>
      </c>
      <c r="Z36" s="61">
        <v>752460120</v>
      </c>
    </row>
    <row r="37" spans="1:26" ht="13.5">
      <c r="A37" s="57" t="s">
        <v>54</v>
      </c>
      <c r="B37" s="18">
        <v>260618839</v>
      </c>
      <c r="C37" s="18">
        <v>0</v>
      </c>
      <c r="D37" s="58">
        <v>122402092</v>
      </c>
      <c r="E37" s="59">
        <v>122402092</v>
      </c>
      <c r="F37" s="59">
        <v>-5236561</v>
      </c>
      <c r="G37" s="59">
        <v>4248804</v>
      </c>
      <c r="H37" s="59">
        <v>3236303</v>
      </c>
      <c r="I37" s="59">
        <v>3236303</v>
      </c>
      <c r="J37" s="59">
        <v>10341211</v>
      </c>
      <c r="K37" s="59">
        <v>6213261</v>
      </c>
      <c r="L37" s="59">
        <v>-6087411</v>
      </c>
      <c r="M37" s="59">
        <v>-6087411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-6087411</v>
      </c>
      <c r="W37" s="59">
        <v>61201046</v>
      </c>
      <c r="X37" s="59">
        <v>-67288457</v>
      </c>
      <c r="Y37" s="60">
        <v>-109.95</v>
      </c>
      <c r="Z37" s="61">
        <v>122402092</v>
      </c>
    </row>
    <row r="38" spans="1:26" ht="13.5">
      <c r="A38" s="57" t="s">
        <v>55</v>
      </c>
      <c r="B38" s="18">
        <v>43304219</v>
      </c>
      <c r="C38" s="18">
        <v>0</v>
      </c>
      <c r="D38" s="58">
        <v>170514762</v>
      </c>
      <c r="E38" s="59">
        <v>170514762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85257381</v>
      </c>
      <c r="X38" s="59">
        <v>-85257381</v>
      </c>
      <c r="Y38" s="60">
        <v>-100</v>
      </c>
      <c r="Z38" s="61">
        <v>170514762</v>
      </c>
    </row>
    <row r="39" spans="1:26" ht="13.5">
      <c r="A39" s="57" t="s">
        <v>56</v>
      </c>
      <c r="B39" s="18">
        <v>549284893</v>
      </c>
      <c r="C39" s="18">
        <v>0</v>
      </c>
      <c r="D39" s="58">
        <v>509320126</v>
      </c>
      <c r="E39" s="59">
        <v>509320126</v>
      </c>
      <c r="F39" s="59">
        <v>67580181</v>
      </c>
      <c r="G39" s="59">
        <v>-712038</v>
      </c>
      <c r="H39" s="59">
        <v>-9370496</v>
      </c>
      <c r="I39" s="59">
        <v>-9370496</v>
      </c>
      <c r="J39" s="59">
        <v>-16465926</v>
      </c>
      <c r="K39" s="59">
        <v>-8411296</v>
      </c>
      <c r="L39" s="59">
        <v>10772564</v>
      </c>
      <c r="M39" s="59">
        <v>10772564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10772564</v>
      </c>
      <c r="W39" s="59">
        <v>254660063</v>
      </c>
      <c r="X39" s="59">
        <v>-243887499</v>
      </c>
      <c r="Y39" s="60">
        <v>-95.77</v>
      </c>
      <c r="Z39" s="61">
        <v>509320126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25152542</v>
      </c>
      <c r="C42" s="18">
        <v>0</v>
      </c>
      <c r="D42" s="58">
        <v>23869693</v>
      </c>
      <c r="E42" s="59">
        <v>23869693</v>
      </c>
      <c r="F42" s="59">
        <v>7681654</v>
      </c>
      <c r="G42" s="59">
        <v>1748533</v>
      </c>
      <c r="H42" s="59">
        <v>507755</v>
      </c>
      <c r="I42" s="59">
        <v>9937942</v>
      </c>
      <c r="J42" s="59">
        <v>-5449064</v>
      </c>
      <c r="K42" s="59">
        <v>2688376</v>
      </c>
      <c r="L42" s="59">
        <v>6827603</v>
      </c>
      <c r="M42" s="59">
        <v>4066915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14004857</v>
      </c>
      <c r="W42" s="59">
        <v>32951444</v>
      </c>
      <c r="X42" s="59">
        <v>-18946587</v>
      </c>
      <c r="Y42" s="60">
        <v>-57.5</v>
      </c>
      <c r="Z42" s="61">
        <v>23869693</v>
      </c>
    </row>
    <row r="43" spans="1:26" ht="13.5">
      <c r="A43" s="57" t="s">
        <v>59</v>
      </c>
      <c r="B43" s="18">
        <v>-22651349</v>
      </c>
      <c r="C43" s="18">
        <v>0</v>
      </c>
      <c r="D43" s="58">
        <v>-17422554</v>
      </c>
      <c r="E43" s="59">
        <v>-17422554</v>
      </c>
      <c r="F43" s="59">
        <v>-750000</v>
      </c>
      <c r="G43" s="59">
        <v>-2158582</v>
      </c>
      <c r="H43" s="59">
        <v>-2508780</v>
      </c>
      <c r="I43" s="59">
        <v>-5417362</v>
      </c>
      <c r="J43" s="59">
        <v>-821619</v>
      </c>
      <c r="K43" s="59">
        <v>-212092</v>
      </c>
      <c r="L43" s="59">
        <v>-2474955</v>
      </c>
      <c r="M43" s="59">
        <v>-3508666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-8926028</v>
      </c>
      <c r="W43" s="59">
        <v>-11692002</v>
      </c>
      <c r="X43" s="59">
        <v>2765974</v>
      </c>
      <c r="Y43" s="60">
        <v>-23.66</v>
      </c>
      <c r="Z43" s="61">
        <v>-17422554</v>
      </c>
    </row>
    <row r="44" spans="1:26" ht="13.5">
      <c r="A44" s="57" t="s">
        <v>60</v>
      </c>
      <c r="B44" s="18">
        <v>-119830</v>
      </c>
      <c r="C44" s="18">
        <v>0</v>
      </c>
      <c r="D44" s="58">
        <v>-239338</v>
      </c>
      <c r="E44" s="59">
        <v>-239338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-239338</v>
      </c>
    </row>
    <row r="45" spans="1:26" ht="13.5">
      <c r="A45" s="69" t="s">
        <v>61</v>
      </c>
      <c r="B45" s="21">
        <v>13701958</v>
      </c>
      <c r="C45" s="21">
        <v>0</v>
      </c>
      <c r="D45" s="98">
        <v>16915787</v>
      </c>
      <c r="E45" s="99">
        <v>16915787</v>
      </c>
      <c r="F45" s="99">
        <v>8047027</v>
      </c>
      <c r="G45" s="99">
        <v>7636978</v>
      </c>
      <c r="H45" s="99">
        <v>5635953</v>
      </c>
      <c r="I45" s="99">
        <v>5635953</v>
      </c>
      <c r="J45" s="99">
        <v>-634730</v>
      </c>
      <c r="K45" s="99">
        <v>1841554</v>
      </c>
      <c r="L45" s="99">
        <v>6194202</v>
      </c>
      <c r="M45" s="99">
        <v>6194202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6194202</v>
      </c>
      <c r="W45" s="99">
        <v>31967428</v>
      </c>
      <c r="X45" s="99">
        <v>-25773226</v>
      </c>
      <c r="Y45" s="100">
        <v>-80.62</v>
      </c>
      <c r="Z45" s="101">
        <v>16915787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10478699</v>
      </c>
      <c r="C49" s="51">
        <v>0</v>
      </c>
      <c r="D49" s="128">
        <v>5245155</v>
      </c>
      <c r="E49" s="53">
        <v>2654385</v>
      </c>
      <c r="F49" s="53">
        <v>0</v>
      </c>
      <c r="G49" s="53">
        <v>0</v>
      </c>
      <c r="H49" s="53">
        <v>0</v>
      </c>
      <c r="I49" s="53">
        <v>2790171</v>
      </c>
      <c r="J49" s="53">
        <v>0</v>
      </c>
      <c r="K49" s="53">
        <v>0</v>
      </c>
      <c r="L49" s="53">
        <v>0</v>
      </c>
      <c r="M49" s="53">
        <v>2431361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2187830</v>
      </c>
      <c r="W49" s="53">
        <v>1940857</v>
      </c>
      <c r="X49" s="53">
        <v>131620407</v>
      </c>
      <c r="Y49" s="53">
        <v>159348865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8282546</v>
      </c>
      <c r="C51" s="51">
        <v>0</v>
      </c>
      <c r="D51" s="128">
        <v>-7290793</v>
      </c>
      <c r="E51" s="53">
        <v>13959665</v>
      </c>
      <c r="F51" s="53">
        <v>0</v>
      </c>
      <c r="G51" s="53">
        <v>0</v>
      </c>
      <c r="H51" s="53">
        <v>0</v>
      </c>
      <c r="I51" s="53">
        <v>-1191922</v>
      </c>
      <c r="J51" s="53">
        <v>0</v>
      </c>
      <c r="K51" s="53">
        <v>0</v>
      </c>
      <c r="L51" s="53">
        <v>0</v>
      </c>
      <c r="M51" s="53">
        <v>190987006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204746502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85.37947865180415</v>
      </c>
      <c r="C58" s="5">
        <f>IF(C67=0,0,+(C76/C67)*100)</f>
        <v>0</v>
      </c>
      <c r="D58" s="6">
        <f aca="true" t="shared" si="6" ref="D58:Z58">IF(D67=0,0,+(D76/D67)*100)</f>
        <v>90.09857878538313</v>
      </c>
      <c r="E58" s="7">
        <f t="shared" si="6"/>
        <v>90.09857878538313</v>
      </c>
      <c r="F58" s="7">
        <f t="shared" si="6"/>
        <v>23.406138887140287</v>
      </c>
      <c r="G58" s="7">
        <f t="shared" si="6"/>
        <v>112.54151198662656</v>
      </c>
      <c r="H58" s="7">
        <f t="shared" si="6"/>
        <v>133.37886298679663</v>
      </c>
      <c r="I58" s="7">
        <f t="shared" si="6"/>
        <v>53.802465960028755</v>
      </c>
      <c r="J58" s="7">
        <f t="shared" si="6"/>
        <v>122.88089430188549</v>
      </c>
      <c r="K58" s="7">
        <f t="shared" si="6"/>
        <v>152.46616279353285</v>
      </c>
      <c r="L58" s="7">
        <f t="shared" si="6"/>
        <v>107.81082652529206</v>
      </c>
      <c r="M58" s="7">
        <f t="shared" si="6"/>
        <v>127.71736595485848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75.94804087202485</v>
      </c>
      <c r="W58" s="7">
        <f t="shared" si="6"/>
        <v>90.09857893550608</v>
      </c>
      <c r="X58" s="7">
        <f t="shared" si="6"/>
        <v>0</v>
      </c>
      <c r="Y58" s="7">
        <f t="shared" si="6"/>
        <v>0</v>
      </c>
      <c r="Z58" s="8">
        <f t="shared" si="6"/>
        <v>90.09857878538313</v>
      </c>
    </row>
    <row r="59" spans="1:26" ht="13.5">
      <c r="A59" s="36" t="s">
        <v>31</v>
      </c>
      <c r="B59" s="9">
        <f aca="true" t="shared" si="7" ref="B59:Z66">IF(B68=0,0,+(B77/B68)*100)</f>
        <v>100.69164342590359</v>
      </c>
      <c r="C59" s="9">
        <f t="shared" si="7"/>
        <v>0</v>
      </c>
      <c r="D59" s="2">
        <f t="shared" si="7"/>
        <v>90.00000162974419</v>
      </c>
      <c r="E59" s="10">
        <f t="shared" si="7"/>
        <v>90.00000162974419</v>
      </c>
      <c r="F59" s="10">
        <f t="shared" si="7"/>
        <v>6.0239213168547465</v>
      </c>
      <c r="G59" s="10">
        <f t="shared" si="7"/>
        <v>101781.425551193</v>
      </c>
      <c r="H59" s="10">
        <f t="shared" si="7"/>
        <v>-28501.290877796902</v>
      </c>
      <c r="I59" s="10">
        <f t="shared" si="7"/>
        <v>24.311514028534074</v>
      </c>
      <c r="J59" s="10">
        <f t="shared" si="7"/>
        <v>-17003.817569373896</v>
      </c>
      <c r="K59" s="10">
        <f t="shared" si="7"/>
        <v>70433.74834936805</v>
      </c>
      <c r="L59" s="10">
        <f t="shared" si="7"/>
        <v>-5068.205450294846</v>
      </c>
      <c r="M59" s="10">
        <f t="shared" si="7"/>
        <v>-20716.617496445986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52.97150729293249</v>
      </c>
      <c r="W59" s="10">
        <f t="shared" si="7"/>
        <v>90.0000024446166</v>
      </c>
      <c r="X59" s="10">
        <f t="shared" si="7"/>
        <v>0</v>
      </c>
      <c r="Y59" s="10">
        <f t="shared" si="7"/>
        <v>0</v>
      </c>
      <c r="Z59" s="11">
        <f t="shared" si="7"/>
        <v>90.00000162974419</v>
      </c>
    </row>
    <row r="60" spans="1:26" ht="13.5">
      <c r="A60" s="37" t="s">
        <v>32</v>
      </c>
      <c r="B60" s="12">
        <f t="shared" si="7"/>
        <v>85.60059034853293</v>
      </c>
      <c r="C60" s="12">
        <f t="shared" si="7"/>
        <v>0</v>
      </c>
      <c r="D60" s="3">
        <f t="shared" si="7"/>
        <v>90.13260636966281</v>
      </c>
      <c r="E60" s="13">
        <f t="shared" si="7"/>
        <v>90.13260636966281</v>
      </c>
      <c r="F60" s="13">
        <f t="shared" si="7"/>
        <v>89.46814415630251</v>
      </c>
      <c r="G60" s="13">
        <f t="shared" si="7"/>
        <v>86.89776966939596</v>
      </c>
      <c r="H60" s="13">
        <f t="shared" si="7"/>
        <v>91.48283325064413</v>
      </c>
      <c r="I60" s="13">
        <f t="shared" si="7"/>
        <v>89.23659650640104</v>
      </c>
      <c r="J60" s="13">
        <f t="shared" si="7"/>
        <v>95.89806575233227</v>
      </c>
      <c r="K60" s="13">
        <f t="shared" si="7"/>
        <v>91.66806492776888</v>
      </c>
      <c r="L60" s="13">
        <f t="shared" si="7"/>
        <v>83.02881804060284</v>
      </c>
      <c r="M60" s="13">
        <f t="shared" si="7"/>
        <v>90.10563276829377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89.65888567461047</v>
      </c>
      <c r="W60" s="13">
        <f t="shared" si="7"/>
        <v>90.13260671184104</v>
      </c>
      <c r="X60" s="13">
        <f t="shared" si="7"/>
        <v>0</v>
      </c>
      <c r="Y60" s="13">
        <f t="shared" si="7"/>
        <v>0</v>
      </c>
      <c r="Z60" s="14">
        <f t="shared" si="7"/>
        <v>90.13260636966281</v>
      </c>
    </row>
    <row r="61" spans="1:26" ht="13.5">
      <c r="A61" s="38" t="s">
        <v>114</v>
      </c>
      <c r="B61" s="12">
        <f t="shared" si="7"/>
        <v>144.50787584439365</v>
      </c>
      <c r="C61" s="12">
        <f t="shared" si="7"/>
        <v>0</v>
      </c>
      <c r="D61" s="3">
        <f t="shared" si="7"/>
        <v>90.13261030719644</v>
      </c>
      <c r="E61" s="13">
        <f t="shared" si="7"/>
        <v>90.13261030719644</v>
      </c>
      <c r="F61" s="13">
        <f t="shared" si="7"/>
        <v>104.15292601822644</v>
      </c>
      <c r="G61" s="13">
        <f t="shared" si="7"/>
        <v>100.48485403905968</v>
      </c>
      <c r="H61" s="13">
        <f t="shared" si="7"/>
        <v>107.30391804649555</v>
      </c>
      <c r="I61" s="13">
        <f t="shared" si="7"/>
        <v>103.84425287150485</v>
      </c>
      <c r="J61" s="13">
        <f t="shared" si="7"/>
        <v>126.64077762584269</v>
      </c>
      <c r="K61" s="13">
        <f t="shared" si="7"/>
        <v>98.42131548305566</v>
      </c>
      <c r="L61" s="13">
        <f t="shared" si="7"/>
        <v>97.28586806510413</v>
      </c>
      <c r="M61" s="13">
        <f t="shared" si="7"/>
        <v>107.14193307064733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105.33779588165785</v>
      </c>
      <c r="W61" s="13">
        <f t="shared" si="7"/>
        <v>90.13261112617403</v>
      </c>
      <c r="X61" s="13">
        <f t="shared" si="7"/>
        <v>0</v>
      </c>
      <c r="Y61" s="13">
        <f t="shared" si="7"/>
        <v>0</v>
      </c>
      <c r="Z61" s="14">
        <f t="shared" si="7"/>
        <v>90.13261030719644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90.13260432720321</v>
      </c>
      <c r="E62" s="13">
        <f t="shared" si="7"/>
        <v>90.13260432720321</v>
      </c>
      <c r="F62" s="13">
        <f t="shared" si="7"/>
        <v>87.43710297533013</v>
      </c>
      <c r="G62" s="13">
        <f t="shared" si="7"/>
        <v>82.12391433795912</v>
      </c>
      <c r="H62" s="13">
        <f t="shared" si="7"/>
        <v>86.80215771970167</v>
      </c>
      <c r="I62" s="13">
        <f t="shared" si="7"/>
        <v>85.45128269622113</v>
      </c>
      <c r="J62" s="13">
        <f t="shared" si="7"/>
        <v>78.30978373807612</v>
      </c>
      <c r="K62" s="13">
        <f t="shared" si="7"/>
        <v>108.00705334729845</v>
      </c>
      <c r="L62" s="13">
        <f t="shared" si="7"/>
        <v>85.74151628174089</v>
      </c>
      <c r="M62" s="13">
        <f t="shared" si="7"/>
        <v>90.21871003705283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88.03162234836577</v>
      </c>
      <c r="W62" s="13">
        <f t="shared" si="7"/>
        <v>90.13260432720321</v>
      </c>
      <c r="X62" s="13">
        <f t="shared" si="7"/>
        <v>0</v>
      </c>
      <c r="Y62" s="13">
        <f t="shared" si="7"/>
        <v>0</v>
      </c>
      <c r="Z62" s="14">
        <f t="shared" si="7"/>
        <v>90.13260432720321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90.13262758550188</v>
      </c>
      <c r="E63" s="13">
        <f t="shared" si="7"/>
        <v>90.13262758550188</v>
      </c>
      <c r="F63" s="13">
        <f t="shared" si="7"/>
        <v>60.571307935898666</v>
      </c>
      <c r="G63" s="13">
        <f t="shared" si="7"/>
        <v>59.71628904354694</v>
      </c>
      <c r="H63" s="13">
        <f t="shared" si="7"/>
        <v>62.36966542886934</v>
      </c>
      <c r="I63" s="13">
        <f t="shared" si="7"/>
        <v>60.88809493754008</v>
      </c>
      <c r="J63" s="13">
        <f t="shared" si="7"/>
        <v>57.43999170277911</v>
      </c>
      <c r="K63" s="13">
        <f t="shared" si="7"/>
        <v>64.49687858021016</v>
      </c>
      <c r="L63" s="13">
        <f t="shared" si="7"/>
        <v>54.76959586733785</v>
      </c>
      <c r="M63" s="13">
        <f t="shared" si="7"/>
        <v>58.85361448947477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59.85380915378411</v>
      </c>
      <c r="W63" s="13">
        <f t="shared" si="7"/>
        <v>90.13262848213827</v>
      </c>
      <c r="X63" s="13">
        <f t="shared" si="7"/>
        <v>0</v>
      </c>
      <c r="Y63" s="13">
        <f t="shared" si="7"/>
        <v>0</v>
      </c>
      <c r="Z63" s="14">
        <f t="shared" si="7"/>
        <v>90.13262758550188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90.13257003452094</v>
      </c>
      <c r="E64" s="13">
        <f t="shared" si="7"/>
        <v>90.13257003452094</v>
      </c>
      <c r="F64" s="13">
        <f t="shared" si="7"/>
        <v>59.44686658785401</v>
      </c>
      <c r="G64" s="13">
        <f t="shared" si="7"/>
        <v>55.6280922469652</v>
      </c>
      <c r="H64" s="13">
        <f t="shared" si="7"/>
        <v>59.27524003931352</v>
      </c>
      <c r="I64" s="13">
        <f t="shared" si="7"/>
        <v>58.10832059612937</v>
      </c>
      <c r="J64" s="13">
        <f t="shared" si="7"/>
        <v>57.473031058590685</v>
      </c>
      <c r="K64" s="13">
        <f t="shared" si="7"/>
        <v>63.16302759399183</v>
      </c>
      <c r="L64" s="13">
        <f t="shared" si="7"/>
        <v>54.261748963989206</v>
      </c>
      <c r="M64" s="13">
        <f t="shared" si="7"/>
        <v>58.299595794586565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58.203961183617835</v>
      </c>
      <c r="W64" s="13">
        <f t="shared" si="7"/>
        <v>90.13256784690981</v>
      </c>
      <c r="X64" s="13">
        <f t="shared" si="7"/>
        <v>0</v>
      </c>
      <c r="Y64" s="13">
        <f t="shared" si="7"/>
        <v>0</v>
      </c>
      <c r="Z64" s="14">
        <f t="shared" si="7"/>
        <v>90.13257003452094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90.1324821454476</v>
      </c>
      <c r="E66" s="16">
        <f t="shared" si="7"/>
        <v>90.1324821454476</v>
      </c>
      <c r="F66" s="16">
        <f t="shared" si="7"/>
        <v>100.00270186119637</v>
      </c>
      <c r="G66" s="16">
        <f t="shared" si="7"/>
        <v>100.0018029550433</v>
      </c>
      <c r="H66" s="16">
        <f t="shared" si="7"/>
        <v>100.00520309850862</v>
      </c>
      <c r="I66" s="16">
        <f t="shared" si="7"/>
        <v>100.00324545412231</v>
      </c>
      <c r="J66" s="16">
        <f t="shared" si="7"/>
        <v>100.21808898431412</v>
      </c>
      <c r="K66" s="16">
        <f t="shared" si="7"/>
        <v>100.00057277836456</v>
      </c>
      <c r="L66" s="16">
        <f t="shared" si="7"/>
        <v>100.0002386888345</v>
      </c>
      <c r="M66" s="16">
        <f t="shared" si="7"/>
        <v>100.06966510929809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100.03760139389027</v>
      </c>
      <c r="W66" s="16">
        <f t="shared" si="7"/>
        <v>90.13245033112582</v>
      </c>
      <c r="X66" s="16">
        <f t="shared" si="7"/>
        <v>0</v>
      </c>
      <c r="Y66" s="16">
        <f t="shared" si="7"/>
        <v>0</v>
      </c>
      <c r="Z66" s="17">
        <f t="shared" si="7"/>
        <v>90.1324821454476</v>
      </c>
    </row>
    <row r="67" spans="1:26" ht="13.5" hidden="1">
      <c r="A67" s="40" t="s">
        <v>120</v>
      </c>
      <c r="B67" s="23">
        <v>177944147</v>
      </c>
      <c r="C67" s="23"/>
      <c r="D67" s="24">
        <v>191299679</v>
      </c>
      <c r="E67" s="25">
        <v>191299679</v>
      </c>
      <c r="F67" s="25">
        <v>59777903</v>
      </c>
      <c r="G67" s="25">
        <v>13527117</v>
      </c>
      <c r="H67" s="25">
        <v>12848769</v>
      </c>
      <c r="I67" s="25">
        <v>86153789</v>
      </c>
      <c r="J67" s="25">
        <v>11980384</v>
      </c>
      <c r="K67" s="25">
        <v>12385922</v>
      </c>
      <c r="L67" s="25">
        <v>12488051</v>
      </c>
      <c r="M67" s="25">
        <v>36854357</v>
      </c>
      <c r="N67" s="25"/>
      <c r="O67" s="25"/>
      <c r="P67" s="25"/>
      <c r="Q67" s="25"/>
      <c r="R67" s="25"/>
      <c r="S67" s="25"/>
      <c r="T67" s="25"/>
      <c r="U67" s="25"/>
      <c r="V67" s="25">
        <v>123008146</v>
      </c>
      <c r="W67" s="25">
        <v>95649846</v>
      </c>
      <c r="X67" s="25"/>
      <c r="Y67" s="24"/>
      <c r="Z67" s="26">
        <v>191299679</v>
      </c>
    </row>
    <row r="68" spans="1:26" ht="13.5" hidden="1">
      <c r="A68" s="36" t="s">
        <v>31</v>
      </c>
      <c r="B68" s="18">
        <v>45165614</v>
      </c>
      <c r="C68" s="18"/>
      <c r="D68" s="19">
        <v>49087458</v>
      </c>
      <c r="E68" s="20">
        <v>49087458</v>
      </c>
      <c r="F68" s="20">
        <v>47423727</v>
      </c>
      <c r="G68" s="20">
        <v>3311</v>
      </c>
      <c r="H68" s="20">
        <v>-18592</v>
      </c>
      <c r="I68" s="20">
        <v>47408446</v>
      </c>
      <c r="J68" s="20">
        <v>-18703</v>
      </c>
      <c r="K68" s="20">
        <v>10602</v>
      </c>
      <c r="L68" s="20">
        <v>-57318</v>
      </c>
      <c r="M68" s="20">
        <v>-65419</v>
      </c>
      <c r="N68" s="20"/>
      <c r="O68" s="20"/>
      <c r="P68" s="20"/>
      <c r="Q68" s="20"/>
      <c r="R68" s="20"/>
      <c r="S68" s="20"/>
      <c r="T68" s="20"/>
      <c r="U68" s="20"/>
      <c r="V68" s="20">
        <v>47343027</v>
      </c>
      <c r="W68" s="20">
        <v>24543726</v>
      </c>
      <c r="X68" s="20"/>
      <c r="Y68" s="19"/>
      <c r="Z68" s="22">
        <v>49087458</v>
      </c>
    </row>
    <row r="69" spans="1:26" ht="13.5" hidden="1">
      <c r="A69" s="37" t="s">
        <v>32</v>
      </c>
      <c r="B69" s="18">
        <v>124356369</v>
      </c>
      <c r="C69" s="18"/>
      <c r="D69" s="19">
        <v>140309625</v>
      </c>
      <c r="E69" s="20">
        <v>140309625</v>
      </c>
      <c r="F69" s="20">
        <v>11576934</v>
      </c>
      <c r="G69" s="20">
        <v>12747303</v>
      </c>
      <c r="H69" s="20">
        <v>12079369</v>
      </c>
      <c r="I69" s="20">
        <v>36403606</v>
      </c>
      <c r="J69" s="20">
        <v>11200789</v>
      </c>
      <c r="K69" s="20">
        <v>11502382</v>
      </c>
      <c r="L69" s="20">
        <v>11707458</v>
      </c>
      <c r="M69" s="20">
        <v>34410629</v>
      </c>
      <c r="N69" s="20"/>
      <c r="O69" s="20"/>
      <c r="P69" s="20"/>
      <c r="Q69" s="20"/>
      <c r="R69" s="20"/>
      <c r="S69" s="20"/>
      <c r="T69" s="20"/>
      <c r="U69" s="20"/>
      <c r="V69" s="20">
        <v>70814235</v>
      </c>
      <c r="W69" s="20">
        <v>70154820</v>
      </c>
      <c r="X69" s="20"/>
      <c r="Y69" s="19"/>
      <c r="Z69" s="22">
        <v>140309625</v>
      </c>
    </row>
    <row r="70" spans="1:26" ht="13.5" hidden="1">
      <c r="A70" s="38" t="s">
        <v>114</v>
      </c>
      <c r="B70" s="18">
        <v>73663657</v>
      </c>
      <c r="C70" s="18"/>
      <c r="D70" s="19">
        <v>82719739</v>
      </c>
      <c r="E70" s="20">
        <v>82719739</v>
      </c>
      <c r="F70" s="20">
        <v>6250918</v>
      </c>
      <c r="G70" s="20">
        <v>7310860</v>
      </c>
      <c r="H70" s="20">
        <v>6541270</v>
      </c>
      <c r="I70" s="20">
        <v>20103048</v>
      </c>
      <c r="J70" s="20">
        <v>5363402</v>
      </c>
      <c r="K70" s="20">
        <v>5798752</v>
      </c>
      <c r="L70" s="20">
        <v>5480021</v>
      </c>
      <c r="M70" s="20">
        <v>16642175</v>
      </c>
      <c r="N70" s="20"/>
      <c r="O70" s="20"/>
      <c r="P70" s="20"/>
      <c r="Q70" s="20"/>
      <c r="R70" s="20"/>
      <c r="S70" s="20"/>
      <c r="T70" s="20"/>
      <c r="U70" s="20"/>
      <c r="V70" s="20">
        <v>36745223</v>
      </c>
      <c r="W70" s="20">
        <v>41359878</v>
      </c>
      <c r="X70" s="20"/>
      <c r="Y70" s="19"/>
      <c r="Z70" s="22">
        <v>82719739</v>
      </c>
    </row>
    <row r="71" spans="1:26" ht="13.5" hidden="1">
      <c r="A71" s="38" t="s">
        <v>115</v>
      </c>
      <c r="B71" s="18">
        <v>27640504</v>
      </c>
      <c r="C71" s="18"/>
      <c r="D71" s="19">
        <v>33053220</v>
      </c>
      <c r="E71" s="20">
        <v>33053220</v>
      </c>
      <c r="F71" s="20">
        <v>2380677</v>
      </c>
      <c r="G71" s="20">
        <v>2465316</v>
      </c>
      <c r="H71" s="20">
        <v>2572716</v>
      </c>
      <c r="I71" s="20">
        <v>7418709</v>
      </c>
      <c r="J71" s="20">
        <v>2853623</v>
      </c>
      <c r="K71" s="20">
        <v>2712471</v>
      </c>
      <c r="L71" s="20">
        <v>3186545</v>
      </c>
      <c r="M71" s="20">
        <v>8752639</v>
      </c>
      <c r="N71" s="20"/>
      <c r="O71" s="20"/>
      <c r="P71" s="20"/>
      <c r="Q71" s="20"/>
      <c r="R71" s="20"/>
      <c r="S71" s="20"/>
      <c r="T71" s="20"/>
      <c r="U71" s="20"/>
      <c r="V71" s="20">
        <v>16171348</v>
      </c>
      <c r="W71" s="20">
        <v>16526610</v>
      </c>
      <c r="X71" s="20"/>
      <c r="Y71" s="19"/>
      <c r="Z71" s="22">
        <v>33053220</v>
      </c>
    </row>
    <row r="72" spans="1:26" ht="13.5" hidden="1">
      <c r="A72" s="38" t="s">
        <v>116</v>
      </c>
      <c r="B72" s="18">
        <v>10578331</v>
      </c>
      <c r="C72" s="18"/>
      <c r="D72" s="19">
        <v>11004875</v>
      </c>
      <c r="E72" s="20">
        <v>11004875</v>
      </c>
      <c r="F72" s="20">
        <v>1302625</v>
      </c>
      <c r="G72" s="20">
        <v>1306682</v>
      </c>
      <c r="H72" s="20">
        <v>1312008</v>
      </c>
      <c r="I72" s="20">
        <v>3921315</v>
      </c>
      <c r="J72" s="20">
        <v>1330566</v>
      </c>
      <c r="K72" s="20">
        <v>1337212</v>
      </c>
      <c r="L72" s="20">
        <v>1387193</v>
      </c>
      <c r="M72" s="20">
        <v>4054971</v>
      </c>
      <c r="N72" s="20"/>
      <c r="O72" s="20"/>
      <c r="P72" s="20"/>
      <c r="Q72" s="20"/>
      <c r="R72" s="20"/>
      <c r="S72" s="20"/>
      <c r="T72" s="20"/>
      <c r="U72" s="20"/>
      <c r="V72" s="20">
        <v>7976286</v>
      </c>
      <c r="W72" s="20">
        <v>5502438</v>
      </c>
      <c r="X72" s="20"/>
      <c r="Y72" s="19"/>
      <c r="Z72" s="22">
        <v>11004875</v>
      </c>
    </row>
    <row r="73" spans="1:26" ht="13.5" hidden="1">
      <c r="A73" s="38" t="s">
        <v>117</v>
      </c>
      <c r="B73" s="18">
        <v>12473877</v>
      </c>
      <c r="C73" s="18"/>
      <c r="D73" s="19">
        <v>13531791</v>
      </c>
      <c r="E73" s="20">
        <v>13531791</v>
      </c>
      <c r="F73" s="20">
        <v>1642714</v>
      </c>
      <c r="G73" s="20">
        <v>1664445</v>
      </c>
      <c r="H73" s="20">
        <v>1653375</v>
      </c>
      <c r="I73" s="20">
        <v>4960534</v>
      </c>
      <c r="J73" s="20">
        <v>1653198</v>
      </c>
      <c r="K73" s="20">
        <v>1653947</v>
      </c>
      <c r="L73" s="20">
        <v>1653699</v>
      </c>
      <c r="M73" s="20">
        <v>4960844</v>
      </c>
      <c r="N73" s="20"/>
      <c r="O73" s="20"/>
      <c r="P73" s="20"/>
      <c r="Q73" s="20"/>
      <c r="R73" s="20"/>
      <c r="S73" s="20"/>
      <c r="T73" s="20"/>
      <c r="U73" s="20"/>
      <c r="V73" s="20">
        <v>9921378</v>
      </c>
      <c r="W73" s="20">
        <v>6765894</v>
      </c>
      <c r="X73" s="20"/>
      <c r="Y73" s="19"/>
      <c r="Z73" s="22">
        <v>13531791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8422164</v>
      </c>
      <c r="C75" s="27"/>
      <c r="D75" s="28">
        <v>1902596</v>
      </c>
      <c r="E75" s="29">
        <v>1902596</v>
      </c>
      <c r="F75" s="29">
        <v>777242</v>
      </c>
      <c r="G75" s="29">
        <v>776503</v>
      </c>
      <c r="H75" s="29">
        <v>787992</v>
      </c>
      <c r="I75" s="29">
        <v>2341737</v>
      </c>
      <c r="J75" s="29">
        <v>798298</v>
      </c>
      <c r="K75" s="29">
        <v>872938</v>
      </c>
      <c r="L75" s="29">
        <v>837911</v>
      </c>
      <c r="M75" s="29">
        <v>2509147</v>
      </c>
      <c r="N75" s="29"/>
      <c r="O75" s="29"/>
      <c r="P75" s="29"/>
      <c r="Q75" s="29"/>
      <c r="R75" s="29"/>
      <c r="S75" s="29"/>
      <c r="T75" s="29"/>
      <c r="U75" s="29"/>
      <c r="V75" s="29">
        <v>4850884</v>
      </c>
      <c r="W75" s="29">
        <v>951300</v>
      </c>
      <c r="X75" s="29"/>
      <c r="Y75" s="28"/>
      <c r="Z75" s="30">
        <v>1902596</v>
      </c>
    </row>
    <row r="76" spans="1:26" ht="13.5" hidden="1">
      <c r="A76" s="41" t="s">
        <v>121</v>
      </c>
      <c r="B76" s="31">
        <v>151927785</v>
      </c>
      <c r="C76" s="31"/>
      <c r="D76" s="32">
        <v>172358292</v>
      </c>
      <c r="E76" s="33">
        <v>172358292</v>
      </c>
      <c r="F76" s="33">
        <v>13991699</v>
      </c>
      <c r="G76" s="33">
        <v>15223622</v>
      </c>
      <c r="H76" s="33">
        <v>17137542</v>
      </c>
      <c r="I76" s="33">
        <v>46352863</v>
      </c>
      <c r="J76" s="33">
        <v>14721603</v>
      </c>
      <c r="K76" s="33">
        <v>18884340</v>
      </c>
      <c r="L76" s="33">
        <v>13463471</v>
      </c>
      <c r="M76" s="33">
        <v>47069414</v>
      </c>
      <c r="N76" s="33"/>
      <c r="O76" s="33"/>
      <c r="P76" s="33"/>
      <c r="Q76" s="33"/>
      <c r="R76" s="33"/>
      <c r="S76" s="33"/>
      <c r="T76" s="33"/>
      <c r="U76" s="33"/>
      <c r="V76" s="33">
        <v>93422277</v>
      </c>
      <c r="W76" s="33">
        <v>86179152</v>
      </c>
      <c r="X76" s="33"/>
      <c r="Y76" s="32"/>
      <c r="Z76" s="34">
        <v>172358292</v>
      </c>
    </row>
    <row r="77" spans="1:26" ht="13.5" hidden="1">
      <c r="A77" s="36" t="s">
        <v>31</v>
      </c>
      <c r="B77" s="18">
        <v>45477999</v>
      </c>
      <c r="C77" s="18"/>
      <c r="D77" s="19">
        <v>44178713</v>
      </c>
      <c r="E77" s="20">
        <v>44178713</v>
      </c>
      <c r="F77" s="20">
        <v>2856768</v>
      </c>
      <c r="G77" s="20">
        <v>3369983</v>
      </c>
      <c r="H77" s="20">
        <v>5298960</v>
      </c>
      <c r="I77" s="20">
        <v>11525711</v>
      </c>
      <c r="J77" s="20">
        <v>3180224</v>
      </c>
      <c r="K77" s="20">
        <v>7467386</v>
      </c>
      <c r="L77" s="20">
        <v>2904994</v>
      </c>
      <c r="M77" s="20">
        <v>13552604</v>
      </c>
      <c r="N77" s="20"/>
      <c r="O77" s="20"/>
      <c r="P77" s="20"/>
      <c r="Q77" s="20"/>
      <c r="R77" s="20"/>
      <c r="S77" s="20"/>
      <c r="T77" s="20"/>
      <c r="U77" s="20"/>
      <c r="V77" s="20">
        <v>25078315</v>
      </c>
      <c r="W77" s="20">
        <v>22089354</v>
      </c>
      <c r="X77" s="20"/>
      <c r="Y77" s="19"/>
      <c r="Z77" s="22">
        <v>44178713</v>
      </c>
    </row>
    <row r="78" spans="1:26" ht="13.5" hidden="1">
      <c r="A78" s="37" t="s">
        <v>32</v>
      </c>
      <c r="B78" s="18">
        <v>106449786</v>
      </c>
      <c r="C78" s="18"/>
      <c r="D78" s="19">
        <v>126464722</v>
      </c>
      <c r="E78" s="20">
        <v>126464722</v>
      </c>
      <c r="F78" s="20">
        <v>10357668</v>
      </c>
      <c r="G78" s="20">
        <v>11077122</v>
      </c>
      <c r="H78" s="20">
        <v>11050549</v>
      </c>
      <c r="I78" s="20">
        <v>32485339</v>
      </c>
      <c r="J78" s="20">
        <v>10741340</v>
      </c>
      <c r="K78" s="20">
        <v>10544011</v>
      </c>
      <c r="L78" s="20">
        <v>9720564</v>
      </c>
      <c r="M78" s="20">
        <v>31005915</v>
      </c>
      <c r="N78" s="20"/>
      <c r="O78" s="20"/>
      <c r="P78" s="20"/>
      <c r="Q78" s="20"/>
      <c r="R78" s="20"/>
      <c r="S78" s="20"/>
      <c r="T78" s="20"/>
      <c r="U78" s="20"/>
      <c r="V78" s="20">
        <v>63491254</v>
      </c>
      <c r="W78" s="20">
        <v>63232368</v>
      </c>
      <c r="X78" s="20"/>
      <c r="Y78" s="19"/>
      <c r="Z78" s="22">
        <v>126464722</v>
      </c>
    </row>
    <row r="79" spans="1:26" ht="13.5" hidden="1">
      <c r="A79" s="38" t="s">
        <v>114</v>
      </c>
      <c r="B79" s="18">
        <v>106449786</v>
      </c>
      <c r="C79" s="18"/>
      <c r="D79" s="19">
        <v>74557460</v>
      </c>
      <c r="E79" s="20">
        <v>74557460</v>
      </c>
      <c r="F79" s="20">
        <v>6510514</v>
      </c>
      <c r="G79" s="20">
        <v>7346307</v>
      </c>
      <c r="H79" s="20">
        <v>7019039</v>
      </c>
      <c r="I79" s="20">
        <v>20875860</v>
      </c>
      <c r="J79" s="20">
        <v>6792254</v>
      </c>
      <c r="K79" s="20">
        <v>5707208</v>
      </c>
      <c r="L79" s="20">
        <v>5331286</v>
      </c>
      <c r="M79" s="20">
        <v>17830748</v>
      </c>
      <c r="N79" s="20"/>
      <c r="O79" s="20"/>
      <c r="P79" s="20"/>
      <c r="Q79" s="20"/>
      <c r="R79" s="20"/>
      <c r="S79" s="20"/>
      <c r="T79" s="20"/>
      <c r="U79" s="20"/>
      <c r="V79" s="20">
        <v>38706608</v>
      </c>
      <c r="W79" s="20">
        <v>37278738</v>
      </c>
      <c r="X79" s="20"/>
      <c r="Y79" s="19"/>
      <c r="Z79" s="22">
        <v>74557460</v>
      </c>
    </row>
    <row r="80" spans="1:26" ht="13.5" hidden="1">
      <c r="A80" s="38" t="s">
        <v>115</v>
      </c>
      <c r="B80" s="18"/>
      <c r="C80" s="18"/>
      <c r="D80" s="19">
        <v>29791728</v>
      </c>
      <c r="E80" s="20">
        <v>29791728</v>
      </c>
      <c r="F80" s="20">
        <v>2081595</v>
      </c>
      <c r="G80" s="20">
        <v>2024614</v>
      </c>
      <c r="H80" s="20">
        <v>2233173</v>
      </c>
      <c r="I80" s="20">
        <v>6339382</v>
      </c>
      <c r="J80" s="20">
        <v>2234666</v>
      </c>
      <c r="K80" s="20">
        <v>2929660</v>
      </c>
      <c r="L80" s="20">
        <v>2732192</v>
      </c>
      <c r="M80" s="20">
        <v>7896518</v>
      </c>
      <c r="N80" s="20"/>
      <c r="O80" s="20"/>
      <c r="P80" s="20"/>
      <c r="Q80" s="20"/>
      <c r="R80" s="20"/>
      <c r="S80" s="20"/>
      <c r="T80" s="20"/>
      <c r="U80" s="20"/>
      <c r="V80" s="20">
        <v>14235900</v>
      </c>
      <c r="W80" s="20">
        <v>14895864</v>
      </c>
      <c r="X80" s="20"/>
      <c r="Y80" s="19"/>
      <c r="Z80" s="22">
        <v>29791728</v>
      </c>
    </row>
    <row r="81" spans="1:26" ht="13.5" hidden="1">
      <c r="A81" s="38" t="s">
        <v>116</v>
      </c>
      <c r="B81" s="18"/>
      <c r="C81" s="18"/>
      <c r="D81" s="19">
        <v>9918983</v>
      </c>
      <c r="E81" s="20">
        <v>9918983</v>
      </c>
      <c r="F81" s="20">
        <v>789017</v>
      </c>
      <c r="G81" s="20">
        <v>780302</v>
      </c>
      <c r="H81" s="20">
        <v>818295</v>
      </c>
      <c r="I81" s="20">
        <v>2387614</v>
      </c>
      <c r="J81" s="20">
        <v>764277</v>
      </c>
      <c r="K81" s="20">
        <v>862460</v>
      </c>
      <c r="L81" s="20">
        <v>759760</v>
      </c>
      <c r="M81" s="20">
        <v>2386497</v>
      </c>
      <c r="N81" s="20"/>
      <c r="O81" s="20"/>
      <c r="P81" s="20"/>
      <c r="Q81" s="20"/>
      <c r="R81" s="20"/>
      <c r="S81" s="20"/>
      <c r="T81" s="20"/>
      <c r="U81" s="20"/>
      <c r="V81" s="20">
        <v>4774111</v>
      </c>
      <c r="W81" s="20">
        <v>4959492</v>
      </c>
      <c r="X81" s="20"/>
      <c r="Y81" s="19"/>
      <c r="Z81" s="22">
        <v>9918983</v>
      </c>
    </row>
    <row r="82" spans="1:26" ht="13.5" hidden="1">
      <c r="A82" s="38" t="s">
        <v>117</v>
      </c>
      <c r="B82" s="18"/>
      <c r="C82" s="18"/>
      <c r="D82" s="19">
        <v>12196551</v>
      </c>
      <c r="E82" s="20">
        <v>12196551</v>
      </c>
      <c r="F82" s="20">
        <v>976542</v>
      </c>
      <c r="G82" s="20">
        <v>925899</v>
      </c>
      <c r="H82" s="20">
        <v>980042</v>
      </c>
      <c r="I82" s="20">
        <v>2882483</v>
      </c>
      <c r="J82" s="20">
        <v>950143</v>
      </c>
      <c r="K82" s="20">
        <v>1044683</v>
      </c>
      <c r="L82" s="20">
        <v>897326</v>
      </c>
      <c r="M82" s="20">
        <v>2892152</v>
      </c>
      <c r="N82" s="20"/>
      <c r="O82" s="20"/>
      <c r="P82" s="20"/>
      <c r="Q82" s="20"/>
      <c r="R82" s="20"/>
      <c r="S82" s="20"/>
      <c r="T82" s="20"/>
      <c r="U82" s="20"/>
      <c r="V82" s="20">
        <v>5774635</v>
      </c>
      <c r="W82" s="20">
        <v>6098274</v>
      </c>
      <c r="X82" s="20"/>
      <c r="Y82" s="19"/>
      <c r="Z82" s="22">
        <v>12196551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1714857</v>
      </c>
      <c r="E84" s="29">
        <v>1714857</v>
      </c>
      <c r="F84" s="29">
        <v>777263</v>
      </c>
      <c r="G84" s="29">
        <v>776517</v>
      </c>
      <c r="H84" s="29">
        <v>788033</v>
      </c>
      <c r="I84" s="29">
        <v>2341813</v>
      </c>
      <c r="J84" s="29">
        <v>800039</v>
      </c>
      <c r="K84" s="29">
        <v>872943</v>
      </c>
      <c r="L84" s="29">
        <v>837913</v>
      </c>
      <c r="M84" s="29">
        <v>2510895</v>
      </c>
      <c r="N84" s="29"/>
      <c r="O84" s="29"/>
      <c r="P84" s="29"/>
      <c r="Q84" s="29"/>
      <c r="R84" s="29"/>
      <c r="S84" s="29"/>
      <c r="T84" s="29"/>
      <c r="U84" s="29"/>
      <c r="V84" s="29">
        <v>4852708</v>
      </c>
      <c r="W84" s="29">
        <v>857430</v>
      </c>
      <c r="X84" s="29"/>
      <c r="Y84" s="28"/>
      <c r="Z84" s="30">
        <v>1714857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7649589</v>
      </c>
      <c r="C5" s="18">
        <v>0</v>
      </c>
      <c r="D5" s="58">
        <v>8382000</v>
      </c>
      <c r="E5" s="59">
        <v>8382000</v>
      </c>
      <c r="F5" s="59">
        <v>8373074</v>
      </c>
      <c r="G5" s="59">
        <v>0</v>
      </c>
      <c r="H5" s="59">
        <v>0</v>
      </c>
      <c r="I5" s="59">
        <v>8373074</v>
      </c>
      <c r="J5" s="59">
        <v>1507</v>
      </c>
      <c r="K5" s="59">
        <v>0</v>
      </c>
      <c r="L5" s="59">
        <v>0</v>
      </c>
      <c r="M5" s="59">
        <v>1507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8374581</v>
      </c>
      <c r="W5" s="59">
        <v>4190970</v>
      </c>
      <c r="X5" s="59">
        <v>4183611</v>
      </c>
      <c r="Y5" s="60">
        <v>99.82</v>
      </c>
      <c r="Z5" s="61">
        <v>8382000</v>
      </c>
    </row>
    <row r="6" spans="1:26" ht="13.5">
      <c r="A6" s="57" t="s">
        <v>32</v>
      </c>
      <c r="B6" s="18">
        <v>13488551</v>
      </c>
      <c r="C6" s="18">
        <v>0</v>
      </c>
      <c r="D6" s="58">
        <v>17539000</v>
      </c>
      <c r="E6" s="59">
        <v>17539000</v>
      </c>
      <c r="F6" s="59">
        <v>1522330</v>
      </c>
      <c r="G6" s="59">
        <v>1343255</v>
      </c>
      <c r="H6" s="59">
        <v>1257272</v>
      </c>
      <c r="I6" s="59">
        <v>4122857</v>
      </c>
      <c r="J6" s="59">
        <v>1343311</v>
      </c>
      <c r="K6" s="59">
        <v>1367204</v>
      </c>
      <c r="L6" s="59">
        <v>1369175</v>
      </c>
      <c r="M6" s="59">
        <v>4079690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8202547</v>
      </c>
      <c r="W6" s="59">
        <v>8769330</v>
      </c>
      <c r="X6" s="59">
        <v>-566783</v>
      </c>
      <c r="Y6" s="60">
        <v>-6.46</v>
      </c>
      <c r="Z6" s="61">
        <v>17539000</v>
      </c>
    </row>
    <row r="7" spans="1:26" ht="13.5">
      <c r="A7" s="57" t="s">
        <v>33</v>
      </c>
      <c r="B7" s="18">
        <v>793248</v>
      </c>
      <c r="C7" s="18">
        <v>0</v>
      </c>
      <c r="D7" s="58">
        <v>11067</v>
      </c>
      <c r="E7" s="59">
        <v>11067</v>
      </c>
      <c r="F7" s="59">
        <v>0</v>
      </c>
      <c r="G7" s="59">
        <v>1509</v>
      </c>
      <c r="H7" s="59">
        <v>648</v>
      </c>
      <c r="I7" s="59">
        <v>2157</v>
      </c>
      <c r="J7" s="59">
        <v>429</v>
      </c>
      <c r="K7" s="59">
        <v>643</v>
      </c>
      <c r="L7" s="59">
        <v>2408</v>
      </c>
      <c r="M7" s="59">
        <v>3480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5637</v>
      </c>
      <c r="W7" s="59">
        <v>5532</v>
      </c>
      <c r="X7" s="59">
        <v>105</v>
      </c>
      <c r="Y7" s="60">
        <v>1.9</v>
      </c>
      <c r="Z7" s="61">
        <v>11067</v>
      </c>
    </row>
    <row r="8" spans="1:26" ht="13.5">
      <c r="A8" s="57" t="s">
        <v>34</v>
      </c>
      <c r="B8" s="18">
        <v>24049651</v>
      </c>
      <c r="C8" s="18">
        <v>0</v>
      </c>
      <c r="D8" s="58">
        <v>23183000</v>
      </c>
      <c r="E8" s="59">
        <v>23183000</v>
      </c>
      <c r="F8" s="59">
        <v>8472542</v>
      </c>
      <c r="G8" s="59">
        <v>2514442</v>
      </c>
      <c r="H8" s="59">
        <v>-193022</v>
      </c>
      <c r="I8" s="59">
        <v>10793962</v>
      </c>
      <c r="J8" s="59">
        <v>107647</v>
      </c>
      <c r="K8" s="59">
        <v>408099</v>
      </c>
      <c r="L8" s="59">
        <v>6730255</v>
      </c>
      <c r="M8" s="59">
        <v>7246001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18039963</v>
      </c>
      <c r="W8" s="59">
        <v>11591502</v>
      </c>
      <c r="X8" s="59">
        <v>6448461</v>
      </c>
      <c r="Y8" s="60">
        <v>55.63</v>
      </c>
      <c r="Z8" s="61">
        <v>23183000</v>
      </c>
    </row>
    <row r="9" spans="1:26" ht="13.5">
      <c r="A9" s="57" t="s">
        <v>35</v>
      </c>
      <c r="B9" s="18">
        <v>16864911</v>
      </c>
      <c r="C9" s="18">
        <v>0</v>
      </c>
      <c r="D9" s="58">
        <v>5246773</v>
      </c>
      <c r="E9" s="59">
        <v>5246773</v>
      </c>
      <c r="F9" s="59">
        <v>413063</v>
      </c>
      <c r="G9" s="59">
        <v>287825</v>
      </c>
      <c r="H9" s="59">
        <v>318332</v>
      </c>
      <c r="I9" s="59">
        <v>1019220</v>
      </c>
      <c r="J9" s="59">
        <v>299125</v>
      </c>
      <c r="K9" s="59">
        <v>309448</v>
      </c>
      <c r="L9" s="59">
        <v>308170</v>
      </c>
      <c r="M9" s="59">
        <v>916743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1935963</v>
      </c>
      <c r="W9" s="59">
        <v>2138706</v>
      </c>
      <c r="X9" s="59">
        <v>-202743</v>
      </c>
      <c r="Y9" s="60">
        <v>-9.48</v>
      </c>
      <c r="Z9" s="61">
        <v>5246773</v>
      </c>
    </row>
    <row r="10" spans="1:26" ht="25.5">
      <c r="A10" s="62" t="s">
        <v>106</v>
      </c>
      <c r="B10" s="63">
        <f>SUM(B5:B9)</f>
        <v>62845950</v>
      </c>
      <c r="C10" s="63">
        <f>SUM(C5:C9)</f>
        <v>0</v>
      </c>
      <c r="D10" s="64">
        <f aca="true" t="shared" si="0" ref="D10:Z10">SUM(D5:D9)</f>
        <v>54361840</v>
      </c>
      <c r="E10" s="65">
        <f t="shared" si="0"/>
        <v>54361840</v>
      </c>
      <c r="F10" s="65">
        <f t="shared" si="0"/>
        <v>18781009</v>
      </c>
      <c r="G10" s="65">
        <f t="shared" si="0"/>
        <v>4147031</v>
      </c>
      <c r="H10" s="65">
        <f t="shared" si="0"/>
        <v>1383230</v>
      </c>
      <c r="I10" s="65">
        <f t="shared" si="0"/>
        <v>24311270</v>
      </c>
      <c r="J10" s="65">
        <f t="shared" si="0"/>
        <v>1752019</v>
      </c>
      <c r="K10" s="65">
        <f t="shared" si="0"/>
        <v>2085394</v>
      </c>
      <c r="L10" s="65">
        <f t="shared" si="0"/>
        <v>8410008</v>
      </c>
      <c r="M10" s="65">
        <f t="shared" si="0"/>
        <v>12247421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36558691</v>
      </c>
      <c r="W10" s="65">
        <f t="shared" si="0"/>
        <v>26696040</v>
      </c>
      <c r="X10" s="65">
        <f t="shared" si="0"/>
        <v>9862651</v>
      </c>
      <c r="Y10" s="66">
        <f>+IF(W10&lt;&gt;0,(X10/W10)*100,0)</f>
        <v>36.944247161751335</v>
      </c>
      <c r="Z10" s="67">
        <f t="shared" si="0"/>
        <v>54361840</v>
      </c>
    </row>
    <row r="11" spans="1:26" ht="13.5">
      <c r="A11" s="57" t="s">
        <v>36</v>
      </c>
      <c r="B11" s="18">
        <v>21635426</v>
      </c>
      <c r="C11" s="18">
        <v>0</v>
      </c>
      <c r="D11" s="58">
        <v>22517214</v>
      </c>
      <c r="E11" s="59">
        <v>22517214</v>
      </c>
      <c r="F11" s="59">
        <v>1816019</v>
      </c>
      <c r="G11" s="59">
        <v>1896734</v>
      </c>
      <c r="H11" s="59">
        <v>7560</v>
      </c>
      <c r="I11" s="59">
        <v>3720313</v>
      </c>
      <c r="J11" s="59">
        <v>1802055</v>
      </c>
      <c r="K11" s="59">
        <v>1750160</v>
      </c>
      <c r="L11" s="59">
        <v>1965916</v>
      </c>
      <c r="M11" s="59">
        <v>5518131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9238444</v>
      </c>
      <c r="W11" s="59">
        <v>11258610</v>
      </c>
      <c r="X11" s="59">
        <v>-2020166</v>
      </c>
      <c r="Y11" s="60">
        <v>-17.94</v>
      </c>
      <c r="Z11" s="61">
        <v>22517214</v>
      </c>
    </row>
    <row r="12" spans="1:26" ht="13.5">
      <c r="A12" s="57" t="s">
        <v>37</v>
      </c>
      <c r="B12" s="18">
        <v>2410116</v>
      </c>
      <c r="C12" s="18">
        <v>0</v>
      </c>
      <c r="D12" s="58">
        <v>2597157</v>
      </c>
      <c r="E12" s="59">
        <v>2597157</v>
      </c>
      <c r="F12" s="59">
        <v>198350</v>
      </c>
      <c r="G12" s="59">
        <v>203827</v>
      </c>
      <c r="H12" s="59">
        <v>0</v>
      </c>
      <c r="I12" s="59">
        <v>402177</v>
      </c>
      <c r="J12" s="59">
        <v>203827</v>
      </c>
      <c r="K12" s="59">
        <v>203827</v>
      </c>
      <c r="L12" s="59">
        <v>203827</v>
      </c>
      <c r="M12" s="59">
        <v>611481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1013658</v>
      </c>
      <c r="W12" s="59">
        <v>1298580</v>
      </c>
      <c r="X12" s="59">
        <v>-284922</v>
      </c>
      <c r="Y12" s="60">
        <v>-21.94</v>
      </c>
      <c r="Z12" s="61">
        <v>2597157</v>
      </c>
    </row>
    <row r="13" spans="1:26" ht="13.5">
      <c r="A13" s="57" t="s">
        <v>107</v>
      </c>
      <c r="B13" s="18">
        <v>15546136</v>
      </c>
      <c r="C13" s="18">
        <v>0</v>
      </c>
      <c r="D13" s="58">
        <v>8923000</v>
      </c>
      <c r="E13" s="59">
        <v>8923000</v>
      </c>
      <c r="F13" s="59">
        <v>67036</v>
      </c>
      <c r="G13" s="59">
        <v>67036</v>
      </c>
      <c r="H13" s="59">
        <v>67036</v>
      </c>
      <c r="I13" s="59">
        <v>201108</v>
      </c>
      <c r="J13" s="59">
        <v>67036</v>
      </c>
      <c r="K13" s="59">
        <v>67036</v>
      </c>
      <c r="L13" s="59">
        <v>67036</v>
      </c>
      <c r="M13" s="59">
        <v>201108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402216</v>
      </c>
      <c r="W13" s="59">
        <v>4461498</v>
      </c>
      <c r="X13" s="59">
        <v>-4059282</v>
      </c>
      <c r="Y13" s="60">
        <v>-90.98</v>
      </c>
      <c r="Z13" s="61">
        <v>8923000</v>
      </c>
    </row>
    <row r="14" spans="1:26" ht="13.5">
      <c r="A14" s="57" t="s">
        <v>38</v>
      </c>
      <c r="B14" s="18">
        <v>3428083</v>
      </c>
      <c r="C14" s="18">
        <v>0</v>
      </c>
      <c r="D14" s="58">
        <v>211736</v>
      </c>
      <c r="E14" s="59">
        <v>211736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105870</v>
      </c>
      <c r="X14" s="59">
        <v>-105870</v>
      </c>
      <c r="Y14" s="60">
        <v>-100</v>
      </c>
      <c r="Z14" s="61">
        <v>211736</v>
      </c>
    </row>
    <row r="15" spans="1:26" ht="13.5">
      <c r="A15" s="57" t="s">
        <v>39</v>
      </c>
      <c r="B15" s="18">
        <v>11739092</v>
      </c>
      <c r="C15" s="18">
        <v>0</v>
      </c>
      <c r="D15" s="58">
        <v>12845732</v>
      </c>
      <c r="E15" s="59">
        <v>12845732</v>
      </c>
      <c r="F15" s="59">
        <v>306553</v>
      </c>
      <c r="G15" s="59">
        <v>210247</v>
      </c>
      <c r="H15" s="59">
        <v>265934</v>
      </c>
      <c r="I15" s="59">
        <v>782734</v>
      </c>
      <c r="J15" s="59">
        <v>357456</v>
      </c>
      <c r="K15" s="59">
        <v>579794</v>
      </c>
      <c r="L15" s="59">
        <v>671255</v>
      </c>
      <c r="M15" s="59">
        <v>1608505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2391239</v>
      </c>
      <c r="W15" s="59">
        <v>6422934</v>
      </c>
      <c r="X15" s="59">
        <v>-4031695</v>
      </c>
      <c r="Y15" s="60">
        <v>-62.77</v>
      </c>
      <c r="Z15" s="61">
        <v>12845732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24280510</v>
      </c>
      <c r="C17" s="18">
        <v>0</v>
      </c>
      <c r="D17" s="58">
        <v>15192520</v>
      </c>
      <c r="E17" s="59">
        <v>15192520</v>
      </c>
      <c r="F17" s="59">
        <v>635140</v>
      </c>
      <c r="G17" s="59">
        <v>569608</v>
      </c>
      <c r="H17" s="59">
        <v>185859</v>
      </c>
      <c r="I17" s="59">
        <v>1390607</v>
      </c>
      <c r="J17" s="59">
        <v>437102</v>
      </c>
      <c r="K17" s="59">
        <v>736975</v>
      </c>
      <c r="L17" s="59">
        <v>827287</v>
      </c>
      <c r="M17" s="59">
        <v>2001364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3391971</v>
      </c>
      <c r="W17" s="59">
        <v>3783762</v>
      </c>
      <c r="X17" s="59">
        <v>-391791</v>
      </c>
      <c r="Y17" s="60">
        <v>-10.35</v>
      </c>
      <c r="Z17" s="61">
        <v>15192520</v>
      </c>
    </row>
    <row r="18" spans="1:26" ht="13.5">
      <c r="A18" s="69" t="s">
        <v>42</v>
      </c>
      <c r="B18" s="70">
        <f>SUM(B11:B17)</f>
        <v>79039363</v>
      </c>
      <c r="C18" s="70">
        <f>SUM(C11:C17)</f>
        <v>0</v>
      </c>
      <c r="D18" s="71">
        <f aca="true" t="shared" si="1" ref="D18:Z18">SUM(D11:D17)</f>
        <v>62287359</v>
      </c>
      <c r="E18" s="72">
        <f t="shared" si="1"/>
        <v>62287359</v>
      </c>
      <c r="F18" s="72">
        <f t="shared" si="1"/>
        <v>3023098</v>
      </c>
      <c r="G18" s="72">
        <f t="shared" si="1"/>
        <v>2947452</v>
      </c>
      <c r="H18" s="72">
        <f t="shared" si="1"/>
        <v>526389</v>
      </c>
      <c r="I18" s="72">
        <f t="shared" si="1"/>
        <v>6496939</v>
      </c>
      <c r="J18" s="72">
        <f t="shared" si="1"/>
        <v>2867476</v>
      </c>
      <c r="K18" s="72">
        <f t="shared" si="1"/>
        <v>3337792</v>
      </c>
      <c r="L18" s="72">
        <f t="shared" si="1"/>
        <v>3735321</v>
      </c>
      <c r="M18" s="72">
        <f t="shared" si="1"/>
        <v>9940589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16437528</v>
      </c>
      <c r="W18" s="72">
        <f t="shared" si="1"/>
        <v>27331254</v>
      </c>
      <c r="X18" s="72">
        <f t="shared" si="1"/>
        <v>-10893726</v>
      </c>
      <c r="Y18" s="66">
        <f>+IF(W18&lt;&gt;0,(X18/W18)*100,0)</f>
        <v>-39.85812725607102</v>
      </c>
      <c r="Z18" s="73">
        <f t="shared" si="1"/>
        <v>62287359</v>
      </c>
    </row>
    <row r="19" spans="1:26" ht="13.5">
      <c r="A19" s="69" t="s">
        <v>43</v>
      </c>
      <c r="B19" s="74">
        <f>+B10-B18</f>
        <v>-16193413</v>
      </c>
      <c r="C19" s="74">
        <f>+C10-C18</f>
        <v>0</v>
      </c>
      <c r="D19" s="75">
        <f aca="true" t="shared" si="2" ref="D19:Z19">+D10-D18</f>
        <v>-7925519</v>
      </c>
      <c r="E19" s="76">
        <f t="shared" si="2"/>
        <v>-7925519</v>
      </c>
      <c r="F19" s="76">
        <f t="shared" si="2"/>
        <v>15757911</v>
      </c>
      <c r="G19" s="76">
        <f t="shared" si="2"/>
        <v>1199579</v>
      </c>
      <c r="H19" s="76">
        <f t="shared" si="2"/>
        <v>856841</v>
      </c>
      <c r="I19" s="76">
        <f t="shared" si="2"/>
        <v>17814331</v>
      </c>
      <c r="J19" s="76">
        <f t="shared" si="2"/>
        <v>-1115457</v>
      </c>
      <c r="K19" s="76">
        <f t="shared" si="2"/>
        <v>-1252398</v>
      </c>
      <c r="L19" s="76">
        <f t="shared" si="2"/>
        <v>4674687</v>
      </c>
      <c r="M19" s="76">
        <f t="shared" si="2"/>
        <v>2306832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20121163</v>
      </c>
      <c r="W19" s="76">
        <f>IF(E10=E18,0,W10-W18)</f>
        <v>-635214</v>
      </c>
      <c r="X19" s="76">
        <f t="shared" si="2"/>
        <v>20756377</v>
      </c>
      <c r="Y19" s="77">
        <f>+IF(W19&lt;&gt;0,(X19/W19)*100,0)</f>
        <v>-3267.6195738758906</v>
      </c>
      <c r="Z19" s="78">
        <f t="shared" si="2"/>
        <v>-7925519</v>
      </c>
    </row>
    <row r="20" spans="1:26" ht="13.5">
      <c r="A20" s="57" t="s">
        <v>44</v>
      </c>
      <c r="B20" s="18">
        <v>20271025</v>
      </c>
      <c r="C20" s="18">
        <v>0</v>
      </c>
      <c r="D20" s="58">
        <v>20145118</v>
      </c>
      <c r="E20" s="59">
        <v>20145118</v>
      </c>
      <c r="F20" s="59">
        <v>4950000</v>
      </c>
      <c r="G20" s="59">
        <v>0</v>
      </c>
      <c r="H20" s="59">
        <v>0</v>
      </c>
      <c r="I20" s="59">
        <v>4950000</v>
      </c>
      <c r="J20" s="59">
        <v>1800000</v>
      </c>
      <c r="K20" s="59">
        <v>0</v>
      </c>
      <c r="L20" s="59">
        <v>5500000</v>
      </c>
      <c r="M20" s="59">
        <v>7300000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12250000</v>
      </c>
      <c r="W20" s="59">
        <v>10072554</v>
      </c>
      <c r="X20" s="59">
        <v>2177446</v>
      </c>
      <c r="Y20" s="60">
        <v>21.62</v>
      </c>
      <c r="Z20" s="61">
        <v>20145118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4077612</v>
      </c>
      <c r="C22" s="85">
        <f>SUM(C19:C21)</f>
        <v>0</v>
      </c>
      <c r="D22" s="86">
        <f aca="true" t="shared" si="3" ref="D22:Z22">SUM(D19:D21)</f>
        <v>12219599</v>
      </c>
      <c r="E22" s="87">
        <f t="shared" si="3"/>
        <v>12219599</v>
      </c>
      <c r="F22" s="87">
        <f t="shared" si="3"/>
        <v>20707911</v>
      </c>
      <c r="G22" s="87">
        <f t="shared" si="3"/>
        <v>1199579</v>
      </c>
      <c r="H22" s="87">
        <f t="shared" si="3"/>
        <v>856841</v>
      </c>
      <c r="I22" s="87">
        <f t="shared" si="3"/>
        <v>22764331</v>
      </c>
      <c r="J22" s="87">
        <f t="shared" si="3"/>
        <v>684543</v>
      </c>
      <c r="K22" s="87">
        <f t="shared" si="3"/>
        <v>-1252398</v>
      </c>
      <c r="L22" s="87">
        <f t="shared" si="3"/>
        <v>10174687</v>
      </c>
      <c r="M22" s="87">
        <f t="shared" si="3"/>
        <v>9606832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32371163</v>
      </c>
      <c r="W22" s="87">
        <f t="shared" si="3"/>
        <v>9437340</v>
      </c>
      <c r="X22" s="87">
        <f t="shared" si="3"/>
        <v>22933823</v>
      </c>
      <c r="Y22" s="88">
        <f>+IF(W22&lt;&gt;0,(X22/W22)*100,0)</f>
        <v>243.01151595682683</v>
      </c>
      <c r="Z22" s="89">
        <f t="shared" si="3"/>
        <v>12219599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4077612</v>
      </c>
      <c r="C24" s="74">
        <f>SUM(C22:C23)</f>
        <v>0</v>
      </c>
      <c r="D24" s="75">
        <f aca="true" t="shared" si="4" ref="D24:Z24">SUM(D22:D23)</f>
        <v>12219599</v>
      </c>
      <c r="E24" s="76">
        <f t="shared" si="4"/>
        <v>12219599</v>
      </c>
      <c r="F24" s="76">
        <f t="shared" si="4"/>
        <v>20707911</v>
      </c>
      <c r="G24" s="76">
        <f t="shared" si="4"/>
        <v>1199579</v>
      </c>
      <c r="H24" s="76">
        <f t="shared" si="4"/>
        <v>856841</v>
      </c>
      <c r="I24" s="76">
        <f t="shared" si="4"/>
        <v>22764331</v>
      </c>
      <c r="J24" s="76">
        <f t="shared" si="4"/>
        <v>684543</v>
      </c>
      <c r="K24" s="76">
        <f t="shared" si="4"/>
        <v>-1252398</v>
      </c>
      <c r="L24" s="76">
        <f t="shared" si="4"/>
        <v>10174687</v>
      </c>
      <c r="M24" s="76">
        <f t="shared" si="4"/>
        <v>9606832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32371163</v>
      </c>
      <c r="W24" s="76">
        <f t="shared" si="4"/>
        <v>9437340</v>
      </c>
      <c r="X24" s="76">
        <f t="shared" si="4"/>
        <v>22933823</v>
      </c>
      <c r="Y24" s="77">
        <f>+IF(W24&lt;&gt;0,(X24/W24)*100,0)</f>
        <v>243.01151595682683</v>
      </c>
      <c r="Z24" s="78">
        <f t="shared" si="4"/>
        <v>12219599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18316959</v>
      </c>
      <c r="C27" s="21">
        <v>0</v>
      </c>
      <c r="D27" s="98">
        <v>20145000</v>
      </c>
      <c r="E27" s="99">
        <v>20145000</v>
      </c>
      <c r="F27" s="99">
        <v>0</v>
      </c>
      <c r="G27" s="99">
        <v>1249383</v>
      </c>
      <c r="H27" s="99">
        <v>1406781</v>
      </c>
      <c r="I27" s="99">
        <v>2656164</v>
      </c>
      <c r="J27" s="99">
        <v>1558689</v>
      </c>
      <c r="K27" s="99">
        <v>1543748</v>
      </c>
      <c r="L27" s="99">
        <v>1631147</v>
      </c>
      <c r="M27" s="99">
        <v>4733584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7389748</v>
      </c>
      <c r="W27" s="99">
        <v>10072500</v>
      </c>
      <c r="X27" s="99">
        <v>-2682752</v>
      </c>
      <c r="Y27" s="100">
        <v>-26.63</v>
      </c>
      <c r="Z27" s="101">
        <v>20145000</v>
      </c>
    </row>
    <row r="28" spans="1:26" ht="13.5">
      <c r="A28" s="102" t="s">
        <v>44</v>
      </c>
      <c r="B28" s="18">
        <v>18287518</v>
      </c>
      <c r="C28" s="18">
        <v>0</v>
      </c>
      <c r="D28" s="58">
        <v>19566882</v>
      </c>
      <c r="E28" s="59">
        <v>19566882</v>
      </c>
      <c r="F28" s="59">
        <v>0</v>
      </c>
      <c r="G28" s="59">
        <v>1249383</v>
      </c>
      <c r="H28" s="59">
        <v>1406781</v>
      </c>
      <c r="I28" s="59">
        <v>2656164</v>
      </c>
      <c r="J28" s="59">
        <v>1558689</v>
      </c>
      <c r="K28" s="59">
        <v>1543748</v>
      </c>
      <c r="L28" s="59">
        <v>1631147</v>
      </c>
      <c r="M28" s="59">
        <v>4733584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7389748</v>
      </c>
      <c r="W28" s="59">
        <v>9783441</v>
      </c>
      <c r="X28" s="59">
        <v>-2393693</v>
      </c>
      <c r="Y28" s="60">
        <v>-24.47</v>
      </c>
      <c r="Z28" s="61">
        <v>19566882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29441</v>
      </c>
      <c r="C31" s="18">
        <v>0</v>
      </c>
      <c r="D31" s="58">
        <v>578118</v>
      </c>
      <c r="E31" s="59">
        <v>578118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289059</v>
      </c>
      <c r="X31" s="59">
        <v>-289059</v>
      </c>
      <c r="Y31" s="60">
        <v>-100</v>
      </c>
      <c r="Z31" s="61">
        <v>578118</v>
      </c>
    </row>
    <row r="32" spans="1:26" ht="13.5">
      <c r="A32" s="69" t="s">
        <v>50</v>
      </c>
      <c r="B32" s="21">
        <f>SUM(B28:B31)</f>
        <v>18316959</v>
      </c>
      <c r="C32" s="21">
        <f>SUM(C28:C31)</f>
        <v>0</v>
      </c>
      <c r="D32" s="98">
        <f aca="true" t="shared" si="5" ref="D32:Z32">SUM(D28:D31)</f>
        <v>20145000</v>
      </c>
      <c r="E32" s="99">
        <f t="shared" si="5"/>
        <v>20145000</v>
      </c>
      <c r="F32" s="99">
        <f t="shared" si="5"/>
        <v>0</v>
      </c>
      <c r="G32" s="99">
        <f t="shared" si="5"/>
        <v>1249383</v>
      </c>
      <c r="H32" s="99">
        <f t="shared" si="5"/>
        <v>1406781</v>
      </c>
      <c r="I32" s="99">
        <f t="shared" si="5"/>
        <v>2656164</v>
      </c>
      <c r="J32" s="99">
        <f t="shared" si="5"/>
        <v>1558689</v>
      </c>
      <c r="K32" s="99">
        <f t="shared" si="5"/>
        <v>1543748</v>
      </c>
      <c r="L32" s="99">
        <f t="shared" si="5"/>
        <v>1631147</v>
      </c>
      <c r="M32" s="99">
        <f t="shared" si="5"/>
        <v>4733584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7389748</v>
      </c>
      <c r="W32" s="99">
        <f t="shared" si="5"/>
        <v>10072500</v>
      </c>
      <c r="X32" s="99">
        <f t="shared" si="5"/>
        <v>-2682752</v>
      </c>
      <c r="Y32" s="100">
        <f>+IF(W32&lt;&gt;0,(X32/W32)*100,0)</f>
        <v>-26.634420451724992</v>
      </c>
      <c r="Z32" s="101">
        <f t="shared" si="5"/>
        <v>20145000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13981810</v>
      </c>
      <c r="C35" s="18">
        <v>0</v>
      </c>
      <c r="D35" s="58">
        <v>23474000</v>
      </c>
      <c r="E35" s="59">
        <v>23474000</v>
      </c>
      <c r="F35" s="59">
        <v>-1429571</v>
      </c>
      <c r="G35" s="59">
        <v>-2344787</v>
      </c>
      <c r="H35" s="59">
        <v>-5890634</v>
      </c>
      <c r="I35" s="59">
        <v>-5890634</v>
      </c>
      <c r="J35" s="59">
        <v>-1243361</v>
      </c>
      <c r="K35" s="59">
        <v>-535605</v>
      </c>
      <c r="L35" s="59">
        <v>7657608</v>
      </c>
      <c r="M35" s="59">
        <v>7657608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7657608</v>
      </c>
      <c r="W35" s="59">
        <v>11737000</v>
      </c>
      <c r="X35" s="59">
        <v>-4079392</v>
      </c>
      <c r="Y35" s="60">
        <v>-34.76</v>
      </c>
      <c r="Z35" s="61">
        <v>23474000</v>
      </c>
    </row>
    <row r="36" spans="1:26" ht="13.5">
      <c r="A36" s="57" t="s">
        <v>53</v>
      </c>
      <c r="B36" s="18">
        <v>216909487</v>
      </c>
      <c r="C36" s="18">
        <v>0</v>
      </c>
      <c r="D36" s="58">
        <v>215037000</v>
      </c>
      <c r="E36" s="59">
        <v>215037000</v>
      </c>
      <c r="F36" s="59">
        <v>1270511</v>
      </c>
      <c r="G36" s="59">
        <v>7358563</v>
      </c>
      <c r="H36" s="59">
        <v>2623098</v>
      </c>
      <c r="I36" s="59">
        <v>2623098</v>
      </c>
      <c r="J36" s="59">
        <v>-7863835</v>
      </c>
      <c r="K36" s="59">
        <v>-2711087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107518500</v>
      </c>
      <c r="X36" s="59">
        <v>-107518500</v>
      </c>
      <c r="Y36" s="60">
        <v>-100</v>
      </c>
      <c r="Z36" s="61">
        <v>215037000</v>
      </c>
    </row>
    <row r="37" spans="1:26" ht="13.5">
      <c r="A37" s="57" t="s">
        <v>54</v>
      </c>
      <c r="B37" s="18">
        <v>34077827</v>
      </c>
      <c r="C37" s="18">
        <v>0</v>
      </c>
      <c r="D37" s="58">
        <v>29962500</v>
      </c>
      <c r="E37" s="59">
        <v>29962500</v>
      </c>
      <c r="F37" s="59">
        <v>427838</v>
      </c>
      <c r="G37" s="59">
        <v>1964958</v>
      </c>
      <c r="H37" s="59">
        <v>566653</v>
      </c>
      <c r="I37" s="59">
        <v>566653</v>
      </c>
      <c r="J37" s="59">
        <v>4236352</v>
      </c>
      <c r="K37" s="59">
        <v>2201210</v>
      </c>
      <c r="L37" s="59">
        <v>2517078</v>
      </c>
      <c r="M37" s="59">
        <v>2517078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2517078</v>
      </c>
      <c r="W37" s="59">
        <v>14981250</v>
      </c>
      <c r="X37" s="59">
        <v>-12464172</v>
      </c>
      <c r="Y37" s="60">
        <v>-83.2</v>
      </c>
      <c r="Z37" s="61">
        <v>29962500</v>
      </c>
    </row>
    <row r="38" spans="1:26" ht="13.5">
      <c r="A38" s="57" t="s">
        <v>55</v>
      </c>
      <c r="B38" s="18">
        <v>17994010</v>
      </c>
      <c r="C38" s="18">
        <v>0</v>
      </c>
      <c r="D38" s="58">
        <v>15236250</v>
      </c>
      <c r="E38" s="59">
        <v>15236250</v>
      </c>
      <c r="F38" s="59">
        <v>-954071</v>
      </c>
      <c r="G38" s="59">
        <v>222210</v>
      </c>
      <c r="H38" s="59">
        <v>122822</v>
      </c>
      <c r="I38" s="59">
        <v>122822</v>
      </c>
      <c r="J38" s="59">
        <v>122822</v>
      </c>
      <c r="K38" s="59">
        <v>122822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7618125</v>
      </c>
      <c r="X38" s="59">
        <v>-7618125</v>
      </c>
      <c r="Y38" s="60">
        <v>-100</v>
      </c>
      <c r="Z38" s="61">
        <v>15236250</v>
      </c>
    </row>
    <row r="39" spans="1:26" ht="13.5">
      <c r="A39" s="57" t="s">
        <v>56</v>
      </c>
      <c r="B39" s="18">
        <v>178819460</v>
      </c>
      <c r="C39" s="18">
        <v>0</v>
      </c>
      <c r="D39" s="58">
        <v>193312250</v>
      </c>
      <c r="E39" s="59">
        <v>193312250</v>
      </c>
      <c r="F39" s="59">
        <v>367173</v>
      </c>
      <c r="G39" s="59">
        <v>2826608</v>
      </c>
      <c r="H39" s="59">
        <v>-3957011</v>
      </c>
      <c r="I39" s="59">
        <v>-3957011</v>
      </c>
      <c r="J39" s="59">
        <v>-13466370</v>
      </c>
      <c r="K39" s="59">
        <v>-5570724</v>
      </c>
      <c r="L39" s="59">
        <v>5140530</v>
      </c>
      <c r="M39" s="59">
        <v>5140530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5140530</v>
      </c>
      <c r="W39" s="59">
        <v>96656125</v>
      </c>
      <c r="X39" s="59">
        <v>-91515595</v>
      </c>
      <c r="Y39" s="60">
        <v>-94.68</v>
      </c>
      <c r="Z39" s="61">
        <v>193312250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17810170</v>
      </c>
      <c r="C42" s="18">
        <v>0</v>
      </c>
      <c r="D42" s="58">
        <v>26226300</v>
      </c>
      <c r="E42" s="59">
        <v>26226300</v>
      </c>
      <c r="F42" s="59">
        <v>-106065</v>
      </c>
      <c r="G42" s="59">
        <v>122723</v>
      </c>
      <c r="H42" s="59">
        <v>-141190</v>
      </c>
      <c r="I42" s="59">
        <v>-124532</v>
      </c>
      <c r="J42" s="59">
        <v>433357</v>
      </c>
      <c r="K42" s="59">
        <v>-463023</v>
      </c>
      <c r="L42" s="59">
        <v>566802</v>
      </c>
      <c r="M42" s="59">
        <v>537136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412604</v>
      </c>
      <c r="W42" s="59">
        <v>23635078</v>
      </c>
      <c r="X42" s="59">
        <v>-23222474</v>
      </c>
      <c r="Y42" s="60">
        <v>-98.25</v>
      </c>
      <c r="Z42" s="61">
        <v>26226300</v>
      </c>
    </row>
    <row r="43" spans="1:26" ht="13.5">
      <c r="A43" s="57" t="s">
        <v>59</v>
      </c>
      <c r="B43" s="18">
        <v>-18316959</v>
      </c>
      <c r="C43" s="18">
        <v>0</v>
      </c>
      <c r="D43" s="58">
        <v>-19567000</v>
      </c>
      <c r="E43" s="59">
        <v>-19567000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-9786000</v>
      </c>
      <c r="X43" s="59">
        <v>9786000</v>
      </c>
      <c r="Y43" s="60">
        <v>-100</v>
      </c>
      <c r="Z43" s="61">
        <v>-19567000</v>
      </c>
    </row>
    <row r="44" spans="1:26" ht="13.5">
      <c r="A44" s="57" t="s">
        <v>60</v>
      </c>
      <c r="B44" s="18">
        <v>-808754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6667531</v>
      </c>
      <c r="C45" s="21">
        <v>0</v>
      </c>
      <c r="D45" s="98">
        <v>8576300</v>
      </c>
      <c r="E45" s="99">
        <v>8576300</v>
      </c>
      <c r="F45" s="99">
        <v>74404</v>
      </c>
      <c r="G45" s="99">
        <v>197127</v>
      </c>
      <c r="H45" s="99">
        <v>55937</v>
      </c>
      <c r="I45" s="99">
        <v>55937</v>
      </c>
      <c r="J45" s="99">
        <v>489294</v>
      </c>
      <c r="K45" s="99">
        <v>26271</v>
      </c>
      <c r="L45" s="99">
        <v>593073</v>
      </c>
      <c r="M45" s="99">
        <v>593073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593073</v>
      </c>
      <c r="W45" s="99">
        <v>15766078</v>
      </c>
      <c r="X45" s="99">
        <v>-15173005</v>
      </c>
      <c r="Y45" s="100">
        <v>-96.24</v>
      </c>
      <c r="Z45" s="101">
        <v>8576300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1601372</v>
      </c>
      <c r="C49" s="51">
        <v>0</v>
      </c>
      <c r="D49" s="128">
        <v>1480016</v>
      </c>
      <c r="E49" s="53">
        <v>5463275</v>
      </c>
      <c r="F49" s="53">
        <v>0</v>
      </c>
      <c r="G49" s="53">
        <v>0</v>
      </c>
      <c r="H49" s="53">
        <v>0</v>
      </c>
      <c r="I49" s="53">
        <v>74043110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82587773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1654807</v>
      </c>
      <c r="C51" s="51">
        <v>0</v>
      </c>
      <c r="D51" s="128">
        <v>1253374</v>
      </c>
      <c r="E51" s="53">
        <v>4523962</v>
      </c>
      <c r="F51" s="53">
        <v>0</v>
      </c>
      <c r="G51" s="53">
        <v>0</v>
      </c>
      <c r="H51" s="53">
        <v>0</v>
      </c>
      <c r="I51" s="53">
        <v>3279136</v>
      </c>
      <c r="J51" s="53">
        <v>0</v>
      </c>
      <c r="K51" s="53">
        <v>0</v>
      </c>
      <c r="L51" s="53">
        <v>0</v>
      </c>
      <c r="M51" s="53">
        <v>9141345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3798667</v>
      </c>
      <c r="W51" s="53">
        <v>398664</v>
      </c>
      <c r="X51" s="53">
        <v>0</v>
      </c>
      <c r="Y51" s="53">
        <v>24049955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28.017328015541885</v>
      </c>
      <c r="C58" s="5">
        <f>IF(C67=0,0,+(C76/C67)*100)</f>
        <v>0</v>
      </c>
      <c r="D58" s="6">
        <f aca="true" t="shared" si="6" ref="D58:Z58">IF(D67=0,0,+(D76/D67)*100)</f>
        <v>83.71332955626562</v>
      </c>
      <c r="E58" s="7">
        <f t="shared" si="6"/>
        <v>83.71332955626562</v>
      </c>
      <c r="F58" s="7">
        <f t="shared" si="6"/>
        <v>9.690947350418547</v>
      </c>
      <c r="G58" s="7">
        <f t="shared" si="6"/>
        <v>58.31066243559052</v>
      </c>
      <c r="H58" s="7">
        <f t="shared" si="6"/>
        <v>52.62816486122684</v>
      </c>
      <c r="I58" s="7">
        <f t="shared" si="6"/>
        <v>20.50094021425376</v>
      </c>
      <c r="J58" s="7">
        <f t="shared" si="6"/>
        <v>94.19631200295969</v>
      </c>
      <c r="K58" s="7">
        <f t="shared" si="6"/>
        <v>139.64163990693382</v>
      </c>
      <c r="L58" s="7">
        <f t="shared" si="6"/>
        <v>88.17708070852443</v>
      </c>
      <c r="M58" s="7">
        <f t="shared" si="6"/>
        <v>107.40477036658187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43.913662609661735</v>
      </c>
      <c r="W58" s="7">
        <f t="shared" si="6"/>
        <v>83.71436773291262</v>
      </c>
      <c r="X58" s="7">
        <f t="shared" si="6"/>
        <v>0</v>
      </c>
      <c r="Y58" s="7">
        <f t="shared" si="6"/>
        <v>0</v>
      </c>
      <c r="Z58" s="8">
        <f t="shared" si="6"/>
        <v>83.71332955626562</v>
      </c>
    </row>
    <row r="59" spans="1:26" ht="13.5">
      <c r="A59" s="36" t="s">
        <v>31</v>
      </c>
      <c r="B59" s="9">
        <f aca="true" t="shared" si="7" ref="B59:Z66">IF(B68=0,0,+(B77/B68)*100)</f>
        <v>25.427026210166325</v>
      </c>
      <c r="C59" s="9">
        <f t="shared" si="7"/>
        <v>0</v>
      </c>
      <c r="D59" s="2">
        <f t="shared" si="7"/>
        <v>78.59699355762348</v>
      </c>
      <c r="E59" s="10">
        <f t="shared" si="7"/>
        <v>78.59699355762348</v>
      </c>
      <c r="F59" s="10">
        <f t="shared" si="7"/>
        <v>1.21556312532291</v>
      </c>
      <c r="G59" s="10">
        <f t="shared" si="7"/>
        <v>0</v>
      </c>
      <c r="H59" s="10">
        <f t="shared" si="7"/>
        <v>0</v>
      </c>
      <c r="I59" s="10">
        <f t="shared" si="7"/>
        <v>4.0574584674636816</v>
      </c>
      <c r="J59" s="10">
        <f t="shared" si="7"/>
        <v>36088.188453881885</v>
      </c>
      <c r="K59" s="10">
        <f t="shared" si="7"/>
        <v>0</v>
      </c>
      <c r="L59" s="10">
        <f t="shared" si="7"/>
        <v>0</v>
      </c>
      <c r="M59" s="10">
        <f t="shared" si="7"/>
        <v>148492.43530192436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30.777838318120036</v>
      </c>
      <c r="W59" s="10">
        <f t="shared" si="7"/>
        <v>78.59755617434627</v>
      </c>
      <c r="X59" s="10">
        <f t="shared" si="7"/>
        <v>0</v>
      </c>
      <c r="Y59" s="10">
        <f t="shared" si="7"/>
        <v>0</v>
      </c>
      <c r="Z59" s="11">
        <f t="shared" si="7"/>
        <v>78.59699355762348</v>
      </c>
    </row>
    <row r="60" spans="1:26" ht="13.5">
      <c r="A60" s="37" t="s">
        <v>32</v>
      </c>
      <c r="B60" s="12">
        <f t="shared" si="7"/>
        <v>40.7021406524689</v>
      </c>
      <c r="C60" s="12">
        <f t="shared" si="7"/>
        <v>0</v>
      </c>
      <c r="D60" s="3">
        <f t="shared" si="7"/>
        <v>82.29721192770397</v>
      </c>
      <c r="E60" s="13">
        <f t="shared" si="7"/>
        <v>82.29721192770397</v>
      </c>
      <c r="F60" s="13">
        <f t="shared" si="7"/>
        <v>58.82509048629404</v>
      </c>
      <c r="G60" s="13">
        <f t="shared" si="7"/>
        <v>60.773940912187186</v>
      </c>
      <c r="H60" s="13">
        <f t="shared" si="7"/>
        <v>56.42414688309292</v>
      </c>
      <c r="I60" s="13">
        <f t="shared" si="7"/>
        <v>58.72786759278821</v>
      </c>
      <c r="J60" s="13">
        <f t="shared" si="7"/>
        <v>74.18594800459462</v>
      </c>
      <c r="K60" s="13">
        <f t="shared" si="7"/>
        <v>58.80921939959216</v>
      </c>
      <c r="L60" s="13">
        <f t="shared" si="7"/>
        <v>94.63041612649954</v>
      </c>
      <c r="M60" s="13">
        <f t="shared" si="7"/>
        <v>75.89414882013095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67.2658382816947</v>
      </c>
      <c r="W60" s="13">
        <f t="shared" si="7"/>
        <v>82.29878451375419</v>
      </c>
      <c r="X60" s="13">
        <f t="shared" si="7"/>
        <v>0</v>
      </c>
      <c r="Y60" s="13">
        <f t="shared" si="7"/>
        <v>0</v>
      </c>
      <c r="Z60" s="14">
        <f t="shared" si="7"/>
        <v>82.29721192770397</v>
      </c>
    </row>
    <row r="61" spans="1:26" ht="13.5">
      <c r="A61" s="38" t="s">
        <v>114</v>
      </c>
      <c r="B61" s="12">
        <f t="shared" si="7"/>
        <v>28.50031788531318</v>
      </c>
      <c r="C61" s="12">
        <f t="shared" si="7"/>
        <v>0</v>
      </c>
      <c r="D61" s="3">
        <f t="shared" si="7"/>
        <v>78.60342253359366</v>
      </c>
      <c r="E61" s="13">
        <f t="shared" si="7"/>
        <v>78.60342253359366</v>
      </c>
      <c r="F61" s="13">
        <f t="shared" si="7"/>
        <v>68.98129665039376</v>
      </c>
      <c r="G61" s="13">
        <f t="shared" si="7"/>
        <v>88.36275874065055</v>
      </c>
      <c r="H61" s="13">
        <f t="shared" si="7"/>
        <v>82.86792961856112</v>
      </c>
      <c r="I61" s="13">
        <f t="shared" si="7"/>
        <v>79.13157563551088</v>
      </c>
      <c r="J61" s="13">
        <f t="shared" si="7"/>
        <v>94.32345391993175</v>
      </c>
      <c r="K61" s="13">
        <f t="shared" si="7"/>
        <v>79.92549355423125</v>
      </c>
      <c r="L61" s="13">
        <f t="shared" si="7"/>
        <v>128.84889398791884</v>
      </c>
      <c r="M61" s="13">
        <f t="shared" si="7"/>
        <v>100.91945742579288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89.70727607306367</v>
      </c>
      <c r="W61" s="13">
        <f t="shared" si="7"/>
        <v>78.60482103725347</v>
      </c>
      <c r="X61" s="13">
        <f t="shared" si="7"/>
        <v>0</v>
      </c>
      <c r="Y61" s="13">
        <f t="shared" si="7"/>
        <v>0</v>
      </c>
      <c r="Z61" s="14">
        <f t="shared" si="7"/>
        <v>78.60342253359366</v>
      </c>
    </row>
    <row r="62" spans="1:26" ht="13.5">
      <c r="A62" s="38" t="s">
        <v>115</v>
      </c>
      <c r="B62" s="12">
        <f t="shared" si="7"/>
        <v>34.568862131746066</v>
      </c>
      <c r="C62" s="12">
        <f t="shared" si="7"/>
        <v>0</v>
      </c>
      <c r="D62" s="3">
        <f t="shared" si="7"/>
        <v>78.59245915374947</v>
      </c>
      <c r="E62" s="13">
        <f t="shared" si="7"/>
        <v>78.59245915374947</v>
      </c>
      <c r="F62" s="13">
        <f t="shared" si="7"/>
        <v>33.11027572026655</v>
      </c>
      <c r="G62" s="13">
        <f t="shared" si="7"/>
        <v>26.917609561752986</v>
      </c>
      <c r="H62" s="13">
        <f t="shared" si="7"/>
        <v>26.37688335086887</v>
      </c>
      <c r="I62" s="13">
        <f t="shared" si="7"/>
        <v>28.904157736080144</v>
      </c>
      <c r="J62" s="13">
        <f t="shared" si="7"/>
        <v>32.74361749379109</v>
      </c>
      <c r="K62" s="13">
        <f t="shared" si="7"/>
        <v>36.78822625450677</v>
      </c>
      <c r="L62" s="13">
        <f t="shared" si="7"/>
        <v>60.70201445628067</v>
      </c>
      <c r="M62" s="13">
        <f t="shared" si="7"/>
        <v>43.77607671099997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36.642533187842936</v>
      </c>
      <c r="W62" s="13">
        <f t="shared" si="7"/>
        <v>78.59252500421032</v>
      </c>
      <c r="X62" s="13">
        <f t="shared" si="7"/>
        <v>0</v>
      </c>
      <c r="Y62" s="13">
        <f t="shared" si="7"/>
        <v>0</v>
      </c>
      <c r="Z62" s="14">
        <f t="shared" si="7"/>
        <v>78.59245915374947</v>
      </c>
    </row>
    <row r="63" spans="1:26" ht="13.5">
      <c r="A63" s="38" t="s">
        <v>116</v>
      </c>
      <c r="B63" s="12">
        <f t="shared" si="7"/>
        <v>61.37909360028271</v>
      </c>
      <c r="C63" s="12">
        <f t="shared" si="7"/>
        <v>0</v>
      </c>
      <c r="D63" s="3">
        <f t="shared" si="7"/>
        <v>78.57533294730747</v>
      </c>
      <c r="E63" s="13">
        <f t="shared" si="7"/>
        <v>78.57533294730747</v>
      </c>
      <c r="F63" s="13">
        <f t="shared" si="7"/>
        <v>63.076287780900756</v>
      </c>
      <c r="G63" s="13">
        <f t="shared" si="7"/>
        <v>49.06140480442577</v>
      </c>
      <c r="H63" s="13">
        <f t="shared" si="7"/>
        <v>44.19129693514658</v>
      </c>
      <c r="I63" s="13">
        <f t="shared" si="7"/>
        <v>52.117566923840606</v>
      </c>
      <c r="J63" s="13">
        <f t="shared" si="7"/>
        <v>66.89977315740728</v>
      </c>
      <c r="K63" s="13">
        <f t="shared" si="7"/>
        <v>47.6957223567393</v>
      </c>
      <c r="L63" s="13">
        <f t="shared" si="7"/>
        <v>48.91901064020921</v>
      </c>
      <c r="M63" s="13">
        <f t="shared" si="7"/>
        <v>54.49380638046616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53.30399028982292</v>
      </c>
      <c r="W63" s="13">
        <f t="shared" si="7"/>
        <v>78.5691456839531</v>
      </c>
      <c r="X63" s="13">
        <f t="shared" si="7"/>
        <v>0</v>
      </c>
      <c r="Y63" s="13">
        <f t="shared" si="7"/>
        <v>0</v>
      </c>
      <c r="Z63" s="14">
        <f t="shared" si="7"/>
        <v>78.57533294730747</v>
      </c>
    </row>
    <row r="64" spans="1:26" ht="13.5">
      <c r="A64" s="38" t="s">
        <v>117</v>
      </c>
      <c r="B64" s="12">
        <f t="shared" si="7"/>
        <v>106.65960292102996</v>
      </c>
      <c r="C64" s="12">
        <f t="shared" si="7"/>
        <v>0</v>
      </c>
      <c r="D64" s="3">
        <f t="shared" si="7"/>
        <v>78.59305019305019</v>
      </c>
      <c r="E64" s="13">
        <f t="shared" si="7"/>
        <v>78.59305019305019</v>
      </c>
      <c r="F64" s="13">
        <f t="shared" si="7"/>
        <v>30.09853904700593</v>
      </c>
      <c r="G64" s="13">
        <f t="shared" si="7"/>
        <v>23.328211287032133</v>
      </c>
      <c r="H64" s="13">
        <f t="shared" si="7"/>
        <v>23.029670539732074</v>
      </c>
      <c r="I64" s="13">
        <f t="shared" si="7"/>
        <v>25.488686872889403</v>
      </c>
      <c r="J64" s="13">
        <f t="shared" si="7"/>
        <v>30.559626638394295</v>
      </c>
      <c r="K64" s="13">
        <f t="shared" si="7"/>
        <v>23.713125090443015</v>
      </c>
      <c r="L64" s="13">
        <f t="shared" si="7"/>
        <v>22.912393637082236</v>
      </c>
      <c r="M64" s="13">
        <f t="shared" si="7"/>
        <v>25.719068451071248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25.60413796562707</v>
      </c>
      <c r="W64" s="13">
        <f t="shared" si="7"/>
        <v>78.60357113436032</v>
      </c>
      <c r="X64" s="13">
        <f t="shared" si="7"/>
        <v>0</v>
      </c>
      <c r="Y64" s="13">
        <f t="shared" si="7"/>
        <v>0</v>
      </c>
      <c r="Z64" s="14">
        <f t="shared" si="7"/>
        <v>78.59305019305019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100.25736142852082</v>
      </c>
      <c r="E66" s="16">
        <f t="shared" si="7"/>
        <v>100.25736142852082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100.25679811446864</v>
      </c>
      <c r="X66" s="16">
        <f t="shared" si="7"/>
        <v>0</v>
      </c>
      <c r="Y66" s="16">
        <f t="shared" si="7"/>
        <v>0</v>
      </c>
      <c r="Z66" s="17">
        <f t="shared" si="7"/>
        <v>100.25736142852082</v>
      </c>
    </row>
    <row r="67" spans="1:26" ht="13.5" hidden="1">
      <c r="A67" s="40" t="s">
        <v>120</v>
      </c>
      <c r="B67" s="23">
        <v>26537834</v>
      </c>
      <c r="C67" s="23"/>
      <c r="D67" s="24">
        <v>30014465</v>
      </c>
      <c r="E67" s="25">
        <v>30014465</v>
      </c>
      <c r="F67" s="25">
        <v>10290965</v>
      </c>
      <c r="G67" s="25">
        <v>1616610</v>
      </c>
      <c r="H67" s="25">
        <v>1560100</v>
      </c>
      <c r="I67" s="25">
        <v>13467675</v>
      </c>
      <c r="J67" s="25">
        <v>1635305</v>
      </c>
      <c r="K67" s="25">
        <v>1664192</v>
      </c>
      <c r="L67" s="25">
        <v>1666788</v>
      </c>
      <c r="M67" s="25">
        <v>4966285</v>
      </c>
      <c r="N67" s="25"/>
      <c r="O67" s="25"/>
      <c r="P67" s="25"/>
      <c r="Q67" s="25"/>
      <c r="R67" s="25"/>
      <c r="S67" s="25"/>
      <c r="T67" s="25"/>
      <c r="U67" s="25"/>
      <c r="V67" s="25">
        <v>18433960</v>
      </c>
      <c r="W67" s="25">
        <v>15007044</v>
      </c>
      <c r="X67" s="25"/>
      <c r="Y67" s="24"/>
      <c r="Z67" s="26">
        <v>30014465</v>
      </c>
    </row>
    <row r="68" spans="1:26" ht="13.5" hidden="1">
      <c r="A68" s="36" t="s">
        <v>31</v>
      </c>
      <c r="B68" s="18">
        <v>7649589</v>
      </c>
      <c r="C68" s="18"/>
      <c r="D68" s="19">
        <v>8382000</v>
      </c>
      <c r="E68" s="20">
        <v>8382000</v>
      </c>
      <c r="F68" s="20">
        <v>8373074</v>
      </c>
      <c r="G68" s="20"/>
      <c r="H68" s="20"/>
      <c r="I68" s="20">
        <v>8373074</v>
      </c>
      <c r="J68" s="20">
        <v>1507</v>
      </c>
      <c r="K68" s="20"/>
      <c r="L68" s="20"/>
      <c r="M68" s="20">
        <v>1507</v>
      </c>
      <c r="N68" s="20"/>
      <c r="O68" s="20"/>
      <c r="P68" s="20"/>
      <c r="Q68" s="20"/>
      <c r="R68" s="20"/>
      <c r="S68" s="20"/>
      <c r="T68" s="20"/>
      <c r="U68" s="20"/>
      <c r="V68" s="20">
        <v>8374581</v>
      </c>
      <c r="W68" s="20">
        <v>4190970</v>
      </c>
      <c r="X68" s="20"/>
      <c r="Y68" s="19"/>
      <c r="Z68" s="22">
        <v>8382000</v>
      </c>
    </row>
    <row r="69" spans="1:26" ht="13.5" hidden="1">
      <c r="A69" s="37" t="s">
        <v>32</v>
      </c>
      <c r="B69" s="18">
        <v>13488551</v>
      </c>
      <c r="C69" s="18"/>
      <c r="D69" s="19">
        <v>17539000</v>
      </c>
      <c r="E69" s="20">
        <v>17539000</v>
      </c>
      <c r="F69" s="20">
        <v>1522330</v>
      </c>
      <c r="G69" s="20">
        <v>1343255</v>
      </c>
      <c r="H69" s="20">
        <v>1257272</v>
      </c>
      <c r="I69" s="20">
        <v>4122857</v>
      </c>
      <c r="J69" s="20">
        <v>1343311</v>
      </c>
      <c r="K69" s="20">
        <v>1367204</v>
      </c>
      <c r="L69" s="20">
        <v>1369175</v>
      </c>
      <c r="M69" s="20">
        <v>4079690</v>
      </c>
      <c r="N69" s="20"/>
      <c r="O69" s="20"/>
      <c r="P69" s="20"/>
      <c r="Q69" s="20"/>
      <c r="R69" s="20"/>
      <c r="S69" s="20"/>
      <c r="T69" s="20"/>
      <c r="U69" s="20"/>
      <c r="V69" s="20">
        <v>8202547</v>
      </c>
      <c r="W69" s="20">
        <v>8769330</v>
      </c>
      <c r="X69" s="20"/>
      <c r="Y69" s="19"/>
      <c r="Z69" s="22">
        <v>17539000</v>
      </c>
    </row>
    <row r="70" spans="1:26" ht="13.5" hidden="1">
      <c r="A70" s="38" t="s">
        <v>114</v>
      </c>
      <c r="B70" s="18">
        <v>7738640</v>
      </c>
      <c r="C70" s="18"/>
      <c r="D70" s="19">
        <v>8707000</v>
      </c>
      <c r="E70" s="20">
        <v>8707000</v>
      </c>
      <c r="F70" s="20">
        <v>856638</v>
      </c>
      <c r="G70" s="20">
        <v>689880</v>
      </c>
      <c r="H70" s="20">
        <v>622721</v>
      </c>
      <c r="I70" s="20">
        <v>2169239</v>
      </c>
      <c r="J70" s="20">
        <v>682193</v>
      </c>
      <c r="K70" s="20">
        <v>686652</v>
      </c>
      <c r="L70" s="20">
        <v>677253</v>
      </c>
      <c r="M70" s="20">
        <v>2046098</v>
      </c>
      <c r="N70" s="20"/>
      <c r="O70" s="20"/>
      <c r="P70" s="20"/>
      <c r="Q70" s="20"/>
      <c r="R70" s="20"/>
      <c r="S70" s="20"/>
      <c r="T70" s="20"/>
      <c r="U70" s="20"/>
      <c r="V70" s="20">
        <v>4215337</v>
      </c>
      <c r="W70" s="20">
        <v>4353420</v>
      </c>
      <c r="X70" s="20"/>
      <c r="Y70" s="19"/>
      <c r="Z70" s="22">
        <v>8707000</v>
      </c>
    </row>
    <row r="71" spans="1:26" ht="13.5" hidden="1">
      <c r="A71" s="38" t="s">
        <v>115</v>
      </c>
      <c r="B71" s="18">
        <v>3083538</v>
      </c>
      <c r="C71" s="18"/>
      <c r="D71" s="19">
        <v>4774000</v>
      </c>
      <c r="E71" s="20">
        <v>4774000</v>
      </c>
      <c r="F71" s="20">
        <v>322936</v>
      </c>
      <c r="G71" s="20">
        <v>313750</v>
      </c>
      <c r="H71" s="20">
        <v>290838</v>
      </c>
      <c r="I71" s="20">
        <v>927524</v>
      </c>
      <c r="J71" s="20">
        <v>319702</v>
      </c>
      <c r="K71" s="20">
        <v>338380</v>
      </c>
      <c r="L71" s="20">
        <v>348084</v>
      </c>
      <c r="M71" s="20">
        <v>1006166</v>
      </c>
      <c r="N71" s="20"/>
      <c r="O71" s="20"/>
      <c r="P71" s="20"/>
      <c r="Q71" s="20"/>
      <c r="R71" s="20"/>
      <c r="S71" s="20"/>
      <c r="T71" s="20"/>
      <c r="U71" s="20"/>
      <c r="V71" s="20">
        <v>1933690</v>
      </c>
      <c r="W71" s="20">
        <v>2386998</v>
      </c>
      <c r="X71" s="20"/>
      <c r="Y71" s="19"/>
      <c r="Z71" s="22">
        <v>4774000</v>
      </c>
    </row>
    <row r="72" spans="1:26" ht="13.5" hidden="1">
      <c r="A72" s="38" t="s">
        <v>116</v>
      </c>
      <c r="B72" s="18">
        <v>1380936</v>
      </c>
      <c r="C72" s="18"/>
      <c r="D72" s="19">
        <v>1727000</v>
      </c>
      <c r="E72" s="20">
        <v>1727000</v>
      </c>
      <c r="F72" s="20">
        <v>150142</v>
      </c>
      <c r="G72" s="20">
        <v>148946</v>
      </c>
      <c r="H72" s="20">
        <v>150154</v>
      </c>
      <c r="I72" s="20">
        <v>449242</v>
      </c>
      <c r="J72" s="20">
        <v>149002</v>
      </c>
      <c r="K72" s="20">
        <v>148680</v>
      </c>
      <c r="L72" s="20">
        <v>150279</v>
      </c>
      <c r="M72" s="20">
        <v>447961</v>
      </c>
      <c r="N72" s="20"/>
      <c r="O72" s="20"/>
      <c r="P72" s="20"/>
      <c r="Q72" s="20"/>
      <c r="R72" s="20"/>
      <c r="S72" s="20"/>
      <c r="T72" s="20"/>
      <c r="U72" s="20"/>
      <c r="V72" s="20">
        <v>897203</v>
      </c>
      <c r="W72" s="20">
        <v>863568</v>
      </c>
      <c r="X72" s="20"/>
      <c r="Y72" s="19"/>
      <c r="Z72" s="22">
        <v>1727000</v>
      </c>
    </row>
    <row r="73" spans="1:26" ht="13.5" hidden="1">
      <c r="A73" s="38" t="s">
        <v>117</v>
      </c>
      <c r="B73" s="18">
        <v>1285437</v>
      </c>
      <c r="C73" s="18"/>
      <c r="D73" s="19">
        <v>2331000</v>
      </c>
      <c r="E73" s="20">
        <v>2331000</v>
      </c>
      <c r="F73" s="20">
        <v>192614</v>
      </c>
      <c r="G73" s="20">
        <v>190679</v>
      </c>
      <c r="H73" s="20">
        <v>193559</v>
      </c>
      <c r="I73" s="20">
        <v>576852</v>
      </c>
      <c r="J73" s="20">
        <v>192414</v>
      </c>
      <c r="K73" s="20">
        <v>193492</v>
      </c>
      <c r="L73" s="20">
        <v>193559</v>
      </c>
      <c r="M73" s="20">
        <v>579465</v>
      </c>
      <c r="N73" s="20"/>
      <c r="O73" s="20"/>
      <c r="P73" s="20"/>
      <c r="Q73" s="20"/>
      <c r="R73" s="20"/>
      <c r="S73" s="20"/>
      <c r="T73" s="20"/>
      <c r="U73" s="20"/>
      <c r="V73" s="20">
        <v>1156317</v>
      </c>
      <c r="W73" s="20">
        <v>1165344</v>
      </c>
      <c r="X73" s="20"/>
      <c r="Y73" s="19"/>
      <c r="Z73" s="22">
        <v>2331000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5399694</v>
      </c>
      <c r="C75" s="27"/>
      <c r="D75" s="28">
        <v>4093465</v>
      </c>
      <c r="E75" s="29">
        <v>4093465</v>
      </c>
      <c r="F75" s="29">
        <v>395561</v>
      </c>
      <c r="G75" s="29">
        <v>273355</v>
      </c>
      <c r="H75" s="29">
        <v>302828</v>
      </c>
      <c r="I75" s="29">
        <v>971744</v>
      </c>
      <c r="J75" s="29">
        <v>290487</v>
      </c>
      <c r="K75" s="29">
        <v>296988</v>
      </c>
      <c r="L75" s="29">
        <v>297613</v>
      </c>
      <c r="M75" s="29">
        <v>885088</v>
      </c>
      <c r="N75" s="29"/>
      <c r="O75" s="29"/>
      <c r="P75" s="29"/>
      <c r="Q75" s="29"/>
      <c r="R75" s="29"/>
      <c r="S75" s="29"/>
      <c r="T75" s="29"/>
      <c r="U75" s="29"/>
      <c r="V75" s="29">
        <v>1856832</v>
      </c>
      <c r="W75" s="29">
        <v>2046744</v>
      </c>
      <c r="X75" s="29"/>
      <c r="Y75" s="28"/>
      <c r="Z75" s="30">
        <v>4093465</v>
      </c>
    </row>
    <row r="76" spans="1:26" ht="13.5" hidden="1">
      <c r="A76" s="41" t="s">
        <v>121</v>
      </c>
      <c r="B76" s="31">
        <v>7435192</v>
      </c>
      <c r="C76" s="31"/>
      <c r="D76" s="32">
        <v>25126108</v>
      </c>
      <c r="E76" s="33">
        <v>25126108</v>
      </c>
      <c r="F76" s="33">
        <v>997292</v>
      </c>
      <c r="G76" s="33">
        <v>942656</v>
      </c>
      <c r="H76" s="33">
        <v>821052</v>
      </c>
      <c r="I76" s="33">
        <v>2761000</v>
      </c>
      <c r="J76" s="33">
        <v>1540397</v>
      </c>
      <c r="K76" s="33">
        <v>2323905</v>
      </c>
      <c r="L76" s="33">
        <v>1469725</v>
      </c>
      <c r="M76" s="33">
        <v>5334027</v>
      </c>
      <c r="N76" s="33"/>
      <c r="O76" s="33"/>
      <c r="P76" s="33"/>
      <c r="Q76" s="33"/>
      <c r="R76" s="33"/>
      <c r="S76" s="33"/>
      <c r="T76" s="33"/>
      <c r="U76" s="33"/>
      <c r="V76" s="33">
        <v>8095027</v>
      </c>
      <c r="W76" s="33">
        <v>12563052</v>
      </c>
      <c r="X76" s="33"/>
      <c r="Y76" s="32"/>
      <c r="Z76" s="34">
        <v>25126108</v>
      </c>
    </row>
    <row r="77" spans="1:26" ht="13.5" hidden="1">
      <c r="A77" s="36" t="s">
        <v>31</v>
      </c>
      <c r="B77" s="18">
        <v>1945063</v>
      </c>
      <c r="C77" s="18"/>
      <c r="D77" s="19">
        <v>6588000</v>
      </c>
      <c r="E77" s="20">
        <v>6588000</v>
      </c>
      <c r="F77" s="20">
        <v>101780</v>
      </c>
      <c r="G77" s="20">
        <v>126307</v>
      </c>
      <c r="H77" s="20">
        <v>111647</v>
      </c>
      <c r="I77" s="20">
        <v>339734</v>
      </c>
      <c r="J77" s="20">
        <v>543849</v>
      </c>
      <c r="K77" s="20">
        <v>1519863</v>
      </c>
      <c r="L77" s="20">
        <v>174069</v>
      </c>
      <c r="M77" s="20">
        <v>2237781</v>
      </c>
      <c r="N77" s="20"/>
      <c r="O77" s="20"/>
      <c r="P77" s="20"/>
      <c r="Q77" s="20"/>
      <c r="R77" s="20"/>
      <c r="S77" s="20"/>
      <c r="T77" s="20"/>
      <c r="U77" s="20"/>
      <c r="V77" s="20">
        <v>2577515</v>
      </c>
      <c r="W77" s="20">
        <v>3294000</v>
      </c>
      <c r="X77" s="20"/>
      <c r="Y77" s="19"/>
      <c r="Z77" s="22">
        <v>6588000</v>
      </c>
    </row>
    <row r="78" spans="1:26" ht="13.5" hidden="1">
      <c r="A78" s="37" t="s">
        <v>32</v>
      </c>
      <c r="B78" s="18">
        <v>5490129</v>
      </c>
      <c r="C78" s="18"/>
      <c r="D78" s="19">
        <v>14434108</v>
      </c>
      <c r="E78" s="20">
        <v>14434108</v>
      </c>
      <c r="F78" s="20">
        <v>895512</v>
      </c>
      <c r="G78" s="20">
        <v>816349</v>
      </c>
      <c r="H78" s="20">
        <v>709405</v>
      </c>
      <c r="I78" s="20">
        <v>2421266</v>
      </c>
      <c r="J78" s="20">
        <v>996548</v>
      </c>
      <c r="K78" s="20">
        <v>804042</v>
      </c>
      <c r="L78" s="20">
        <v>1295656</v>
      </c>
      <c r="M78" s="20">
        <v>3096246</v>
      </c>
      <c r="N78" s="20"/>
      <c r="O78" s="20"/>
      <c r="P78" s="20"/>
      <c r="Q78" s="20"/>
      <c r="R78" s="20"/>
      <c r="S78" s="20"/>
      <c r="T78" s="20"/>
      <c r="U78" s="20"/>
      <c r="V78" s="20">
        <v>5517512</v>
      </c>
      <c r="W78" s="20">
        <v>7217052</v>
      </c>
      <c r="X78" s="20"/>
      <c r="Y78" s="19"/>
      <c r="Z78" s="22">
        <v>14434108</v>
      </c>
    </row>
    <row r="79" spans="1:26" ht="13.5" hidden="1">
      <c r="A79" s="38" t="s">
        <v>114</v>
      </c>
      <c r="B79" s="18">
        <v>2205537</v>
      </c>
      <c r="C79" s="18"/>
      <c r="D79" s="19">
        <v>6844000</v>
      </c>
      <c r="E79" s="20">
        <v>6844000</v>
      </c>
      <c r="F79" s="20">
        <v>590920</v>
      </c>
      <c r="G79" s="20">
        <v>609597</v>
      </c>
      <c r="H79" s="20">
        <v>516036</v>
      </c>
      <c r="I79" s="20">
        <v>1716553</v>
      </c>
      <c r="J79" s="20">
        <v>643468</v>
      </c>
      <c r="K79" s="20">
        <v>548810</v>
      </c>
      <c r="L79" s="20">
        <v>872633</v>
      </c>
      <c r="M79" s="20">
        <v>2064911</v>
      </c>
      <c r="N79" s="20"/>
      <c r="O79" s="20"/>
      <c r="P79" s="20"/>
      <c r="Q79" s="20"/>
      <c r="R79" s="20"/>
      <c r="S79" s="20"/>
      <c r="T79" s="20"/>
      <c r="U79" s="20"/>
      <c r="V79" s="20">
        <v>3781464</v>
      </c>
      <c r="W79" s="20">
        <v>3421998</v>
      </c>
      <c r="X79" s="20"/>
      <c r="Y79" s="19"/>
      <c r="Z79" s="22">
        <v>6844000</v>
      </c>
    </row>
    <row r="80" spans="1:26" ht="13.5" hidden="1">
      <c r="A80" s="38" t="s">
        <v>115</v>
      </c>
      <c r="B80" s="18">
        <v>1065944</v>
      </c>
      <c r="C80" s="18"/>
      <c r="D80" s="19">
        <v>3752004</v>
      </c>
      <c r="E80" s="20">
        <v>3752004</v>
      </c>
      <c r="F80" s="20">
        <v>106925</v>
      </c>
      <c r="G80" s="20">
        <v>84454</v>
      </c>
      <c r="H80" s="20">
        <v>76714</v>
      </c>
      <c r="I80" s="20">
        <v>268093</v>
      </c>
      <c r="J80" s="20">
        <v>104682</v>
      </c>
      <c r="K80" s="20">
        <v>124484</v>
      </c>
      <c r="L80" s="20">
        <v>211294</v>
      </c>
      <c r="M80" s="20">
        <v>440460</v>
      </c>
      <c r="N80" s="20"/>
      <c r="O80" s="20"/>
      <c r="P80" s="20"/>
      <c r="Q80" s="20"/>
      <c r="R80" s="20"/>
      <c r="S80" s="20"/>
      <c r="T80" s="20"/>
      <c r="U80" s="20"/>
      <c r="V80" s="20">
        <v>708553</v>
      </c>
      <c r="W80" s="20">
        <v>1876002</v>
      </c>
      <c r="X80" s="20"/>
      <c r="Y80" s="19"/>
      <c r="Z80" s="22">
        <v>3752004</v>
      </c>
    </row>
    <row r="81" spans="1:26" ht="13.5" hidden="1">
      <c r="A81" s="38" t="s">
        <v>116</v>
      </c>
      <c r="B81" s="18">
        <v>847606</v>
      </c>
      <c r="C81" s="18"/>
      <c r="D81" s="19">
        <v>1356996</v>
      </c>
      <c r="E81" s="20">
        <v>1356996</v>
      </c>
      <c r="F81" s="20">
        <v>94704</v>
      </c>
      <c r="G81" s="20">
        <v>73075</v>
      </c>
      <c r="H81" s="20">
        <v>66355</v>
      </c>
      <c r="I81" s="20">
        <v>234134</v>
      </c>
      <c r="J81" s="20">
        <v>99682</v>
      </c>
      <c r="K81" s="20">
        <v>70914</v>
      </c>
      <c r="L81" s="20">
        <v>73515</v>
      </c>
      <c r="M81" s="20">
        <v>244111</v>
      </c>
      <c r="N81" s="20"/>
      <c r="O81" s="20"/>
      <c r="P81" s="20"/>
      <c r="Q81" s="20"/>
      <c r="R81" s="20"/>
      <c r="S81" s="20"/>
      <c r="T81" s="20"/>
      <c r="U81" s="20"/>
      <c r="V81" s="20">
        <v>478245</v>
      </c>
      <c r="W81" s="20">
        <v>678498</v>
      </c>
      <c r="X81" s="20"/>
      <c r="Y81" s="19"/>
      <c r="Z81" s="22">
        <v>1356996</v>
      </c>
    </row>
    <row r="82" spans="1:26" ht="13.5" hidden="1">
      <c r="A82" s="38" t="s">
        <v>117</v>
      </c>
      <c r="B82" s="18">
        <v>1371042</v>
      </c>
      <c r="C82" s="18"/>
      <c r="D82" s="19">
        <v>1832004</v>
      </c>
      <c r="E82" s="20">
        <v>1832004</v>
      </c>
      <c r="F82" s="20">
        <v>57974</v>
      </c>
      <c r="G82" s="20">
        <v>44482</v>
      </c>
      <c r="H82" s="20">
        <v>44576</v>
      </c>
      <c r="I82" s="20">
        <v>147032</v>
      </c>
      <c r="J82" s="20">
        <v>58801</v>
      </c>
      <c r="K82" s="20">
        <v>45883</v>
      </c>
      <c r="L82" s="20">
        <v>44349</v>
      </c>
      <c r="M82" s="20">
        <v>149033</v>
      </c>
      <c r="N82" s="20"/>
      <c r="O82" s="20"/>
      <c r="P82" s="20"/>
      <c r="Q82" s="20"/>
      <c r="R82" s="20"/>
      <c r="S82" s="20"/>
      <c r="T82" s="20"/>
      <c r="U82" s="20"/>
      <c r="V82" s="20">
        <v>296065</v>
      </c>
      <c r="W82" s="20">
        <v>916002</v>
      </c>
      <c r="X82" s="20"/>
      <c r="Y82" s="19"/>
      <c r="Z82" s="22">
        <v>1832004</v>
      </c>
    </row>
    <row r="83" spans="1:26" ht="13.5" hidden="1">
      <c r="A83" s="38" t="s">
        <v>118</v>
      </c>
      <c r="B83" s="18"/>
      <c r="C83" s="18"/>
      <c r="D83" s="19">
        <v>649104</v>
      </c>
      <c r="E83" s="20">
        <v>649104</v>
      </c>
      <c r="F83" s="20">
        <v>44989</v>
      </c>
      <c r="G83" s="20">
        <v>4741</v>
      </c>
      <c r="H83" s="20">
        <v>5724</v>
      </c>
      <c r="I83" s="20">
        <v>55454</v>
      </c>
      <c r="J83" s="20">
        <v>89915</v>
      </c>
      <c r="K83" s="20">
        <v>13951</v>
      </c>
      <c r="L83" s="20">
        <v>93865</v>
      </c>
      <c r="M83" s="20">
        <v>197731</v>
      </c>
      <c r="N83" s="20"/>
      <c r="O83" s="20"/>
      <c r="P83" s="20"/>
      <c r="Q83" s="20"/>
      <c r="R83" s="20"/>
      <c r="S83" s="20"/>
      <c r="T83" s="20"/>
      <c r="U83" s="20"/>
      <c r="V83" s="20">
        <v>253185</v>
      </c>
      <c r="W83" s="20">
        <v>324552</v>
      </c>
      <c r="X83" s="20"/>
      <c r="Y83" s="19"/>
      <c r="Z83" s="22">
        <v>649104</v>
      </c>
    </row>
    <row r="84" spans="1:26" ht="13.5" hidden="1">
      <c r="A84" s="39" t="s">
        <v>119</v>
      </c>
      <c r="B84" s="27"/>
      <c r="C84" s="27"/>
      <c r="D84" s="28">
        <v>4104000</v>
      </c>
      <c r="E84" s="29">
        <v>4104000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2052000</v>
      </c>
      <c r="X84" s="29"/>
      <c r="Y84" s="28"/>
      <c r="Z84" s="30">
        <v>4104000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8387927</v>
      </c>
      <c r="C5" s="18">
        <v>0</v>
      </c>
      <c r="D5" s="58">
        <v>8832882</v>
      </c>
      <c r="E5" s="59">
        <v>8832882</v>
      </c>
      <c r="F5" s="59">
        <v>8826120</v>
      </c>
      <c r="G5" s="59">
        <v>-43525</v>
      </c>
      <c r="H5" s="59">
        <v>0</v>
      </c>
      <c r="I5" s="59">
        <v>8782595</v>
      </c>
      <c r="J5" s="59">
        <v>0</v>
      </c>
      <c r="K5" s="59">
        <v>1310</v>
      </c>
      <c r="L5" s="59">
        <v>0</v>
      </c>
      <c r="M5" s="59">
        <v>1310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8783905</v>
      </c>
      <c r="W5" s="59">
        <v>4416444</v>
      </c>
      <c r="X5" s="59">
        <v>4367461</v>
      </c>
      <c r="Y5" s="60">
        <v>98.89</v>
      </c>
      <c r="Z5" s="61">
        <v>8832882</v>
      </c>
    </row>
    <row r="6" spans="1:26" ht="13.5">
      <c r="A6" s="57" t="s">
        <v>32</v>
      </c>
      <c r="B6" s="18">
        <v>38849643</v>
      </c>
      <c r="C6" s="18">
        <v>0</v>
      </c>
      <c r="D6" s="58">
        <v>53036324</v>
      </c>
      <c r="E6" s="59">
        <v>53036324</v>
      </c>
      <c r="F6" s="59">
        <v>4037596</v>
      </c>
      <c r="G6" s="59">
        <v>4433919</v>
      </c>
      <c r="H6" s="59">
        <v>8532724</v>
      </c>
      <c r="I6" s="59">
        <v>17004239</v>
      </c>
      <c r="J6" s="59">
        <v>3729989</v>
      </c>
      <c r="K6" s="59">
        <v>6966587</v>
      </c>
      <c r="L6" s="59">
        <v>3211928</v>
      </c>
      <c r="M6" s="59">
        <v>13908504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30912743</v>
      </c>
      <c r="W6" s="59">
        <v>26518152</v>
      </c>
      <c r="X6" s="59">
        <v>4394591</v>
      </c>
      <c r="Y6" s="60">
        <v>16.57</v>
      </c>
      <c r="Z6" s="61">
        <v>53036324</v>
      </c>
    </row>
    <row r="7" spans="1:26" ht="13.5">
      <c r="A7" s="57" t="s">
        <v>33</v>
      </c>
      <c r="B7" s="18">
        <v>1072322</v>
      </c>
      <c r="C7" s="18">
        <v>0</v>
      </c>
      <c r="D7" s="58">
        <v>0</v>
      </c>
      <c r="E7" s="59">
        <v>0</v>
      </c>
      <c r="F7" s="59">
        <v>0</v>
      </c>
      <c r="G7" s="59">
        <v>151169</v>
      </c>
      <c r="H7" s="59">
        <v>74843</v>
      </c>
      <c r="I7" s="59">
        <v>226012</v>
      </c>
      <c r="J7" s="59">
        <v>-52296</v>
      </c>
      <c r="K7" s="59">
        <v>43318</v>
      </c>
      <c r="L7" s="59">
        <v>56936</v>
      </c>
      <c r="M7" s="59">
        <v>47958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273970</v>
      </c>
      <c r="W7" s="59"/>
      <c r="X7" s="59">
        <v>273970</v>
      </c>
      <c r="Y7" s="60">
        <v>0</v>
      </c>
      <c r="Z7" s="61">
        <v>0</v>
      </c>
    </row>
    <row r="8" spans="1:26" ht="13.5">
      <c r="A8" s="57" t="s">
        <v>34</v>
      </c>
      <c r="B8" s="18">
        <v>25184000</v>
      </c>
      <c r="C8" s="18">
        <v>0</v>
      </c>
      <c r="D8" s="58">
        <v>27213000</v>
      </c>
      <c r="E8" s="59">
        <v>27213000</v>
      </c>
      <c r="F8" s="59">
        <v>-468860</v>
      </c>
      <c r="G8" s="59">
        <v>-494213</v>
      </c>
      <c r="H8" s="59">
        <v>-513831</v>
      </c>
      <c r="I8" s="59">
        <v>-1476904</v>
      </c>
      <c r="J8" s="59">
        <v>22225</v>
      </c>
      <c r="K8" s="59">
        <v>-1046748</v>
      </c>
      <c r="L8" s="59">
        <v>-537338</v>
      </c>
      <c r="M8" s="59">
        <v>-1561861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-3038765</v>
      </c>
      <c r="W8" s="59">
        <v>18394498</v>
      </c>
      <c r="X8" s="59">
        <v>-21433263</v>
      </c>
      <c r="Y8" s="60">
        <v>-116.52</v>
      </c>
      <c r="Z8" s="61">
        <v>27213000</v>
      </c>
    </row>
    <row r="9" spans="1:26" ht="13.5">
      <c r="A9" s="57" t="s">
        <v>35</v>
      </c>
      <c r="B9" s="18">
        <v>7329285</v>
      </c>
      <c r="C9" s="18">
        <v>0</v>
      </c>
      <c r="D9" s="58">
        <v>5558562</v>
      </c>
      <c r="E9" s="59">
        <v>5558562</v>
      </c>
      <c r="F9" s="59">
        <v>119529</v>
      </c>
      <c r="G9" s="59">
        <v>238307</v>
      </c>
      <c r="H9" s="59">
        <v>191542</v>
      </c>
      <c r="I9" s="59">
        <v>549378</v>
      </c>
      <c r="J9" s="59">
        <v>-107660</v>
      </c>
      <c r="K9" s="59">
        <v>145987</v>
      </c>
      <c r="L9" s="59">
        <v>834861</v>
      </c>
      <c r="M9" s="59">
        <v>873188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1422566</v>
      </c>
      <c r="W9" s="59">
        <v>2779338</v>
      </c>
      <c r="X9" s="59">
        <v>-1356772</v>
      </c>
      <c r="Y9" s="60">
        <v>-48.82</v>
      </c>
      <c r="Z9" s="61">
        <v>5558562</v>
      </c>
    </row>
    <row r="10" spans="1:26" ht="25.5">
      <c r="A10" s="62" t="s">
        <v>106</v>
      </c>
      <c r="B10" s="63">
        <f>SUM(B5:B9)</f>
        <v>80823177</v>
      </c>
      <c r="C10" s="63">
        <f>SUM(C5:C9)</f>
        <v>0</v>
      </c>
      <c r="D10" s="64">
        <f aca="true" t="shared" si="0" ref="D10:Z10">SUM(D5:D9)</f>
        <v>94640768</v>
      </c>
      <c r="E10" s="65">
        <f t="shared" si="0"/>
        <v>94640768</v>
      </c>
      <c r="F10" s="65">
        <f t="shared" si="0"/>
        <v>12514385</v>
      </c>
      <c r="G10" s="65">
        <f t="shared" si="0"/>
        <v>4285657</v>
      </c>
      <c r="H10" s="65">
        <f t="shared" si="0"/>
        <v>8285278</v>
      </c>
      <c r="I10" s="65">
        <f t="shared" si="0"/>
        <v>25085320</v>
      </c>
      <c r="J10" s="65">
        <f t="shared" si="0"/>
        <v>3592258</v>
      </c>
      <c r="K10" s="65">
        <f t="shared" si="0"/>
        <v>6110454</v>
      </c>
      <c r="L10" s="65">
        <f t="shared" si="0"/>
        <v>3566387</v>
      </c>
      <c r="M10" s="65">
        <f t="shared" si="0"/>
        <v>13269099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38354419</v>
      </c>
      <c r="W10" s="65">
        <f t="shared" si="0"/>
        <v>52108432</v>
      </c>
      <c r="X10" s="65">
        <f t="shared" si="0"/>
        <v>-13754013</v>
      </c>
      <c r="Y10" s="66">
        <f>+IF(W10&lt;&gt;0,(X10/W10)*100,0)</f>
        <v>-26.394985364364832</v>
      </c>
      <c r="Z10" s="67">
        <f t="shared" si="0"/>
        <v>94640768</v>
      </c>
    </row>
    <row r="11" spans="1:26" ht="13.5">
      <c r="A11" s="57" t="s">
        <v>36</v>
      </c>
      <c r="B11" s="18">
        <v>39967895</v>
      </c>
      <c r="C11" s="18">
        <v>0</v>
      </c>
      <c r="D11" s="58">
        <v>41314004</v>
      </c>
      <c r="E11" s="59">
        <v>41314004</v>
      </c>
      <c r="F11" s="59">
        <v>78644</v>
      </c>
      <c r="G11" s="59">
        <v>7470</v>
      </c>
      <c r="H11" s="59">
        <v>8764176</v>
      </c>
      <c r="I11" s="59">
        <v>8850290</v>
      </c>
      <c r="J11" s="59">
        <v>2920165</v>
      </c>
      <c r="K11" s="59">
        <v>4484449</v>
      </c>
      <c r="L11" s="59">
        <v>5942055</v>
      </c>
      <c r="M11" s="59">
        <v>13346669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22196959</v>
      </c>
      <c r="W11" s="59">
        <v>20657016</v>
      </c>
      <c r="X11" s="59">
        <v>1539943</v>
      </c>
      <c r="Y11" s="60">
        <v>7.45</v>
      </c>
      <c r="Z11" s="61">
        <v>41314004</v>
      </c>
    </row>
    <row r="12" spans="1:26" ht="13.5">
      <c r="A12" s="57" t="s">
        <v>37</v>
      </c>
      <c r="B12" s="18">
        <v>3031625</v>
      </c>
      <c r="C12" s="18">
        <v>0</v>
      </c>
      <c r="D12" s="58">
        <v>3254748</v>
      </c>
      <c r="E12" s="59">
        <v>3254748</v>
      </c>
      <c r="F12" s="59">
        <v>0</v>
      </c>
      <c r="G12" s="59">
        <v>0</v>
      </c>
      <c r="H12" s="59">
        <v>757908</v>
      </c>
      <c r="I12" s="59">
        <v>757908</v>
      </c>
      <c r="J12" s="59">
        <v>252636</v>
      </c>
      <c r="K12" s="59">
        <v>252636</v>
      </c>
      <c r="L12" s="59">
        <v>505272</v>
      </c>
      <c r="M12" s="59">
        <v>1010544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1768452</v>
      </c>
      <c r="W12" s="59">
        <v>1627374</v>
      </c>
      <c r="X12" s="59">
        <v>141078</v>
      </c>
      <c r="Y12" s="60">
        <v>8.67</v>
      </c>
      <c r="Z12" s="61">
        <v>3254748</v>
      </c>
    </row>
    <row r="13" spans="1:26" ht="13.5">
      <c r="A13" s="57" t="s">
        <v>107</v>
      </c>
      <c r="B13" s="18">
        <v>8997065</v>
      </c>
      <c r="C13" s="18">
        <v>0</v>
      </c>
      <c r="D13" s="58">
        <v>8042115</v>
      </c>
      <c r="E13" s="59">
        <v>8042115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4021062</v>
      </c>
      <c r="X13" s="59">
        <v>-4021062</v>
      </c>
      <c r="Y13" s="60">
        <v>-100</v>
      </c>
      <c r="Z13" s="61">
        <v>8042115</v>
      </c>
    </row>
    <row r="14" spans="1:26" ht="13.5">
      <c r="A14" s="57" t="s">
        <v>38</v>
      </c>
      <c r="B14" s="18">
        <v>2786675</v>
      </c>
      <c r="C14" s="18">
        <v>0</v>
      </c>
      <c r="D14" s="58">
        <v>2185592</v>
      </c>
      <c r="E14" s="59">
        <v>2185592</v>
      </c>
      <c r="F14" s="59">
        <v>0</v>
      </c>
      <c r="G14" s="59">
        <v>0</v>
      </c>
      <c r="H14" s="59">
        <v>0</v>
      </c>
      <c r="I14" s="59">
        <v>0</v>
      </c>
      <c r="J14" s="59">
        <v>20217</v>
      </c>
      <c r="K14" s="59">
        <v>3989</v>
      </c>
      <c r="L14" s="59">
        <v>3783</v>
      </c>
      <c r="M14" s="59">
        <v>27989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27989</v>
      </c>
      <c r="W14" s="59">
        <v>1092792</v>
      </c>
      <c r="X14" s="59">
        <v>-1064803</v>
      </c>
      <c r="Y14" s="60">
        <v>-97.44</v>
      </c>
      <c r="Z14" s="61">
        <v>2185592</v>
      </c>
    </row>
    <row r="15" spans="1:26" ht="13.5">
      <c r="A15" s="57" t="s">
        <v>39</v>
      </c>
      <c r="B15" s="18">
        <v>22237636</v>
      </c>
      <c r="C15" s="18">
        <v>0</v>
      </c>
      <c r="D15" s="58">
        <v>26389636</v>
      </c>
      <c r="E15" s="59">
        <v>26389636</v>
      </c>
      <c r="F15" s="59">
        <v>2080519</v>
      </c>
      <c r="G15" s="59">
        <v>2336853</v>
      </c>
      <c r="H15" s="59">
        <v>3316218</v>
      </c>
      <c r="I15" s="59">
        <v>7733590</v>
      </c>
      <c r="J15" s="59">
        <v>2035885</v>
      </c>
      <c r="K15" s="59">
        <v>2269443</v>
      </c>
      <c r="L15" s="59">
        <v>2060818</v>
      </c>
      <c r="M15" s="59">
        <v>6366146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14099736</v>
      </c>
      <c r="W15" s="59">
        <v>13194822</v>
      </c>
      <c r="X15" s="59">
        <v>904914</v>
      </c>
      <c r="Y15" s="60">
        <v>6.86</v>
      </c>
      <c r="Z15" s="61">
        <v>26389636</v>
      </c>
    </row>
    <row r="16" spans="1:26" ht="13.5">
      <c r="A16" s="68" t="s">
        <v>40</v>
      </c>
      <c r="B16" s="18">
        <v>4381</v>
      </c>
      <c r="C16" s="18">
        <v>0</v>
      </c>
      <c r="D16" s="58">
        <v>157950</v>
      </c>
      <c r="E16" s="59">
        <v>157950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78978</v>
      </c>
      <c r="X16" s="59">
        <v>-78978</v>
      </c>
      <c r="Y16" s="60">
        <v>-100</v>
      </c>
      <c r="Z16" s="61">
        <v>157950</v>
      </c>
    </row>
    <row r="17" spans="1:26" ht="13.5">
      <c r="A17" s="57" t="s">
        <v>41</v>
      </c>
      <c r="B17" s="18">
        <v>27131789</v>
      </c>
      <c r="C17" s="18">
        <v>0</v>
      </c>
      <c r="D17" s="58">
        <v>32032408</v>
      </c>
      <c r="E17" s="59">
        <v>32032408</v>
      </c>
      <c r="F17" s="59">
        <v>416731</v>
      </c>
      <c r="G17" s="59">
        <v>984338</v>
      </c>
      <c r="H17" s="59">
        <v>1021420</v>
      </c>
      <c r="I17" s="59">
        <v>2422489</v>
      </c>
      <c r="J17" s="59">
        <v>1697654</v>
      </c>
      <c r="K17" s="59">
        <v>1687208</v>
      </c>
      <c r="L17" s="59">
        <v>3177030</v>
      </c>
      <c r="M17" s="59">
        <v>6561892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8984381</v>
      </c>
      <c r="W17" s="59">
        <v>16015956</v>
      </c>
      <c r="X17" s="59">
        <v>-7031575</v>
      </c>
      <c r="Y17" s="60">
        <v>-43.9</v>
      </c>
      <c r="Z17" s="61">
        <v>32032408</v>
      </c>
    </row>
    <row r="18" spans="1:26" ht="13.5">
      <c r="A18" s="69" t="s">
        <v>42</v>
      </c>
      <c r="B18" s="70">
        <f>SUM(B11:B17)</f>
        <v>104157066</v>
      </c>
      <c r="C18" s="70">
        <f>SUM(C11:C17)</f>
        <v>0</v>
      </c>
      <c r="D18" s="71">
        <f aca="true" t="shared" si="1" ref="D18:Z18">SUM(D11:D17)</f>
        <v>113376453</v>
      </c>
      <c r="E18" s="72">
        <f t="shared" si="1"/>
        <v>113376453</v>
      </c>
      <c r="F18" s="72">
        <f t="shared" si="1"/>
        <v>2575894</v>
      </c>
      <c r="G18" s="72">
        <f t="shared" si="1"/>
        <v>3328661</v>
      </c>
      <c r="H18" s="72">
        <f t="shared" si="1"/>
        <v>13859722</v>
      </c>
      <c r="I18" s="72">
        <f t="shared" si="1"/>
        <v>19764277</v>
      </c>
      <c r="J18" s="72">
        <f t="shared" si="1"/>
        <v>6926557</v>
      </c>
      <c r="K18" s="72">
        <f t="shared" si="1"/>
        <v>8697725</v>
      </c>
      <c r="L18" s="72">
        <f t="shared" si="1"/>
        <v>11688958</v>
      </c>
      <c r="M18" s="72">
        <f t="shared" si="1"/>
        <v>27313240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47077517</v>
      </c>
      <c r="W18" s="72">
        <f t="shared" si="1"/>
        <v>56688000</v>
      </c>
      <c r="X18" s="72">
        <f t="shared" si="1"/>
        <v>-9610483</v>
      </c>
      <c r="Y18" s="66">
        <f>+IF(W18&lt;&gt;0,(X18/W18)*100,0)</f>
        <v>-16.953293465989276</v>
      </c>
      <c r="Z18" s="73">
        <f t="shared" si="1"/>
        <v>113376453</v>
      </c>
    </row>
    <row r="19" spans="1:26" ht="13.5">
      <c r="A19" s="69" t="s">
        <v>43</v>
      </c>
      <c r="B19" s="74">
        <f>+B10-B18</f>
        <v>-23333889</v>
      </c>
      <c r="C19" s="74">
        <f>+C10-C18</f>
        <v>0</v>
      </c>
      <c r="D19" s="75">
        <f aca="true" t="shared" si="2" ref="D19:Z19">+D10-D18</f>
        <v>-18735685</v>
      </c>
      <c r="E19" s="76">
        <f t="shared" si="2"/>
        <v>-18735685</v>
      </c>
      <c r="F19" s="76">
        <f t="shared" si="2"/>
        <v>9938491</v>
      </c>
      <c r="G19" s="76">
        <f t="shared" si="2"/>
        <v>956996</v>
      </c>
      <c r="H19" s="76">
        <f t="shared" si="2"/>
        <v>-5574444</v>
      </c>
      <c r="I19" s="76">
        <f t="shared" si="2"/>
        <v>5321043</v>
      </c>
      <c r="J19" s="76">
        <f t="shared" si="2"/>
        <v>-3334299</v>
      </c>
      <c r="K19" s="76">
        <f t="shared" si="2"/>
        <v>-2587271</v>
      </c>
      <c r="L19" s="76">
        <f t="shared" si="2"/>
        <v>-8122571</v>
      </c>
      <c r="M19" s="76">
        <f t="shared" si="2"/>
        <v>-14044141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-8723098</v>
      </c>
      <c r="W19" s="76">
        <f>IF(E10=E18,0,W10-W18)</f>
        <v>-4579568</v>
      </c>
      <c r="X19" s="76">
        <f t="shared" si="2"/>
        <v>-4143530</v>
      </c>
      <c r="Y19" s="77">
        <f>+IF(W19&lt;&gt;0,(X19/W19)*100,0)</f>
        <v>90.47862156430475</v>
      </c>
      <c r="Z19" s="78">
        <f t="shared" si="2"/>
        <v>-18735685</v>
      </c>
    </row>
    <row r="20" spans="1:26" ht="13.5">
      <c r="A20" s="57" t="s">
        <v>44</v>
      </c>
      <c r="B20" s="18">
        <v>89981037</v>
      </c>
      <c r="C20" s="18">
        <v>0</v>
      </c>
      <c r="D20" s="58">
        <v>61837000</v>
      </c>
      <c r="E20" s="59">
        <v>61837000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30918504</v>
      </c>
      <c r="X20" s="59">
        <v>-30918504</v>
      </c>
      <c r="Y20" s="60">
        <v>-100</v>
      </c>
      <c r="Z20" s="61">
        <v>61837000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66647148</v>
      </c>
      <c r="C22" s="85">
        <f>SUM(C19:C21)</f>
        <v>0</v>
      </c>
      <c r="D22" s="86">
        <f aca="true" t="shared" si="3" ref="D22:Z22">SUM(D19:D21)</f>
        <v>43101315</v>
      </c>
      <c r="E22" s="87">
        <f t="shared" si="3"/>
        <v>43101315</v>
      </c>
      <c r="F22" s="87">
        <f t="shared" si="3"/>
        <v>9938491</v>
      </c>
      <c r="G22" s="87">
        <f t="shared" si="3"/>
        <v>956996</v>
      </c>
      <c r="H22" s="87">
        <f t="shared" si="3"/>
        <v>-5574444</v>
      </c>
      <c r="I22" s="87">
        <f t="shared" si="3"/>
        <v>5321043</v>
      </c>
      <c r="J22" s="87">
        <f t="shared" si="3"/>
        <v>-3334299</v>
      </c>
      <c r="K22" s="87">
        <f t="shared" si="3"/>
        <v>-2587271</v>
      </c>
      <c r="L22" s="87">
        <f t="shared" si="3"/>
        <v>-8122571</v>
      </c>
      <c r="M22" s="87">
        <f t="shared" si="3"/>
        <v>-14044141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-8723098</v>
      </c>
      <c r="W22" s="87">
        <f t="shared" si="3"/>
        <v>26338936</v>
      </c>
      <c r="X22" s="87">
        <f t="shared" si="3"/>
        <v>-35062034</v>
      </c>
      <c r="Y22" s="88">
        <f>+IF(W22&lt;&gt;0,(X22/W22)*100,0)</f>
        <v>-133.1186423020277</v>
      </c>
      <c r="Z22" s="89">
        <f t="shared" si="3"/>
        <v>43101315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66647148</v>
      </c>
      <c r="C24" s="74">
        <f>SUM(C22:C23)</f>
        <v>0</v>
      </c>
      <c r="D24" s="75">
        <f aca="true" t="shared" si="4" ref="D24:Z24">SUM(D22:D23)</f>
        <v>43101315</v>
      </c>
      <c r="E24" s="76">
        <f t="shared" si="4"/>
        <v>43101315</v>
      </c>
      <c r="F24" s="76">
        <f t="shared" si="4"/>
        <v>9938491</v>
      </c>
      <c r="G24" s="76">
        <f t="shared" si="4"/>
        <v>956996</v>
      </c>
      <c r="H24" s="76">
        <f t="shared" si="4"/>
        <v>-5574444</v>
      </c>
      <c r="I24" s="76">
        <f t="shared" si="4"/>
        <v>5321043</v>
      </c>
      <c r="J24" s="76">
        <f t="shared" si="4"/>
        <v>-3334299</v>
      </c>
      <c r="K24" s="76">
        <f t="shared" si="4"/>
        <v>-2587271</v>
      </c>
      <c r="L24" s="76">
        <f t="shared" si="4"/>
        <v>-8122571</v>
      </c>
      <c r="M24" s="76">
        <f t="shared" si="4"/>
        <v>-14044141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-8723098</v>
      </c>
      <c r="W24" s="76">
        <f t="shared" si="4"/>
        <v>26338936</v>
      </c>
      <c r="X24" s="76">
        <f t="shared" si="4"/>
        <v>-35062034</v>
      </c>
      <c r="Y24" s="77">
        <f>+IF(W24&lt;&gt;0,(X24/W24)*100,0)</f>
        <v>-133.1186423020277</v>
      </c>
      <c r="Z24" s="78">
        <f t="shared" si="4"/>
        <v>43101315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95874545</v>
      </c>
      <c r="C27" s="21">
        <v>0</v>
      </c>
      <c r="D27" s="98">
        <v>62203000</v>
      </c>
      <c r="E27" s="99">
        <v>62203000</v>
      </c>
      <c r="F27" s="99">
        <v>0</v>
      </c>
      <c r="G27" s="99">
        <v>2560224</v>
      </c>
      <c r="H27" s="99">
        <v>2550258</v>
      </c>
      <c r="I27" s="99">
        <v>5110482</v>
      </c>
      <c r="J27" s="99">
        <v>1544640</v>
      </c>
      <c r="K27" s="99">
        <v>1386476</v>
      </c>
      <c r="L27" s="99">
        <v>395140</v>
      </c>
      <c r="M27" s="99">
        <v>3326256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8436738</v>
      </c>
      <c r="W27" s="99">
        <v>31101500</v>
      </c>
      <c r="X27" s="99">
        <v>-22664762</v>
      </c>
      <c r="Y27" s="100">
        <v>-72.87</v>
      </c>
      <c r="Z27" s="101">
        <v>62203000</v>
      </c>
    </row>
    <row r="28" spans="1:26" ht="13.5">
      <c r="A28" s="102" t="s">
        <v>44</v>
      </c>
      <c r="B28" s="18">
        <v>95382827</v>
      </c>
      <c r="C28" s="18">
        <v>0</v>
      </c>
      <c r="D28" s="58">
        <v>61403000</v>
      </c>
      <c r="E28" s="59">
        <v>61403000</v>
      </c>
      <c r="F28" s="59">
        <v>0</v>
      </c>
      <c r="G28" s="59">
        <v>2542036</v>
      </c>
      <c r="H28" s="59">
        <v>2542258</v>
      </c>
      <c r="I28" s="59">
        <v>5084294</v>
      </c>
      <c r="J28" s="59">
        <v>1515118</v>
      </c>
      <c r="K28" s="59">
        <v>1331566</v>
      </c>
      <c r="L28" s="59">
        <v>395140</v>
      </c>
      <c r="M28" s="59">
        <v>3241824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8326118</v>
      </c>
      <c r="W28" s="59">
        <v>30701500</v>
      </c>
      <c r="X28" s="59">
        <v>-22375382</v>
      </c>
      <c r="Y28" s="60">
        <v>-72.88</v>
      </c>
      <c r="Z28" s="61">
        <v>61403000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18188</v>
      </c>
      <c r="H29" s="59">
        <v>0</v>
      </c>
      <c r="I29" s="59">
        <v>18188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18188</v>
      </c>
      <c r="W29" s="59"/>
      <c r="X29" s="59">
        <v>18188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491718</v>
      </c>
      <c r="C31" s="18">
        <v>0</v>
      </c>
      <c r="D31" s="58">
        <v>800000</v>
      </c>
      <c r="E31" s="59">
        <v>800000</v>
      </c>
      <c r="F31" s="59">
        <v>0</v>
      </c>
      <c r="G31" s="59">
        <v>0</v>
      </c>
      <c r="H31" s="59">
        <v>8000</v>
      </c>
      <c r="I31" s="59">
        <v>8000</v>
      </c>
      <c r="J31" s="59">
        <v>29522</v>
      </c>
      <c r="K31" s="59">
        <v>54910</v>
      </c>
      <c r="L31" s="59">
        <v>0</v>
      </c>
      <c r="M31" s="59">
        <v>84432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92432</v>
      </c>
      <c r="W31" s="59">
        <v>400000</v>
      </c>
      <c r="X31" s="59">
        <v>-307568</v>
      </c>
      <c r="Y31" s="60">
        <v>-76.89</v>
      </c>
      <c r="Z31" s="61">
        <v>800000</v>
      </c>
    </row>
    <row r="32" spans="1:26" ht="13.5">
      <c r="A32" s="69" t="s">
        <v>50</v>
      </c>
      <c r="B32" s="21">
        <f>SUM(B28:B31)</f>
        <v>95874545</v>
      </c>
      <c r="C32" s="21">
        <f>SUM(C28:C31)</f>
        <v>0</v>
      </c>
      <c r="D32" s="98">
        <f aca="true" t="shared" si="5" ref="D32:Z32">SUM(D28:D31)</f>
        <v>62203000</v>
      </c>
      <c r="E32" s="99">
        <f t="shared" si="5"/>
        <v>62203000</v>
      </c>
      <c r="F32" s="99">
        <f t="shared" si="5"/>
        <v>0</v>
      </c>
      <c r="G32" s="99">
        <f t="shared" si="5"/>
        <v>2560224</v>
      </c>
      <c r="H32" s="99">
        <f t="shared" si="5"/>
        <v>2550258</v>
      </c>
      <c r="I32" s="99">
        <f t="shared" si="5"/>
        <v>5110482</v>
      </c>
      <c r="J32" s="99">
        <f t="shared" si="5"/>
        <v>1544640</v>
      </c>
      <c r="K32" s="99">
        <f t="shared" si="5"/>
        <v>1386476</v>
      </c>
      <c r="L32" s="99">
        <f t="shared" si="5"/>
        <v>395140</v>
      </c>
      <c r="M32" s="99">
        <f t="shared" si="5"/>
        <v>3326256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8436738</v>
      </c>
      <c r="W32" s="99">
        <f t="shared" si="5"/>
        <v>31101500</v>
      </c>
      <c r="X32" s="99">
        <f t="shared" si="5"/>
        <v>-22664762</v>
      </c>
      <c r="Y32" s="100">
        <f>+IF(W32&lt;&gt;0,(X32/W32)*100,0)</f>
        <v>-72.87353343086347</v>
      </c>
      <c r="Z32" s="101">
        <f t="shared" si="5"/>
        <v>62203000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19103770</v>
      </c>
      <c r="C35" s="18">
        <v>0</v>
      </c>
      <c r="D35" s="58">
        <v>30733434</v>
      </c>
      <c r="E35" s="59">
        <v>30733434</v>
      </c>
      <c r="F35" s="59">
        <v>12895082</v>
      </c>
      <c r="G35" s="59">
        <v>25037627</v>
      </c>
      <c r="H35" s="59">
        <v>28608353</v>
      </c>
      <c r="I35" s="59">
        <v>28608353</v>
      </c>
      <c r="J35" s="59">
        <v>16800713</v>
      </c>
      <c r="K35" s="59">
        <v>17498081</v>
      </c>
      <c r="L35" s="59">
        <v>17266285</v>
      </c>
      <c r="M35" s="59">
        <v>17266285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17266285</v>
      </c>
      <c r="W35" s="59">
        <v>15366717</v>
      </c>
      <c r="X35" s="59">
        <v>1899568</v>
      </c>
      <c r="Y35" s="60">
        <v>12.36</v>
      </c>
      <c r="Z35" s="61">
        <v>30733434</v>
      </c>
    </row>
    <row r="36" spans="1:26" ht="13.5">
      <c r="A36" s="57" t="s">
        <v>53</v>
      </c>
      <c r="B36" s="18">
        <v>318460726</v>
      </c>
      <c r="C36" s="18">
        <v>0</v>
      </c>
      <c r="D36" s="58">
        <v>356769871</v>
      </c>
      <c r="E36" s="59">
        <v>356769871</v>
      </c>
      <c r="F36" s="59">
        <v>306948369</v>
      </c>
      <c r="G36" s="59">
        <v>955489351</v>
      </c>
      <c r="H36" s="59">
        <v>957708011</v>
      </c>
      <c r="I36" s="59">
        <v>957708011</v>
      </c>
      <c r="J36" s="59">
        <v>959055027</v>
      </c>
      <c r="K36" s="59">
        <v>325343632</v>
      </c>
      <c r="L36" s="59">
        <v>325687229</v>
      </c>
      <c r="M36" s="59">
        <v>325687229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325687229</v>
      </c>
      <c r="W36" s="59">
        <v>178384936</v>
      </c>
      <c r="X36" s="59">
        <v>147302293</v>
      </c>
      <c r="Y36" s="60">
        <v>82.58</v>
      </c>
      <c r="Z36" s="61">
        <v>356769871</v>
      </c>
    </row>
    <row r="37" spans="1:26" ht="13.5">
      <c r="A37" s="57" t="s">
        <v>54</v>
      </c>
      <c r="B37" s="18">
        <v>64722714</v>
      </c>
      <c r="C37" s="18">
        <v>0</v>
      </c>
      <c r="D37" s="58">
        <v>16479477</v>
      </c>
      <c r="E37" s="59">
        <v>16479477</v>
      </c>
      <c r="F37" s="59">
        <v>31462351</v>
      </c>
      <c r="G37" s="59">
        <v>62677318</v>
      </c>
      <c r="H37" s="59">
        <v>74041148</v>
      </c>
      <c r="I37" s="59">
        <v>74041148</v>
      </c>
      <c r="J37" s="59">
        <v>74110360</v>
      </c>
      <c r="K37" s="59">
        <v>76583358</v>
      </c>
      <c r="L37" s="59">
        <v>84836500</v>
      </c>
      <c r="M37" s="59">
        <v>84836500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84836500</v>
      </c>
      <c r="W37" s="59">
        <v>8239739</v>
      </c>
      <c r="X37" s="59">
        <v>76596761</v>
      </c>
      <c r="Y37" s="60">
        <v>929.6</v>
      </c>
      <c r="Z37" s="61">
        <v>16479477</v>
      </c>
    </row>
    <row r="38" spans="1:26" ht="13.5">
      <c r="A38" s="57" t="s">
        <v>55</v>
      </c>
      <c r="B38" s="18">
        <v>47012153</v>
      </c>
      <c r="C38" s="18">
        <v>0</v>
      </c>
      <c r="D38" s="58">
        <v>48620807</v>
      </c>
      <c r="E38" s="59">
        <v>48620807</v>
      </c>
      <c r="F38" s="59">
        <v>41925253</v>
      </c>
      <c r="G38" s="59">
        <v>48296701</v>
      </c>
      <c r="H38" s="59">
        <v>48296701</v>
      </c>
      <c r="I38" s="59">
        <v>48296701</v>
      </c>
      <c r="J38" s="59">
        <v>48238868</v>
      </c>
      <c r="K38" s="59">
        <v>48225695</v>
      </c>
      <c r="L38" s="59">
        <v>48212317</v>
      </c>
      <c r="M38" s="59">
        <v>48212317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48212317</v>
      </c>
      <c r="W38" s="59">
        <v>24310404</v>
      </c>
      <c r="X38" s="59">
        <v>23901913</v>
      </c>
      <c r="Y38" s="60">
        <v>98.32</v>
      </c>
      <c r="Z38" s="61">
        <v>48620807</v>
      </c>
    </row>
    <row r="39" spans="1:26" ht="13.5">
      <c r="A39" s="57" t="s">
        <v>56</v>
      </c>
      <c r="B39" s="18">
        <v>225829629</v>
      </c>
      <c r="C39" s="18">
        <v>0</v>
      </c>
      <c r="D39" s="58">
        <v>322403021</v>
      </c>
      <c r="E39" s="59">
        <v>322403021</v>
      </c>
      <c r="F39" s="59">
        <v>246455847</v>
      </c>
      <c r="G39" s="59">
        <v>869552959</v>
      </c>
      <c r="H39" s="59">
        <v>863978515</v>
      </c>
      <c r="I39" s="59">
        <v>863978515</v>
      </c>
      <c r="J39" s="59">
        <v>853506512</v>
      </c>
      <c r="K39" s="59">
        <v>218032660</v>
      </c>
      <c r="L39" s="59">
        <v>209904697</v>
      </c>
      <c r="M39" s="59">
        <v>209904697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209904697</v>
      </c>
      <c r="W39" s="59">
        <v>161201511</v>
      </c>
      <c r="X39" s="59">
        <v>48703186</v>
      </c>
      <c r="Y39" s="60">
        <v>30.21</v>
      </c>
      <c r="Z39" s="61">
        <v>322403021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101091629</v>
      </c>
      <c r="C42" s="18">
        <v>0</v>
      </c>
      <c r="D42" s="58">
        <v>67023993</v>
      </c>
      <c r="E42" s="59">
        <v>67023993</v>
      </c>
      <c r="F42" s="59">
        <v>-379717</v>
      </c>
      <c r="G42" s="59">
        <v>-10070838</v>
      </c>
      <c r="H42" s="59">
        <v>10132737</v>
      </c>
      <c r="I42" s="59">
        <v>-317818</v>
      </c>
      <c r="J42" s="59">
        <v>-4002432</v>
      </c>
      <c r="K42" s="59">
        <v>4420954</v>
      </c>
      <c r="L42" s="59">
        <v>-11887050</v>
      </c>
      <c r="M42" s="59">
        <v>-11468528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-11786346</v>
      </c>
      <c r="W42" s="59">
        <v>33511986</v>
      </c>
      <c r="X42" s="59">
        <v>-45298332</v>
      </c>
      <c r="Y42" s="60">
        <v>-135.17</v>
      </c>
      <c r="Z42" s="61">
        <v>67023993</v>
      </c>
    </row>
    <row r="43" spans="1:26" ht="13.5">
      <c r="A43" s="57" t="s">
        <v>59</v>
      </c>
      <c r="B43" s="18">
        <v>-94400606</v>
      </c>
      <c r="C43" s="18">
        <v>0</v>
      </c>
      <c r="D43" s="58">
        <v>-62203000</v>
      </c>
      <c r="E43" s="59">
        <v>-62203000</v>
      </c>
      <c r="F43" s="59">
        <v>0</v>
      </c>
      <c r="G43" s="59">
        <v>-2228654</v>
      </c>
      <c r="H43" s="59">
        <v>-2218660</v>
      </c>
      <c r="I43" s="59">
        <v>-4447314</v>
      </c>
      <c r="J43" s="59">
        <v>-1347016</v>
      </c>
      <c r="K43" s="59">
        <v>-1212794</v>
      </c>
      <c r="L43" s="59">
        <v>-343600</v>
      </c>
      <c r="M43" s="59">
        <v>-2903410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-7350724</v>
      </c>
      <c r="W43" s="59">
        <v>-31101498</v>
      </c>
      <c r="X43" s="59">
        <v>23750774</v>
      </c>
      <c r="Y43" s="60">
        <v>-76.37</v>
      </c>
      <c r="Z43" s="61">
        <v>-62203000</v>
      </c>
    </row>
    <row r="44" spans="1:26" ht="13.5">
      <c r="A44" s="57" t="s">
        <v>60</v>
      </c>
      <c r="B44" s="18">
        <v>-76070</v>
      </c>
      <c r="C44" s="18">
        <v>0</v>
      </c>
      <c r="D44" s="58">
        <v>-571817</v>
      </c>
      <c r="E44" s="59">
        <v>-571817</v>
      </c>
      <c r="F44" s="59">
        <v>1605</v>
      </c>
      <c r="G44" s="59">
        <v>11050</v>
      </c>
      <c r="H44" s="59">
        <v>6283</v>
      </c>
      <c r="I44" s="59">
        <v>18938</v>
      </c>
      <c r="J44" s="59">
        <v>-54933</v>
      </c>
      <c r="K44" s="59">
        <v>-1572</v>
      </c>
      <c r="L44" s="59">
        <v>22</v>
      </c>
      <c r="M44" s="59">
        <v>-56483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-37545</v>
      </c>
      <c r="W44" s="59">
        <v>-285906</v>
      </c>
      <c r="X44" s="59">
        <v>248361</v>
      </c>
      <c r="Y44" s="60">
        <v>-86.87</v>
      </c>
      <c r="Z44" s="61">
        <v>-571817</v>
      </c>
    </row>
    <row r="45" spans="1:26" ht="13.5">
      <c r="A45" s="69" t="s">
        <v>61</v>
      </c>
      <c r="B45" s="21">
        <v>7400803</v>
      </c>
      <c r="C45" s="21">
        <v>0</v>
      </c>
      <c r="D45" s="98">
        <v>22779176</v>
      </c>
      <c r="E45" s="99">
        <v>22779176</v>
      </c>
      <c r="F45" s="99">
        <v>376247</v>
      </c>
      <c r="G45" s="99">
        <v>-11912195</v>
      </c>
      <c r="H45" s="99">
        <v>-3991835</v>
      </c>
      <c r="I45" s="99">
        <v>-3991835</v>
      </c>
      <c r="J45" s="99">
        <v>-9396216</v>
      </c>
      <c r="K45" s="99">
        <v>-6189628</v>
      </c>
      <c r="L45" s="99">
        <v>-18420256</v>
      </c>
      <c r="M45" s="99">
        <v>-18420256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-18420256</v>
      </c>
      <c r="W45" s="99">
        <v>20654582</v>
      </c>
      <c r="X45" s="99">
        <v>-39074838</v>
      </c>
      <c r="Y45" s="100">
        <v>-189.18</v>
      </c>
      <c r="Z45" s="101">
        <v>22779176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4712849</v>
      </c>
      <c r="C49" s="51">
        <v>0</v>
      </c>
      <c r="D49" s="128">
        <v>1361118</v>
      </c>
      <c r="E49" s="53">
        <v>1299494</v>
      </c>
      <c r="F49" s="53">
        <v>0</v>
      </c>
      <c r="G49" s="53">
        <v>0</v>
      </c>
      <c r="H49" s="53">
        <v>0</v>
      </c>
      <c r="I49" s="53">
        <v>1202589</v>
      </c>
      <c r="J49" s="53">
        <v>0</v>
      </c>
      <c r="K49" s="53">
        <v>0</v>
      </c>
      <c r="L49" s="53">
        <v>0</v>
      </c>
      <c r="M49" s="53">
        <v>2624101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761011</v>
      </c>
      <c r="W49" s="53">
        <v>4330301</v>
      </c>
      <c r="X49" s="53">
        <v>30071348</v>
      </c>
      <c r="Y49" s="53">
        <v>46362811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4367282</v>
      </c>
      <c r="C51" s="51">
        <v>0</v>
      </c>
      <c r="D51" s="128">
        <v>251848</v>
      </c>
      <c r="E51" s="53">
        <v>76603</v>
      </c>
      <c r="F51" s="53">
        <v>0</v>
      </c>
      <c r="G51" s="53">
        <v>0</v>
      </c>
      <c r="H51" s="53">
        <v>0</v>
      </c>
      <c r="I51" s="53">
        <v>7850</v>
      </c>
      <c r="J51" s="53">
        <v>0</v>
      </c>
      <c r="K51" s="53">
        <v>0</v>
      </c>
      <c r="L51" s="53">
        <v>0</v>
      </c>
      <c r="M51" s="53">
        <v>724944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15683642</v>
      </c>
      <c r="X51" s="53">
        <v>0</v>
      </c>
      <c r="Y51" s="53">
        <v>21112169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87.58950323229244</v>
      </c>
      <c r="C58" s="5">
        <f>IF(C67=0,0,+(C76/C67)*100)</f>
        <v>0</v>
      </c>
      <c r="D58" s="6">
        <f aca="true" t="shared" si="6" ref="D58:Z58">IF(D67=0,0,+(D76/D67)*100)</f>
        <v>87.15257864204924</v>
      </c>
      <c r="E58" s="7">
        <f t="shared" si="6"/>
        <v>87.15257864204924</v>
      </c>
      <c r="F58" s="7">
        <f t="shared" si="6"/>
        <v>23.452392452313024</v>
      </c>
      <c r="G58" s="7">
        <f t="shared" si="6"/>
        <v>78.43103216946496</v>
      </c>
      <c r="H58" s="7">
        <f t="shared" si="6"/>
        <v>46.77332968620603</v>
      </c>
      <c r="I58" s="7">
        <f t="shared" si="6"/>
        <v>40.617058020564116</v>
      </c>
      <c r="J58" s="7">
        <f t="shared" si="6"/>
        <v>97.54916324110097</v>
      </c>
      <c r="K58" s="7">
        <f t="shared" si="6"/>
        <v>52.48735228395477</v>
      </c>
      <c r="L58" s="7">
        <f t="shared" si="6"/>
        <v>77.978320116267</v>
      </c>
      <c r="M58" s="7">
        <f t="shared" si="6"/>
        <v>70.21735946674843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50.97364925861729</v>
      </c>
      <c r="W58" s="7">
        <f t="shared" si="6"/>
        <v>87.15258856098205</v>
      </c>
      <c r="X58" s="7">
        <f t="shared" si="6"/>
        <v>0</v>
      </c>
      <c r="Y58" s="7">
        <f t="shared" si="6"/>
        <v>0</v>
      </c>
      <c r="Z58" s="8">
        <f t="shared" si="6"/>
        <v>87.15257864204924</v>
      </c>
    </row>
    <row r="59" spans="1:26" ht="13.5">
      <c r="A59" s="36" t="s">
        <v>31</v>
      </c>
      <c r="B59" s="9">
        <f aca="true" t="shared" si="7" ref="B59:Z66">IF(B68=0,0,+(B77/B68)*100)</f>
        <v>93.03842296195472</v>
      </c>
      <c r="C59" s="9">
        <f t="shared" si="7"/>
        <v>0</v>
      </c>
      <c r="D59" s="2">
        <f t="shared" si="7"/>
        <v>80.00000452853327</v>
      </c>
      <c r="E59" s="10">
        <f t="shared" si="7"/>
        <v>80.00000452853327</v>
      </c>
      <c r="F59" s="10">
        <f t="shared" si="7"/>
        <v>3.762128772325778</v>
      </c>
      <c r="G59" s="10">
        <f t="shared" si="7"/>
        <v>-1457.2797242963813</v>
      </c>
      <c r="H59" s="10">
        <f t="shared" si="7"/>
        <v>0</v>
      </c>
      <c r="I59" s="10">
        <f t="shared" si="7"/>
        <v>18.579463131341022</v>
      </c>
      <c r="J59" s="10">
        <f t="shared" si="7"/>
        <v>0</v>
      </c>
      <c r="K59" s="10">
        <f t="shared" si="7"/>
        <v>51636.564885496184</v>
      </c>
      <c r="L59" s="10">
        <f t="shared" si="7"/>
        <v>0</v>
      </c>
      <c r="M59" s="10">
        <f t="shared" si="7"/>
        <v>135856.71755725192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38.83787449887038</v>
      </c>
      <c r="W59" s="10">
        <f t="shared" si="7"/>
        <v>79.99983697291306</v>
      </c>
      <c r="X59" s="10">
        <f t="shared" si="7"/>
        <v>0</v>
      </c>
      <c r="Y59" s="10">
        <f t="shared" si="7"/>
        <v>0</v>
      </c>
      <c r="Z59" s="11">
        <f t="shared" si="7"/>
        <v>80.00000452853327</v>
      </c>
    </row>
    <row r="60" spans="1:26" ht="13.5">
      <c r="A60" s="37" t="s">
        <v>32</v>
      </c>
      <c r="B60" s="12">
        <f t="shared" si="7"/>
        <v>88.973525445266</v>
      </c>
      <c r="C60" s="12">
        <f t="shared" si="7"/>
        <v>0</v>
      </c>
      <c r="D60" s="3">
        <f t="shared" si="7"/>
        <v>88.30162512771436</v>
      </c>
      <c r="E60" s="13">
        <f t="shared" si="7"/>
        <v>88.30162512771436</v>
      </c>
      <c r="F60" s="13">
        <f t="shared" si="7"/>
        <v>66.14361615178933</v>
      </c>
      <c r="G60" s="13">
        <f t="shared" si="7"/>
        <v>63.72150686559678</v>
      </c>
      <c r="H60" s="13">
        <f t="shared" si="7"/>
        <v>38.51535570586837</v>
      </c>
      <c r="I60" s="13">
        <f t="shared" si="7"/>
        <v>51.64818607877718</v>
      </c>
      <c r="J60" s="13">
        <f t="shared" si="7"/>
        <v>75.52089295705697</v>
      </c>
      <c r="K60" s="13">
        <f t="shared" si="7"/>
        <v>42.56722840036305</v>
      </c>
      <c r="L60" s="13">
        <f t="shared" si="7"/>
        <v>65.70393234219448</v>
      </c>
      <c r="M60" s="13">
        <f t="shared" si="7"/>
        <v>56.747778193830186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53.94263459570702</v>
      </c>
      <c r="W60" s="13">
        <f t="shared" si="7"/>
        <v>88.3016735102808</v>
      </c>
      <c r="X60" s="13">
        <f t="shared" si="7"/>
        <v>0</v>
      </c>
      <c r="Y60" s="13">
        <f t="shared" si="7"/>
        <v>0</v>
      </c>
      <c r="Z60" s="14">
        <f t="shared" si="7"/>
        <v>88.30162512771436</v>
      </c>
    </row>
    <row r="61" spans="1:26" ht="13.5">
      <c r="A61" s="38" t="s">
        <v>114</v>
      </c>
      <c r="B61" s="12">
        <f t="shared" si="7"/>
        <v>105.13685417582064</v>
      </c>
      <c r="C61" s="12">
        <f t="shared" si="7"/>
        <v>0</v>
      </c>
      <c r="D61" s="3">
        <f t="shared" si="7"/>
        <v>88.30162504947472</v>
      </c>
      <c r="E61" s="13">
        <f t="shared" si="7"/>
        <v>88.30162504947472</v>
      </c>
      <c r="F61" s="13">
        <f t="shared" si="7"/>
        <v>84.42413630291227</v>
      </c>
      <c r="G61" s="13">
        <f t="shared" si="7"/>
        <v>89.19428625511223</v>
      </c>
      <c r="H61" s="13">
        <f t="shared" si="7"/>
        <v>110.43361955523206</v>
      </c>
      <c r="I61" s="13">
        <f t="shared" si="7"/>
        <v>94.12855683617849</v>
      </c>
      <c r="J61" s="13">
        <f t="shared" si="7"/>
        <v>-239.5497549461686</v>
      </c>
      <c r="K61" s="13">
        <f t="shared" si="7"/>
        <v>68.91523243863944</v>
      </c>
      <c r="L61" s="13">
        <f t="shared" si="7"/>
        <v>98.45658778147846</v>
      </c>
      <c r="M61" s="13">
        <f t="shared" si="7"/>
        <v>149.749438853488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113.20307722212671</v>
      </c>
      <c r="W61" s="13">
        <f t="shared" si="7"/>
        <v>88.30164567196098</v>
      </c>
      <c r="X61" s="13">
        <f t="shared" si="7"/>
        <v>0</v>
      </c>
      <c r="Y61" s="13">
        <f t="shared" si="7"/>
        <v>0</v>
      </c>
      <c r="Z61" s="14">
        <f t="shared" si="7"/>
        <v>88.30162504947472</v>
      </c>
    </row>
    <row r="62" spans="1:26" ht="13.5">
      <c r="A62" s="38" t="s">
        <v>115</v>
      </c>
      <c r="B62" s="12">
        <f t="shared" si="7"/>
        <v>67.62007099254639</v>
      </c>
      <c r="C62" s="12">
        <f t="shared" si="7"/>
        <v>0</v>
      </c>
      <c r="D62" s="3">
        <f t="shared" si="7"/>
        <v>88.30162205736964</v>
      </c>
      <c r="E62" s="13">
        <f t="shared" si="7"/>
        <v>88.30162205736964</v>
      </c>
      <c r="F62" s="13">
        <f t="shared" si="7"/>
        <v>43.777569027322485</v>
      </c>
      <c r="G62" s="13">
        <f t="shared" si="7"/>
        <v>37.65827245665387</v>
      </c>
      <c r="H62" s="13">
        <f t="shared" si="7"/>
        <v>8.163499022845581</v>
      </c>
      <c r="I62" s="13">
        <f t="shared" si="7"/>
        <v>16.026957609087926</v>
      </c>
      <c r="J62" s="13">
        <f t="shared" si="7"/>
        <v>9.561035944512172</v>
      </c>
      <c r="K62" s="13">
        <f t="shared" si="7"/>
        <v>24.949064046927923</v>
      </c>
      <c r="L62" s="13">
        <f t="shared" si="7"/>
        <v>48.050225518929686</v>
      </c>
      <c r="M62" s="13">
        <f t="shared" si="7"/>
        <v>17.735521017563727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16.884883354007034</v>
      </c>
      <c r="W62" s="13">
        <f t="shared" si="7"/>
        <v>88.30183276059564</v>
      </c>
      <c r="X62" s="13">
        <f t="shared" si="7"/>
        <v>0</v>
      </c>
      <c r="Y62" s="13">
        <f t="shared" si="7"/>
        <v>0</v>
      </c>
      <c r="Z62" s="14">
        <f t="shared" si="7"/>
        <v>88.30162205736964</v>
      </c>
    </row>
    <row r="63" spans="1:26" ht="13.5">
      <c r="A63" s="38" t="s">
        <v>116</v>
      </c>
      <c r="B63" s="12">
        <f t="shared" si="7"/>
        <v>70.84449110800726</v>
      </c>
      <c r="C63" s="12">
        <f t="shared" si="7"/>
        <v>0</v>
      </c>
      <c r="D63" s="3">
        <f t="shared" si="7"/>
        <v>88.3016331880563</v>
      </c>
      <c r="E63" s="13">
        <f t="shared" si="7"/>
        <v>88.3016331880563</v>
      </c>
      <c r="F63" s="13">
        <f t="shared" si="7"/>
        <v>50.55622901902276</v>
      </c>
      <c r="G63" s="13">
        <f t="shared" si="7"/>
        <v>32.438526663743374</v>
      </c>
      <c r="H63" s="13">
        <f t="shared" si="7"/>
        <v>64.27976242915456</v>
      </c>
      <c r="I63" s="13">
        <f t="shared" si="7"/>
        <v>48.471994219874546</v>
      </c>
      <c r="J63" s="13">
        <f t="shared" si="7"/>
        <v>15310.916374561843</v>
      </c>
      <c r="K63" s="13">
        <f t="shared" si="7"/>
        <v>25.58258953314202</v>
      </c>
      <c r="L63" s="13">
        <f t="shared" si="7"/>
        <v>38.75938577825642</v>
      </c>
      <c r="M63" s="13">
        <f t="shared" si="7"/>
        <v>49.41431249554448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48.94169198033041</v>
      </c>
      <c r="W63" s="13">
        <f t="shared" si="7"/>
        <v>88.30161788284904</v>
      </c>
      <c r="X63" s="13">
        <f t="shared" si="7"/>
        <v>0</v>
      </c>
      <c r="Y63" s="13">
        <f t="shared" si="7"/>
        <v>0</v>
      </c>
      <c r="Z63" s="14">
        <f t="shared" si="7"/>
        <v>88.3016331880563</v>
      </c>
    </row>
    <row r="64" spans="1:26" ht="13.5">
      <c r="A64" s="38" t="s">
        <v>117</v>
      </c>
      <c r="B64" s="12">
        <f t="shared" si="7"/>
        <v>59.33826018314333</v>
      </c>
      <c r="C64" s="12">
        <f t="shared" si="7"/>
        <v>0</v>
      </c>
      <c r="D64" s="3">
        <f t="shared" si="7"/>
        <v>88.30162274575247</v>
      </c>
      <c r="E64" s="13">
        <f t="shared" si="7"/>
        <v>88.30162274575247</v>
      </c>
      <c r="F64" s="13">
        <f t="shared" si="7"/>
        <v>36.08010664309099</v>
      </c>
      <c r="G64" s="13">
        <f t="shared" si="7"/>
        <v>38.508741858073364</v>
      </c>
      <c r="H64" s="13">
        <f t="shared" si="7"/>
        <v>42.53390460065995</v>
      </c>
      <c r="I64" s="13">
        <f t="shared" si="7"/>
        <v>39.039014378433386</v>
      </c>
      <c r="J64" s="13">
        <f t="shared" si="7"/>
        <v>-4999.232573012151</v>
      </c>
      <c r="K64" s="13">
        <f t="shared" si="7"/>
        <v>22.395915457231588</v>
      </c>
      <c r="L64" s="13">
        <f t="shared" si="7"/>
        <v>35.11394119109039</v>
      </c>
      <c r="M64" s="13">
        <f t="shared" si="7"/>
        <v>40.14069177273925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39.59053265569607</v>
      </c>
      <c r="W64" s="13">
        <f t="shared" si="7"/>
        <v>88.30158611674806</v>
      </c>
      <c r="X64" s="13">
        <f t="shared" si="7"/>
        <v>0</v>
      </c>
      <c r="Y64" s="13">
        <f t="shared" si="7"/>
        <v>0</v>
      </c>
      <c r="Z64" s="14">
        <f t="shared" si="7"/>
        <v>88.30162274575247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88.3016396137673</v>
      </c>
      <c r="E66" s="16">
        <f t="shared" si="7"/>
        <v>88.3016396137673</v>
      </c>
      <c r="F66" s="16">
        <f t="shared" si="7"/>
        <v>44.95884305789259</v>
      </c>
      <c r="G66" s="16">
        <f t="shared" si="7"/>
        <v>56.54293314609017</v>
      </c>
      <c r="H66" s="16">
        <f t="shared" si="7"/>
        <v>88.00790987788073</v>
      </c>
      <c r="I66" s="16">
        <f t="shared" si="7"/>
        <v>66.01671664646207</v>
      </c>
      <c r="J66" s="16">
        <f t="shared" si="7"/>
        <v>-78.19724739542137</v>
      </c>
      <c r="K66" s="16">
        <f t="shared" si="7"/>
        <v>69.22271428259779</v>
      </c>
      <c r="L66" s="16">
        <f t="shared" si="7"/>
        <v>31.073298143230275</v>
      </c>
      <c r="M66" s="16">
        <f t="shared" si="7"/>
        <v>170.14458772958187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95.91300814487322</v>
      </c>
      <c r="W66" s="16">
        <f t="shared" si="7"/>
        <v>88.30144012625765</v>
      </c>
      <c r="X66" s="16">
        <f t="shared" si="7"/>
        <v>0</v>
      </c>
      <c r="Y66" s="16">
        <f t="shared" si="7"/>
        <v>0</v>
      </c>
      <c r="Z66" s="17">
        <f t="shared" si="7"/>
        <v>88.3016396137673</v>
      </c>
    </row>
    <row r="67" spans="1:26" ht="13.5" hidden="1">
      <c r="A67" s="40" t="s">
        <v>120</v>
      </c>
      <c r="B67" s="23">
        <v>48373253</v>
      </c>
      <c r="C67" s="23"/>
      <c r="D67" s="24">
        <v>63815701</v>
      </c>
      <c r="E67" s="25">
        <v>63815701</v>
      </c>
      <c r="F67" s="25">
        <v>12929683</v>
      </c>
      <c r="G67" s="25">
        <v>4464451</v>
      </c>
      <c r="H67" s="25">
        <v>8627795</v>
      </c>
      <c r="I67" s="25">
        <v>26021929</v>
      </c>
      <c r="J67" s="25">
        <v>3641491</v>
      </c>
      <c r="K67" s="25">
        <v>7059575</v>
      </c>
      <c r="L67" s="25">
        <v>3303431</v>
      </c>
      <c r="M67" s="25">
        <v>14004497</v>
      </c>
      <c r="N67" s="25"/>
      <c r="O67" s="25"/>
      <c r="P67" s="25"/>
      <c r="Q67" s="25"/>
      <c r="R67" s="25"/>
      <c r="S67" s="25"/>
      <c r="T67" s="25"/>
      <c r="U67" s="25"/>
      <c r="V67" s="25">
        <v>40026426</v>
      </c>
      <c r="W67" s="25">
        <v>31907844</v>
      </c>
      <c r="X67" s="25"/>
      <c r="Y67" s="24"/>
      <c r="Z67" s="26">
        <v>63815701</v>
      </c>
    </row>
    <row r="68" spans="1:26" ht="13.5" hidden="1">
      <c r="A68" s="36" t="s">
        <v>31</v>
      </c>
      <c r="B68" s="18">
        <v>8387927</v>
      </c>
      <c r="C68" s="18"/>
      <c r="D68" s="19">
        <v>8832882</v>
      </c>
      <c r="E68" s="20">
        <v>8832882</v>
      </c>
      <c r="F68" s="20">
        <v>8826120</v>
      </c>
      <c r="G68" s="20">
        <v>-43525</v>
      </c>
      <c r="H68" s="20"/>
      <c r="I68" s="20">
        <v>8782595</v>
      </c>
      <c r="J68" s="20"/>
      <c r="K68" s="20">
        <v>1310</v>
      </c>
      <c r="L68" s="20"/>
      <c r="M68" s="20">
        <v>1310</v>
      </c>
      <c r="N68" s="20"/>
      <c r="O68" s="20"/>
      <c r="P68" s="20"/>
      <c r="Q68" s="20"/>
      <c r="R68" s="20"/>
      <c r="S68" s="20"/>
      <c r="T68" s="20"/>
      <c r="U68" s="20"/>
      <c r="V68" s="20">
        <v>8783905</v>
      </c>
      <c r="W68" s="20">
        <v>4416444</v>
      </c>
      <c r="X68" s="20"/>
      <c r="Y68" s="19"/>
      <c r="Z68" s="22">
        <v>8832882</v>
      </c>
    </row>
    <row r="69" spans="1:26" ht="13.5" hidden="1">
      <c r="A69" s="37" t="s">
        <v>32</v>
      </c>
      <c r="B69" s="18">
        <v>38849643</v>
      </c>
      <c r="C69" s="18"/>
      <c r="D69" s="19">
        <v>53036324</v>
      </c>
      <c r="E69" s="20">
        <v>53036324</v>
      </c>
      <c r="F69" s="20">
        <v>4037596</v>
      </c>
      <c r="G69" s="20">
        <v>4433919</v>
      </c>
      <c r="H69" s="20">
        <v>8532724</v>
      </c>
      <c r="I69" s="20">
        <v>17004239</v>
      </c>
      <c r="J69" s="20">
        <v>3729989</v>
      </c>
      <c r="K69" s="20">
        <v>6966587</v>
      </c>
      <c r="L69" s="20">
        <v>3211928</v>
      </c>
      <c r="M69" s="20">
        <v>13908504</v>
      </c>
      <c r="N69" s="20"/>
      <c r="O69" s="20"/>
      <c r="P69" s="20"/>
      <c r="Q69" s="20"/>
      <c r="R69" s="20"/>
      <c r="S69" s="20"/>
      <c r="T69" s="20"/>
      <c r="U69" s="20"/>
      <c r="V69" s="20">
        <v>30912743</v>
      </c>
      <c r="W69" s="20">
        <v>26518152</v>
      </c>
      <c r="X69" s="20"/>
      <c r="Y69" s="19"/>
      <c r="Z69" s="22">
        <v>53036324</v>
      </c>
    </row>
    <row r="70" spans="1:26" ht="13.5" hidden="1">
      <c r="A70" s="38" t="s">
        <v>114</v>
      </c>
      <c r="B70" s="18">
        <v>22767884</v>
      </c>
      <c r="C70" s="18"/>
      <c r="D70" s="19">
        <v>28527193</v>
      </c>
      <c r="E70" s="20">
        <v>28527193</v>
      </c>
      <c r="F70" s="20">
        <v>2259849</v>
      </c>
      <c r="G70" s="20">
        <v>2292787</v>
      </c>
      <c r="H70" s="20">
        <v>2038861</v>
      </c>
      <c r="I70" s="20">
        <v>6591497</v>
      </c>
      <c r="J70" s="20">
        <v>-770647</v>
      </c>
      <c r="K70" s="20">
        <v>2844213</v>
      </c>
      <c r="L70" s="20">
        <v>1366712</v>
      </c>
      <c r="M70" s="20">
        <v>3440278</v>
      </c>
      <c r="N70" s="20"/>
      <c r="O70" s="20"/>
      <c r="P70" s="20"/>
      <c r="Q70" s="20"/>
      <c r="R70" s="20"/>
      <c r="S70" s="20"/>
      <c r="T70" s="20"/>
      <c r="U70" s="20"/>
      <c r="V70" s="20">
        <v>10031775</v>
      </c>
      <c r="W70" s="20">
        <v>14263596</v>
      </c>
      <c r="X70" s="20"/>
      <c r="Y70" s="19"/>
      <c r="Z70" s="22">
        <v>28527193</v>
      </c>
    </row>
    <row r="71" spans="1:26" ht="13.5" hidden="1">
      <c r="A71" s="38" t="s">
        <v>115</v>
      </c>
      <c r="B71" s="18">
        <v>6981578</v>
      </c>
      <c r="C71" s="18"/>
      <c r="D71" s="19">
        <v>11062679</v>
      </c>
      <c r="E71" s="20">
        <v>11062679</v>
      </c>
      <c r="F71" s="20">
        <v>769659</v>
      </c>
      <c r="G71" s="20">
        <v>964792</v>
      </c>
      <c r="H71" s="20">
        <v>5370185</v>
      </c>
      <c r="I71" s="20">
        <v>7104636</v>
      </c>
      <c r="J71" s="20">
        <v>4503330</v>
      </c>
      <c r="K71" s="20">
        <v>1899935</v>
      </c>
      <c r="L71" s="20">
        <v>762242</v>
      </c>
      <c r="M71" s="20">
        <v>7165507</v>
      </c>
      <c r="N71" s="20"/>
      <c r="O71" s="20"/>
      <c r="P71" s="20"/>
      <c r="Q71" s="20"/>
      <c r="R71" s="20"/>
      <c r="S71" s="20"/>
      <c r="T71" s="20"/>
      <c r="U71" s="20"/>
      <c r="V71" s="20">
        <v>14270143</v>
      </c>
      <c r="W71" s="20">
        <v>5531328</v>
      </c>
      <c r="X71" s="20"/>
      <c r="Y71" s="19"/>
      <c r="Z71" s="22">
        <v>11062679</v>
      </c>
    </row>
    <row r="72" spans="1:26" ht="13.5" hidden="1">
      <c r="A72" s="38" t="s">
        <v>116</v>
      </c>
      <c r="B72" s="18">
        <v>4411722</v>
      </c>
      <c r="C72" s="18"/>
      <c r="D72" s="19">
        <v>6533724</v>
      </c>
      <c r="E72" s="20">
        <v>6533724</v>
      </c>
      <c r="F72" s="20">
        <v>428960</v>
      </c>
      <c r="G72" s="20">
        <v>592940</v>
      </c>
      <c r="H72" s="20">
        <v>544848</v>
      </c>
      <c r="I72" s="20">
        <v>1566748</v>
      </c>
      <c r="J72" s="20">
        <v>1997</v>
      </c>
      <c r="K72" s="20">
        <v>1055503</v>
      </c>
      <c r="L72" s="20">
        <v>499559</v>
      </c>
      <c r="M72" s="20">
        <v>1557059</v>
      </c>
      <c r="N72" s="20"/>
      <c r="O72" s="20"/>
      <c r="P72" s="20"/>
      <c r="Q72" s="20"/>
      <c r="R72" s="20"/>
      <c r="S72" s="20"/>
      <c r="T72" s="20"/>
      <c r="U72" s="20"/>
      <c r="V72" s="20">
        <v>3123807</v>
      </c>
      <c r="W72" s="20">
        <v>3266862</v>
      </c>
      <c r="X72" s="20"/>
      <c r="Y72" s="19"/>
      <c r="Z72" s="22">
        <v>6533724</v>
      </c>
    </row>
    <row r="73" spans="1:26" ht="13.5" hidden="1">
      <c r="A73" s="38" t="s">
        <v>117</v>
      </c>
      <c r="B73" s="18">
        <v>4688459</v>
      </c>
      <c r="C73" s="18"/>
      <c r="D73" s="19">
        <v>6912728</v>
      </c>
      <c r="E73" s="20">
        <v>6912728</v>
      </c>
      <c r="F73" s="20">
        <v>579128</v>
      </c>
      <c r="G73" s="20">
        <v>583400</v>
      </c>
      <c r="H73" s="20">
        <v>578830</v>
      </c>
      <c r="I73" s="20">
        <v>1741358</v>
      </c>
      <c r="J73" s="20">
        <v>-4691</v>
      </c>
      <c r="K73" s="20">
        <v>1166936</v>
      </c>
      <c r="L73" s="20">
        <v>583415</v>
      </c>
      <c r="M73" s="20">
        <v>1745660</v>
      </c>
      <c r="N73" s="20"/>
      <c r="O73" s="20"/>
      <c r="P73" s="20"/>
      <c r="Q73" s="20"/>
      <c r="R73" s="20"/>
      <c r="S73" s="20"/>
      <c r="T73" s="20"/>
      <c r="U73" s="20"/>
      <c r="V73" s="20">
        <v>3487018</v>
      </c>
      <c r="W73" s="20">
        <v>3456366</v>
      </c>
      <c r="X73" s="20"/>
      <c r="Y73" s="19"/>
      <c r="Z73" s="22">
        <v>6912728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1135683</v>
      </c>
      <c r="C75" s="27"/>
      <c r="D75" s="28">
        <v>1946495</v>
      </c>
      <c r="E75" s="29">
        <v>1946495</v>
      </c>
      <c r="F75" s="29">
        <v>65967</v>
      </c>
      <c r="G75" s="29">
        <v>74057</v>
      </c>
      <c r="H75" s="29">
        <v>95071</v>
      </c>
      <c r="I75" s="29">
        <v>235095</v>
      </c>
      <c r="J75" s="29">
        <v>-88498</v>
      </c>
      <c r="K75" s="29">
        <v>91678</v>
      </c>
      <c r="L75" s="29">
        <v>91503</v>
      </c>
      <c r="M75" s="29">
        <v>94683</v>
      </c>
      <c r="N75" s="29"/>
      <c r="O75" s="29"/>
      <c r="P75" s="29"/>
      <c r="Q75" s="29"/>
      <c r="R75" s="29"/>
      <c r="S75" s="29"/>
      <c r="T75" s="29"/>
      <c r="U75" s="29"/>
      <c r="V75" s="29">
        <v>329778</v>
      </c>
      <c r="W75" s="29">
        <v>973248</v>
      </c>
      <c r="X75" s="29"/>
      <c r="Y75" s="28"/>
      <c r="Z75" s="30">
        <v>1946495</v>
      </c>
    </row>
    <row r="76" spans="1:26" ht="13.5" hidden="1">
      <c r="A76" s="41" t="s">
        <v>121</v>
      </c>
      <c r="B76" s="31">
        <v>42369892</v>
      </c>
      <c r="C76" s="31"/>
      <c r="D76" s="32">
        <v>55617029</v>
      </c>
      <c r="E76" s="33">
        <v>55617029</v>
      </c>
      <c r="F76" s="33">
        <v>3032320</v>
      </c>
      <c r="G76" s="33">
        <v>3501515</v>
      </c>
      <c r="H76" s="33">
        <v>4035507</v>
      </c>
      <c r="I76" s="33">
        <v>10569342</v>
      </c>
      <c r="J76" s="33">
        <v>3552244</v>
      </c>
      <c r="K76" s="33">
        <v>3705384</v>
      </c>
      <c r="L76" s="33">
        <v>2575960</v>
      </c>
      <c r="M76" s="33">
        <v>9833588</v>
      </c>
      <c r="N76" s="33"/>
      <c r="O76" s="33"/>
      <c r="P76" s="33"/>
      <c r="Q76" s="33"/>
      <c r="R76" s="33"/>
      <c r="S76" s="33"/>
      <c r="T76" s="33"/>
      <c r="U76" s="33"/>
      <c r="V76" s="33">
        <v>20402930</v>
      </c>
      <c r="W76" s="33">
        <v>27808512</v>
      </c>
      <c r="X76" s="33"/>
      <c r="Y76" s="32"/>
      <c r="Z76" s="34">
        <v>55617029</v>
      </c>
    </row>
    <row r="77" spans="1:26" ht="13.5" hidden="1">
      <c r="A77" s="36" t="s">
        <v>31</v>
      </c>
      <c r="B77" s="18">
        <v>7803995</v>
      </c>
      <c r="C77" s="18"/>
      <c r="D77" s="19">
        <v>7066306</v>
      </c>
      <c r="E77" s="20">
        <v>7066306</v>
      </c>
      <c r="F77" s="20">
        <v>332050</v>
      </c>
      <c r="G77" s="20">
        <v>634281</v>
      </c>
      <c r="H77" s="20">
        <v>665428</v>
      </c>
      <c r="I77" s="20">
        <v>1631759</v>
      </c>
      <c r="J77" s="20">
        <v>666120</v>
      </c>
      <c r="K77" s="20">
        <v>676439</v>
      </c>
      <c r="L77" s="20">
        <v>437164</v>
      </c>
      <c r="M77" s="20">
        <v>1779723</v>
      </c>
      <c r="N77" s="20"/>
      <c r="O77" s="20"/>
      <c r="P77" s="20"/>
      <c r="Q77" s="20"/>
      <c r="R77" s="20"/>
      <c r="S77" s="20"/>
      <c r="T77" s="20"/>
      <c r="U77" s="20"/>
      <c r="V77" s="20">
        <v>3411482</v>
      </c>
      <c r="W77" s="20">
        <v>3533148</v>
      </c>
      <c r="X77" s="20"/>
      <c r="Y77" s="19"/>
      <c r="Z77" s="22">
        <v>7066306</v>
      </c>
    </row>
    <row r="78" spans="1:26" ht="13.5" hidden="1">
      <c r="A78" s="37" t="s">
        <v>32</v>
      </c>
      <c r="B78" s="18">
        <v>34565897</v>
      </c>
      <c r="C78" s="18"/>
      <c r="D78" s="19">
        <v>46831936</v>
      </c>
      <c r="E78" s="20">
        <v>46831936</v>
      </c>
      <c r="F78" s="20">
        <v>2670612</v>
      </c>
      <c r="G78" s="20">
        <v>2825360</v>
      </c>
      <c r="H78" s="20">
        <v>3286409</v>
      </c>
      <c r="I78" s="20">
        <v>8782381</v>
      </c>
      <c r="J78" s="20">
        <v>2816921</v>
      </c>
      <c r="K78" s="20">
        <v>2965483</v>
      </c>
      <c r="L78" s="20">
        <v>2110363</v>
      </c>
      <c r="M78" s="20">
        <v>7892767</v>
      </c>
      <c r="N78" s="20"/>
      <c r="O78" s="20"/>
      <c r="P78" s="20"/>
      <c r="Q78" s="20"/>
      <c r="R78" s="20"/>
      <c r="S78" s="20"/>
      <c r="T78" s="20"/>
      <c r="U78" s="20"/>
      <c r="V78" s="20">
        <v>16675148</v>
      </c>
      <c r="W78" s="20">
        <v>23415972</v>
      </c>
      <c r="X78" s="20"/>
      <c r="Y78" s="19"/>
      <c r="Z78" s="22">
        <v>46831936</v>
      </c>
    </row>
    <row r="79" spans="1:26" ht="13.5" hidden="1">
      <c r="A79" s="38" t="s">
        <v>114</v>
      </c>
      <c r="B79" s="18">
        <v>23937437</v>
      </c>
      <c r="C79" s="18"/>
      <c r="D79" s="19">
        <v>25189975</v>
      </c>
      <c r="E79" s="20">
        <v>25189975</v>
      </c>
      <c r="F79" s="20">
        <v>1907858</v>
      </c>
      <c r="G79" s="20">
        <v>2045035</v>
      </c>
      <c r="H79" s="20">
        <v>2251588</v>
      </c>
      <c r="I79" s="20">
        <v>6204481</v>
      </c>
      <c r="J79" s="20">
        <v>1846083</v>
      </c>
      <c r="K79" s="20">
        <v>1960096</v>
      </c>
      <c r="L79" s="20">
        <v>1345618</v>
      </c>
      <c r="M79" s="20">
        <v>5151797</v>
      </c>
      <c r="N79" s="20"/>
      <c r="O79" s="20"/>
      <c r="P79" s="20"/>
      <c r="Q79" s="20"/>
      <c r="R79" s="20"/>
      <c r="S79" s="20"/>
      <c r="T79" s="20"/>
      <c r="U79" s="20"/>
      <c r="V79" s="20">
        <v>11356278</v>
      </c>
      <c r="W79" s="20">
        <v>12594990</v>
      </c>
      <c r="X79" s="20"/>
      <c r="Y79" s="19"/>
      <c r="Z79" s="22">
        <v>25189975</v>
      </c>
    </row>
    <row r="80" spans="1:26" ht="13.5" hidden="1">
      <c r="A80" s="38" t="s">
        <v>115</v>
      </c>
      <c r="B80" s="18">
        <v>4720948</v>
      </c>
      <c r="C80" s="18"/>
      <c r="D80" s="19">
        <v>9768525</v>
      </c>
      <c r="E80" s="20">
        <v>9768525</v>
      </c>
      <c r="F80" s="20">
        <v>336938</v>
      </c>
      <c r="G80" s="20">
        <v>363324</v>
      </c>
      <c r="H80" s="20">
        <v>438395</v>
      </c>
      <c r="I80" s="20">
        <v>1138657</v>
      </c>
      <c r="J80" s="20">
        <v>430565</v>
      </c>
      <c r="K80" s="20">
        <v>474016</v>
      </c>
      <c r="L80" s="20">
        <v>366259</v>
      </c>
      <c r="M80" s="20">
        <v>1270840</v>
      </c>
      <c r="N80" s="20"/>
      <c r="O80" s="20"/>
      <c r="P80" s="20"/>
      <c r="Q80" s="20"/>
      <c r="R80" s="20"/>
      <c r="S80" s="20"/>
      <c r="T80" s="20"/>
      <c r="U80" s="20"/>
      <c r="V80" s="20">
        <v>2409497</v>
      </c>
      <c r="W80" s="20">
        <v>4884264</v>
      </c>
      <c r="X80" s="20"/>
      <c r="Y80" s="19"/>
      <c r="Z80" s="22">
        <v>9768525</v>
      </c>
    </row>
    <row r="81" spans="1:26" ht="13.5" hidden="1">
      <c r="A81" s="38" t="s">
        <v>116</v>
      </c>
      <c r="B81" s="18">
        <v>3125462</v>
      </c>
      <c r="C81" s="18"/>
      <c r="D81" s="19">
        <v>5769385</v>
      </c>
      <c r="E81" s="20">
        <v>5769385</v>
      </c>
      <c r="F81" s="20">
        <v>216866</v>
      </c>
      <c r="G81" s="20">
        <v>192341</v>
      </c>
      <c r="H81" s="20">
        <v>350227</v>
      </c>
      <c r="I81" s="20">
        <v>759434</v>
      </c>
      <c r="J81" s="20">
        <v>305759</v>
      </c>
      <c r="K81" s="20">
        <v>270025</v>
      </c>
      <c r="L81" s="20">
        <v>193626</v>
      </c>
      <c r="M81" s="20">
        <v>769410</v>
      </c>
      <c r="N81" s="20"/>
      <c r="O81" s="20"/>
      <c r="P81" s="20"/>
      <c r="Q81" s="20"/>
      <c r="R81" s="20"/>
      <c r="S81" s="20"/>
      <c r="T81" s="20"/>
      <c r="U81" s="20"/>
      <c r="V81" s="20">
        <v>1528844</v>
      </c>
      <c r="W81" s="20">
        <v>2884692</v>
      </c>
      <c r="X81" s="20"/>
      <c r="Y81" s="19"/>
      <c r="Z81" s="22">
        <v>5769385</v>
      </c>
    </row>
    <row r="82" spans="1:26" ht="13.5" hidden="1">
      <c r="A82" s="38" t="s">
        <v>117</v>
      </c>
      <c r="B82" s="18">
        <v>2782050</v>
      </c>
      <c r="C82" s="18"/>
      <c r="D82" s="19">
        <v>6104051</v>
      </c>
      <c r="E82" s="20">
        <v>6104051</v>
      </c>
      <c r="F82" s="20">
        <v>208950</v>
      </c>
      <c r="G82" s="20">
        <v>224660</v>
      </c>
      <c r="H82" s="20">
        <v>246199</v>
      </c>
      <c r="I82" s="20">
        <v>679809</v>
      </c>
      <c r="J82" s="20">
        <v>234514</v>
      </c>
      <c r="K82" s="20">
        <v>261346</v>
      </c>
      <c r="L82" s="20">
        <v>204860</v>
      </c>
      <c r="M82" s="20">
        <v>700720</v>
      </c>
      <c r="N82" s="20"/>
      <c r="O82" s="20"/>
      <c r="P82" s="20"/>
      <c r="Q82" s="20"/>
      <c r="R82" s="20"/>
      <c r="S82" s="20"/>
      <c r="T82" s="20"/>
      <c r="U82" s="20"/>
      <c r="V82" s="20">
        <v>1380529</v>
      </c>
      <c r="W82" s="20">
        <v>3052026</v>
      </c>
      <c r="X82" s="20"/>
      <c r="Y82" s="19"/>
      <c r="Z82" s="22">
        <v>6104051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1718787</v>
      </c>
      <c r="E84" s="29">
        <v>1718787</v>
      </c>
      <c r="F84" s="29">
        <v>29658</v>
      </c>
      <c r="G84" s="29">
        <v>41874</v>
      </c>
      <c r="H84" s="29">
        <v>83670</v>
      </c>
      <c r="I84" s="29">
        <v>155202</v>
      </c>
      <c r="J84" s="29">
        <v>69203</v>
      </c>
      <c r="K84" s="29">
        <v>63462</v>
      </c>
      <c r="L84" s="29">
        <v>28433</v>
      </c>
      <c r="M84" s="29">
        <v>161098</v>
      </c>
      <c r="N84" s="29"/>
      <c r="O84" s="29"/>
      <c r="P84" s="29"/>
      <c r="Q84" s="29"/>
      <c r="R84" s="29"/>
      <c r="S84" s="29"/>
      <c r="T84" s="29"/>
      <c r="U84" s="29"/>
      <c r="V84" s="29">
        <v>316300</v>
      </c>
      <c r="W84" s="29">
        <v>859392</v>
      </c>
      <c r="X84" s="29"/>
      <c r="Y84" s="28"/>
      <c r="Z84" s="30">
        <v>1718787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2019-01-31T09:40:24Z</dcterms:created>
  <dcterms:modified xsi:type="dcterms:W3CDTF">2019-01-31T09:42:50Z</dcterms:modified>
  <cp:category/>
  <cp:version/>
  <cp:contentType/>
  <cp:contentStatus/>
</cp:coreProperties>
</file>