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'DC37'!$A$1:$Z$66</definedName>
    <definedName name="_xlnm.Print_Area" localSheetId="12">'DC38'!$A$1:$Z$66</definedName>
    <definedName name="_xlnm.Print_Area" localSheetId="18">'DC39'!$A$1:$Z$66</definedName>
    <definedName name="_xlnm.Print_Area" localSheetId="22">'DC40'!$A$1:$Z$66</definedName>
    <definedName name="_xlnm.Print_Area" localSheetId="1">'NW371'!$A$1:$Z$66</definedName>
    <definedName name="_xlnm.Print_Area" localSheetId="2">'NW372'!$A$1:$Z$66</definedName>
    <definedName name="_xlnm.Print_Area" localSheetId="3">'NW373'!$A$1:$Z$66</definedName>
    <definedName name="_xlnm.Print_Area" localSheetId="4">'NW374'!$A$1:$Z$66</definedName>
    <definedName name="_xlnm.Print_Area" localSheetId="5">'NW375'!$A$1:$Z$66</definedName>
    <definedName name="_xlnm.Print_Area" localSheetId="7">'NW381'!$A$1:$Z$66</definedName>
    <definedName name="_xlnm.Print_Area" localSheetId="8">'NW382'!$A$1:$Z$66</definedName>
    <definedName name="_xlnm.Print_Area" localSheetId="9">'NW383'!$A$1:$Z$66</definedName>
    <definedName name="_xlnm.Print_Area" localSheetId="10">'NW384'!$A$1:$Z$66</definedName>
    <definedName name="_xlnm.Print_Area" localSheetId="11">'NW385'!$A$1:$Z$66</definedName>
    <definedName name="_xlnm.Print_Area" localSheetId="13">'NW392'!$A$1:$Z$66</definedName>
    <definedName name="_xlnm.Print_Area" localSheetId="14">'NW393'!$A$1:$Z$66</definedName>
    <definedName name="_xlnm.Print_Area" localSheetId="15">'NW394'!$A$1:$Z$66</definedName>
    <definedName name="_xlnm.Print_Area" localSheetId="16">'NW396'!$A$1:$Z$66</definedName>
    <definedName name="_xlnm.Print_Area" localSheetId="17">'NW397'!$A$1:$Z$66</definedName>
    <definedName name="_xlnm.Print_Area" localSheetId="19">'NW403'!$A$1:$Z$66</definedName>
    <definedName name="_xlnm.Print_Area" localSheetId="20">'NW404'!$A$1:$Z$66</definedName>
    <definedName name="_xlnm.Print_Area" localSheetId="21">'NW405'!$A$1:$Z$66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<sst xmlns="http://schemas.openxmlformats.org/spreadsheetml/2006/main" count="2553" uniqueCount="113">
  <si>
    <t>North West: Moretele(NW371)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</si>
  <si>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</si>
  <si>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</si>
  <si>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</si>
  <si>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</si>
  <si>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</si>
  <si>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</si>
  <si>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</si>
  <si>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</si>
  <si>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</si>
  <si>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</si>
  <si>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</si>
  <si>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</si>
  <si>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</si>
  <si>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</si>
  <si>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</si>
  <si>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</si>
  <si>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</si>
  <si>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</si>
  <si>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</si>
  <si>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</si>
  <si>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</si>
  <si>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</si>
  <si>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</si>
  <si>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</si>
  <si>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</si>
  <si>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</si>
  <si>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</si>
  <si>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</si>
  <si>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</si>
  <si>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</si>
  <si>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</si>
  <si>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</si>
  <si>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</si>
  <si>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</si>
  <si>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</si>
  <si>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</si>
  <si>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</si>
  <si>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</si>
  <si>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</si>
  <si>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</si>
  <si>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</si>
  <si>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</si>
  <si>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</si>
  <si>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</si>
  <si>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</si>
  <si>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</si>
  <si>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</si>
  <si>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</si>
  <si>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</si>
  <si>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</si>
  <si>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</si>
  <si>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</si>
  <si>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</si>
  <si>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</si>
  <si>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</si>
  <si>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</si>
  <si>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</si>
  <si>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</si>
  <si>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</si>
  <si>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</si>
  <si>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</si>
  <si>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</si>
  <si>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</si>
  <si>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</si>
  <si>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</si>
  <si>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Madibeng(NW372) - Table C1 Schedule Quarterly Budget Statement Summary for 2nd Quarter ended 31 December 2018 (Figures Finalised as at 2019/01/30)</t>
  </si>
  <si>
    <t>North West: Rustenburg(NW373) - Table C1 Schedule Quarterly Budget Statement Summary for 2nd Quarter ended 31 December 2018 (Figures Finalised as at 2019/01/30)</t>
  </si>
  <si>
    <t>North West: Kgetlengrivier(NW374) - Table C1 Schedule Quarterly Budget Statement Summary for 2nd Quarter ended 31 December 2018 (Figures Finalised as at 2019/01/30)</t>
  </si>
  <si>
    <t>North West: Moses Kotane(NW375) - Table C1 Schedule Quarterly Budget Statement Summary for 2nd Quarter ended 31 December 2018 (Figures Finalised as at 2019/01/30)</t>
  </si>
  <si>
    <t>North West: Bojanala Platinum(DC37) - Table C1 Schedule Quarterly Budget Statement Summary for 2nd Quarter ended 31 December 2018 (Figures Finalised as at 2019/01/30)</t>
  </si>
  <si>
    <t>North West: Ratlou(NW381) - Table C1 Schedule Quarterly Budget Statement Summary for 2nd Quarter ended 31 December 2018 (Figures Finalised as at 2019/01/30)</t>
  </si>
  <si>
    <t>North West: Tswaing(NW382) - Table C1 Schedule Quarterly Budget Statement Summary for 2nd Quarter ended 31 December 2018 (Figures Finalised as at 2019/01/30)</t>
  </si>
  <si>
    <t>North West: Mafikeng(NW383) - Table C1 Schedule Quarterly Budget Statement Summary for 2nd Quarter ended 31 December 2018 (Figures Finalised as at 2019/01/30)</t>
  </si>
  <si>
    <t>North West: Ditsobotla(NW384) - Table C1 Schedule Quarterly Budget Statement Summary for 2nd Quarter ended 31 December 2018 (Figures Finalised as at 2019/01/30)</t>
  </si>
  <si>
    <t>North West: Ramotshere Moiloa(NW385) - Table C1 Schedule Quarterly Budget Statement Summary for 2nd Quarter ended 31 December 2018 (Figures Finalised as at 2019/01/30)</t>
  </si>
  <si>
    <t>North West: Ngaka Modiri Molema(DC38) - Table C1 Schedule Quarterly Budget Statement Summary for 2nd Quarter ended 31 December 2018 (Figures Finalised as at 2019/01/30)</t>
  </si>
  <si>
    <t>North West: Naledi (NW)(NW392) - Table C1 Schedule Quarterly Budget Statement Summary for 2nd Quarter ended 31 December 2018 (Figures Finalised as at 2019/01/30)</t>
  </si>
  <si>
    <t>North West: Mamusa(NW393) - Table C1 Schedule Quarterly Budget Statement Summary for 2nd Quarter ended 31 December 2018 (Figures Finalised as at 2019/01/30)</t>
  </si>
  <si>
    <t>North West: Greater Taung(NW394) - Table C1 Schedule Quarterly Budget Statement Summary for 2nd Quarter ended 31 December 2018 (Figures Finalised as at 2019/01/30)</t>
  </si>
  <si>
    <t>North West: Lekwa-Teemane(NW396) - Table C1 Schedule Quarterly Budget Statement Summary for 2nd Quarter ended 31 December 2018 (Figures Finalised as at 2019/01/30)</t>
  </si>
  <si>
    <t>North West: Kagisano-Molopo(NW397) - Table C1 Schedule Quarterly Budget Statement Summary for 2nd Quarter ended 31 December 2018 (Figures Finalised as at 2019/01/30)</t>
  </si>
  <si>
    <t>North West: Dr Ruth Segomotsi Mompati(DC39) - Table C1 Schedule Quarterly Budget Statement Summary for 2nd Quarter ended 31 December 2018 (Figures Finalised as at 2019/01/30)</t>
  </si>
  <si>
    <t>North West: City of Matlosana(NW403) - Table C1 Schedule Quarterly Budget Statement Summary for 2nd Quarter ended 31 December 2018 (Figures Finalised as at 2019/01/30)</t>
  </si>
  <si>
    <t>North West: Maquassi Hills(NW404) - Table C1 Schedule Quarterly Budget Statement Summary for 2nd Quarter ended 31 December 2018 (Figures Finalised as at 2019/01/30)</t>
  </si>
  <si>
    <t>North West: J B Marks(NW405) - Table C1 Schedule Quarterly Budget Statement Summary for 2nd Quarter ended 31 December 2018 (Figures Finalised as at 2019/01/30)</t>
  </si>
  <si>
    <t>North West: Dr Kenneth Kaunda(DC40) - Table C1 Schedule Quarterly Budget Statement Summary for 2nd Quarter ended 31 December 2018 (Figures Finalised as at 2019/01/30)</t>
  </si>
  <si>
    <t>Summary - Table C1 Schedule Quarterly Budget Statement Summary for 2nd Quarter ended 31 December 2018 (Figures Finalised as at 2019/01/30)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</si>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</sst>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182" fontId="5" fillId="0" borderId="45" xfId="0" applyNumberFormat="1" applyFont="1" applyFill="1" applyBorder="1" applyAlignment="1" applyProtection="1">
      <alignment/>
      <protection/>
    </xf>
    <xf numFmtId="182" fontId="5" fillId="0" borderId="46" xfId="0" applyNumberFormat="1" applyFont="1" applyFill="1" applyBorder="1" applyAlignment="1" applyProtection="1">
      <alignment/>
      <protection/>
    </xf>
    <xf numFmtId="182" fontId="5" fillId="0" borderId="47" xfId="0" applyNumberFormat="1" applyFont="1" applyFill="1" applyBorder="1" applyAlignment="1" applyProtection="1">
      <alignment/>
      <protection/>
    </xf>
    <xf numFmtId="180" fontId="5" fillId="0" borderId="46" xfId="0" applyNumberFormat="1" applyFont="1" applyFill="1" applyBorder="1" applyAlignment="1" applyProtection="1">
      <alignment/>
      <protection/>
    </xf>
    <xf numFmtId="182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1716689211</v>
      </c>
      <c r="C5" s="18">
        <v>0</v>
      </c>
      <c r="D5" s="58">
        <v>2060280000</v>
      </c>
      <c r="E5" s="59">
        <v>2060280000</v>
      </c>
      <c r="F5" s="59">
        <v>256114903</v>
      </c>
      <c r="G5" s="59">
        <v>133524736</v>
      </c>
      <c r="H5" s="59">
        <v>174908734</v>
      </c>
      <c r="I5" s="59">
        <v>564548373</v>
      </c>
      <c r="J5" s="59">
        <v>143821847</v>
      </c>
      <c r="K5" s="59">
        <v>154365983</v>
      </c>
      <c r="L5" s="59">
        <v>144789395</v>
      </c>
      <c r="M5" s="59">
        <v>442977225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1007525598</v>
      </c>
      <c r="W5" s="59">
        <v>1056767785</v>
      </c>
      <c r="X5" s="59">
        <v>-49242187</v>
      </c>
      <c r="Y5" s="60">
        <v>-4.66</v>
      </c>
      <c r="Z5" s="61">
        <v>2060280000</v>
      </c>
    </row>
    <row r="6" spans="1:26" ht="13.5">
      <c r="A6" s="57" t="s">
        <v>32</v>
      </c>
      <c r="B6" s="18">
        <v>7141565310</v>
      </c>
      <c r="C6" s="18">
        <v>0</v>
      </c>
      <c r="D6" s="58">
        <v>7986340240</v>
      </c>
      <c r="E6" s="59">
        <v>7986340240</v>
      </c>
      <c r="F6" s="59">
        <v>629651188</v>
      </c>
      <c r="G6" s="59">
        <v>735938406</v>
      </c>
      <c r="H6" s="59">
        <v>595046611</v>
      </c>
      <c r="I6" s="59">
        <v>1960636205</v>
      </c>
      <c r="J6" s="59">
        <v>694427884</v>
      </c>
      <c r="K6" s="59">
        <v>633286003</v>
      </c>
      <c r="L6" s="59">
        <v>464252143</v>
      </c>
      <c r="M6" s="59">
        <v>1791966030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3752602235</v>
      </c>
      <c r="W6" s="59">
        <v>3965273647</v>
      </c>
      <c r="X6" s="59">
        <v>-212671412</v>
      </c>
      <c r="Y6" s="60">
        <v>-5.36</v>
      </c>
      <c r="Z6" s="61">
        <v>7986340240</v>
      </c>
    </row>
    <row r="7" spans="1:26" ht="13.5">
      <c r="A7" s="57" t="s">
        <v>33</v>
      </c>
      <c r="B7" s="18">
        <v>120770550</v>
      </c>
      <c r="C7" s="18">
        <v>0</v>
      </c>
      <c r="D7" s="58">
        <v>112070819</v>
      </c>
      <c r="E7" s="59">
        <v>112070819</v>
      </c>
      <c r="F7" s="59">
        <v>5248536</v>
      </c>
      <c r="G7" s="59">
        <v>4582673</v>
      </c>
      <c r="H7" s="59">
        <v>9889562</v>
      </c>
      <c r="I7" s="59">
        <v>19720771</v>
      </c>
      <c r="J7" s="59">
        <v>11715165</v>
      </c>
      <c r="K7" s="59">
        <v>9563816</v>
      </c>
      <c r="L7" s="59">
        <v>7571327</v>
      </c>
      <c r="M7" s="59">
        <v>28850308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48571079</v>
      </c>
      <c r="W7" s="59">
        <v>55277892</v>
      </c>
      <c r="X7" s="59">
        <v>-6706813</v>
      </c>
      <c r="Y7" s="60">
        <v>-12.13</v>
      </c>
      <c r="Z7" s="61">
        <v>112070819</v>
      </c>
    </row>
    <row r="8" spans="1:26" ht="13.5">
      <c r="A8" s="57" t="s">
        <v>34</v>
      </c>
      <c r="B8" s="18">
        <v>5316612051</v>
      </c>
      <c r="C8" s="18">
        <v>0</v>
      </c>
      <c r="D8" s="58">
        <v>5650534566</v>
      </c>
      <c r="E8" s="59">
        <v>5650534566</v>
      </c>
      <c r="F8" s="59">
        <v>2046578798</v>
      </c>
      <c r="G8" s="59">
        <v>15860078</v>
      </c>
      <c r="H8" s="59">
        <v>282394</v>
      </c>
      <c r="I8" s="59">
        <v>2062721270</v>
      </c>
      <c r="J8" s="59">
        <v>19467262</v>
      </c>
      <c r="K8" s="59">
        <v>25071751</v>
      </c>
      <c r="L8" s="59">
        <v>1346641569</v>
      </c>
      <c r="M8" s="59">
        <v>1391180582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3453901852</v>
      </c>
      <c r="W8" s="59">
        <v>3633265383</v>
      </c>
      <c r="X8" s="59">
        <v>-179363531</v>
      </c>
      <c r="Y8" s="60">
        <v>-4.94</v>
      </c>
      <c r="Z8" s="61">
        <v>5650534566</v>
      </c>
    </row>
    <row r="9" spans="1:26" ht="13.5">
      <c r="A9" s="57" t="s">
        <v>35</v>
      </c>
      <c r="B9" s="18">
        <v>1183386568</v>
      </c>
      <c r="C9" s="18">
        <v>0</v>
      </c>
      <c r="D9" s="58">
        <v>1642505769</v>
      </c>
      <c r="E9" s="59">
        <v>1642505769</v>
      </c>
      <c r="F9" s="59">
        <v>69675348</v>
      </c>
      <c r="G9" s="59">
        <v>68505371</v>
      </c>
      <c r="H9" s="59">
        <v>94611282</v>
      </c>
      <c r="I9" s="59">
        <v>232792001</v>
      </c>
      <c r="J9" s="59">
        <v>82678633</v>
      </c>
      <c r="K9" s="59">
        <v>91496046</v>
      </c>
      <c r="L9" s="59">
        <v>101902882</v>
      </c>
      <c r="M9" s="59">
        <v>276077561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508869562</v>
      </c>
      <c r="W9" s="59">
        <v>779935091</v>
      </c>
      <c r="X9" s="59">
        <v>-271065529</v>
      </c>
      <c r="Y9" s="60">
        <v>-34.75</v>
      </c>
      <c r="Z9" s="61">
        <v>1642505769</v>
      </c>
    </row>
    <row r="10" spans="1:26" ht="25.5">
      <c r="A10" s="62" t="s">
        <v>97</v>
      </c>
      <c r="B10" s="63">
        <f>SUM(B5:B9)</f>
        <v>15479023690</v>
      </c>
      <c r="C10" s="63">
        <f>SUM(C5:C9)</f>
        <v>0</v>
      </c>
      <c r="D10" s="64">
        <f aca="true" t="shared" si="0" ref="D10:Z10">SUM(D5:D9)</f>
        <v>17451731394</v>
      </c>
      <c r="E10" s="65">
        <f t="shared" si="0"/>
        <v>17451731394</v>
      </c>
      <c r="F10" s="65">
        <f t="shared" si="0"/>
        <v>3007268773</v>
      </c>
      <c r="G10" s="65">
        <f t="shared" si="0"/>
        <v>958411264</v>
      </c>
      <c r="H10" s="65">
        <f t="shared" si="0"/>
        <v>874738583</v>
      </c>
      <c r="I10" s="65">
        <f t="shared" si="0"/>
        <v>4840418620</v>
      </c>
      <c r="J10" s="65">
        <f t="shared" si="0"/>
        <v>952110791</v>
      </c>
      <c r="K10" s="65">
        <f t="shared" si="0"/>
        <v>913783599</v>
      </c>
      <c r="L10" s="65">
        <f t="shared" si="0"/>
        <v>2065157316</v>
      </c>
      <c r="M10" s="65">
        <f t="shared" si="0"/>
        <v>3931051706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8771470326</v>
      </c>
      <c r="W10" s="65">
        <f t="shared" si="0"/>
        <v>9490519798</v>
      </c>
      <c r="X10" s="65">
        <f t="shared" si="0"/>
        <v>-719049472</v>
      </c>
      <c r="Y10" s="66">
        <f>+IF(W10&lt;&gt;0,(X10/W10)*100,0)</f>
        <v>-7.576502523618675</v>
      </c>
      <c r="Z10" s="67">
        <f t="shared" si="0"/>
        <v>17451731394</v>
      </c>
    </row>
    <row r="11" spans="1:26" ht="13.5">
      <c r="A11" s="57" t="s">
        <v>36</v>
      </c>
      <c r="B11" s="18">
        <v>4068460322</v>
      </c>
      <c r="C11" s="18">
        <v>0</v>
      </c>
      <c r="D11" s="58">
        <v>4557731229</v>
      </c>
      <c r="E11" s="59">
        <v>4557731229</v>
      </c>
      <c r="F11" s="59">
        <v>330174290</v>
      </c>
      <c r="G11" s="59">
        <v>310709151</v>
      </c>
      <c r="H11" s="59">
        <v>327448159</v>
      </c>
      <c r="I11" s="59">
        <v>968331600</v>
      </c>
      <c r="J11" s="59">
        <v>388460016</v>
      </c>
      <c r="K11" s="59">
        <v>383758099</v>
      </c>
      <c r="L11" s="59">
        <v>327987435</v>
      </c>
      <c r="M11" s="59">
        <v>1100205550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2068537150</v>
      </c>
      <c r="W11" s="59">
        <v>2280118718</v>
      </c>
      <c r="X11" s="59">
        <v>-211581568</v>
      </c>
      <c r="Y11" s="60">
        <v>-9.28</v>
      </c>
      <c r="Z11" s="61">
        <v>4557731229</v>
      </c>
    </row>
    <row r="12" spans="1:26" ht="13.5">
      <c r="A12" s="57" t="s">
        <v>37</v>
      </c>
      <c r="B12" s="18">
        <v>322088715</v>
      </c>
      <c r="C12" s="18">
        <v>0</v>
      </c>
      <c r="D12" s="58">
        <v>396089899</v>
      </c>
      <c r="E12" s="59">
        <v>396089899</v>
      </c>
      <c r="F12" s="59">
        <v>30288726</v>
      </c>
      <c r="G12" s="59">
        <v>23778943</v>
      </c>
      <c r="H12" s="59">
        <v>27130881</v>
      </c>
      <c r="I12" s="59">
        <v>81198550</v>
      </c>
      <c r="J12" s="59">
        <v>28380713</v>
      </c>
      <c r="K12" s="59">
        <v>30088925</v>
      </c>
      <c r="L12" s="59">
        <v>26580860</v>
      </c>
      <c r="M12" s="59">
        <v>85050498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166249048</v>
      </c>
      <c r="W12" s="59">
        <v>192661847</v>
      </c>
      <c r="X12" s="59">
        <v>-26412799</v>
      </c>
      <c r="Y12" s="60">
        <v>-13.71</v>
      </c>
      <c r="Z12" s="61">
        <v>396089899</v>
      </c>
    </row>
    <row r="13" spans="1:26" ht="13.5">
      <c r="A13" s="57" t="s">
        <v>98</v>
      </c>
      <c r="B13" s="18">
        <v>2531492080</v>
      </c>
      <c r="C13" s="18">
        <v>0</v>
      </c>
      <c r="D13" s="58">
        <v>2707100679</v>
      </c>
      <c r="E13" s="59">
        <v>2707100679</v>
      </c>
      <c r="F13" s="59">
        <v>43063309</v>
      </c>
      <c r="G13" s="59">
        <v>42303491</v>
      </c>
      <c r="H13" s="59">
        <v>41670905</v>
      </c>
      <c r="I13" s="59">
        <v>127037705</v>
      </c>
      <c r="J13" s="59">
        <v>41753828</v>
      </c>
      <c r="K13" s="59">
        <v>41753828</v>
      </c>
      <c r="L13" s="59">
        <v>247625120</v>
      </c>
      <c r="M13" s="59">
        <v>331132776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458170481</v>
      </c>
      <c r="W13" s="59">
        <v>1046514751</v>
      </c>
      <c r="X13" s="59">
        <v>-588344270</v>
      </c>
      <c r="Y13" s="60">
        <v>-56.22</v>
      </c>
      <c r="Z13" s="61">
        <v>2707100679</v>
      </c>
    </row>
    <row r="14" spans="1:26" ht="13.5">
      <c r="A14" s="57" t="s">
        <v>38</v>
      </c>
      <c r="B14" s="18">
        <v>403225777</v>
      </c>
      <c r="C14" s="18">
        <v>0</v>
      </c>
      <c r="D14" s="58">
        <v>250901420</v>
      </c>
      <c r="E14" s="59">
        <v>250901420</v>
      </c>
      <c r="F14" s="59">
        <v>13328193</v>
      </c>
      <c r="G14" s="59">
        <v>20338294</v>
      </c>
      <c r="H14" s="59">
        <v>7369933</v>
      </c>
      <c r="I14" s="59">
        <v>41036420</v>
      </c>
      <c r="J14" s="59">
        <v>6344161</v>
      </c>
      <c r="K14" s="59">
        <v>4393748</v>
      </c>
      <c r="L14" s="59">
        <v>28643270</v>
      </c>
      <c r="M14" s="59">
        <v>39381179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80417599</v>
      </c>
      <c r="W14" s="59">
        <v>175041466</v>
      </c>
      <c r="X14" s="59">
        <v>-94623867</v>
      </c>
      <c r="Y14" s="60">
        <v>-54.06</v>
      </c>
      <c r="Z14" s="61">
        <v>250901420</v>
      </c>
    </row>
    <row r="15" spans="1:26" ht="13.5">
      <c r="A15" s="57" t="s">
        <v>39</v>
      </c>
      <c r="B15" s="18">
        <v>4636957142</v>
      </c>
      <c r="C15" s="18">
        <v>0</v>
      </c>
      <c r="D15" s="58">
        <v>5572484744</v>
      </c>
      <c r="E15" s="59">
        <v>5572484744</v>
      </c>
      <c r="F15" s="59">
        <v>298083305</v>
      </c>
      <c r="G15" s="59">
        <v>419295353</v>
      </c>
      <c r="H15" s="59">
        <v>412579769</v>
      </c>
      <c r="I15" s="59">
        <v>1129958427</v>
      </c>
      <c r="J15" s="59">
        <v>324909830</v>
      </c>
      <c r="K15" s="59">
        <v>441286164</v>
      </c>
      <c r="L15" s="59">
        <v>385184612</v>
      </c>
      <c r="M15" s="59">
        <v>1151380606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2281339033</v>
      </c>
      <c r="W15" s="59">
        <v>2673650043</v>
      </c>
      <c r="X15" s="59">
        <v>-392311010</v>
      </c>
      <c r="Y15" s="60">
        <v>-14.67</v>
      </c>
      <c r="Z15" s="61">
        <v>5572484744</v>
      </c>
    </row>
    <row r="16" spans="1:26" ht="13.5">
      <c r="A16" s="68" t="s">
        <v>40</v>
      </c>
      <c r="B16" s="18">
        <v>122556857</v>
      </c>
      <c r="C16" s="18">
        <v>0</v>
      </c>
      <c r="D16" s="58">
        <v>186594168</v>
      </c>
      <c r="E16" s="59">
        <v>186594168</v>
      </c>
      <c r="F16" s="59">
        <v>5359855</v>
      </c>
      <c r="G16" s="59">
        <v>16272511</v>
      </c>
      <c r="H16" s="59">
        <v>7134666</v>
      </c>
      <c r="I16" s="59">
        <v>28767032</v>
      </c>
      <c r="J16" s="59">
        <v>29476501</v>
      </c>
      <c r="K16" s="59">
        <v>16076449</v>
      </c>
      <c r="L16" s="59">
        <v>11814287</v>
      </c>
      <c r="M16" s="59">
        <v>57367237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86134269</v>
      </c>
      <c r="W16" s="59">
        <v>85611118</v>
      </c>
      <c r="X16" s="59">
        <v>523151</v>
      </c>
      <c r="Y16" s="60">
        <v>0.61</v>
      </c>
      <c r="Z16" s="61">
        <v>186594168</v>
      </c>
    </row>
    <row r="17" spans="1:26" ht="13.5">
      <c r="A17" s="57" t="s">
        <v>41</v>
      </c>
      <c r="B17" s="18">
        <v>5409316077</v>
      </c>
      <c r="C17" s="18">
        <v>0</v>
      </c>
      <c r="D17" s="58">
        <v>5309793662</v>
      </c>
      <c r="E17" s="59">
        <v>5309793662</v>
      </c>
      <c r="F17" s="59">
        <v>279035363</v>
      </c>
      <c r="G17" s="59">
        <v>166715447</v>
      </c>
      <c r="H17" s="59">
        <v>260814214</v>
      </c>
      <c r="I17" s="59">
        <v>706565024</v>
      </c>
      <c r="J17" s="59">
        <v>234731605</v>
      </c>
      <c r="K17" s="59">
        <v>311953150</v>
      </c>
      <c r="L17" s="59">
        <v>385240582</v>
      </c>
      <c r="M17" s="59">
        <v>931925337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1638490361</v>
      </c>
      <c r="W17" s="59">
        <v>2303724731</v>
      </c>
      <c r="X17" s="59">
        <v>-665234370</v>
      </c>
      <c r="Y17" s="60">
        <v>-28.88</v>
      </c>
      <c r="Z17" s="61">
        <v>5309793662</v>
      </c>
    </row>
    <row r="18" spans="1:26" ht="13.5">
      <c r="A18" s="69" t="s">
        <v>42</v>
      </c>
      <c r="B18" s="70">
        <f>SUM(B11:B17)</f>
        <v>17494096970</v>
      </c>
      <c r="C18" s="70">
        <f>SUM(C11:C17)</f>
        <v>0</v>
      </c>
      <c r="D18" s="71">
        <f aca="true" t="shared" si="1" ref="D18:Z18">SUM(D11:D17)</f>
        <v>18980695801</v>
      </c>
      <c r="E18" s="72">
        <f t="shared" si="1"/>
        <v>18980695801</v>
      </c>
      <c r="F18" s="72">
        <f t="shared" si="1"/>
        <v>999333041</v>
      </c>
      <c r="G18" s="72">
        <f t="shared" si="1"/>
        <v>999413190</v>
      </c>
      <c r="H18" s="72">
        <f t="shared" si="1"/>
        <v>1084148527</v>
      </c>
      <c r="I18" s="72">
        <f t="shared" si="1"/>
        <v>3082894758</v>
      </c>
      <c r="J18" s="72">
        <f t="shared" si="1"/>
        <v>1054056654</v>
      </c>
      <c r="K18" s="72">
        <f t="shared" si="1"/>
        <v>1229310363</v>
      </c>
      <c r="L18" s="72">
        <f t="shared" si="1"/>
        <v>1413076166</v>
      </c>
      <c r="M18" s="72">
        <f t="shared" si="1"/>
        <v>3696443183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6779337941</v>
      </c>
      <c r="W18" s="72">
        <f t="shared" si="1"/>
        <v>8757322674</v>
      </c>
      <c r="X18" s="72">
        <f t="shared" si="1"/>
        <v>-1977984733</v>
      </c>
      <c r="Y18" s="66">
        <f>+IF(W18&lt;&gt;0,(X18/W18)*100,0)</f>
        <v>-22.58663756758131</v>
      </c>
      <c r="Z18" s="73">
        <f t="shared" si="1"/>
        <v>18980695801</v>
      </c>
    </row>
    <row r="19" spans="1:26" ht="13.5">
      <c r="A19" s="69" t="s">
        <v>43</v>
      </c>
      <c r="B19" s="74">
        <f>+B10-B18</f>
        <v>-2015073280</v>
      </c>
      <c r="C19" s="74">
        <f>+C10-C18</f>
        <v>0</v>
      </c>
      <c r="D19" s="75">
        <f aca="true" t="shared" si="2" ref="D19:Z19">+D10-D18</f>
        <v>-1528964407</v>
      </c>
      <c r="E19" s="76">
        <f t="shared" si="2"/>
        <v>-1528964407</v>
      </c>
      <c r="F19" s="76">
        <f t="shared" si="2"/>
        <v>2007935732</v>
      </c>
      <c r="G19" s="76">
        <f t="shared" si="2"/>
        <v>-41001926</v>
      </c>
      <c r="H19" s="76">
        <f t="shared" si="2"/>
        <v>-209409944</v>
      </c>
      <c r="I19" s="76">
        <f t="shared" si="2"/>
        <v>1757523862</v>
      </c>
      <c r="J19" s="76">
        <f t="shared" si="2"/>
        <v>-101945863</v>
      </c>
      <c r="K19" s="76">
        <f t="shared" si="2"/>
        <v>-315526764</v>
      </c>
      <c r="L19" s="76">
        <f t="shared" si="2"/>
        <v>652081150</v>
      </c>
      <c r="M19" s="76">
        <f t="shared" si="2"/>
        <v>234608523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1992132385</v>
      </c>
      <c r="W19" s="76">
        <f>IF(E10=E18,0,W10-W18)</f>
        <v>733197124</v>
      </c>
      <c r="X19" s="76">
        <f t="shared" si="2"/>
        <v>1258935261</v>
      </c>
      <c r="Y19" s="77">
        <f>+IF(W19&lt;&gt;0,(X19/W19)*100,0)</f>
        <v>171.704882601258</v>
      </c>
      <c r="Z19" s="78">
        <f t="shared" si="2"/>
        <v>-1528964407</v>
      </c>
    </row>
    <row r="20" spans="1:26" ht="13.5">
      <c r="A20" s="57" t="s">
        <v>44</v>
      </c>
      <c r="B20" s="18">
        <v>2312072014</v>
      </c>
      <c r="C20" s="18">
        <v>0</v>
      </c>
      <c r="D20" s="58">
        <v>2640464720</v>
      </c>
      <c r="E20" s="59">
        <v>2640464720</v>
      </c>
      <c r="F20" s="59">
        <v>158569110</v>
      </c>
      <c r="G20" s="59">
        <v>12581444</v>
      </c>
      <c r="H20" s="59">
        <v>23172945</v>
      </c>
      <c r="I20" s="59">
        <v>194323499</v>
      </c>
      <c r="J20" s="59">
        <v>39201770</v>
      </c>
      <c r="K20" s="59">
        <v>38638848</v>
      </c>
      <c r="L20" s="59">
        <v>232575069</v>
      </c>
      <c r="M20" s="59">
        <v>310415687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504739186</v>
      </c>
      <c r="W20" s="59">
        <v>1484229769</v>
      </c>
      <c r="X20" s="59">
        <v>-979490583</v>
      </c>
      <c r="Y20" s="60">
        <v>-65.99</v>
      </c>
      <c r="Z20" s="61">
        <v>2640464720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7502</v>
      </c>
      <c r="G21" s="81">
        <v>1511048</v>
      </c>
      <c r="H21" s="81">
        <v>9421</v>
      </c>
      <c r="I21" s="81">
        <v>1527971</v>
      </c>
      <c r="J21" s="81">
        <v>719232</v>
      </c>
      <c r="K21" s="81">
        <v>719232</v>
      </c>
      <c r="L21" s="81">
        <v>0</v>
      </c>
      <c r="M21" s="81">
        <v>1438464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2966435</v>
      </c>
      <c r="W21" s="81"/>
      <c r="X21" s="81">
        <v>2966435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296998734</v>
      </c>
      <c r="C22" s="85">
        <f>SUM(C19:C21)</f>
        <v>0</v>
      </c>
      <c r="D22" s="86">
        <f aca="true" t="shared" si="3" ref="D22:Z22">SUM(D19:D21)</f>
        <v>1111500313</v>
      </c>
      <c r="E22" s="87">
        <f t="shared" si="3"/>
        <v>1111500313</v>
      </c>
      <c r="F22" s="87">
        <f t="shared" si="3"/>
        <v>2166512344</v>
      </c>
      <c r="G22" s="87">
        <f t="shared" si="3"/>
        <v>-26909434</v>
      </c>
      <c r="H22" s="87">
        <f t="shared" si="3"/>
        <v>-186227578</v>
      </c>
      <c r="I22" s="87">
        <f t="shared" si="3"/>
        <v>1953375332</v>
      </c>
      <c r="J22" s="87">
        <f t="shared" si="3"/>
        <v>-62024861</v>
      </c>
      <c r="K22" s="87">
        <f t="shared" si="3"/>
        <v>-276168684</v>
      </c>
      <c r="L22" s="87">
        <f t="shared" si="3"/>
        <v>884656219</v>
      </c>
      <c r="M22" s="87">
        <f t="shared" si="3"/>
        <v>546462674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2499838006</v>
      </c>
      <c r="W22" s="87">
        <f t="shared" si="3"/>
        <v>2217426893</v>
      </c>
      <c r="X22" s="87">
        <f t="shared" si="3"/>
        <v>282411113</v>
      </c>
      <c r="Y22" s="88">
        <f>+IF(W22&lt;&gt;0,(X22/W22)*100,0)</f>
        <v>12.735983039238805</v>
      </c>
      <c r="Z22" s="89">
        <f t="shared" si="3"/>
        <v>1111500313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296998734</v>
      </c>
      <c r="C24" s="74">
        <f>SUM(C22:C23)</f>
        <v>0</v>
      </c>
      <c r="D24" s="75">
        <f aca="true" t="shared" si="4" ref="D24:Z24">SUM(D22:D23)</f>
        <v>1111500313</v>
      </c>
      <c r="E24" s="76">
        <f t="shared" si="4"/>
        <v>1111500313</v>
      </c>
      <c r="F24" s="76">
        <f t="shared" si="4"/>
        <v>2166512344</v>
      </c>
      <c r="G24" s="76">
        <f t="shared" si="4"/>
        <v>-26909434</v>
      </c>
      <c r="H24" s="76">
        <f t="shared" si="4"/>
        <v>-186227578</v>
      </c>
      <c r="I24" s="76">
        <f t="shared" si="4"/>
        <v>1953375332</v>
      </c>
      <c r="J24" s="76">
        <f t="shared" si="4"/>
        <v>-62024861</v>
      </c>
      <c r="K24" s="76">
        <f t="shared" si="4"/>
        <v>-276168684</v>
      </c>
      <c r="L24" s="76">
        <f t="shared" si="4"/>
        <v>884656219</v>
      </c>
      <c r="M24" s="76">
        <f t="shared" si="4"/>
        <v>546462674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2499838006</v>
      </c>
      <c r="W24" s="76">
        <f t="shared" si="4"/>
        <v>2217426893</v>
      </c>
      <c r="X24" s="76">
        <f t="shared" si="4"/>
        <v>282411113</v>
      </c>
      <c r="Y24" s="77">
        <f>+IF(W24&lt;&gt;0,(X24/W24)*100,0)</f>
        <v>12.735983039238805</v>
      </c>
      <c r="Z24" s="78">
        <f t="shared" si="4"/>
        <v>1111500313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2756307364</v>
      </c>
      <c r="C27" s="21">
        <v>0</v>
      </c>
      <c r="D27" s="98">
        <v>3275482060</v>
      </c>
      <c r="E27" s="99">
        <v>3275482060</v>
      </c>
      <c r="F27" s="99">
        <v>97101834</v>
      </c>
      <c r="G27" s="99">
        <v>154874828</v>
      </c>
      <c r="H27" s="99">
        <v>149799714</v>
      </c>
      <c r="I27" s="99">
        <v>401776376</v>
      </c>
      <c r="J27" s="99">
        <v>182801068</v>
      </c>
      <c r="K27" s="99">
        <v>186479409</v>
      </c>
      <c r="L27" s="99">
        <v>302372626</v>
      </c>
      <c r="M27" s="99">
        <v>671653103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1073429479</v>
      </c>
      <c r="W27" s="99">
        <v>1637741032</v>
      </c>
      <c r="X27" s="99">
        <v>-564311553</v>
      </c>
      <c r="Y27" s="100">
        <v>-34.46</v>
      </c>
      <c r="Z27" s="101">
        <v>3275482060</v>
      </c>
    </row>
    <row r="28" spans="1:26" ht="13.5">
      <c r="A28" s="102" t="s">
        <v>44</v>
      </c>
      <c r="B28" s="18">
        <v>2360123588</v>
      </c>
      <c r="C28" s="18">
        <v>0</v>
      </c>
      <c r="D28" s="58">
        <v>2634869819</v>
      </c>
      <c r="E28" s="59">
        <v>2634869819</v>
      </c>
      <c r="F28" s="59">
        <v>90707512</v>
      </c>
      <c r="G28" s="59">
        <v>148615532</v>
      </c>
      <c r="H28" s="59">
        <v>137615365</v>
      </c>
      <c r="I28" s="59">
        <v>376938409</v>
      </c>
      <c r="J28" s="59">
        <v>177403629</v>
      </c>
      <c r="K28" s="59">
        <v>179067825</v>
      </c>
      <c r="L28" s="59">
        <v>262453161</v>
      </c>
      <c r="M28" s="59">
        <v>618924615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995863024</v>
      </c>
      <c r="W28" s="59">
        <v>1317434910</v>
      </c>
      <c r="X28" s="59">
        <v>-321571886</v>
      </c>
      <c r="Y28" s="60">
        <v>-24.41</v>
      </c>
      <c r="Z28" s="61">
        <v>2634869819</v>
      </c>
    </row>
    <row r="29" spans="1:26" ht="13.5">
      <c r="A29" s="57" t="s">
        <v>102</v>
      </c>
      <c r="B29" s="18">
        <v>74564194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303640000</v>
      </c>
      <c r="E30" s="59">
        <v>303640000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1578950</v>
      </c>
      <c r="L30" s="59">
        <v>0</v>
      </c>
      <c r="M30" s="59">
        <v>1578950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1578950</v>
      </c>
      <c r="W30" s="59">
        <v>151820000</v>
      </c>
      <c r="X30" s="59">
        <v>-150241050</v>
      </c>
      <c r="Y30" s="60">
        <v>-98.96</v>
      </c>
      <c r="Z30" s="61">
        <v>303640000</v>
      </c>
    </row>
    <row r="31" spans="1:26" ht="13.5">
      <c r="A31" s="57" t="s">
        <v>49</v>
      </c>
      <c r="B31" s="18">
        <v>321619583</v>
      </c>
      <c r="C31" s="18">
        <v>0</v>
      </c>
      <c r="D31" s="58">
        <v>336972240</v>
      </c>
      <c r="E31" s="59">
        <v>336972240</v>
      </c>
      <c r="F31" s="59">
        <v>6394322</v>
      </c>
      <c r="G31" s="59">
        <v>6259296</v>
      </c>
      <c r="H31" s="59">
        <v>12184349</v>
      </c>
      <c r="I31" s="59">
        <v>24837967</v>
      </c>
      <c r="J31" s="59">
        <v>5397441</v>
      </c>
      <c r="K31" s="59">
        <v>5832634</v>
      </c>
      <c r="L31" s="59">
        <v>39919465</v>
      </c>
      <c r="M31" s="59">
        <v>51149540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75987507</v>
      </c>
      <c r="W31" s="59">
        <v>168486121</v>
      </c>
      <c r="X31" s="59">
        <v>-92498614</v>
      </c>
      <c r="Y31" s="60">
        <v>-54.9</v>
      </c>
      <c r="Z31" s="61">
        <v>336972240</v>
      </c>
    </row>
    <row r="32" spans="1:26" ht="13.5">
      <c r="A32" s="69" t="s">
        <v>50</v>
      </c>
      <c r="B32" s="21">
        <f>SUM(B28:B31)</f>
        <v>2756307365</v>
      </c>
      <c r="C32" s="21">
        <f>SUM(C28:C31)</f>
        <v>0</v>
      </c>
      <c r="D32" s="98">
        <f aca="true" t="shared" si="5" ref="D32:Z32">SUM(D28:D31)</f>
        <v>3275482059</v>
      </c>
      <c r="E32" s="99">
        <f t="shared" si="5"/>
        <v>3275482059</v>
      </c>
      <c r="F32" s="99">
        <f t="shared" si="5"/>
        <v>97101834</v>
      </c>
      <c r="G32" s="99">
        <f t="shared" si="5"/>
        <v>154874828</v>
      </c>
      <c r="H32" s="99">
        <f t="shared" si="5"/>
        <v>149799714</v>
      </c>
      <c r="I32" s="99">
        <f t="shared" si="5"/>
        <v>401776376</v>
      </c>
      <c r="J32" s="99">
        <f t="shared" si="5"/>
        <v>182801070</v>
      </c>
      <c r="K32" s="99">
        <f t="shared" si="5"/>
        <v>186479409</v>
      </c>
      <c r="L32" s="99">
        <f t="shared" si="5"/>
        <v>302372626</v>
      </c>
      <c r="M32" s="99">
        <f t="shared" si="5"/>
        <v>671653105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1073429481</v>
      </c>
      <c r="W32" s="99">
        <f t="shared" si="5"/>
        <v>1637741031</v>
      </c>
      <c r="X32" s="99">
        <f t="shared" si="5"/>
        <v>-564311550</v>
      </c>
      <c r="Y32" s="100">
        <f>+IF(W32&lt;&gt;0,(X32/W32)*100,0)</f>
        <v>-34.45670220861677</v>
      </c>
      <c r="Z32" s="101">
        <f t="shared" si="5"/>
        <v>3275482059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5582778310</v>
      </c>
      <c r="C35" s="18">
        <v>0</v>
      </c>
      <c r="D35" s="58">
        <v>5693549305</v>
      </c>
      <c r="E35" s="59">
        <v>5693549305</v>
      </c>
      <c r="F35" s="59">
        <v>3874378407</v>
      </c>
      <c r="G35" s="59">
        <v>3104992418</v>
      </c>
      <c r="H35" s="59">
        <v>3218764541</v>
      </c>
      <c r="I35" s="59">
        <v>3218764541</v>
      </c>
      <c r="J35" s="59">
        <v>3401394084</v>
      </c>
      <c r="K35" s="59">
        <v>3546366901</v>
      </c>
      <c r="L35" s="59">
        <v>2520943337</v>
      </c>
      <c r="M35" s="59">
        <v>2788646902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2788646902</v>
      </c>
      <c r="W35" s="59">
        <v>2846774656</v>
      </c>
      <c r="X35" s="59">
        <v>-58127754</v>
      </c>
      <c r="Y35" s="60">
        <v>-2.04</v>
      </c>
      <c r="Z35" s="61">
        <v>5693549305</v>
      </c>
    </row>
    <row r="36" spans="1:26" ht="13.5">
      <c r="A36" s="57" t="s">
        <v>53</v>
      </c>
      <c r="B36" s="18">
        <v>44333400876</v>
      </c>
      <c r="C36" s="18">
        <v>0</v>
      </c>
      <c r="D36" s="58">
        <v>43244267901</v>
      </c>
      <c r="E36" s="59">
        <v>43244267901</v>
      </c>
      <c r="F36" s="59">
        <v>11321317059</v>
      </c>
      <c r="G36" s="59">
        <v>7049948116</v>
      </c>
      <c r="H36" s="59">
        <v>13109098109</v>
      </c>
      <c r="I36" s="59">
        <v>13109098109</v>
      </c>
      <c r="J36" s="59">
        <v>9156786563</v>
      </c>
      <c r="K36" s="59">
        <v>18124935200</v>
      </c>
      <c r="L36" s="59">
        <v>16587583971</v>
      </c>
      <c r="M36" s="59">
        <v>17206857823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17206857823</v>
      </c>
      <c r="W36" s="59">
        <v>21622133955</v>
      </c>
      <c r="X36" s="59">
        <v>-4415276132</v>
      </c>
      <c r="Y36" s="60">
        <v>-20.42</v>
      </c>
      <c r="Z36" s="61">
        <v>43244267901</v>
      </c>
    </row>
    <row r="37" spans="1:26" ht="13.5">
      <c r="A37" s="57" t="s">
        <v>54</v>
      </c>
      <c r="B37" s="18">
        <v>7075464447</v>
      </c>
      <c r="C37" s="18">
        <v>0</v>
      </c>
      <c r="D37" s="58">
        <v>4468554593</v>
      </c>
      <c r="E37" s="59">
        <v>4468554593</v>
      </c>
      <c r="F37" s="59">
        <v>2590137815</v>
      </c>
      <c r="G37" s="59">
        <v>2036496714</v>
      </c>
      <c r="H37" s="59">
        <v>1987440838</v>
      </c>
      <c r="I37" s="59">
        <v>1987440838</v>
      </c>
      <c r="J37" s="59">
        <v>2893407129</v>
      </c>
      <c r="K37" s="59">
        <v>4206570132</v>
      </c>
      <c r="L37" s="59">
        <v>2960079297</v>
      </c>
      <c r="M37" s="59">
        <v>3785939581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3785939581</v>
      </c>
      <c r="W37" s="59">
        <v>2234277299</v>
      </c>
      <c r="X37" s="59">
        <v>1551662282</v>
      </c>
      <c r="Y37" s="60">
        <v>69.45</v>
      </c>
      <c r="Z37" s="61">
        <v>4468554593</v>
      </c>
    </row>
    <row r="38" spans="1:26" ht="13.5">
      <c r="A38" s="57" t="s">
        <v>55</v>
      </c>
      <c r="B38" s="18">
        <v>3969277344</v>
      </c>
      <c r="C38" s="18">
        <v>0</v>
      </c>
      <c r="D38" s="58">
        <v>2977381664</v>
      </c>
      <c r="E38" s="59">
        <v>2977381664</v>
      </c>
      <c r="F38" s="59">
        <v>959578627</v>
      </c>
      <c r="G38" s="59">
        <v>445699894</v>
      </c>
      <c r="H38" s="59">
        <v>389567751</v>
      </c>
      <c r="I38" s="59">
        <v>389567751</v>
      </c>
      <c r="J38" s="59">
        <v>395170114</v>
      </c>
      <c r="K38" s="59">
        <v>1202568460</v>
      </c>
      <c r="L38" s="59">
        <v>877000952</v>
      </c>
      <c r="M38" s="59">
        <v>941242944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941242944</v>
      </c>
      <c r="W38" s="59">
        <v>1488690834</v>
      </c>
      <c r="X38" s="59">
        <v>-547447890</v>
      </c>
      <c r="Y38" s="60">
        <v>-36.77</v>
      </c>
      <c r="Z38" s="61">
        <v>2977381664</v>
      </c>
    </row>
    <row r="39" spans="1:26" ht="13.5">
      <c r="A39" s="57" t="s">
        <v>56</v>
      </c>
      <c r="B39" s="18">
        <v>38871437395</v>
      </c>
      <c r="C39" s="18">
        <v>0</v>
      </c>
      <c r="D39" s="58">
        <v>41491880949</v>
      </c>
      <c r="E39" s="59">
        <v>41491880949</v>
      </c>
      <c r="F39" s="59">
        <v>11645979024</v>
      </c>
      <c r="G39" s="59">
        <v>7672743925</v>
      </c>
      <c r="H39" s="59">
        <v>13950854059</v>
      </c>
      <c r="I39" s="59">
        <v>13950854059</v>
      </c>
      <c r="J39" s="59">
        <v>9269603403</v>
      </c>
      <c r="K39" s="59">
        <v>16262163508</v>
      </c>
      <c r="L39" s="59">
        <v>15271447057</v>
      </c>
      <c r="M39" s="59">
        <v>15268322198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15268322198</v>
      </c>
      <c r="W39" s="59">
        <v>20745940477</v>
      </c>
      <c r="X39" s="59">
        <v>-5477618279</v>
      </c>
      <c r="Y39" s="60">
        <v>-26.4</v>
      </c>
      <c r="Z39" s="61">
        <v>41491880949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3630751859</v>
      </c>
      <c r="C42" s="18">
        <v>0</v>
      </c>
      <c r="D42" s="58">
        <v>3080614710</v>
      </c>
      <c r="E42" s="59">
        <v>3080614710</v>
      </c>
      <c r="F42" s="59">
        <v>2034336599</v>
      </c>
      <c r="G42" s="59">
        <v>-629164062</v>
      </c>
      <c r="H42" s="59">
        <v>-116785983</v>
      </c>
      <c r="I42" s="59">
        <v>1288386554</v>
      </c>
      <c r="J42" s="59">
        <v>115107205</v>
      </c>
      <c r="K42" s="59">
        <v>-137456802</v>
      </c>
      <c r="L42" s="59">
        <v>865868920</v>
      </c>
      <c r="M42" s="59">
        <v>843519323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2131905877</v>
      </c>
      <c r="W42" s="59">
        <v>3013672179</v>
      </c>
      <c r="X42" s="59">
        <v>-881766302</v>
      </c>
      <c r="Y42" s="60">
        <v>-29.26</v>
      </c>
      <c r="Z42" s="61">
        <v>3080614710</v>
      </c>
    </row>
    <row r="43" spans="1:26" ht="13.5">
      <c r="A43" s="57" t="s">
        <v>59</v>
      </c>
      <c r="B43" s="18">
        <v>-3265926318</v>
      </c>
      <c r="C43" s="18">
        <v>0</v>
      </c>
      <c r="D43" s="58">
        <v>-3008967249</v>
      </c>
      <c r="E43" s="59">
        <v>-3008967249</v>
      </c>
      <c r="F43" s="59">
        <v>-116300788</v>
      </c>
      <c r="G43" s="59">
        <v>83525214</v>
      </c>
      <c r="H43" s="59">
        <v>-127898360</v>
      </c>
      <c r="I43" s="59">
        <v>-160673934</v>
      </c>
      <c r="J43" s="59">
        <v>-177113338</v>
      </c>
      <c r="K43" s="59">
        <v>-119836150</v>
      </c>
      <c r="L43" s="59">
        <v>-333776046</v>
      </c>
      <c r="M43" s="59">
        <v>-630725534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-791399468</v>
      </c>
      <c r="W43" s="59">
        <v>-1493275015</v>
      </c>
      <c r="X43" s="59">
        <v>701875547</v>
      </c>
      <c r="Y43" s="60">
        <v>-47</v>
      </c>
      <c r="Z43" s="61">
        <v>-3008967249</v>
      </c>
    </row>
    <row r="44" spans="1:26" ht="13.5">
      <c r="A44" s="57" t="s">
        <v>60</v>
      </c>
      <c r="B44" s="18">
        <v>-188900328</v>
      </c>
      <c r="C44" s="18">
        <v>0</v>
      </c>
      <c r="D44" s="58">
        <v>-64696831</v>
      </c>
      <c r="E44" s="59">
        <v>-64696831</v>
      </c>
      <c r="F44" s="59">
        <v>-24766000</v>
      </c>
      <c r="G44" s="59">
        <v>-42706005</v>
      </c>
      <c r="H44" s="59">
        <v>-2825580</v>
      </c>
      <c r="I44" s="59">
        <v>-70297585</v>
      </c>
      <c r="J44" s="59">
        <v>11936</v>
      </c>
      <c r="K44" s="59">
        <v>-1392656</v>
      </c>
      <c r="L44" s="59">
        <v>-40393792</v>
      </c>
      <c r="M44" s="59">
        <v>-41774512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-112072097</v>
      </c>
      <c r="W44" s="59">
        <v>6714061</v>
      </c>
      <c r="X44" s="59">
        <v>-118786158</v>
      </c>
      <c r="Y44" s="60">
        <v>-1769.21</v>
      </c>
      <c r="Z44" s="61">
        <v>-64696831</v>
      </c>
    </row>
    <row r="45" spans="1:26" ht="13.5">
      <c r="A45" s="69" t="s">
        <v>61</v>
      </c>
      <c r="B45" s="21">
        <v>998735951</v>
      </c>
      <c r="C45" s="21">
        <v>0</v>
      </c>
      <c r="D45" s="98">
        <v>1110299369</v>
      </c>
      <c r="E45" s="99">
        <v>1110299369</v>
      </c>
      <c r="F45" s="99">
        <v>2778388709</v>
      </c>
      <c r="G45" s="99">
        <v>2190043856</v>
      </c>
      <c r="H45" s="99">
        <v>1942533933</v>
      </c>
      <c r="I45" s="99">
        <v>1942533933</v>
      </c>
      <c r="J45" s="99">
        <v>1880539736</v>
      </c>
      <c r="K45" s="99">
        <v>1621854128</v>
      </c>
      <c r="L45" s="99">
        <v>2125940512</v>
      </c>
      <c r="M45" s="99">
        <v>2113553210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2113553210</v>
      </c>
      <c r="W45" s="99">
        <v>2630459964</v>
      </c>
      <c r="X45" s="99">
        <v>-516906754</v>
      </c>
      <c r="Y45" s="100">
        <v>-19.65</v>
      </c>
      <c r="Z45" s="101">
        <v>1110299369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776197531</v>
      </c>
      <c r="C49" s="51">
        <v>0</v>
      </c>
      <c r="D49" s="128">
        <v>467951195</v>
      </c>
      <c r="E49" s="53">
        <v>432490320</v>
      </c>
      <c r="F49" s="53">
        <v>0</v>
      </c>
      <c r="G49" s="53">
        <v>0</v>
      </c>
      <c r="H49" s="53">
        <v>0</v>
      </c>
      <c r="I49" s="53">
        <v>1967348923</v>
      </c>
      <c r="J49" s="53">
        <v>0</v>
      </c>
      <c r="K49" s="53">
        <v>0</v>
      </c>
      <c r="L49" s="53">
        <v>0</v>
      </c>
      <c r="M49" s="53">
        <v>303534161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310760403</v>
      </c>
      <c r="W49" s="53">
        <v>1707243824</v>
      </c>
      <c r="X49" s="53">
        <v>7822569132</v>
      </c>
      <c r="Y49" s="53">
        <v>13788095489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556227988</v>
      </c>
      <c r="C51" s="51">
        <v>0</v>
      </c>
      <c r="D51" s="128">
        <v>149429330</v>
      </c>
      <c r="E51" s="53">
        <v>164221850</v>
      </c>
      <c r="F51" s="53">
        <v>0</v>
      </c>
      <c r="G51" s="53">
        <v>0</v>
      </c>
      <c r="H51" s="53">
        <v>0</v>
      </c>
      <c r="I51" s="53">
        <v>313540706</v>
      </c>
      <c r="J51" s="53">
        <v>0</v>
      </c>
      <c r="K51" s="53">
        <v>0</v>
      </c>
      <c r="L51" s="53">
        <v>0</v>
      </c>
      <c r="M51" s="53">
        <v>512187507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282671263</v>
      </c>
      <c r="W51" s="53">
        <v>423178363</v>
      </c>
      <c r="X51" s="53">
        <v>740988263</v>
      </c>
      <c r="Y51" s="53">
        <v>3142445270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84.67005836920984</v>
      </c>
      <c r="C58" s="5">
        <f>IF(C67=0,0,+(C76/C67)*100)</f>
        <v>0</v>
      </c>
      <c r="D58" s="6">
        <f aca="true" t="shared" si="6" ref="D58:Z58">IF(D67=0,0,+(D76/D67)*100)</f>
        <v>79.64746677705143</v>
      </c>
      <c r="E58" s="7">
        <f t="shared" si="6"/>
        <v>79.64746677705143</v>
      </c>
      <c r="F58" s="7">
        <f t="shared" si="6"/>
        <v>64.31856924372748</v>
      </c>
      <c r="G58" s="7">
        <f t="shared" si="6"/>
        <v>78.32434825858938</v>
      </c>
      <c r="H58" s="7">
        <f t="shared" si="6"/>
        <v>87.2701530411312</v>
      </c>
      <c r="I58" s="7">
        <f t="shared" si="6"/>
        <v>76.24992014933369</v>
      </c>
      <c r="J58" s="7">
        <f t="shared" si="6"/>
        <v>93.35081962706523</v>
      </c>
      <c r="K58" s="7">
        <f t="shared" si="6"/>
        <v>72.49813698583306</v>
      </c>
      <c r="L58" s="7">
        <f t="shared" si="6"/>
        <v>81.98881825462941</v>
      </c>
      <c r="M58" s="7">
        <f t="shared" si="6"/>
        <v>82.77570467396306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79.33403266147891</v>
      </c>
      <c r="W58" s="7">
        <f t="shared" si="6"/>
        <v>82.08368253352594</v>
      </c>
      <c r="X58" s="7">
        <f t="shared" si="6"/>
        <v>0</v>
      </c>
      <c r="Y58" s="7">
        <f t="shared" si="6"/>
        <v>0</v>
      </c>
      <c r="Z58" s="8">
        <f t="shared" si="6"/>
        <v>79.64746677705143</v>
      </c>
    </row>
    <row r="59" spans="1:26" ht="13.5">
      <c r="A59" s="36" t="s">
        <v>31</v>
      </c>
      <c r="B59" s="9">
        <f aca="true" t="shared" si="7" ref="B59:Z66">IF(B68=0,0,+(B77/B68)*100)</f>
        <v>89.86595678620345</v>
      </c>
      <c r="C59" s="9">
        <f t="shared" si="7"/>
        <v>0</v>
      </c>
      <c r="D59" s="2">
        <f t="shared" si="7"/>
        <v>82.09505771060243</v>
      </c>
      <c r="E59" s="10">
        <f t="shared" si="7"/>
        <v>82.09505771060243</v>
      </c>
      <c r="F59" s="10">
        <f t="shared" si="7"/>
        <v>39.5337181921038</v>
      </c>
      <c r="G59" s="10">
        <f t="shared" si="7"/>
        <v>91.37628471468528</v>
      </c>
      <c r="H59" s="10">
        <f t="shared" si="7"/>
        <v>113.9405439867857</v>
      </c>
      <c r="I59" s="10">
        <f t="shared" si="7"/>
        <v>74.65633234467144</v>
      </c>
      <c r="J59" s="10">
        <f t="shared" si="7"/>
        <v>135.67074276476586</v>
      </c>
      <c r="K59" s="10">
        <f t="shared" si="7"/>
        <v>99.35344946428133</v>
      </c>
      <c r="L59" s="10">
        <f t="shared" si="7"/>
        <v>70.62487671764185</v>
      </c>
      <c r="M59" s="10">
        <f t="shared" si="7"/>
        <v>101.4821212251849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86.45610592740385</v>
      </c>
      <c r="W59" s="10">
        <f t="shared" si="7"/>
        <v>85.09799548819517</v>
      </c>
      <c r="X59" s="10">
        <f t="shared" si="7"/>
        <v>0</v>
      </c>
      <c r="Y59" s="10">
        <f t="shared" si="7"/>
        <v>0</v>
      </c>
      <c r="Z59" s="11">
        <f t="shared" si="7"/>
        <v>82.09505771060243</v>
      </c>
    </row>
    <row r="60" spans="1:26" ht="13.5">
      <c r="A60" s="37" t="s">
        <v>32</v>
      </c>
      <c r="B60" s="12">
        <f t="shared" si="7"/>
        <v>84.43276257036707</v>
      </c>
      <c r="C60" s="12">
        <f t="shared" si="7"/>
        <v>0</v>
      </c>
      <c r="D60" s="3">
        <f t="shared" si="7"/>
        <v>81.41284303710056</v>
      </c>
      <c r="E60" s="13">
        <f t="shared" si="7"/>
        <v>81.41284303710056</v>
      </c>
      <c r="F60" s="13">
        <f t="shared" si="7"/>
        <v>77.98497443635412</v>
      </c>
      <c r="G60" s="13">
        <f t="shared" si="7"/>
        <v>78.16881172525734</v>
      </c>
      <c r="H60" s="13">
        <f t="shared" si="7"/>
        <v>84.75856003152667</v>
      </c>
      <c r="I60" s="13">
        <f t="shared" si="7"/>
        <v>80.10973988925191</v>
      </c>
      <c r="J60" s="13">
        <f t="shared" si="7"/>
        <v>90.18222488312408</v>
      </c>
      <c r="K60" s="13">
        <f t="shared" si="7"/>
        <v>72.11468480853192</v>
      </c>
      <c r="L60" s="13">
        <f t="shared" si="7"/>
        <v>91.84527641480375</v>
      </c>
      <c r="M60" s="13">
        <f t="shared" si="7"/>
        <v>84.22795743510831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82.0762968233962</v>
      </c>
      <c r="W60" s="13">
        <f t="shared" si="7"/>
        <v>83.37415606867951</v>
      </c>
      <c r="X60" s="13">
        <f t="shared" si="7"/>
        <v>0</v>
      </c>
      <c r="Y60" s="13">
        <f t="shared" si="7"/>
        <v>0</v>
      </c>
      <c r="Z60" s="14">
        <f t="shared" si="7"/>
        <v>81.41284303710056</v>
      </c>
    </row>
    <row r="61" spans="1:26" ht="13.5">
      <c r="A61" s="38" t="s">
        <v>105</v>
      </c>
      <c r="B61" s="12">
        <f t="shared" si="7"/>
        <v>79.71577127923672</v>
      </c>
      <c r="C61" s="12">
        <f t="shared" si="7"/>
        <v>0</v>
      </c>
      <c r="D61" s="3">
        <f t="shared" si="7"/>
        <v>85.85717531463916</v>
      </c>
      <c r="E61" s="13">
        <f t="shared" si="7"/>
        <v>85.85717531463916</v>
      </c>
      <c r="F61" s="13">
        <f t="shared" si="7"/>
        <v>85.57395674600605</v>
      </c>
      <c r="G61" s="13">
        <f t="shared" si="7"/>
        <v>82.91248004129845</v>
      </c>
      <c r="H61" s="13">
        <f t="shared" si="7"/>
        <v>108.87282910780746</v>
      </c>
      <c r="I61" s="13">
        <f t="shared" si="7"/>
        <v>90.42816126863102</v>
      </c>
      <c r="J61" s="13">
        <f t="shared" si="7"/>
        <v>101.17021527984025</v>
      </c>
      <c r="K61" s="13">
        <f t="shared" si="7"/>
        <v>87.73396570508213</v>
      </c>
      <c r="L61" s="13">
        <f t="shared" si="7"/>
        <v>85.52265874510579</v>
      </c>
      <c r="M61" s="13">
        <f t="shared" si="7"/>
        <v>92.32342902654086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91.3379986037681</v>
      </c>
      <c r="W61" s="13">
        <f t="shared" si="7"/>
        <v>90.250803005109</v>
      </c>
      <c r="X61" s="13">
        <f t="shared" si="7"/>
        <v>0</v>
      </c>
      <c r="Y61" s="13">
        <f t="shared" si="7"/>
        <v>0</v>
      </c>
      <c r="Z61" s="14">
        <f t="shared" si="7"/>
        <v>85.85717531463916</v>
      </c>
    </row>
    <row r="62" spans="1:26" ht="13.5">
      <c r="A62" s="38" t="s">
        <v>106</v>
      </c>
      <c r="B62" s="12">
        <f t="shared" si="7"/>
        <v>65.66447342236089</v>
      </c>
      <c r="C62" s="12">
        <f t="shared" si="7"/>
        <v>0</v>
      </c>
      <c r="D62" s="3">
        <f t="shared" si="7"/>
        <v>73.73014146018353</v>
      </c>
      <c r="E62" s="13">
        <f t="shared" si="7"/>
        <v>73.73014146018353</v>
      </c>
      <c r="F62" s="13">
        <f t="shared" si="7"/>
        <v>64.73302542737372</v>
      </c>
      <c r="G62" s="13">
        <f t="shared" si="7"/>
        <v>70.30256084339885</v>
      </c>
      <c r="H62" s="13">
        <f t="shared" si="7"/>
        <v>61.958322049038706</v>
      </c>
      <c r="I62" s="13">
        <f t="shared" si="7"/>
        <v>65.378525705767</v>
      </c>
      <c r="J62" s="13">
        <f t="shared" si="7"/>
        <v>83.26588094842626</v>
      </c>
      <c r="K62" s="13">
        <f t="shared" si="7"/>
        <v>60.0101506459792</v>
      </c>
      <c r="L62" s="13">
        <f t="shared" si="7"/>
        <v>-458.6602522973777</v>
      </c>
      <c r="M62" s="13">
        <f t="shared" si="7"/>
        <v>88.80760687675338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75.51127074904815</v>
      </c>
      <c r="W62" s="13">
        <f t="shared" si="7"/>
        <v>75.90746591626917</v>
      </c>
      <c r="X62" s="13">
        <f t="shared" si="7"/>
        <v>0</v>
      </c>
      <c r="Y62" s="13">
        <f t="shared" si="7"/>
        <v>0</v>
      </c>
      <c r="Z62" s="14">
        <f t="shared" si="7"/>
        <v>73.73014146018353</v>
      </c>
    </row>
    <row r="63" spans="1:26" ht="13.5">
      <c r="A63" s="38" t="s">
        <v>107</v>
      </c>
      <c r="B63" s="12">
        <f t="shared" si="7"/>
        <v>103.41322163157454</v>
      </c>
      <c r="C63" s="12">
        <f t="shared" si="7"/>
        <v>0</v>
      </c>
      <c r="D63" s="3">
        <f t="shared" si="7"/>
        <v>77.98048548622101</v>
      </c>
      <c r="E63" s="13">
        <f t="shared" si="7"/>
        <v>77.98048548622101</v>
      </c>
      <c r="F63" s="13">
        <f t="shared" si="7"/>
        <v>66.49921809652895</v>
      </c>
      <c r="G63" s="13">
        <f t="shared" si="7"/>
        <v>72.45131151678756</v>
      </c>
      <c r="H63" s="13">
        <f t="shared" si="7"/>
        <v>57.45425372931988</v>
      </c>
      <c r="I63" s="13">
        <f t="shared" si="7"/>
        <v>64.90694551054577</v>
      </c>
      <c r="J63" s="13">
        <f t="shared" si="7"/>
        <v>70.66640003730278</v>
      </c>
      <c r="K63" s="13">
        <f t="shared" si="7"/>
        <v>58.262455346227384</v>
      </c>
      <c r="L63" s="13">
        <f t="shared" si="7"/>
        <v>60.433740824098905</v>
      </c>
      <c r="M63" s="13">
        <f t="shared" si="7"/>
        <v>62.79578313663209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63.83528038995473</v>
      </c>
      <c r="W63" s="13">
        <f t="shared" si="7"/>
        <v>67.37649448462969</v>
      </c>
      <c r="X63" s="13">
        <f t="shared" si="7"/>
        <v>0</v>
      </c>
      <c r="Y63" s="13">
        <f t="shared" si="7"/>
        <v>0</v>
      </c>
      <c r="Z63" s="14">
        <f t="shared" si="7"/>
        <v>77.98048548622101</v>
      </c>
    </row>
    <row r="64" spans="1:26" ht="13.5">
      <c r="A64" s="38" t="s">
        <v>108</v>
      </c>
      <c r="B64" s="12">
        <f t="shared" si="7"/>
        <v>86.67818049572101</v>
      </c>
      <c r="C64" s="12">
        <f t="shared" si="7"/>
        <v>0</v>
      </c>
      <c r="D64" s="3">
        <f t="shared" si="7"/>
        <v>76.07979655225843</v>
      </c>
      <c r="E64" s="13">
        <f t="shared" si="7"/>
        <v>76.07979655225843</v>
      </c>
      <c r="F64" s="13">
        <f t="shared" si="7"/>
        <v>55.06753043398296</v>
      </c>
      <c r="G64" s="13">
        <f t="shared" si="7"/>
        <v>64.26926996194588</v>
      </c>
      <c r="H64" s="13">
        <f t="shared" si="7"/>
        <v>56.2209175969979</v>
      </c>
      <c r="I64" s="13">
        <f t="shared" si="7"/>
        <v>58.19517542059067</v>
      </c>
      <c r="J64" s="13">
        <f t="shared" si="7"/>
        <v>56.31425218220157</v>
      </c>
      <c r="K64" s="13">
        <f t="shared" si="7"/>
        <v>46.905060902046024</v>
      </c>
      <c r="L64" s="13">
        <f t="shared" si="7"/>
        <v>51.31878000136222</v>
      </c>
      <c r="M64" s="13">
        <f t="shared" si="7"/>
        <v>51.19905459323494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54.583118280285994</v>
      </c>
      <c r="W64" s="13">
        <f t="shared" si="7"/>
        <v>77.79992644415898</v>
      </c>
      <c r="X64" s="13">
        <f t="shared" si="7"/>
        <v>0</v>
      </c>
      <c r="Y64" s="13">
        <f t="shared" si="7"/>
        <v>0</v>
      </c>
      <c r="Z64" s="14">
        <f t="shared" si="7"/>
        <v>76.07979655225843</v>
      </c>
    </row>
    <row r="65" spans="1:26" ht="13.5">
      <c r="A65" s="38" t="s">
        <v>109</v>
      </c>
      <c r="B65" s="12">
        <f t="shared" si="7"/>
        <v>7960.410411381589</v>
      </c>
      <c r="C65" s="12">
        <f t="shared" si="7"/>
        <v>0</v>
      </c>
      <c r="D65" s="3">
        <f t="shared" si="7"/>
        <v>188.55268343055386</v>
      </c>
      <c r="E65" s="13">
        <f t="shared" si="7"/>
        <v>188.55268343055386</v>
      </c>
      <c r="F65" s="13">
        <f t="shared" si="7"/>
        <v>74.42017141445531</v>
      </c>
      <c r="G65" s="13">
        <f t="shared" si="7"/>
        <v>37.983073188436975</v>
      </c>
      <c r="H65" s="13">
        <f t="shared" si="7"/>
        <v>4.053317804123254</v>
      </c>
      <c r="I65" s="13">
        <f t="shared" si="7"/>
        <v>36.94373842753255</v>
      </c>
      <c r="J65" s="13">
        <f t="shared" si="7"/>
        <v>7.12382501145213</v>
      </c>
      <c r="K65" s="13">
        <f t="shared" si="7"/>
        <v>51.56883483954009</v>
      </c>
      <c r="L65" s="13">
        <f t="shared" si="7"/>
        <v>-0.6573290495486682</v>
      </c>
      <c r="M65" s="13">
        <f t="shared" si="7"/>
        <v>22.860320751812395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28.740609144929426</v>
      </c>
      <c r="W65" s="13">
        <f t="shared" si="7"/>
        <v>130.71086029486676</v>
      </c>
      <c r="X65" s="13">
        <f t="shared" si="7"/>
        <v>0</v>
      </c>
      <c r="Y65" s="13">
        <f t="shared" si="7"/>
        <v>0</v>
      </c>
      <c r="Z65" s="14">
        <f t="shared" si="7"/>
        <v>188.55268343055386</v>
      </c>
    </row>
    <row r="66" spans="1:26" ht="13.5">
      <c r="A66" s="39" t="s">
        <v>110</v>
      </c>
      <c r="B66" s="15">
        <f t="shared" si="7"/>
        <v>73.77907395699935</v>
      </c>
      <c r="C66" s="15">
        <f t="shared" si="7"/>
        <v>0</v>
      </c>
      <c r="D66" s="4">
        <f t="shared" si="7"/>
        <v>55.46976806316264</v>
      </c>
      <c r="E66" s="16">
        <f t="shared" si="7"/>
        <v>55.46976806316264</v>
      </c>
      <c r="F66" s="16">
        <f t="shared" si="7"/>
        <v>23.70219275494278</v>
      </c>
      <c r="G66" s="16">
        <f t="shared" si="7"/>
        <v>50.25024156356942</v>
      </c>
      <c r="H66" s="16">
        <f t="shared" si="7"/>
        <v>45.78158302721084</v>
      </c>
      <c r="I66" s="16">
        <f t="shared" si="7"/>
        <v>40.533164760258686</v>
      </c>
      <c r="J66" s="16">
        <f t="shared" si="7"/>
        <v>14.929946212809616</v>
      </c>
      <c r="K66" s="16">
        <f t="shared" si="7"/>
        <v>14.715050063365165</v>
      </c>
      <c r="L66" s="16">
        <f t="shared" si="7"/>
        <v>45.10838988611614</v>
      </c>
      <c r="M66" s="16">
        <f t="shared" si="7"/>
        <v>27.211485989951406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33.74313137272357</v>
      </c>
      <c r="W66" s="16">
        <f t="shared" si="7"/>
        <v>59.47520273874004</v>
      </c>
      <c r="X66" s="16">
        <f t="shared" si="7"/>
        <v>0</v>
      </c>
      <c r="Y66" s="16">
        <f t="shared" si="7"/>
        <v>0</v>
      </c>
      <c r="Z66" s="17">
        <f t="shared" si="7"/>
        <v>55.46976806316264</v>
      </c>
    </row>
    <row r="67" spans="1:26" ht="13.5" hidden="1">
      <c r="A67" s="40" t="s">
        <v>111</v>
      </c>
      <c r="B67" s="23">
        <v>9515602343</v>
      </c>
      <c r="C67" s="23"/>
      <c r="D67" s="24">
        <v>10838325784</v>
      </c>
      <c r="E67" s="25">
        <v>10838325784</v>
      </c>
      <c r="F67" s="25">
        <v>941342160</v>
      </c>
      <c r="G67" s="25">
        <v>917978266</v>
      </c>
      <c r="H67" s="25">
        <v>846370835</v>
      </c>
      <c r="I67" s="25">
        <v>2705691261</v>
      </c>
      <c r="J67" s="25">
        <v>881768710</v>
      </c>
      <c r="K67" s="25">
        <v>854604344</v>
      </c>
      <c r="L67" s="25">
        <v>688220644</v>
      </c>
      <c r="M67" s="25">
        <v>2424593698</v>
      </c>
      <c r="N67" s="25"/>
      <c r="O67" s="25"/>
      <c r="P67" s="25"/>
      <c r="Q67" s="25"/>
      <c r="R67" s="25"/>
      <c r="S67" s="25"/>
      <c r="T67" s="25"/>
      <c r="U67" s="25"/>
      <c r="V67" s="25">
        <v>5130284959</v>
      </c>
      <c r="W67" s="25">
        <v>5389271321</v>
      </c>
      <c r="X67" s="25"/>
      <c r="Y67" s="24"/>
      <c r="Z67" s="26">
        <v>10838325784</v>
      </c>
    </row>
    <row r="68" spans="1:26" ht="13.5" hidden="1">
      <c r="A68" s="36" t="s">
        <v>31</v>
      </c>
      <c r="B68" s="18">
        <v>1712591809</v>
      </c>
      <c r="C68" s="18"/>
      <c r="D68" s="19">
        <v>2060280000</v>
      </c>
      <c r="E68" s="20">
        <v>2060280000</v>
      </c>
      <c r="F68" s="20">
        <v>256114903</v>
      </c>
      <c r="G68" s="20">
        <v>127050194</v>
      </c>
      <c r="H68" s="20">
        <v>174908734</v>
      </c>
      <c r="I68" s="20">
        <v>558073831</v>
      </c>
      <c r="J68" s="20">
        <v>139901278</v>
      </c>
      <c r="K68" s="20">
        <v>153964299</v>
      </c>
      <c r="L68" s="20">
        <v>144384000</v>
      </c>
      <c r="M68" s="20">
        <v>438249577</v>
      </c>
      <c r="N68" s="20"/>
      <c r="O68" s="20"/>
      <c r="P68" s="20"/>
      <c r="Q68" s="20"/>
      <c r="R68" s="20"/>
      <c r="S68" s="20"/>
      <c r="T68" s="20"/>
      <c r="U68" s="20"/>
      <c r="V68" s="20">
        <v>996323408</v>
      </c>
      <c r="W68" s="20">
        <v>1056767785</v>
      </c>
      <c r="X68" s="20"/>
      <c r="Y68" s="19"/>
      <c r="Z68" s="22">
        <v>2060280000</v>
      </c>
    </row>
    <row r="69" spans="1:26" ht="13.5" hidden="1">
      <c r="A69" s="37" t="s">
        <v>32</v>
      </c>
      <c r="B69" s="18">
        <v>7141565310</v>
      </c>
      <c r="C69" s="18"/>
      <c r="D69" s="19">
        <v>7986340240</v>
      </c>
      <c r="E69" s="20">
        <v>7986340240</v>
      </c>
      <c r="F69" s="20">
        <v>629651188</v>
      </c>
      <c r="G69" s="20">
        <v>735938406</v>
      </c>
      <c r="H69" s="20">
        <v>595046611</v>
      </c>
      <c r="I69" s="20">
        <v>1960636205</v>
      </c>
      <c r="J69" s="20">
        <v>694427884</v>
      </c>
      <c r="K69" s="20">
        <v>633286003</v>
      </c>
      <c r="L69" s="20">
        <v>464252143</v>
      </c>
      <c r="M69" s="20">
        <v>1791966030</v>
      </c>
      <c r="N69" s="20"/>
      <c r="O69" s="20"/>
      <c r="P69" s="20"/>
      <c r="Q69" s="20"/>
      <c r="R69" s="20"/>
      <c r="S69" s="20"/>
      <c r="T69" s="20"/>
      <c r="U69" s="20"/>
      <c r="V69" s="20">
        <v>3752602235</v>
      </c>
      <c r="W69" s="20">
        <v>3965273647</v>
      </c>
      <c r="X69" s="20"/>
      <c r="Y69" s="19"/>
      <c r="Z69" s="22">
        <v>7986340240</v>
      </c>
    </row>
    <row r="70" spans="1:26" ht="13.5" hidden="1">
      <c r="A70" s="38" t="s">
        <v>105</v>
      </c>
      <c r="B70" s="18">
        <v>4467349030</v>
      </c>
      <c r="C70" s="18"/>
      <c r="D70" s="19">
        <v>4639614968</v>
      </c>
      <c r="E70" s="20">
        <v>4639614968</v>
      </c>
      <c r="F70" s="20">
        <v>413605366</v>
      </c>
      <c r="G70" s="20">
        <v>509291648</v>
      </c>
      <c r="H70" s="20">
        <v>316373207</v>
      </c>
      <c r="I70" s="20">
        <v>1239270221</v>
      </c>
      <c r="J70" s="20">
        <v>453312488</v>
      </c>
      <c r="K70" s="20">
        <v>311237602</v>
      </c>
      <c r="L70" s="20">
        <v>379654807</v>
      </c>
      <c r="M70" s="20">
        <v>1144204897</v>
      </c>
      <c r="N70" s="20"/>
      <c r="O70" s="20"/>
      <c r="P70" s="20"/>
      <c r="Q70" s="20"/>
      <c r="R70" s="20"/>
      <c r="S70" s="20"/>
      <c r="T70" s="20"/>
      <c r="U70" s="20"/>
      <c r="V70" s="20">
        <v>2383475118</v>
      </c>
      <c r="W70" s="20">
        <v>2265089885</v>
      </c>
      <c r="X70" s="20"/>
      <c r="Y70" s="19"/>
      <c r="Z70" s="22">
        <v>4639614968</v>
      </c>
    </row>
    <row r="71" spans="1:26" ht="13.5" hidden="1">
      <c r="A71" s="38" t="s">
        <v>106</v>
      </c>
      <c r="B71" s="18">
        <v>1791430921</v>
      </c>
      <c r="C71" s="18"/>
      <c r="D71" s="19">
        <v>1988826488</v>
      </c>
      <c r="E71" s="20">
        <v>1988826488</v>
      </c>
      <c r="F71" s="20">
        <v>117419834</v>
      </c>
      <c r="G71" s="20">
        <v>137131228</v>
      </c>
      <c r="H71" s="20">
        <v>175265718</v>
      </c>
      <c r="I71" s="20">
        <v>429816780</v>
      </c>
      <c r="J71" s="20">
        <v>137841185</v>
      </c>
      <c r="K71" s="20">
        <v>201715241</v>
      </c>
      <c r="L71" s="20">
        <v>-12005753</v>
      </c>
      <c r="M71" s="20">
        <v>327550673</v>
      </c>
      <c r="N71" s="20"/>
      <c r="O71" s="20"/>
      <c r="P71" s="20"/>
      <c r="Q71" s="20"/>
      <c r="R71" s="20"/>
      <c r="S71" s="20"/>
      <c r="T71" s="20"/>
      <c r="U71" s="20"/>
      <c r="V71" s="20">
        <v>757367453</v>
      </c>
      <c r="W71" s="20">
        <v>970268342</v>
      </c>
      <c r="X71" s="20"/>
      <c r="Y71" s="19"/>
      <c r="Z71" s="22">
        <v>1988826488</v>
      </c>
    </row>
    <row r="72" spans="1:26" ht="13.5" hidden="1">
      <c r="A72" s="38" t="s">
        <v>107</v>
      </c>
      <c r="B72" s="18">
        <v>385651224</v>
      </c>
      <c r="C72" s="18"/>
      <c r="D72" s="19">
        <v>729732760</v>
      </c>
      <c r="E72" s="20">
        <v>729732760</v>
      </c>
      <c r="F72" s="20">
        <v>38962610</v>
      </c>
      <c r="G72" s="20">
        <v>35752192</v>
      </c>
      <c r="H72" s="20">
        <v>44516361</v>
      </c>
      <c r="I72" s="20">
        <v>119231163</v>
      </c>
      <c r="J72" s="20">
        <v>37895301</v>
      </c>
      <c r="K72" s="20">
        <v>44869949</v>
      </c>
      <c r="L72" s="20">
        <v>40155593</v>
      </c>
      <c r="M72" s="20">
        <v>122920843</v>
      </c>
      <c r="N72" s="20"/>
      <c r="O72" s="20"/>
      <c r="P72" s="20"/>
      <c r="Q72" s="20"/>
      <c r="R72" s="20"/>
      <c r="S72" s="20"/>
      <c r="T72" s="20"/>
      <c r="U72" s="20"/>
      <c r="V72" s="20">
        <v>242152006</v>
      </c>
      <c r="W72" s="20">
        <v>425705867</v>
      </c>
      <c r="X72" s="20"/>
      <c r="Y72" s="19"/>
      <c r="Z72" s="22">
        <v>729732760</v>
      </c>
    </row>
    <row r="73" spans="1:26" ht="13.5" hidden="1">
      <c r="A73" s="38" t="s">
        <v>108</v>
      </c>
      <c r="B73" s="18">
        <v>491259103</v>
      </c>
      <c r="C73" s="18"/>
      <c r="D73" s="19">
        <v>623593258</v>
      </c>
      <c r="E73" s="20">
        <v>623593258</v>
      </c>
      <c r="F73" s="20">
        <v>47673024</v>
      </c>
      <c r="G73" s="20">
        <v>39097729</v>
      </c>
      <c r="H73" s="20">
        <v>44765687</v>
      </c>
      <c r="I73" s="20">
        <v>131536440</v>
      </c>
      <c r="J73" s="20">
        <v>43548910</v>
      </c>
      <c r="K73" s="20">
        <v>53097313</v>
      </c>
      <c r="L73" s="20">
        <v>43752180</v>
      </c>
      <c r="M73" s="20">
        <v>140398403</v>
      </c>
      <c r="N73" s="20"/>
      <c r="O73" s="20"/>
      <c r="P73" s="20"/>
      <c r="Q73" s="20"/>
      <c r="R73" s="20"/>
      <c r="S73" s="20"/>
      <c r="T73" s="20"/>
      <c r="U73" s="20"/>
      <c r="V73" s="20">
        <v>271934843</v>
      </c>
      <c r="W73" s="20">
        <v>300911521</v>
      </c>
      <c r="X73" s="20"/>
      <c r="Y73" s="19"/>
      <c r="Z73" s="22">
        <v>623593258</v>
      </c>
    </row>
    <row r="74" spans="1:26" ht="13.5" hidden="1">
      <c r="A74" s="38" t="s">
        <v>109</v>
      </c>
      <c r="B74" s="18">
        <v>5875032</v>
      </c>
      <c r="C74" s="18"/>
      <c r="D74" s="19">
        <v>4572766</v>
      </c>
      <c r="E74" s="20">
        <v>4572766</v>
      </c>
      <c r="F74" s="20">
        <v>11990354</v>
      </c>
      <c r="G74" s="20">
        <v>14665609</v>
      </c>
      <c r="H74" s="20">
        <v>14125638</v>
      </c>
      <c r="I74" s="20">
        <v>40781601</v>
      </c>
      <c r="J74" s="20">
        <v>21830000</v>
      </c>
      <c r="K74" s="20">
        <v>22365898</v>
      </c>
      <c r="L74" s="20">
        <v>12695316</v>
      </c>
      <c r="M74" s="20">
        <v>56891214</v>
      </c>
      <c r="N74" s="20"/>
      <c r="O74" s="20"/>
      <c r="P74" s="20"/>
      <c r="Q74" s="20"/>
      <c r="R74" s="20"/>
      <c r="S74" s="20"/>
      <c r="T74" s="20"/>
      <c r="U74" s="20"/>
      <c r="V74" s="20">
        <v>97672815</v>
      </c>
      <c r="W74" s="20">
        <v>3298032</v>
      </c>
      <c r="X74" s="20"/>
      <c r="Y74" s="19"/>
      <c r="Z74" s="22">
        <v>4572766</v>
      </c>
    </row>
    <row r="75" spans="1:26" ht="13.5" hidden="1">
      <c r="A75" s="39" t="s">
        <v>110</v>
      </c>
      <c r="B75" s="27">
        <v>661445224</v>
      </c>
      <c r="C75" s="27"/>
      <c r="D75" s="28">
        <v>791705544</v>
      </c>
      <c r="E75" s="29">
        <v>791705544</v>
      </c>
      <c r="F75" s="29">
        <v>55576069</v>
      </c>
      <c r="G75" s="29">
        <v>54989666</v>
      </c>
      <c r="H75" s="29">
        <v>76415490</v>
      </c>
      <c r="I75" s="29">
        <v>186981225</v>
      </c>
      <c r="J75" s="29">
        <v>47439548</v>
      </c>
      <c r="K75" s="29">
        <v>67354042</v>
      </c>
      <c r="L75" s="29">
        <v>79584501</v>
      </c>
      <c r="M75" s="29">
        <v>194378091</v>
      </c>
      <c r="N75" s="29"/>
      <c r="O75" s="29"/>
      <c r="P75" s="29"/>
      <c r="Q75" s="29"/>
      <c r="R75" s="29"/>
      <c r="S75" s="29"/>
      <c r="T75" s="29"/>
      <c r="U75" s="29"/>
      <c r="V75" s="29">
        <v>381359316</v>
      </c>
      <c r="W75" s="29">
        <v>367229889</v>
      </c>
      <c r="X75" s="29"/>
      <c r="Y75" s="28"/>
      <c r="Z75" s="30">
        <v>791705544</v>
      </c>
    </row>
    <row r="76" spans="1:26" ht="13.5" hidden="1">
      <c r="A76" s="41" t="s">
        <v>112</v>
      </c>
      <c r="B76" s="31">
        <v>8056866058</v>
      </c>
      <c r="C76" s="31"/>
      <c r="D76" s="32">
        <v>8632451928</v>
      </c>
      <c r="E76" s="33">
        <v>8632451928</v>
      </c>
      <c r="F76" s="33">
        <v>605457809</v>
      </c>
      <c r="G76" s="33">
        <v>719000494</v>
      </c>
      <c r="H76" s="33">
        <v>738629123</v>
      </c>
      <c r="I76" s="33">
        <v>2063087426</v>
      </c>
      <c r="J76" s="33">
        <v>823138318</v>
      </c>
      <c r="K76" s="33">
        <v>619572228</v>
      </c>
      <c r="L76" s="33">
        <v>564263973</v>
      </c>
      <c r="M76" s="33">
        <v>2006974519</v>
      </c>
      <c r="N76" s="33"/>
      <c r="O76" s="33"/>
      <c r="P76" s="33"/>
      <c r="Q76" s="33"/>
      <c r="R76" s="33"/>
      <c r="S76" s="33"/>
      <c r="T76" s="33"/>
      <c r="U76" s="33"/>
      <c r="V76" s="33">
        <v>4070061945</v>
      </c>
      <c r="W76" s="33">
        <v>4423712362</v>
      </c>
      <c r="X76" s="33"/>
      <c r="Y76" s="32"/>
      <c r="Z76" s="34">
        <v>8632451928</v>
      </c>
    </row>
    <row r="77" spans="1:26" ht="13.5" hidden="1">
      <c r="A77" s="36" t="s">
        <v>31</v>
      </c>
      <c r="B77" s="18">
        <v>1539037015</v>
      </c>
      <c r="C77" s="18"/>
      <c r="D77" s="19">
        <v>1691388055</v>
      </c>
      <c r="E77" s="20">
        <v>1691388055</v>
      </c>
      <c r="F77" s="20">
        <v>101251744</v>
      </c>
      <c r="G77" s="20">
        <v>116093747</v>
      </c>
      <c r="H77" s="20">
        <v>199291963</v>
      </c>
      <c r="I77" s="20">
        <v>416637454</v>
      </c>
      <c r="J77" s="20">
        <v>189805103</v>
      </c>
      <c r="K77" s="20">
        <v>152968842</v>
      </c>
      <c r="L77" s="20">
        <v>101971022</v>
      </c>
      <c r="M77" s="20">
        <v>444744967</v>
      </c>
      <c r="N77" s="20"/>
      <c r="O77" s="20"/>
      <c r="P77" s="20"/>
      <c r="Q77" s="20"/>
      <c r="R77" s="20"/>
      <c r="S77" s="20"/>
      <c r="T77" s="20"/>
      <c r="U77" s="20"/>
      <c r="V77" s="20">
        <v>861382421</v>
      </c>
      <c r="W77" s="20">
        <v>899288202</v>
      </c>
      <c r="X77" s="20"/>
      <c r="Y77" s="19"/>
      <c r="Z77" s="22">
        <v>1691388055</v>
      </c>
    </row>
    <row r="78" spans="1:26" ht="13.5" hidden="1">
      <c r="A78" s="37" t="s">
        <v>32</v>
      </c>
      <c r="B78" s="18">
        <v>6029820882</v>
      </c>
      <c r="C78" s="18"/>
      <c r="D78" s="19">
        <v>6501906644</v>
      </c>
      <c r="E78" s="20">
        <v>6501906644</v>
      </c>
      <c r="F78" s="20">
        <v>491033318</v>
      </c>
      <c r="G78" s="20">
        <v>575274307</v>
      </c>
      <c r="H78" s="20">
        <v>504352939</v>
      </c>
      <c r="I78" s="20">
        <v>1570660564</v>
      </c>
      <c r="J78" s="20">
        <v>626250516</v>
      </c>
      <c r="K78" s="20">
        <v>456692205</v>
      </c>
      <c r="L78" s="20">
        <v>426393664</v>
      </c>
      <c r="M78" s="20">
        <v>1509336385</v>
      </c>
      <c r="N78" s="20"/>
      <c r="O78" s="20"/>
      <c r="P78" s="20"/>
      <c r="Q78" s="20"/>
      <c r="R78" s="20"/>
      <c r="S78" s="20"/>
      <c r="T78" s="20"/>
      <c r="U78" s="20"/>
      <c r="V78" s="20">
        <v>3079996949</v>
      </c>
      <c r="W78" s="20">
        <v>3306013439</v>
      </c>
      <c r="X78" s="20"/>
      <c r="Y78" s="19"/>
      <c r="Z78" s="22">
        <v>6501906644</v>
      </c>
    </row>
    <row r="79" spans="1:26" ht="13.5" hidden="1">
      <c r="A79" s="38" t="s">
        <v>105</v>
      </c>
      <c r="B79" s="18">
        <v>3561181735</v>
      </c>
      <c r="C79" s="18"/>
      <c r="D79" s="19">
        <v>3983442357</v>
      </c>
      <c r="E79" s="20">
        <v>3983442357</v>
      </c>
      <c r="F79" s="20">
        <v>353938477</v>
      </c>
      <c r="G79" s="20">
        <v>422266336</v>
      </c>
      <c r="H79" s="20">
        <v>344444461</v>
      </c>
      <c r="I79" s="20">
        <v>1120649274</v>
      </c>
      <c r="J79" s="20">
        <v>458617220</v>
      </c>
      <c r="K79" s="20">
        <v>273061091</v>
      </c>
      <c r="L79" s="20">
        <v>324690885</v>
      </c>
      <c r="M79" s="20">
        <v>1056369196</v>
      </c>
      <c r="N79" s="20"/>
      <c r="O79" s="20"/>
      <c r="P79" s="20"/>
      <c r="Q79" s="20"/>
      <c r="R79" s="20"/>
      <c r="S79" s="20"/>
      <c r="T79" s="20"/>
      <c r="U79" s="20"/>
      <c r="V79" s="20">
        <v>2177018470</v>
      </c>
      <c r="W79" s="20">
        <v>2044261810</v>
      </c>
      <c r="X79" s="20"/>
      <c r="Y79" s="19"/>
      <c r="Z79" s="22">
        <v>3983442357</v>
      </c>
    </row>
    <row r="80" spans="1:26" ht="13.5" hidden="1">
      <c r="A80" s="38" t="s">
        <v>106</v>
      </c>
      <c r="B80" s="18">
        <v>1176333681</v>
      </c>
      <c r="C80" s="18"/>
      <c r="D80" s="19">
        <v>1466364583</v>
      </c>
      <c r="E80" s="20">
        <v>1466364583</v>
      </c>
      <c r="F80" s="20">
        <v>76009411</v>
      </c>
      <c r="G80" s="20">
        <v>96406765</v>
      </c>
      <c r="H80" s="20">
        <v>108591698</v>
      </c>
      <c r="I80" s="20">
        <v>281007874</v>
      </c>
      <c r="J80" s="20">
        <v>114774677</v>
      </c>
      <c r="K80" s="20">
        <v>121049620</v>
      </c>
      <c r="L80" s="20">
        <v>55065617</v>
      </c>
      <c r="M80" s="20">
        <v>290889914</v>
      </c>
      <c r="N80" s="20"/>
      <c r="O80" s="20"/>
      <c r="P80" s="20"/>
      <c r="Q80" s="20"/>
      <c r="R80" s="20"/>
      <c r="S80" s="20"/>
      <c r="T80" s="20"/>
      <c r="U80" s="20"/>
      <c r="V80" s="20">
        <v>571897788</v>
      </c>
      <c r="W80" s="20">
        <v>736506111</v>
      </c>
      <c r="X80" s="20"/>
      <c r="Y80" s="19"/>
      <c r="Z80" s="22">
        <v>1466364583</v>
      </c>
    </row>
    <row r="81" spans="1:26" ht="13.5" hidden="1">
      <c r="A81" s="38" t="s">
        <v>107</v>
      </c>
      <c r="B81" s="18">
        <v>398814355</v>
      </c>
      <c r="C81" s="18"/>
      <c r="D81" s="19">
        <v>569049149</v>
      </c>
      <c r="E81" s="20">
        <v>569049149</v>
      </c>
      <c r="F81" s="20">
        <v>25909831</v>
      </c>
      <c r="G81" s="20">
        <v>25902932</v>
      </c>
      <c r="H81" s="20">
        <v>25576543</v>
      </c>
      <c r="I81" s="20">
        <v>77389306</v>
      </c>
      <c r="J81" s="20">
        <v>26779245</v>
      </c>
      <c r="K81" s="20">
        <v>26142334</v>
      </c>
      <c r="L81" s="20">
        <v>24267527</v>
      </c>
      <c r="M81" s="20">
        <v>77189106</v>
      </c>
      <c r="N81" s="20"/>
      <c r="O81" s="20"/>
      <c r="P81" s="20"/>
      <c r="Q81" s="20"/>
      <c r="R81" s="20"/>
      <c r="S81" s="20"/>
      <c r="T81" s="20"/>
      <c r="U81" s="20"/>
      <c r="V81" s="20">
        <v>154578412</v>
      </c>
      <c r="W81" s="20">
        <v>286825690</v>
      </c>
      <c r="X81" s="20"/>
      <c r="Y81" s="19"/>
      <c r="Z81" s="22">
        <v>569049149</v>
      </c>
    </row>
    <row r="82" spans="1:26" ht="13.5" hidden="1">
      <c r="A82" s="38" t="s">
        <v>108</v>
      </c>
      <c r="B82" s="18">
        <v>425814452</v>
      </c>
      <c r="C82" s="18"/>
      <c r="D82" s="19">
        <v>474428482</v>
      </c>
      <c r="E82" s="20">
        <v>474428482</v>
      </c>
      <c r="F82" s="20">
        <v>26252357</v>
      </c>
      <c r="G82" s="20">
        <v>25127825</v>
      </c>
      <c r="H82" s="20">
        <v>25167680</v>
      </c>
      <c r="I82" s="20">
        <v>76547862</v>
      </c>
      <c r="J82" s="20">
        <v>24524243</v>
      </c>
      <c r="K82" s="20">
        <v>24905327</v>
      </c>
      <c r="L82" s="20">
        <v>22453085</v>
      </c>
      <c r="M82" s="20">
        <v>71882655</v>
      </c>
      <c r="N82" s="20"/>
      <c r="O82" s="20"/>
      <c r="P82" s="20"/>
      <c r="Q82" s="20"/>
      <c r="R82" s="20"/>
      <c r="S82" s="20"/>
      <c r="T82" s="20"/>
      <c r="U82" s="20"/>
      <c r="V82" s="20">
        <v>148430517</v>
      </c>
      <c r="W82" s="20">
        <v>234108942</v>
      </c>
      <c r="X82" s="20"/>
      <c r="Y82" s="19"/>
      <c r="Z82" s="22">
        <v>474428482</v>
      </c>
    </row>
    <row r="83" spans="1:26" ht="13.5" hidden="1">
      <c r="A83" s="38" t="s">
        <v>109</v>
      </c>
      <c r="B83" s="18">
        <v>467676659</v>
      </c>
      <c r="C83" s="18"/>
      <c r="D83" s="19">
        <v>8622073</v>
      </c>
      <c r="E83" s="20">
        <v>8622073</v>
      </c>
      <c r="F83" s="20">
        <v>8923242</v>
      </c>
      <c r="G83" s="20">
        <v>5570449</v>
      </c>
      <c r="H83" s="20">
        <v>572557</v>
      </c>
      <c r="I83" s="20">
        <v>15066248</v>
      </c>
      <c r="J83" s="20">
        <v>1555131</v>
      </c>
      <c r="K83" s="20">
        <v>11533833</v>
      </c>
      <c r="L83" s="20">
        <v>-83450</v>
      </c>
      <c r="M83" s="20">
        <v>13005514</v>
      </c>
      <c r="N83" s="20"/>
      <c r="O83" s="20"/>
      <c r="P83" s="20"/>
      <c r="Q83" s="20"/>
      <c r="R83" s="20"/>
      <c r="S83" s="20"/>
      <c r="T83" s="20"/>
      <c r="U83" s="20"/>
      <c r="V83" s="20">
        <v>28071762</v>
      </c>
      <c r="W83" s="20">
        <v>4310886</v>
      </c>
      <c r="X83" s="20"/>
      <c r="Y83" s="19"/>
      <c r="Z83" s="22">
        <v>8622073</v>
      </c>
    </row>
    <row r="84" spans="1:26" ht="13.5" hidden="1">
      <c r="A84" s="39" t="s">
        <v>110</v>
      </c>
      <c r="B84" s="27">
        <v>488008161</v>
      </c>
      <c r="C84" s="27"/>
      <c r="D84" s="28">
        <v>439157229</v>
      </c>
      <c r="E84" s="29">
        <v>439157229</v>
      </c>
      <c r="F84" s="29">
        <v>13172747</v>
      </c>
      <c r="G84" s="29">
        <v>27632440</v>
      </c>
      <c r="H84" s="29">
        <v>34984221</v>
      </c>
      <c r="I84" s="29">
        <v>75789408</v>
      </c>
      <c r="J84" s="29">
        <v>7082699</v>
      </c>
      <c r="K84" s="29">
        <v>9911181</v>
      </c>
      <c r="L84" s="29">
        <v>35899287</v>
      </c>
      <c r="M84" s="29">
        <v>52893167</v>
      </c>
      <c r="N84" s="29"/>
      <c r="O84" s="29"/>
      <c r="P84" s="29"/>
      <c r="Q84" s="29"/>
      <c r="R84" s="29"/>
      <c r="S84" s="29"/>
      <c r="T84" s="29"/>
      <c r="U84" s="29"/>
      <c r="V84" s="29">
        <v>128682575</v>
      </c>
      <c r="W84" s="29">
        <v>218410721</v>
      </c>
      <c r="X84" s="29"/>
      <c r="Y84" s="28"/>
      <c r="Z84" s="30">
        <v>439157229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269838804</v>
      </c>
      <c r="C5" s="18">
        <v>0</v>
      </c>
      <c r="D5" s="58">
        <v>293395758</v>
      </c>
      <c r="E5" s="59">
        <v>293395758</v>
      </c>
      <c r="F5" s="59">
        <v>29565406</v>
      </c>
      <c r="G5" s="59">
        <v>36265448</v>
      </c>
      <c r="H5" s="59">
        <v>29634049</v>
      </c>
      <c r="I5" s="59">
        <v>95464903</v>
      </c>
      <c r="J5" s="59">
        <v>32535194</v>
      </c>
      <c r="K5" s="59">
        <v>29938077</v>
      </c>
      <c r="L5" s="59">
        <v>30318154</v>
      </c>
      <c r="M5" s="59">
        <v>92791425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188256328</v>
      </c>
      <c r="W5" s="59">
        <v>146697876</v>
      </c>
      <c r="X5" s="59">
        <v>41558452</v>
      </c>
      <c r="Y5" s="60">
        <v>28.33</v>
      </c>
      <c r="Z5" s="61">
        <v>293395758</v>
      </c>
    </row>
    <row r="6" spans="1:26" ht="13.5">
      <c r="A6" s="57" t="s">
        <v>32</v>
      </c>
      <c r="B6" s="18">
        <v>233242797</v>
      </c>
      <c r="C6" s="18">
        <v>0</v>
      </c>
      <c r="D6" s="58">
        <v>261285084</v>
      </c>
      <c r="E6" s="59">
        <v>261285084</v>
      </c>
      <c r="F6" s="59">
        <v>20307634</v>
      </c>
      <c r="G6" s="59">
        <v>19095276</v>
      </c>
      <c r="H6" s="59">
        <v>20000624</v>
      </c>
      <c r="I6" s="59">
        <v>59403534</v>
      </c>
      <c r="J6" s="59">
        <v>22080956</v>
      </c>
      <c r="K6" s="59">
        <v>20822588</v>
      </c>
      <c r="L6" s="59">
        <v>19934265</v>
      </c>
      <c r="M6" s="59">
        <v>62837809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122241343</v>
      </c>
      <c r="W6" s="59">
        <v>133798356</v>
      </c>
      <c r="X6" s="59">
        <v>-11557013</v>
      </c>
      <c r="Y6" s="60">
        <v>-8.64</v>
      </c>
      <c r="Z6" s="61">
        <v>261285084</v>
      </c>
    </row>
    <row r="7" spans="1:26" ht="13.5">
      <c r="A7" s="57" t="s">
        <v>33</v>
      </c>
      <c r="B7" s="18">
        <v>1940909</v>
      </c>
      <c r="C7" s="18">
        <v>0</v>
      </c>
      <c r="D7" s="58">
        <v>2806844</v>
      </c>
      <c r="E7" s="59">
        <v>2806844</v>
      </c>
      <c r="F7" s="59">
        <v>1082</v>
      </c>
      <c r="G7" s="59">
        <v>5832</v>
      </c>
      <c r="H7" s="59">
        <v>438</v>
      </c>
      <c r="I7" s="59">
        <v>7352</v>
      </c>
      <c r="J7" s="59">
        <v>121735</v>
      </c>
      <c r="K7" s="59">
        <v>124729</v>
      </c>
      <c r="L7" s="59">
        <v>325892</v>
      </c>
      <c r="M7" s="59">
        <v>572356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579708</v>
      </c>
      <c r="W7" s="59">
        <v>1403424</v>
      </c>
      <c r="X7" s="59">
        <v>-823716</v>
      </c>
      <c r="Y7" s="60">
        <v>-58.69</v>
      </c>
      <c r="Z7" s="61">
        <v>2806844</v>
      </c>
    </row>
    <row r="8" spans="1:26" ht="13.5">
      <c r="A8" s="57" t="s">
        <v>34</v>
      </c>
      <c r="B8" s="18">
        <v>210684800</v>
      </c>
      <c r="C8" s="18">
        <v>0</v>
      </c>
      <c r="D8" s="58">
        <v>241728000</v>
      </c>
      <c r="E8" s="59">
        <v>241728000</v>
      </c>
      <c r="F8" s="59">
        <v>97427000</v>
      </c>
      <c r="G8" s="59">
        <v>3482000</v>
      </c>
      <c r="H8" s="59">
        <v>0</v>
      </c>
      <c r="I8" s="59">
        <v>100909000</v>
      </c>
      <c r="J8" s="59">
        <v>0</v>
      </c>
      <c r="K8" s="59">
        <v>2278000</v>
      </c>
      <c r="L8" s="59">
        <v>69237000</v>
      </c>
      <c r="M8" s="59">
        <v>71515000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172424000</v>
      </c>
      <c r="W8" s="59">
        <v>120983736</v>
      </c>
      <c r="X8" s="59">
        <v>51440264</v>
      </c>
      <c r="Y8" s="60">
        <v>42.52</v>
      </c>
      <c r="Z8" s="61">
        <v>241728000</v>
      </c>
    </row>
    <row r="9" spans="1:26" ht="13.5">
      <c r="A9" s="57" t="s">
        <v>35</v>
      </c>
      <c r="B9" s="18">
        <v>84631856</v>
      </c>
      <c r="C9" s="18">
        <v>0</v>
      </c>
      <c r="D9" s="58">
        <v>117983702</v>
      </c>
      <c r="E9" s="59">
        <v>117983702</v>
      </c>
      <c r="F9" s="59">
        <v>4993816</v>
      </c>
      <c r="G9" s="59">
        <v>8678930</v>
      </c>
      <c r="H9" s="59">
        <v>5129177</v>
      </c>
      <c r="I9" s="59">
        <v>18801923</v>
      </c>
      <c r="J9" s="59">
        <v>6279931</v>
      </c>
      <c r="K9" s="59">
        <v>5220440</v>
      </c>
      <c r="L9" s="59">
        <v>5471367</v>
      </c>
      <c r="M9" s="59">
        <v>16971738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35773661</v>
      </c>
      <c r="W9" s="59">
        <v>55836138</v>
      </c>
      <c r="X9" s="59">
        <v>-20062477</v>
      </c>
      <c r="Y9" s="60">
        <v>-35.93</v>
      </c>
      <c r="Z9" s="61">
        <v>117983702</v>
      </c>
    </row>
    <row r="10" spans="1:26" ht="25.5">
      <c r="A10" s="62" t="s">
        <v>97</v>
      </c>
      <c r="B10" s="63">
        <f>SUM(B5:B9)</f>
        <v>800339166</v>
      </c>
      <c r="C10" s="63">
        <f>SUM(C5:C9)</f>
        <v>0</v>
      </c>
      <c r="D10" s="64">
        <f aca="true" t="shared" si="0" ref="D10:Z10">SUM(D5:D9)</f>
        <v>917199388</v>
      </c>
      <c r="E10" s="65">
        <f t="shared" si="0"/>
        <v>917199388</v>
      </c>
      <c r="F10" s="65">
        <f t="shared" si="0"/>
        <v>152294938</v>
      </c>
      <c r="G10" s="65">
        <f t="shared" si="0"/>
        <v>67527486</v>
      </c>
      <c r="H10" s="65">
        <f t="shared" si="0"/>
        <v>54764288</v>
      </c>
      <c r="I10" s="65">
        <f t="shared" si="0"/>
        <v>274586712</v>
      </c>
      <c r="J10" s="65">
        <f t="shared" si="0"/>
        <v>61017816</v>
      </c>
      <c r="K10" s="65">
        <f t="shared" si="0"/>
        <v>58383834</v>
      </c>
      <c r="L10" s="65">
        <f t="shared" si="0"/>
        <v>125286678</v>
      </c>
      <c r="M10" s="65">
        <f t="shared" si="0"/>
        <v>244688328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519275040</v>
      </c>
      <c r="W10" s="65">
        <f t="shared" si="0"/>
        <v>458719530</v>
      </c>
      <c r="X10" s="65">
        <f t="shared" si="0"/>
        <v>60555510</v>
      </c>
      <c r="Y10" s="66">
        <f>+IF(W10&lt;&gt;0,(X10/W10)*100,0)</f>
        <v>13.200987976247708</v>
      </c>
      <c r="Z10" s="67">
        <f t="shared" si="0"/>
        <v>917199388</v>
      </c>
    </row>
    <row r="11" spans="1:26" ht="13.5">
      <c r="A11" s="57" t="s">
        <v>36</v>
      </c>
      <c r="B11" s="18">
        <v>280330118</v>
      </c>
      <c r="C11" s="18">
        <v>0</v>
      </c>
      <c r="D11" s="58">
        <v>240000000</v>
      </c>
      <c r="E11" s="59">
        <v>240000000</v>
      </c>
      <c r="F11" s="59">
        <v>17558021</v>
      </c>
      <c r="G11" s="59">
        <v>22365860</v>
      </c>
      <c r="H11" s="59">
        <v>20146196</v>
      </c>
      <c r="I11" s="59">
        <v>60070077</v>
      </c>
      <c r="J11" s="59">
        <v>20438736</v>
      </c>
      <c r="K11" s="59">
        <v>20676302</v>
      </c>
      <c r="L11" s="59">
        <v>26327343</v>
      </c>
      <c r="M11" s="59">
        <v>67442381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127512458</v>
      </c>
      <c r="W11" s="59">
        <v>133400112</v>
      </c>
      <c r="X11" s="59">
        <v>-5887654</v>
      </c>
      <c r="Y11" s="60">
        <v>-4.41</v>
      </c>
      <c r="Z11" s="61">
        <v>240000000</v>
      </c>
    </row>
    <row r="12" spans="1:26" ht="13.5">
      <c r="A12" s="57" t="s">
        <v>37</v>
      </c>
      <c r="B12" s="18">
        <v>26590178</v>
      </c>
      <c r="C12" s="18">
        <v>0</v>
      </c>
      <c r="D12" s="58">
        <v>26300792</v>
      </c>
      <c r="E12" s="59">
        <v>26300792</v>
      </c>
      <c r="F12" s="59">
        <v>3454592</v>
      </c>
      <c r="G12" s="59">
        <v>2181744</v>
      </c>
      <c r="H12" s="59">
        <v>3768199</v>
      </c>
      <c r="I12" s="59">
        <v>9404535</v>
      </c>
      <c r="J12" s="59">
        <v>3554505</v>
      </c>
      <c r="K12" s="59">
        <v>3499140</v>
      </c>
      <c r="L12" s="59">
        <v>2163271</v>
      </c>
      <c r="M12" s="59">
        <v>9216916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18621451</v>
      </c>
      <c r="W12" s="59">
        <v>13150398</v>
      </c>
      <c r="X12" s="59">
        <v>5471053</v>
      </c>
      <c r="Y12" s="60">
        <v>41.6</v>
      </c>
      <c r="Z12" s="61">
        <v>26300792</v>
      </c>
    </row>
    <row r="13" spans="1:26" ht="13.5">
      <c r="A13" s="57" t="s">
        <v>98</v>
      </c>
      <c r="B13" s="18">
        <v>73347475</v>
      </c>
      <c r="C13" s="18">
        <v>0</v>
      </c>
      <c r="D13" s="58">
        <v>100515157</v>
      </c>
      <c r="E13" s="59">
        <v>100515157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967819</v>
      </c>
      <c r="M13" s="59">
        <v>967819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967819</v>
      </c>
      <c r="W13" s="59">
        <v>50257578</v>
      </c>
      <c r="X13" s="59">
        <v>-49289759</v>
      </c>
      <c r="Y13" s="60">
        <v>-98.07</v>
      </c>
      <c r="Z13" s="61">
        <v>100515157</v>
      </c>
    </row>
    <row r="14" spans="1:26" ht="13.5">
      <c r="A14" s="57" t="s">
        <v>38</v>
      </c>
      <c r="B14" s="18">
        <v>9443536</v>
      </c>
      <c r="C14" s="18">
        <v>0</v>
      </c>
      <c r="D14" s="58">
        <v>3958117</v>
      </c>
      <c r="E14" s="59">
        <v>3958117</v>
      </c>
      <c r="F14" s="59">
        <v>515137</v>
      </c>
      <c r="G14" s="59">
        <v>495273</v>
      </c>
      <c r="H14" s="59">
        <v>382958</v>
      </c>
      <c r="I14" s="59">
        <v>1393368</v>
      </c>
      <c r="J14" s="59">
        <v>622411</v>
      </c>
      <c r="K14" s="59">
        <v>171336</v>
      </c>
      <c r="L14" s="59">
        <v>2851109</v>
      </c>
      <c r="M14" s="59">
        <v>3644856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5038224</v>
      </c>
      <c r="W14" s="59">
        <v>1979058</v>
      </c>
      <c r="X14" s="59">
        <v>3059166</v>
      </c>
      <c r="Y14" s="60">
        <v>154.58</v>
      </c>
      <c r="Z14" s="61">
        <v>3958117</v>
      </c>
    </row>
    <row r="15" spans="1:26" ht="13.5">
      <c r="A15" s="57" t="s">
        <v>39</v>
      </c>
      <c r="B15" s="18">
        <v>89816842</v>
      </c>
      <c r="C15" s="18">
        <v>0</v>
      </c>
      <c r="D15" s="58">
        <v>86474000</v>
      </c>
      <c r="E15" s="59">
        <v>86474000</v>
      </c>
      <c r="F15" s="59">
        <v>914289</v>
      </c>
      <c r="G15" s="59">
        <v>1233136</v>
      </c>
      <c r="H15" s="59">
        <v>4023504</v>
      </c>
      <c r="I15" s="59">
        <v>6170929</v>
      </c>
      <c r="J15" s="59">
        <v>742670</v>
      </c>
      <c r="K15" s="59">
        <v>2847119</v>
      </c>
      <c r="L15" s="59">
        <v>2708226</v>
      </c>
      <c r="M15" s="59">
        <v>6298015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12468944</v>
      </c>
      <c r="W15" s="59">
        <v>43237242</v>
      </c>
      <c r="X15" s="59">
        <v>-30768298</v>
      </c>
      <c r="Y15" s="60">
        <v>-71.16</v>
      </c>
      <c r="Z15" s="61">
        <v>86474000</v>
      </c>
    </row>
    <row r="16" spans="1:26" ht="13.5">
      <c r="A16" s="68" t="s">
        <v>40</v>
      </c>
      <c r="B16" s="18">
        <v>0</v>
      </c>
      <c r="C16" s="18">
        <v>0</v>
      </c>
      <c r="D16" s="58">
        <v>1000000</v>
      </c>
      <c r="E16" s="59">
        <v>1000000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499998</v>
      </c>
      <c r="X16" s="59">
        <v>-499998</v>
      </c>
      <c r="Y16" s="60">
        <v>-100</v>
      </c>
      <c r="Z16" s="61">
        <v>1000000</v>
      </c>
    </row>
    <row r="17" spans="1:26" ht="13.5">
      <c r="A17" s="57" t="s">
        <v>41</v>
      </c>
      <c r="B17" s="18">
        <v>422842110</v>
      </c>
      <c r="C17" s="18">
        <v>0</v>
      </c>
      <c r="D17" s="58">
        <v>293548809</v>
      </c>
      <c r="E17" s="59">
        <v>293548809</v>
      </c>
      <c r="F17" s="59">
        <v>144232</v>
      </c>
      <c r="G17" s="59">
        <v>2066408</v>
      </c>
      <c r="H17" s="59">
        <v>19683646</v>
      </c>
      <c r="I17" s="59">
        <v>21894286</v>
      </c>
      <c r="J17" s="59">
        <v>5722952</v>
      </c>
      <c r="K17" s="59">
        <v>13342092</v>
      </c>
      <c r="L17" s="59">
        <v>29803546</v>
      </c>
      <c r="M17" s="59">
        <v>48868590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70762876</v>
      </c>
      <c r="W17" s="59">
        <v>158368866</v>
      </c>
      <c r="X17" s="59">
        <v>-87605990</v>
      </c>
      <c r="Y17" s="60">
        <v>-55.32</v>
      </c>
      <c r="Z17" s="61">
        <v>293548809</v>
      </c>
    </row>
    <row r="18" spans="1:26" ht="13.5">
      <c r="A18" s="69" t="s">
        <v>42</v>
      </c>
      <c r="B18" s="70">
        <f>SUM(B11:B17)</f>
        <v>902370259</v>
      </c>
      <c r="C18" s="70">
        <f>SUM(C11:C17)</f>
        <v>0</v>
      </c>
      <c r="D18" s="71">
        <f aca="true" t="shared" si="1" ref="D18:Z18">SUM(D11:D17)</f>
        <v>751796875</v>
      </c>
      <c r="E18" s="72">
        <f t="shared" si="1"/>
        <v>751796875</v>
      </c>
      <c r="F18" s="72">
        <f t="shared" si="1"/>
        <v>22586271</v>
      </c>
      <c r="G18" s="72">
        <f t="shared" si="1"/>
        <v>28342421</v>
      </c>
      <c r="H18" s="72">
        <f t="shared" si="1"/>
        <v>48004503</v>
      </c>
      <c r="I18" s="72">
        <f t="shared" si="1"/>
        <v>98933195</v>
      </c>
      <c r="J18" s="72">
        <f t="shared" si="1"/>
        <v>31081274</v>
      </c>
      <c r="K18" s="72">
        <f t="shared" si="1"/>
        <v>40535989</v>
      </c>
      <c r="L18" s="72">
        <f t="shared" si="1"/>
        <v>64821314</v>
      </c>
      <c r="M18" s="72">
        <f t="shared" si="1"/>
        <v>136438577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235371772</v>
      </c>
      <c r="W18" s="72">
        <f t="shared" si="1"/>
        <v>400893252</v>
      </c>
      <c r="X18" s="72">
        <f t="shared" si="1"/>
        <v>-165521480</v>
      </c>
      <c r="Y18" s="66">
        <f>+IF(W18&lt;&gt;0,(X18/W18)*100,0)</f>
        <v>-41.288168153052375</v>
      </c>
      <c r="Z18" s="73">
        <f t="shared" si="1"/>
        <v>751796875</v>
      </c>
    </row>
    <row r="19" spans="1:26" ht="13.5">
      <c r="A19" s="69" t="s">
        <v>43</v>
      </c>
      <c r="B19" s="74">
        <f>+B10-B18</f>
        <v>-102031093</v>
      </c>
      <c r="C19" s="74">
        <f>+C10-C18</f>
        <v>0</v>
      </c>
      <c r="D19" s="75">
        <f aca="true" t="shared" si="2" ref="D19:Z19">+D10-D18</f>
        <v>165402513</v>
      </c>
      <c r="E19" s="76">
        <f t="shared" si="2"/>
        <v>165402513</v>
      </c>
      <c r="F19" s="76">
        <f t="shared" si="2"/>
        <v>129708667</v>
      </c>
      <c r="G19" s="76">
        <f t="shared" si="2"/>
        <v>39185065</v>
      </c>
      <c r="H19" s="76">
        <f t="shared" si="2"/>
        <v>6759785</v>
      </c>
      <c r="I19" s="76">
        <f t="shared" si="2"/>
        <v>175653517</v>
      </c>
      <c r="J19" s="76">
        <f t="shared" si="2"/>
        <v>29936542</v>
      </c>
      <c r="K19" s="76">
        <f t="shared" si="2"/>
        <v>17847845</v>
      </c>
      <c r="L19" s="76">
        <f t="shared" si="2"/>
        <v>60465364</v>
      </c>
      <c r="M19" s="76">
        <f t="shared" si="2"/>
        <v>108249751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283903268</v>
      </c>
      <c r="W19" s="76">
        <f>IF(E10=E18,0,W10-W18)</f>
        <v>57826278</v>
      </c>
      <c r="X19" s="76">
        <f t="shared" si="2"/>
        <v>226076990</v>
      </c>
      <c r="Y19" s="77">
        <f>+IF(W19&lt;&gt;0,(X19/W19)*100,0)</f>
        <v>390.95891663648143</v>
      </c>
      <c r="Z19" s="78">
        <f t="shared" si="2"/>
        <v>165402513</v>
      </c>
    </row>
    <row r="20" spans="1:26" ht="13.5">
      <c r="A20" s="57" t="s">
        <v>44</v>
      </c>
      <c r="B20" s="18">
        <v>75337174</v>
      </c>
      <c r="C20" s="18">
        <v>0</v>
      </c>
      <c r="D20" s="58">
        <v>60004000</v>
      </c>
      <c r="E20" s="59">
        <v>60004000</v>
      </c>
      <c r="F20" s="59">
        <v>20000000</v>
      </c>
      <c r="G20" s="59">
        <v>0</v>
      </c>
      <c r="H20" s="59">
        <v>0</v>
      </c>
      <c r="I20" s="59">
        <v>20000000</v>
      </c>
      <c r="J20" s="59">
        <v>0</v>
      </c>
      <c r="K20" s="59">
        <v>0</v>
      </c>
      <c r="L20" s="59">
        <v>23230498</v>
      </c>
      <c r="M20" s="59">
        <v>23230498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43230498</v>
      </c>
      <c r="W20" s="59">
        <v>30002000</v>
      </c>
      <c r="X20" s="59">
        <v>13228498</v>
      </c>
      <c r="Y20" s="60">
        <v>44.09</v>
      </c>
      <c r="Z20" s="61">
        <v>60004000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-26693919</v>
      </c>
      <c r="C22" s="85">
        <f>SUM(C19:C21)</f>
        <v>0</v>
      </c>
      <c r="D22" s="86">
        <f aca="true" t="shared" si="3" ref="D22:Z22">SUM(D19:D21)</f>
        <v>225406513</v>
      </c>
      <c r="E22" s="87">
        <f t="shared" si="3"/>
        <v>225406513</v>
      </c>
      <c r="F22" s="87">
        <f t="shared" si="3"/>
        <v>149708667</v>
      </c>
      <c r="G22" s="87">
        <f t="shared" si="3"/>
        <v>39185065</v>
      </c>
      <c r="H22" s="87">
        <f t="shared" si="3"/>
        <v>6759785</v>
      </c>
      <c r="I22" s="87">
        <f t="shared" si="3"/>
        <v>195653517</v>
      </c>
      <c r="J22" s="87">
        <f t="shared" si="3"/>
        <v>29936542</v>
      </c>
      <c r="K22" s="87">
        <f t="shared" si="3"/>
        <v>17847845</v>
      </c>
      <c r="L22" s="87">
        <f t="shared" si="3"/>
        <v>83695862</v>
      </c>
      <c r="M22" s="87">
        <f t="shared" si="3"/>
        <v>131480249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327133766</v>
      </c>
      <c r="W22" s="87">
        <f t="shared" si="3"/>
        <v>87828278</v>
      </c>
      <c r="X22" s="87">
        <f t="shared" si="3"/>
        <v>239305488</v>
      </c>
      <c r="Y22" s="88">
        <f>+IF(W22&lt;&gt;0,(X22/W22)*100,0)</f>
        <v>272.46974829678436</v>
      </c>
      <c r="Z22" s="89">
        <f t="shared" si="3"/>
        <v>225406513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-26693919</v>
      </c>
      <c r="C24" s="74">
        <f>SUM(C22:C23)</f>
        <v>0</v>
      </c>
      <c r="D24" s="75">
        <f aca="true" t="shared" si="4" ref="D24:Z24">SUM(D22:D23)</f>
        <v>225406513</v>
      </c>
      <c r="E24" s="76">
        <f t="shared" si="4"/>
        <v>225406513</v>
      </c>
      <c r="F24" s="76">
        <f t="shared" si="4"/>
        <v>149708667</v>
      </c>
      <c r="G24" s="76">
        <f t="shared" si="4"/>
        <v>39185065</v>
      </c>
      <c r="H24" s="76">
        <f t="shared" si="4"/>
        <v>6759785</v>
      </c>
      <c r="I24" s="76">
        <f t="shared" si="4"/>
        <v>195653517</v>
      </c>
      <c r="J24" s="76">
        <f t="shared" si="4"/>
        <v>29936542</v>
      </c>
      <c r="K24" s="76">
        <f t="shared" si="4"/>
        <v>17847845</v>
      </c>
      <c r="L24" s="76">
        <f t="shared" si="4"/>
        <v>83695862</v>
      </c>
      <c r="M24" s="76">
        <f t="shared" si="4"/>
        <v>131480249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327133766</v>
      </c>
      <c r="W24" s="76">
        <f t="shared" si="4"/>
        <v>87828278</v>
      </c>
      <c r="X24" s="76">
        <f t="shared" si="4"/>
        <v>239305488</v>
      </c>
      <c r="Y24" s="77">
        <f>+IF(W24&lt;&gt;0,(X24/W24)*100,0)</f>
        <v>272.46974829678436</v>
      </c>
      <c r="Z24" s="78">
        <f t="shared" si="4"/>
        <v>225406513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95705676</v>
      </c>
      <c r="C27" s="21">
        <v>0</v>
      </c>
      <c r="D27" s="98">
        <v>148744000</v>
      </c>
      <c r="E27" s="99">
        <v>148744000</v>
      </c>
      <c r="F27" s="99">
        <v>2430937</v>
      </c>
      <c r="G27" s="99">
        <v>0</v>
      </c>
      <c r="H27" s="99">
        <v>2235559</v>
      </c>
      <c r="I27" s="99">
        <v>4666496</v>
      </c>
      <c r="J27" s="99">
        <v>1200741</v>
      </c>
      <c r="K27" s="99">
        <v>2139708</v>
      </c>
      <c r="L27" s="99">
        <v>3211480</v>
      </c>
      <c r="M27" s="99">
        <v>6551929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11218425</v>
      </c>
      <c r="W27" s="99">
        <v>74372000</v>
      </c>
      <c r="X27" s="99">
        <v>-63153575</v>
      </c>
      <c r="Y27" s="100">
        <v>-84.92</v>
      </c>
      <c r="Z27" s="101">
        <v>148744000</v>
      </c>
    </row>
    <row r="28" spans="1:26" ht="13.5">
      <c r="A28" s="102" t="s">
        <v>44</v>
      </c>
      <c r="B28" s="18">
        <v>82549983</v>
      </c>
      <c r="C28" s="18">
        <v>0</v>
      </c>
      <c r="D28" s="58">
        <v>60004000</v>
      </c>
      <c r="E28" s="59">
        <v>60004000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30002000</v>
      </c>
      <c r="X28" s="59">
        <v>-30002000</v>
      </c>
      <c r="Y28" s="60">
        <v>-100</v>
      </c>
      <c r="Z28" s="61">
        <v>60004000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56640000</v>
      </c>
      <c r="E30" s="59">
        <v>56640000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28320000</v>
      </c>
      <c r="X30" s="59">
        <v>-28320000</v>
      </c>
      <c r="Y30" s="60">
        <v>-100</v>
      </c>
      <c r="Z30" s="61">
        <v>56640000</v>
      </c>
    </row>
    <row r="31" spans="1:26" ht="13.5">
      <c r="A31" s="57" t="s">
        <v>49</v>
      </c>
      <c r="B31" s="18">
        <v>13155693</v>
      </c>
      <c r="C31" s="18">
        <v>0</v>
      </c>
      <c r="D31" s="58">
        <v>32100000</v>
      </c>
      <c r="E31" s="59">
        <v>32100000</v>
      </c>
      <c r="F31" s="59">
        <v>2430937</v>
      </c>
      <c r="G31" s="59">
        <v>0</v>
      </c>
      <c r="H31" s="59">
        <v>2235559</v>
      </c>
      <c r="I31" s="59">
        <v>4666496</v>
      </c>
      <c r="J31" s="59">
        <v>1200741</v>
      </c>
      <c r="K31" s="59">
        <v>2139708</v>
      </c>
      <c r="L31" s="59">
        <v>3211480</v>
      </c>
      <c r="M31" s="59">
        <v>6551929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11218425</v>
      </c>
      <c r="W31" s="59">
        <v>16050000</v>
      </c>
      <c r="X31" s="59">
        <v>-4831575</v>
      </c>
      <c r="Y31" s="60">
        <v>-30.1</v>
      </c>
      <c r="Z31" s="61">
        <v>32100000</v>
      </c>
    </row>
    <row r="32" spans="1:26" ht="13.5">
      <c r="A32" s="69" t="s">
        <v>50</v>
      </c>
      <c r="B32" s="21">
        <f>SUM(B28:B31)</f>
        <v>95705676</v>
      </c>
      <c r="C32" s="21">
        <f>SUM(C28:C31)</f>
        <v>0</v>
      </c>
      <c r="D32" s="98">
        <f aca="true" t="shared" si="5" ref="D32:Z32">SUM(D28:D31)</f>
        <v>148744000</v>
      </c>
      <c r="E32" s="99">
        <f t="shared" si="5"/>
        <v>148744000</v>
      </c>
      <c r="F32" s="99">
        <f t="shared" si="5"/>
        <v>2430937</v>
      </c>
      <c r="G32" s="99">
        <f t="shared" si="5"/>
        <v>0</v>
      </c>
      <c r="H32" s="99">
        <f t="shared" si="5"/>
        <v>2235559</v>
      </c>
      <c r="I32" s="99">
        <f t="shared" si="5"/>
        <v>4666496</v>
      </c>
      <c r="J32" s="99">
        <f t="shared" si="5"/>
        <v>1200741</v>
      </c>
      <c r="K32" s="99">
        <f t="shared" si="5"/>
        <v>2139708</v>
      </c>
      <c r="L32" s="99">
        <f t="shared" si="5"/>
        <v>3211480</v>
      </c>
      <c r="M32" s="99">
        <f t="shared" si="5"/>
        <v>6551929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11218425</v>
      </c>
      <c r="W32" s="99">
        <f t="shared" si="5"/>
        <v>74372000</v>
      </c>
      <c r="X32" s="99">
        <f t="shared" si="5"/>
        <v>-63153575</v>
      </c>
      <c r="Y32" s="100">
        <f>+IF(W32&lt;&gt;0,(X32/W32)*100,0)</f>
        <v>-84.91579492282042</v>
      </c>
      <c r="Z32" s="101">
        <f t="shared" si="5"/>
        <v>148744000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353037496</v>
      </c>
      <c r="C35" s="18">
        <v>0</v>
      </c>
      <c r="D35" s="58">
        <v>386596690</v>
      </c>
      <c r="E35" s="59">
        <v>386596690</v>
      </c>
      <c r="F35" s="59">
        <v>1278605614</v>
      </c>
      <c r="G35" s="59">
        <v>1510053326</v>
      </c>
      <c r="H35" s="59">
        <v>1597623703</v>
      </c>
      <c r="I35" s="59">
        <v>1597623703</v>
      </c>
      <c r="J35" s="59">
        <v>1617851090</v>
      </c>
      <c r="K35" s="59">
        <v>1097183721</v>
      </c>
      <c r="L35" s="59">
        <v>623998206</v>
      </c>
      <c r="M35" s="59">
        <v>623998206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623998206</v>
      </c>
      <c r="W35" s="59">
        <v>193298345</v>
      </c>
      <c r="X35" s="59">
        <v>430699861</v>
      </c>
      <c r="Y35" s="60">
        <v>222.82</v>
      </c>
      <c r="Z35" s="61">
        <v>386596690</v>
      </c>
    </row>
    <row r="36" spans="1:26" ht="13.5">
      <c r="A36" s="57" t="s">
        <v>53</v>
      </c>
      <c r="B36" s="18">
        <v>1444638823</v>
      </c>
      <c r="C36" s="18">
        <v>0</v>
      </c>
      <c r="D36" s="58">
        <v>1540630235</v>
      </c>
      <c r="E36" s="59">
        <v>1540630235</v>
      </c>
      <c r="F36" s="59">
        <v>1554703864</v>
      </c>
      <c r="G36" s="59">
        <v>1449192068</v>
      </c>
      <c r="H36" s="59">
        <v>1363342629</v>
      </c>
      <c r="I36" s="59">
        <v>1363342629</v>
      </c>
      <c r="J36" s="59">
        <v>1367777320</v>
      </c>
      <c r="K36" s="59">
        <v>1541965604</v>
      </c>
      <c r="L36" s="59">
        <v>31672895</v>
      </c>
      <c r="M36" s="59">
        <v>31672895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31672895</v>
      </c>
      <c r="W36" s="59">
        <v>770315118</v>
      </c>
      <c r="X36" s="59">
        <v>-738642223</v>
      </c>
      <c r="Y36" s="60">
        <v>-95.89</v>
      </c>
      <c r="Z36" s="61">
        <v>1540630235</v>
      </c>
    </row>
    <row r="37" spans="1:26" ht="13.5">
      <c r="A37" s="57" t="s">
        <v>54</v>
      </c>
      <c r="B37" s="18">
        <v>729609852</v>
      </c>
      <c r="C37" s="18">
        <v>0</v>
      </c>
      <c r="D37" s="58">
        <v>300160714</v>
      </c>
      <c r="E37" s="59">
        <v>300160714</v>
      </c>
      <c r="F37" s="59">
        <v>180878155</v>
      </c>
      <c r="G37" s="59">
        <v>682667588</v>
      </c>
      <c r="H37" s="59">
        <v>496358405</v>
      </c>
      <c r="I37" s="59">
        <v>496358405</v>
      </c>
      <c r="J37" s="59">
        <v>446914505</v>
      </c>
      <c r="K37" s="59">
        <v>851881192</v>
      </c>
      <c r="L37" s="59">
        <v>99136259</v>
      </c>
      <c r="M37" s="59">
        <v>99136259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99136259</v>
      </c>
      <c r="W37" s="59">
        <v>150080357</v>
      </c>
      <c r="X37" s="59">
        <v>-50944098</v>
      </c>
      <c r="Y37" s="60">
        <v>-33.94</v>
      </c>
      <c r="Z37" s="61">
        <v>300160714</v>
      </c>
    </row>
    <row r="38" spans="1:26" ht="13.5">
      <c r="A38" s="57" t="s">
        <v>55</v>
      </c>
      <c r="B38" s="18">
        <v>359814976</v>
      </c>
      <c r="C38" s="18">
        <v>0</v>
      </c>
      <c r="D38" s="58">
        <v>87325207</v>
      </c>
      <c r="E38" s="59">
        <v>87325207</v>
      </c>
      <c r="F38" s="59">
        <v>435947700</v>
      </c>
      <c r="G38" s="59">
        <v>59926256</v>
      </c>
      <c r="H38" s="59">
        <v>56096079</v>
      </c>
      <c r="I38" s="59">
        <v>56096079</v>
      </c>
      <c r="J38" s="59">
        <v>54117398</v>
      </c>
      <c r="K38" s="59">
        <v>334768519</v>
      </c>
      <c r="L38" s="59">
        <v>-1251415</v>
      </c>
      <c r="M38" s="59">
        <v>-1251415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-1251415</v>
      </c>
      <c r="W38" s="59">
        <v>43662604</v>
      </c>
      <c r="X38" s="59">
        <v>-44914019</v>
      </c>
      <c r="Y38" s="60">
        <v>-102.87</v>
      </c>
      <c r="Z38" s="61">
        <v>87325207</v>
      </c>
    </row>
    <row r="39" spans="1:26" ht="13.5">
      <c r="A39" s="57" t="s">
        <v>56</v>
      </c>
      <c r="B39" s="18">
        <v>708251491</v>
      </c>
      <c r="C39" s="18">
        <v>0</v>
      </c>
      <c r="D39" s="58">
        <v>1539741004</v>
      </c>
      <c r="E39" s="59">
        <v>1539741004</v>
      </c>
      <c r="F39" s="59">
        <v>2216483623</v>
      </c>
      <c r="G39" s="59">
        <v>2216651550</v>
      </c>
      <c r="H39" s="59">
        <v>2408511848</v>
      </c>
      <c r="I39" s="59">
        <v>2408511848</v>
      </c>
      <c r="J39" s="59">
        <v>2484596507</v>
      </c>
      <c r="K39" s="59">
        <v>1452499614</v>
      </c>
      <c r="L39" s="59">
        <v>557786257</v>
      </c>
      <c r="M39" s="59">
        <v>557786257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557786257</v>
      </c>
      <c r="W39" s="59">
        <v>769870502</v>
      </c>
      <c r="X39" s="59">
        <v>-212084245</v>
      </c>
      <c r="Y39" s="60">
        <v>-27.55</v>
      </c>
      <c r="Z39" s="61">
        <v>1539741004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68201462</v>
      </c>
      <c r="C42" s="18">
        <v>0</v>
      </c>
      <c r="D42" s="58">
        <v>234531919</v>
      </c>
      <c r="E42" s="59">
        <v>234531919</v>
      </c>
      <c r="F42" s="59">
        <v>-23570119</v>
      </c>
      <c r="G42" s="59">
        <v>-203456004</v>
      </c>
      <c r="H42" s="59">
        <v>47727812</v>
      </c>
      <c r="I42" s="59">
        <v>-179298311</v>
      </c>
      <c r="J42" s="59">
        <v>1753926</v>
      </c>
      <c r="K42" s="59">
        <v>-11510847</v>
      </c>
      <c r="L42" s="59">
        <v>48171419</v>
      </c>
      <c r="M42" s="59">
        <v>38414498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-140883813</v>
      </c>
      <c r="W42" s="59">
        <v>165907626</v>
      </c>
      <c r="X42" s="59">
        <v>-306791439</v>
      </c>
      <c r="Y42" s="60">
        <v>-184.92</v>
      </c>
      <c r="Z42" s="61">
        <v>234531919</v>
      </c>
    </row>
    <row r="43" spans="1:26" ht="13.5">
      <c r="A43" s="57" t="s">
        <v>59</v>
      </c>
      <c r="B43" s="18">
        <v>-75337174</v>
      </c>
      <c r="C43" s="18">
        <v>0</v>
      </c>
      <c r="D43" s="58">
        <v>-92103996</v>
      </c>
      <c r="E43" s="59">
        <v>-92103996</v>
      </c>
      <c r="F43" s="59">
        <v>789663</v>
      </c>
      <c r="G43" s="59">
        <v>226551827</v>
      </c>
      <c r="H43" s="59">
        <v>-2235559</v>
      </c>
      <c r="I43" s="59">
        <v>225105931</v>
      </c>
      <c r="J43" s="59">
        <v>-1214091</v>
      </c>
      <c r="K43" s="59">
        <v>-2753200</v>
      </c>
      <c r="L43" s="59">
        <v>-3211480</v>
      </c>
      <c r="M43" s="59">
        <v>-7178771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217927160</v>
      </c>
      <c r="W43" s="59">
        <v>-30001998</v>
      </c>
      <c r="X43" s="59">
        <v>247929158</v>
      </c>
      <c r="Y43" s="60">
        <v>-826.38</v>
      </c>
      <c r="Z43" s="61">
        <v>-92103996</v>
      </c>
    </row>
    <row r="44" spans="1:26" ht="13.5">
      <c r="A44" s="57" t="s">
        <v>60</v>
      </c>
      <c r="B44" s="18">
        <v>-2802817</v>
      </c>
      <c r="C44" s="18">
        <v>0</v>
      </c>
      <c r="D44" s="58">
        <v>-56640000</v>
      </c>
      <c r="E44" s="59">
        <v>-56640000</v>
      </c>
      <c r="F44" s="59">
        <v>-23793950</v>
      </c>
      <c r="G44" s="59">
        <v>-39760119</v>
      </c>
      <c r="H44" s="59">
        <v>108934</v>
      </c>
      <c r="I44" s="59">
        <v>-63445135</v>
      </c>
      <c r="J44" s="59">
        <v>27413</v>
      </c>
      <c r="K44" s="59">
        <v>8080</v>
      </c>
      <c r="L44" s="59">
        <v>-408201</v>
      </c>
      <c r="M44" s="59">
        <v>-372708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-63817843</v>
      </c>
      <c r="W44" s="59">
        <v>-28320000</v>
      </c>
      <c r="X44" s="59">
        <v>-35497843</v>
      </c>
      <c r="Y44" s="60">
        <v>125.35</v>
      </c>
      <c r="Z44" s="61">
        <v>-56640000</v>
      </c>
    </row>
    <row r="45" spans="1:26" ht="13.5">
      <c r="A45" s="69" t="s">
        <v>61</v>
      </c>
      <c r="B45" s="21">
        <v>-24155463</v>
      </c>
      <c r="C45" s="21">
        <v>0</v>
      </c>
      <c r="D45" s="98">
        <v>69787109</v>
      </c>
      <c r="E45" s="99">
        <v>69787109</v>
      </c>
      <c r="F45" s="99">
        <v>-43233271</v>
      </c>
      <c r="G45" s="99">
        <v>-59897567</v>
      </c>
      <c r="H45" s="99">
        <v>-14296380</v>
      </c>
      <c r="I45" s="99">
        <v>-14296380</v>
      </c>
      <c r="J45" s="99">
        <v>-13729132</v>
      </c>
      <c r="K45" s="99">
        <v>-27985099</v>
      </c>
      <c r="L45" s="99">
        <v>16566639</v>
      </c>
      <c r="M45" s="99">
        <v>16566639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16566639</v>
      </c>
      <c r="W45" s="99">
        <v>91584814</v>
      </c>
      <c r="X45" s="99">
        <v>-75018175</v>
      </c>
      <c r="Y45" s="100">
        <v>-81.91</v>
      </c>
      <c r="Z45" s="101">
        <v>69787109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38701944</v>
      </c>
      <c r="C49" s="51">
        <v>0</v>
      </c>
      <c r="D49" s="128">
        <v>26799022</v>
      </c>
      <c r="E49" s="53">
        <v>21992222</v>
      </c>
      <c r="F49" s="53">
        <v>0</v>
      </c>
      <c r="G49" s="53">
        <v>0</v>
      </c>
      <c r="H49" s="53">
        <v>0</v>
      </c>
      <c r="I49" s="53">
        <v>28415534</v>
      </c>
      <c r="J49" s="53">
        <v>0</v>
      </c>
      <c r="K49" s="53">
        <v>0</v>
      </c>
      <c r="L49" s="53">
        <v>0</v>
      </c>
      <c r="M49" s="53">
        <v>26954685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26891868</v>
      </c>
      <c r="W49" s="53">
        <v>105855937</v>
      </c>
      <c r="X49" s="53">
        <v>790347414</v>
      </c>
      <c r="Y49" s="53">
        <v>1065958626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24446551</v>
      </c>
      <c r="C51" s="51">
        <v>0</v>
      </c>
      <c r="D51" s="128">
        <v>14521395</v>
      </c>
      <c r="E51" s="53">
        <v>11101648</v>
      </c>
      <c r="F51" s="53">
        <v>0</v>
      </c>
      <c r="G51" s="53">
        <v>0</v>
      </c>
      <c r="H51" s="53">
        <v>0</v>
      </c>
      <c r="I51" s="53">
        <v>272367864</v>
      </c>
      <c r="J51" s="53">
        <v>0</v>
      </c>
      <c r="K51" s="53">
        <v>0</v>
      </c>
      <c r="L51" s="53">
        <v>0</v>
      </c>
      <c r="M51" s="53">
        <v>63387279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385824737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65.65658505405932</v>
      </c>
      <c r="E58" s="7">
        <f t="shared" si="6"/>
        <v>65.65658505405932</v>
      </c>
      <c r="F58" s="7">
        <f t="shared" si="6"/>
        <v>40.213610081698526</v>
      </c>
      <c r="G58" s="7">
        <f t="shared" si="6"/>
        <v>36.017576825339425</v>
      </c>
      <c r="H58" s="7">
        <f t="shared" si="6"/>
        <v>79.7974655110118</v>
      </c>
      <c r="I58" s="7">
        <f t="shared" si="6"/>
        <v>51.70405387629762</v>
      </c>
      <c r="J58" s="7">
        <f t="shared" si="6"/>
        <v>38.319895880016766</v>
      </c>
      <c r="K58" s="7">
        <f t="shared" si="6"/>
        <v>38.39712190581429</v>
      </c>
      <c r="L58" s="7">
        <f t="shared" si="6"/>
        <v>26.627613138892393</v>
      </c>
      <c r="M58" s="7">
        <f t="shared" si="6"/>
        <v>34.47123102457647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43.06589655222403</v>
      </c>
      <c r="W58" s="7">
        <f t="shared" si="6"/>
        <v>65.00000123584908</v>
      </c>
      <c r="X58" s="7">
        <f t="shared" si="6"/>
        <v>0</v>
      </c>
      <c r="Y58" s="7">
        <f t="shared" si="6"/>
        <v>0</v>
      </c>
      <c r="Z58" s="8">
        <f t="shared" si="6"/>
        <v>65.65658505405932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64.9999990797413</v>
      </c>
      <c r="E59" s="10">
        <f t="shared" si="7"/>
        <v>64.9999990797413</v>
      </c>
      <c r="F59" s="10">
        <f t="shared" si="7"/>
        <v>26.249762983129678</v>
      </c>
      <c r="G59" s="10">
        <f t="shared" si="7"/>
        <v>31.47232581647567</v>
      </c>
      <c r="H59" s="10">
        <f t="shared" si="7"/>
        <v>101.60653037996934</v>
      </c>
      <c r="I59" s="10">
        <f t="shared" si="7"/>
        <v>53.09211971844906</v>
      </c>
      <c r="J59" s="10">
        <f t="shared" si="7"/>
        <v>38.579000443349805</v>
      </c>
      <c r="K59" s="10">
        <f t="shared" si="7"/>
        <v>29.3410996304138</v>
      </c>
      <c r="L59" s="10">
        <f t="shared" si="7"/>
        <v>23.59389031403429</v>
      </c>
      <c r="M59" s="10">
        <f t="shared" si="7"/>
        <v>30.405423200151922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41.72141938709335</v>
      </c>
      <c r="W59" s="10">
        <f t="shared" si="7"/>
        <v>65.00000040900387</v>
      </c>
      <c r="X59" s="10">
        <f t="shared" si="7"/>
        <v>0</v>
      </c>
      <c r="Y59" s="10">
        <f t="shared" si="7"/>
        <v>0</v>
      </c>
      <c r="Z59" s="11">
        <f t="shared" si="7"/>
        <v>64.9999990797413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66.57015139830943</v>
      </c>
      <c r="E60" s="13">
        <f t="shared" si="7"/>
        <v>66.57015139830943</v>
      </c>
      <c r="F60" s="13">
        <f t="shared" si="7"/>
        <v>62.929398865470986</v>
      </c>
      <c r="G60" s="13">
        <f t="shared" si="7"/>
        <v>53.25572146744566</v>
      </c>
      <c r="H60" s="13">
        <f t="shared" si="7"/>
        <v>58.72536776852563</v>
      </c>
      <c r="I60" s="13">
        <f t="shared" si="7"/>
        <v>58.40433500134857</v>
      </c>
      <c r="J60" s="13">
        <f t="shared" si="7"/>
        <v>41.32898956005347</v>
      </c>
      <c r="K60" s="13">
        <f t="shared" si="7"/>
        <v>55.398257891862436</v>
      </c>
      <c r="L60" s="13">
        <f t="shared" si="7"/>
        <v>34.24097652960869</v>
      </c>
      <c r="M60" s="13">
        <f t="shared" si="7"/>
        <v>43.74257224659122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50.86749824075477</v>
      </c>
      <c r="W60" s="13">
        <f t="shared" si="7"/>
        <v>65.00000493279605</v>
      </c>
      <c r="X60" s="13">
        <f t="shared" si="7"/>
        <v>0</v>
      </c>
      <c r="Y60" s="13">
        <f t="shared" si="7"/>
        <v>0</v>
      </c>
      <c r="Z60" s="14">
        <f t="shared" si="7"/>
        <v>66.57015139830943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65.00000083620611</v>
      </c>
      <c r="E62" s="13">
        <f t="shared" si="7"/>
        <v>65.00000083620611</v>
      </c>
      <c r="F62" s="13">
        <f t="shared" si="7"/>
        <v>57.552648778695506</v>
      </c>
      <c r="G62" s="13">
        <f t="shared" si="7"/>
        <v>51.54900612054561</v>
      </c>
      <c r="H62" s="13">
        <f t="shared" si="7"/>
        <v>55.4094198467759</v>
      </c>
      <c r="I62" s="13">
        <f t="shared" si="7"/>
        <v>54.927739479290594</v>
      </c>
      <c r="J62" s="13">
        <f t="shared" si="7"/>
        <v>35.5468708519522</v>
      </c>
      <c r="K62" s="13">
        <f t="shared" si="7"/>
        <v>53.15829745150623</v>
      </c>
      <c r="L62" s="13">
        <f t="shared" si="7"/>
        <v>30.943579778261636</v>
      </c>
      <c r="M62" s="13">
        <f t="shared" si="7"/>
        <v>39.94583102427899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47.139080613916654</v>
      </c>
      <c r="W62" s="13">
        <f t="shared" si="7"/>
        <v>65.00000301034213</v>
      </c>
      <c r="X62" s="13">
        <f t="shared" si="7"/>
        <v>0</v>
      </c>
      <c r="Y62" s="13">
        <f t="shared" si="7"/>
        <v>0</v>
      </c>
      <c r="Z62" s="14">
        <f t="shared" si="7"/>
        <v>65.00000083620611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64.9999928905693</v>
      </c>
      <c r="E63" s="13">
        <f t="shared" si="7"/>
        <v>64.9999928905693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64.99999587194327</v>
      </c>
      <c r="X63" s="13">
        <f t="shared" si="7"/>
        <v>0</v>
      </c>
      <c r="Y63" s="13">
        <f t="shared" si="7"/>
        <v>0</v>
      </c>
      <c r="Z63" s="14">
        <f t="shared" si="7"/>
        <v>64.9999928905693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65.0000026110056</v>
      </c>
      <c r="E64" s="13">
        <f t="shared" si="7"/>
        <v>65.0000026110056</v>
      </c>
      <c r="F64" s="13">
        <f t="shared" si="7"/>
        <v>37.72943086213035</v>
      </c>
      <c r="G64" s="13">
        <f t="shared" si="7"/>
        <v>28.929824743647636</v>
      </c>
      <c r="H64" s="13">
        <f t="shared" si="7"/>
        <v>33.828518587642385</v>
      </c>
      <c r="I64" s="13">
        <f t="shared" si="7"/>
        <v>33.510778819778025</v>
      </c>
      <c r="J64" s="13">
        <f t="shared" si="7"/>
        <v>26.778197917595808</v>
      </c>
      <c r="K64" s="13">
        <f t="shared" si="7"/>
        <v>31.273333993372187</v>
      </c>
      <c r="L64" s="13">
        <f t="shared" si="7"/>
        <v>20.13159805337351</v>
      </c>
      <c r="M64" s="13">
        <f t="shared" si="7"/>
        <v>26.054073264896143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29.767934858388067</v>
      </c>
      <c r="W64" s="13">
        <f t="shared" si="7"/>
        <v>65.00000939962113</v>
      </c>
      <c r="X64" s="13">
        <f t="shared" si="7"/>
        <v>0</v>
      </c>
      <c r="Y64" s="13">
        <f t="shared" si="7"/>
        <v>0</v>
      </c>
      <c r="Z64" s="14">
        <f t="shared" si="7"/>
        <v>65.0000026110056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65.00009506245603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64.99999151848522</v>
      </c>
      <c r="E66" s="16">
        <f t="shared" si="7"/>
        <v>64.99999151848522</v>
      </c>
      <c r="F66" s="16">
        <f t="shared" si="7"/>
        <v>27.744953187004445</v>
      </c>
      <c r="G66" s="16">
        <f t="shared" si="7"/>
        <v>11.350158086136098</v>
      </c>
      <c r="H66" s="16">
        <f t="shared" si="7"/>
        <v>24.087000540910072</v>
      </c>
      <c r="I66" s="16">
        <f t="shared" si="7"/>
        <v>18.64676427711225</v>
      </c>
      <c r="J66" s="16">
        <f t="shared" si="7"/>
        <v>20.382387468612507</v>
      </c>
      <c r="K66" s="16">
        <f t="shared" si="7"/>
        <v>18.637797422946324</v>
      </c>
      <c r="L66" s="16">
        <f t="shared" si="7"/>
        <v>13.109551373444878</v>
      </c>
      <c r="M66" s="16">
        <f t="shared" si="7"/>
        <v>17.283827095419603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18.037783846675012</v>
      </c>
      <c r="W66" s="16">
        <f t="shared" si="7"/>
        <v>64.99999059193333</v>
      </c>
      <c r="X66" s="16">
        <f t="shared" si="7"/>
        <v>0</v>
      </c>
      <c r="Y66" s="16">
        <f t="shared" si="7"/>
        <v>0</v>
      </c>
      <c r="Z66" s="17">
        <f t="shared" si="7"/>
        <v>64.99999151848522</v>
      </c>
    </row>
    <row r="67" spans="1:26" ht="13.5" hidden="1">
      <c r="A67" s="40" t="s">
        <v>111</v>
      </c>
      <c r="B67" s="23">
        <v>569104543</v>
      </c>
      <c r="C67" s="23"/>
      <c r="D67" s="24">
        <v>624833405</v>
      </c>
      <c r="E67" s="25">
        <v>624833405</v>
      </c>
      <c r="F67" s="25">
        <v>53759354</v>
      </c>
      <c r="G67" s="25">
        <v>56741077</v>
      </c>
      <c r="H67" s="25">
        <v>53670464</v>
      </c>
      <c r="I67" s="25">
        <v>164170895</v>
      </c>
      <c r="J67" s="25">
        <v>55370735</v>
      </c>
      <c r="K67" s="25">
        <v>54955533</v>
      </c>
      <c r="L67" s="25">
        <v>54675385</v>
      </c>
      <c r="M67" s="25">
        <v>165001653</v>
      </c>
      <c r="N67" s="25"/>
      <c r="O67" s="25"/>
      <c r="P67" s="25"/>
      <c r="Q67" s="25"/>
      <c r="R67" s="25"/>
      <c r="S67" s="25"/>
      <c r="T67" s="25"/>
      <c r="U67" s="25"/>
      <c r="V67" s="25">
        <v>329172548</v>
      </c>
      <c r="W67" s="25">
        <v>315572514</v>
      </c>
      <c r="X67" s="25"/>
      <c r="Y67" s="24"/>
      <c r="Z67" s="26">
        <v>624833405</v>
      </c>
    </row>
    <row r="68" spans="1:26" ht="13.5" hidden="1">
      <c r="A68" s="36" t="s">
        <v>31</v>
      </c>
      <c r="B68" s="18">
        <v>269838804</v>
      </c>
      <c r="C68" s="18"/>
      <c r="D68" s="19">
        <v>293395758</v>
      </c>
      <c r="E68" s="20">
        <v>293395758</v>
      </c>
      <c r="F68" s="20">
        <v>29565406</v>
      </c>
      <c r="G68" s="20">
        <v>29790906</v>
      </c>
      <c r="H68" s="20">
        <v>29634049</v>
      </c>
      <c r="I68" s="20">
        <v>88990361</v>
      </c>
      <c r="J68" s="20">
        <v>29164330</v>
      </c>
      <c r="K68" s="20">
        <v>29938077</v>
      </c>
      <c r="L68" s="20">
        <v>30318154</v>
      </c>
      <c r="M68" s="20">
        <v>89420561</v>
      </c>
      <c r="N68" s="20"/>
      <c r="O68" s="20"/>
      <c r="P68" s="20"/>
      <c r="Q68" s="20"/>
      <c r="R68" s="20"/>
      <c r="S68" s="20"/>
      <c r="T68" s="20"/>
      <c r="U68" s="20"/>
      <c r="V68" s="20">
        <v>178410922</v>
      </c>
      <c r="W68" s="20">
        <v>146697876</v>
      </c>
      <c r="X68" s="20"/>
      <c r="Y68" s="19"/>
      <c r="Z68" s="22">
        <v>293395758</v>
      </c>
    </row>
    <row r="69" spans="1:26" ht="13.5" hidden="1">
      <c r="A69" s="37" t="s">
        <v>32</v>
      </c>
      <c r="B69" s="18">
        <v>233242797</v>
      </c>
      <c r="C69" s="18"/>
      <c r="D69" s="19">
        <v>261285084</v>
      </c>
      <c r="E69" s="20">
        <v>261285084</v>
      </c>
      <c r="F69" s="20">
        <v>20307634</v>
      </c>
      <c r="G69" s="20">
        <v>19095276</v>
      </c>
      <c r="H69" s="20">
        <v>20000624</v>
      </c>
      <c r="I69" s="20">
        <v>59403534</v>
      </c>
      <c r="J69" s="20">
        <v>22080956</v>
      </c>
      <c r="K69" s="20">
        <v>20822588</v>
      </c>
      <c r="L69" s="20">
        <v>19934265</v>
      </c>
      <c r="M69" s="20">
        <v>62837809</v>
      </c>
      <c r="N69" s="20"/>
      <c r="O69" s="20"/>
      <c r="P69" s="20"/>
      <c r="Q69" s="20"/>
      <c r="R69" s="20"/>
      <c r="S69" s="20"/>
      <c r="T69" s="20"/>
      <c r="U69" s="20"/>
      <c r="V69" s="20">
        <v>122241343</v>
      </c>
      <c r="W69" s="20">
        <v>133798356</v>
      </c>
      <c r="X69" s="20"/>
      <c r="Y69" s="19"/>
      <c r="Z69" s="22">
        <v>261285084</v>
      </c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>
        <v>156587380</v>
      </c>
      <c r="C71" s="18"/>
      <c r="D71" s="19">
        <v>179381610</v>
      </c>
      <c r="E71" s="20">
        <v>179381610</v>
      </c>
      <c r="F71" s="20">
        <v>13698181</v>
      </c>
      <c r="G71" s="20">
        <v>12549208</v>
      </c>
      <c r="H71" s="20">
        <v>13378052</v>
      </c>
      <c r="I71" s="20">
        <v>39625441</v>
      </c>
      <c r="J71" s="20">
        <v>15444012</v>
      </c>
      <c r="K71" s="20">
        <v>14186615</v>
      </c>
      <c r="L71" s="20">
        <v>13274744</v>
      </c>
      <c r="M71" s="20">
        <v>42905371</v>
      </c>
      <c r="N71" s="20"/>
      <c r="O71" s="20"/>
      <c r="P71" s="20"/>
      <c r="Q71" s="20"/>
      <c r="R71" s="20"/>
      <c r="S71" s="20"/>
      <c r="T71" s="20"/>
      <c r="U71" s="20"/>
      <c r="V71" s="20">
        <v>82530812</v>
      </c>
      <c r="W71" s="20">
        <v>89690802</v>
      </c>
      <c r="X71" s="20"/>
      <c r="Y71" s="19"/>
      <c r="Z71" s="22">
        <v>179381610</v>
      </c>
    </row>
    <row r="72" spans="1:26" ht="13.5" hidden="1">
      <c r="A72" s="38" t="s">
        <v>107</v>
      </c>
      <c r="B72" s="18">
        <v>40722690</v>
      </c>
      <c r="C72" s="18"/>
      <c r="D72" s="19">
        <v>43604054</v>
      </c>
      <c r="E72" s="20">
        <v>43604054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21802026</v>
      </c>
      <c r="X72" s="20"/>
      <c r="Y72" s="19"/>
      <c r="Z72" s="22">
        <v>43604054</v>
      </c>
    </row>
    <row r="73" spans="1:26" ht="13.5" hidden="1">
      <c r="A73" s="38" t="s">
        <v>108</v>
      </c>
      <c r="B73" s="18">
        <v>35932727</v>
      </c>
      <c r="C73" s="18"/>
      <c r="D73" s="19">
        <v>38299420</v>
      </c>
      <c r="E73" s="20">
        <v>38299420</v>
      </c>
      <c r="F73" s="20">
        <v>6609453</v>
      </c>
      <c r="G73" s="20">
        <v>6546068</v>
      </c>
      <c r="H73" s="20">
        <v>6622572</v>
      </c>
      <c r="I73" s="20">
        <v>19778093</v>
      </c>
      <c r="J73" s="20">
        <v>6636944</v>
      </c>
      <c r="K73" s="20">
        <v>6635973</v>
      </c>
      <c r="L73" s="20">
        <v>6659521</v>
      </c>
      <c r="M73" s="20">
        <v>19932438</v>
      </c>
      <c r="N73" s="20"/>
      <c r="O73" s="20"/>
      <c r="P73" s="20"/>
      <c r="Q73" s="20"/>
      <c r="R73" s="20"/>
      <c r="S73" s="20"/>
      <c r="T73" s="20"/>
      <c r="U73" s="20"/>
      <c r="V73" s="20">
        <v>39710531</v>
      </c>
      <c r="W73" s="20">
        <v>19149708</v>
      </c>
      <c r="X73" s="20"/>
      <c r="Y73" s="19"/>
      <c r="Z73" s="22">
        <v>38299420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3155820</v>
      </c>
      <c r="X74" s="20"/>
      <c r="Y74" s="19"/>
      <c r="Z74" s="22"/>
    </row>
    <row r="75" spans="1:26" ht="13.5" hidden="1">
      <c r="A75" s="39" t="s">
        <v>110</v>
      </c>
      <c r="B75" s="27">
        <v>66022942</v>
      </c>
      <c r="C75" s="27"/>
      <c r="D75" s="28">
        <v>70152563</v>
      </c>
      <c r="E75" s="29">
        <v>70152563</v>
      </c>
      <c r="F75" s="29">
        <v>3886314</v>
      </c>
      <c r="G75" s="29">
        <v>7854895</v>
      </c>
      <c r="H75" s="29">
        <v>4035791</v>
      </c>
      <c r="I75" s="29">
        <v>15777000</v>
      </c>
      <c r="J75" s="29">
        <v>4125449</v>
      </c>
      <c r="K75" s="29">
        <v>4194868</v>
      </c>
      <c r="L75" s="29">
        <v>4422966</v>
      </c>
      <c r="M75" s="29">
        <v>12743283</v>
      </c>
      <c r="N75" s="29"/>
      <c r="O75" s="29"/>
      <c r="P75" s="29"/>
      <c r="Q75" s="29"/>
      <c r="R75" s="29"/>
      <c r="S75" s="29"/>
      <c r="T75" s="29"/>
      <c r="U75" s="29"/>
      <c r="V75" s="29">
        <v>28520283</v>
      </c>
      <c r="W75" s="29">
        <v>35076282</v>
      </c>
      <c r="X75" s="29"/>
      <c r="Y75" s="28"/>
      <c r="Z75" s="30">
        <v>70152563</v>
      </c>
    </row>
    <row r="76" spans="1:26" ht="13.5" hidden="1">
      <c r="A76" s="41" t="s">
        <v>112</v>
      </c>
      <c r="B76" s="31">
        <v>569104543</v>
      </c>
      <c r="C76" s="31"/>
      <c r="D76" s="32">
        <v>410244276</v>
      </c>
      <c r="E76" s="33">
        <v>410244276</v>
      </c>
      <c r="F76" s="33">
        <v>21618577</v>
      </c>
      <c r="G76" s="33">
        <v>20436761</v>
      </c>
      <c r="H76" s="33">
        <v>42827670</v>
      </c>
      <c r="I76" s="33">
        <v>84883008</v>
      </c>
      <c r="J76" s="33">
        <v>21218008</v>
      </c>
      <c r="K76" s="33">
        <v>21101343</v>
      </c>
      <c r="L76" s="33">
        <v>14558750</v>
      </c>
      <c r="M76" s="33">
        <v>56878101</v>
      </c>
      <c r="N76" s="33"/>
      <c r="O76" s="33"/>
      <c r="P76" s="33"/>
      <c r="Q76" s="33"/>
      <c r="R76" s="33"/>
      <c r="S76" s="33"/>
      <c r="T76" s="33"/>
      <c r="U76" s="33"/>
      <c r="V76" s="33">
        <v>141761109</v>
      </c>
      <c r="W76" s="33">
        <v>205122138</v>
      </c>
      <c r="X76" s="33"/>
      <c r="Y76" s="32"/>
      <c r="Z76" s="34">
        <v>410244276</v>
      </c>
    </row>
    <row r="77" spans="1:26" ht="13.5" hidden="1">
      <c r="A77" s="36" t="s">
        <v>31</v>
      </c>
      <c r="B77" s="18">
        <v>269838804</v>
      </c>
      <c r="C77" s="18"/>
      <c r="D77" s="19">
        <v>190707240</v>
      </c>
      <c r="E77" s="20">
        <v>190707240</v>
      </c>
      <c r="F77" s="20">
        <v>7760849</v>
      </c>
      <c r="G77" s="20">
        <v>9375891</v>
      </c>
      <c r="H77" s="20">
        <v>30110129</v>
      </c>
      <c r="I77" s="20">
        <v>47246869</v>
      </c>
      <c r="J77" s="20">
        <v>11251307</v>
      </c>
      <c r="K77" s="20">
        <v>8784161</v>
      </c>
      <c r="L77" s="20">
        <v>7153232</v>
      </c>
      <c r="M77" s="20">
        <v>27188700</v>
      </c>
      <c r="N77" s="20"/>
      <c r="O77" s="20"/>
      <c r="P77" s="20"/>
      <c r="Q77" s="20"/>
      <c r="R77" s="20"/>
      <c r="S77" s="20"/>
      <c r="T77" s="20"/>
      <c r="U77" s="20"/>
      <c r="V77" s="20">
        <v>74435569</v>
      </c>
      <c r="W77" s="20">
        <v>95353620</v>
      </c>
      <c r="X77" s="20"/>
      <c r="Y77" s="19"/>
      <c r="Z77" s="22">
        <v>190707240</v>
      </c>
    </row>
    <row r="78" spans="1:26" ht="13.5" hidden="1">
      <c r="A78" s="37" t="s">
        <v>32</v>
      </c>
      <c r="B78" s="18">
        <v>233242797</v>
      </c>
      <c r="C78" s="18"/>
      <c r="D78" s="19">
        <v>173937876</v>
      </c>
      <c r="E78" s="20">
        <v>173937876</v>
      </c>
      <c r="F78" s="20">
        <v>12779472</v>
      </c>
      <c r="G78" s="20">
        <v>10169327</v>
      </c>
      <c r="H78" s="20">
        <v>11745440</v>
      </c>
      <c r="I78" s="20">
        <v>34694239</v>
      </c>
      <c r="J78" s="20">
        <v>9125836</v>
      </c>
      <c r="K78" s="20">
        <v>11535351</v>
      </c>
      <c r="L78" s="20">
        <v>6825687</v>
      </c>
      <c r="M78" s="20">
        <v>27486874</v>
      </c>
      <c r="N78" s="20"/>
      <c r="O78" s="20"/>
      <c r="P78" s="20"/>
      <c r="Q78" s="20"/>
      <c r="R78" s="20"/>
      <c r="S78" s="20"/>
      <c r="T78" s="20"/>
      <c r="U78" s="20"/>
      <c r="V78" s="20">
        <v>62181113</v>
      </c>
      <c r="W78" s="20">
        <v>86968938</v>
      </c>
      <c r="X78" s="20"/>
      <c r="Y78" s="19"/>
      <c r="Z78" s="22">
        <v>173937876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>
        <v>156587380</v>
      </c>
      <c r="C80" s="18"/>
      <c r="D80" s="19">
        <v>116598048</v>
      </c>
      <c r="E80" s="20">
        <v>116598048</v>
      </c>
      <c r="F80" s="20">
        <v>7883666</v>
      </c>
      <c r="G80" s="20">
        <v>6468992</v>
      </c>
      <c r="H80" s="20">
        <v>7412701</v>
      </c>
      <c r="I80" s="20">
        <v>21765359</v>
      </c>
      <c r="J80" s="20">
        <v>5489863</v>
      </c>
      <c r="K80" s="20">
        <v>7541363</v>
      </c>
      <c r="L80" s="20">
        <v>4107681</v>
      </c>
      <c r="M80" s="20">
        <v>17138907</v>
      </c>
      <c r="N80" s="20"/>
      <c r="O80" s="20"/>
      <c r="P80" s="20"/>
      <c r="Q80" s="20"/>
      <c r="R80" s="20"/>
      <c r="S80" s="20"/>
      <c r="T80" s="20"/>
      <c r="U80" s="20"/>
      <c r="V80" s="20">
        <v>38904266</v>
      </c>
      <c r="W80" s="20">
        <v>58299024</v>
      </c>
      <c r="X80" s="20"/>
      <c r="Y80" s="19"/>
      <c r="Z80" s="22">
        <v>116598048</v>
      </c>
    </row>
    <row r="81" spans="1:26" ht="13.5" hidden="1">
      <c r="A81" s="38" t="s">
        <v>107</v>
      </c>
      <c r="B81" s="18">
        <v>40722690</v>
      </c>
      <c r="C81" s="18"/>
      <c r="D81" s="19">
        <v>28342632</v>
      </c>
      <c r="E81" s="20">
        <v>28342632</v>
      </c>
      <c r="F81" s="20">
        <v>2402097</v>
      </c>
      <c r="G81" s="20">
        <v>1806569</v>
      </c>
      <c r="H81" s="20">
        <v>2092421</v>
      </c>
      <c r="I81" s="20">
        <v>6301087</v>
      </c>
      <c r="J81" s="20">
        <v>1858719</v>
      </c>
      <c r="K81" s="20">
        <v>1918698</v>
      </c>
      <c r="L81" s="20">
        <v>1377338</v>
      </c>
      <c r="M81" s="20">
        <v>5154755</v>
      </c>
      <c r="N81" s="20"/>
      <c r="O81" s="20"/>
      <c r="P81" s="20"/>
      <c r="Q81" s="20"/>
      <c r="R81" s="20"/>
      <c r="S81" s="20"/>
      <c r="T81" s="20"/>
      <c r="U81" s="20"/>
      <c r="V81" s="20">
        <v>11455842</v>
      </c>
      <c r="W81" s="20">
        <v>14171316</v>
      </c>
      <c r="X81" s="20"/>
      <c r="Y81" s="19"/>
      <c r="Z81" s="22">
        <v>28342632</v>
      </c>
    </row>
    <row r="82" spans="1:26" ht="13.5" hidden="1">
      <c r="A82" s="38" t="s">
        <v>108</v>
      </c>
      <c r="B82" s="18">
        <v>35932727</v>
      </c>
      <c r="C82" s="18"/>
      <c r="D82" s="19">
        <v>24894624</v>
      </c>
      <c r="E82" s="20">
        <v>24894624</v>
      </c>
      <c r="F82" s="20">
        <v>2493709</v>
      </c>
      <c r="G82" s="20">
        <v>1893766</v>
      </c>
      <c r="H82" s="20">
        <v>2240318</v>
      </c>
      <c r="I82" s="20">
        <v>6627793</v>
      </c>
      <c r="J82" s="20">
        <v>1777254</v>
      </c>
      <c r="K82" s="20">
        <v>2075290</v>
      </c>
      <c r="L82" s="20">
        <v>1340668</v>
      </c>
      <c r="M82" s="20">
        <v>5193212</v>
      </c>
      <c r="N82" s="20"/>
      <c r="O82" s="20"/>
      <c r="P82" s="20"/>
      <c r="Q82" s="20"/>
      <c r="R82" s="20"/>
      <c r="S82" s="20"/>
      <c r="T82" s="20"/>
      <c r="U82" s="20"/>
      <c r="V82" s="20">
        <v>11821005</v>
      </c>
      <c r="W82" s="20">
        <v>12447312</v>
      </c>
      <c r="X82" s="20"/>
      <c r="Y82" s="19"/>
      <c r="Z82" s="22">
        <v>24894624</v>
      </c>
    </row>
    <row r="83" spans="1:26" ht="13.5" hidden="1">
      <c r="A83" s="38" t="s">
        <v>109</v>
      </c>
      <c r="B83" s="18"/>
      <c r="C83" s="18"/>
      <c r="D83" s="19">
        <v>4102572</v>
      </c>
      <c r="E83" s="20">
        <v>4102572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2051286</v>
      </c>
      <c r="X83" s="20"/>
      <c r="Y83" s="19"/>
      <c r="Z83" s="22">
        <v>4102572</v>
      </c>
    </row>
    <row r="84" spans="1:26" ht="13.5" hidden="1">
      <c r="A84" s="39" t="s">
        <v>110</v>
      </c>
      <c r="B84" s="27">
        <v>66022942</v>
      </c>
      <c r="C84" s="27"/>
      <c r="D84" s="28">
        <v>45599160</v>
      </c>
      <c r="E84" s="29">
        <v>45599160</v>
      </c>
      <c r="F84" s="29">
        <v>1078256</v>
      </c>
      <c r="G84" s="29">
        <v>891543</v>
      </c>
      <c r="H84" s="29">
        <v>972101</v>
      </c>
      <c r="I84" s="29">
        <v>2941900</v>
      </c>
      <c r="J84" s="29">
        <v>840865</v>
      </c>
      <c r="K84" s="29">
        <v>781831</v>
      </c>
      <c r="L84" s="29">
        <v>579831</v>
      </c>
      <c r="M84" s="29">
        <v>2202527</v>
      </c>
      <c r="N84" s="29"/>
      <c r="O84" s="29"/>
      <c r="P84" s="29"/>
      <c r="Q84" s="29"/>
      <c r="R84" s="29"/>
      <c r="S84" s="29"/>
      <c r="T84" s="29"/>
      <c r="U84" s="29"/>
      <c r="V84" s="29">
        <v>5144427</v>
      </c>
      <c r="W84" s="29">
        <v>22799580</v>
      </c>
      <c r="X84" s="29"/>
      <c r="Y84" s="28"/>
      <c r="Z84" s="30">
        <v>45599160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55939958</v>
      </c>
      <c r="C5" s="18">
        <v>0</v>
      </c>
      <c r="D5" s="58">
        <v>55000000</v>
      </c>
      <c r="E5" s="59">
        <v>55000000</v>
      </c>
      <c r="F5" s="59">
        <v>3800840</v>
      </c>
      <c r="G5" s="59">
        <v>5218523</v>
      </c>
      <c r="H5" s="59">
        <v>5755515</v>
      </c>
      <c r="I5" s="59">
        <v>14774878</v>
      </c>
      <c r="J5" s="59">
        <v>5108236</v>
      </c>
      <c r="K5" s="59">
        <v>4582697</v>
      </c>
      <c r="L5" s="59">
        <v>4551918</v>
      </c>
      <c r="M5" s="59">
        <v>14242851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29017729</v>
      </c>
      <c r="W5" s="59">
        <v>26796960</v>
      </c>
      <c r="X5" s="59">
        <v>2220769</v>
      </c>
      <c r="Y5" s="60">
        <v>8.29</v>
      </c>
      <c r="Z5" s="61">
        <v>55000000</v>
      </c>
    </row>
    <row r="6" spans="1:26" ht="13.5">
      <c r="A6" s="57" t="s">
        <v>32</v>
      </c>
      <c r="B6" s="18">
        <v>329799777</v>
      </c>
      <c r="C6" s="18">
        <v>0</v>
      </c>
      <c r="D6" s="58">
        <v>287250000</v>
      </c>
      <c r="E6" s="59">
        <v>287250000</v>
      </c>
      <c r="F6" s="59">
        <v>4381385</v>
      </c>
      <c r="G6" s="59">
        <v>33511715</v>
      </c>
      <c r="H6" s="59">
        <v>33637886</v>
      </c>
      <c r="I6" s="59">
        <v>71530986</v>
      </c>
      <c r="J6" s="59">
        <v>26916272</v>
      </c>
      <c r="K6" s="59">
        <v>31692070</v>
      </c>
      <c r="L6" s="59">
        <v>8467128</v>
      </c>
      <c r="M6" s="59">
        <v>67075470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138606456</v>
      </c>
      <c r="W6" s="59">
        <v>133402728</v>
      </c>
      <c r="X6" s="59">
        <v>5203728</v>
      </c>
      <c r="Y6" s="60">
        <v>3.9</v>
      </c>
      <c r="Z6" s="61">
        <v>287250000</v>
      </c>
    </row>
    <row r="7" spans="1:26" ht="13.5">
      <c r="A7" s="57" t="s">
        <v>33</v>
      </c>
      <c r="B7" s="18">
        <v>0</v>
      </c>
      <c r="C7" s="18">
        <v>0</v>
      </c>
      <c r="D7" s="58">
        <v>1000000</v>
      </c>
      <c r="E7" s="59">
        <v>1000000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488000</v>
      </c>
      <c r="X7" s="59">
        <v>-488000</v>
      </c>
      <c r="Y7" s="60">
        <v>-100</v>
      </c>
      <c r="Z7" s="61">
        <v>1000000</v>
      </c>
    </row>
    <row r="8" spans="1:26" ht="13.5">
      <c r="A8" s="57" t="s">
        <v>34</v>
      </c>
      <c r="B8" s="18">
        <v>138779427</v>
      </c>
      <c r="C8" s="18">
        <v>0</v>
      </c>
      <c r="D8" s="58">
        <v>116893000</v>
      </c>
      <c r="E8" s="59">
        <v>116893000</v>
      </c>
      <c r="F8" s="59">
        <v>46839000</v>
      </c>
      <c r="G8" s="59">
        <v>2695000</v>
      </c>
      <c r="H8" s="59">
        <v>0</v>
      </c>
      <c r="I8" s="59">
        <v>49534000</v>
      </c>
      <c r="J8" s="59">
        <v>839000</v>
      </c>
      <c r="K8" s="59">
        <v>0</v>
      </c>
      <c r="L8" s="59">
        <v>37471000</v>
      </c>
      <c r="M8" s="59">
        <v>38310000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87844000</v>
      </c>
      <c r="W8" s="59">
        <v>77928000</v>
      </c>
      <c r="X8" s="59">
        <v>9916000</v>
      </c>
      <c r="Y8" s="60">
        <v>12.72</v>
      </c>
      <c r="Z8" s="61">
        <v>116893000</v>
      </c>
    </row>
    <row r="9" spans="1:26" ht="13.5">
      <c r="A9" s="57" t="s">
        <v>35</v>
      </c>
      <c r="B9" s="18">
        <v>40043839</v>
      </c>
      <c r="C9" s="18">
        <v>0</v>
      </c>
      <c r="D9" s="58">
        <v>36500000</v>
      </c>
      <c r="E9" s="59">
        <v>36500000</v>
      </c>
      <c r="F9" s="59">
        <v>4425080</v>
      </c>
      <c r="G9" s="59">
        <v>4470016</v>
      </c>
      <c r="H9" s="59">
        <v>4421784</v>
      </c>
      <c r="I9" s="59">
        <v>13316880</v>
      </c>
      <c r="J9" s="59">
        <v>4508255</v>
      </c>
      <c r="K9" s="59">
        <v>5166581</v>
      </c>
      <c r="L9" s="59">
        <v>5314265</v>
      </c>
      <c r="M9" s="59">
        <v>14989101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28305981</v>
      </c>
      <c r="W9" s="59">
        <v>14213000</v>
      </c>
      <c r="X9" s="59">
        <v>14092981</v>
      </c>
      <c r="Y9" s="60">
        <v>99.16</v>
      </c>
      <c r="Z9" s="61">
        <v>36500000</v>
      </c>
    </row>
    <row r="10" spans="1:26" ht="25.5">
      <c r="A10" s="62" t="s">
        <v>97</v>
      </c>
      <c r="B10" s="63">
        <f>SUM(B5:B9)</f>
        <v>564563001</v>
      </c>
      <c r="C10" s="63">
        <f>SUM(C5:C9)</f>
        <v>0</v>
      </c>
      <c r="D10" s="64">
        <f aca="true" t="shared" si="0" ref="D10:Z10">SUM(D5:D9)</f>
        <v>496643000</v>
      </c>
      <c r="E10" s="65">
        <f t="shared" si="0"/>
        <v>496643000</v>
      </c>
      <c r="F10" s="65">
        <f t="shared" si="0"/>
        <v>59446305</v>
      </c>
      <c r="G10" s="65">
        <f t="shared" si="0"/>
        <v>45895254</v>
      </c>
      <c r="H10" s="65">
        <f t="shared" si="0"/>
        <v>43815185</v>
      </c>
      <c r="I10" s="65">
        <f t="shared" si="0"/>
        <v>149156744</v>
      </c>
      <c r="J10" s="65">
        <f t="shared" si="0"/>
        <v>37371763</v>
      </c>
      <c r="K10" s="65">
        <f t="shared" si="0"/>
        <v>41441348</v>
      </c>
      <c r="L10" s="65">
        <f t="shared" si="0"/>
        <v>55804311</v>
      </c>
      <c r="M10" s="65">
        <f t="shared" si="0"/>
        <v>134617422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283774166</v>
      </c>
      <c r="W10" s="65">
        <f t="shared" si="0"/>
        <v>252828688</v>
      </c>
      <c r="X10" s="65">
        <f t="shared" si="0"/>
        <v>30945478</v>
      </c>
      <c r="Y10" s="66">
        <f>+IF(W10&lt;&gt;0,(X10/W10)*100,0)</f>
        <v>12.239702007234241</v>
      </c>
      <c r="Z10" s="67">
        <f t="shared" si="0"/>
        <v>496643000</v>
      </c>
    </row>
    <row r="11" spans="1:26" ht="13.5">
      <c r="A11" s="57" t="s">
        <v>36</v>
      </c>
      <c r="B11" s="18">
        <v>175802066</v>
      </c>
      <c r="C11" s="18">
        <v>0</v>
      </c>
      <c r="D11" s="58">
        <v>184000000</v>
      </c>
      <c r="E11" s="59">
        <v>184000000</v>
      </c>
      <c r="F11" s="59">
        <v>14547624</v>
      </c>
      <c r="G11" s="59">
        <v>16472547</v>
      </c>
      <c r="H11" s="59">
        <v>15571765</v>
      </c>
      <c r="I11" s="59">
        <v>46591936</v>
      </c>
      <c r="J11" s="59">
        <v>14575694</v>
      </c>
      <c r="K11" s="59">
        <v>15276574</v>
      </c>
      <c r="L11" s="59">
        <v>14585668</v>
      </c>
      <c r="M11" s="59">
        <v>44437936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91029872</v>
      </c>
      <c r="W11" s="59">
        <v>91998000</v>
      </c>
      <c r="X11" s="59">
        <v>-968128</v>
      </c>
      <c r="Y11" s="60">
        <v>-1.05</v>
      </c>
      <c r="Z11" s="61">
        <v>184000000</v>
      </c>
    </row>
    <row r="12" spans="1:26" ht="13.5">
      <c r="A12" s="57" t="s">
        <v>37</v>
      </c>
      <c r="B12" s="18">
        <v>11712265</v>
      </c>
      <c r="C12" s="18">
        <v>0</v>
      </c>
      <c r="D12" s="58">
        <v>14700000</v>
      </c>
      <c r="E12" s="59">
        <v>14700000</v>
      </c>
      <c r="F12" s="59">
        <v>1009377</v>
      </c>
      <c r="G12" s="59">
        <v>952902</v>
      </c>
      <c r="H12" s="59">
        <v>1035892</v>
      </c>
      <c r="I12" s="59">
        <v>2998171</v>
      </c>
      <c r="J12" s="59">
        <v>1035892</v>
      </c>
      <c r="K12" s="59">
        <v>2712459</v>
      </c>
      <c r="L12" s="59">
        <v>1111161</v>
      </c>
      <c r="M12" s="59">
        <v>4859512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7857683</v>
      </c>
      <c r="W12" s="59">
        <v>7350000</v>
      </c>
      <c r="X12" s="59">
        <v>507683</v>
      </c>
      <c r="Y12" s="60">
        <v>6.91</v>
      </c>
      <c r="Z12" s="61">
        <v>14700000</v>
      </c>
    </row>
    <row r="13" spans="1:26" ht="13.5">
      <c r="A13" s="57" t="s">
        <v>98</v>
      </c>
      <c r="B13" s="18">
        <v>40951003</v>
      </c>
      <c r="C13" s="18">
        <v>0</v>
      </c>
      <c r="D13" s="58">
        <v>50123000</v>
      </c>
      <c r="E13" s="59">
        <v>50123000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50123000</v>
      </c>
    </row>
    <row r="14" spans="1:26" ht="13.5">
      <c r="A14" s="57" t="s">
        <v>38</v>
      </c>
      <c r="B14" s="18">
        <v>30521036</v>
      </c>
      <c r="C14" s="18">
        <v>0</v>
      </c>
      <c r="D14" s="58">
        <v>930000</v>
      </c>
      <c r="E14" s="59">
        <v>930000</v>
      </c>
      <c r="F14" s="59">
        <v>0</v>
      </c>
      <c r="G14" s="59">
        <v>4568752</v>
      </c>
      <c r="H14" s="59">
        <v>5252989</v>
      </c>
      <c r="I14" s="59">
        <v>9821741</v>
      </c>
      <c r="J14" s="59">
        <v>5296548</v>
      </c>
      <c r="K14" s="59">
        <v>3717337</v>
      </c>
      <c r="L14" s="59">
        <v>5560436</v>
      </c>
      <c r="M14" s="59">
        <v>14574321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24396062</v>
      </c>
      <c r="W14" s="59">
        <v>465000</v>
      </c>
      <c r="X14" s="59">
        <v>23931062</v>
      </c>
      <c r="Y14" s="60">
        <v>5146.46</v>
      </c>
      <c r="Z14" s="61">
        <v>930000</v>
      </c>
    </row>
    <row r="15" spans="1:26" ht="13.5">
      <c r="A15" s="57" t="s">
        <v>39</v>
      </c>
      <c r="B15" s="18">
        <v>82341359</v>
      </c>
      <c r="C15" s="18">
        <v>0</v>
      </c>
      <c r="D15" s="58">
        <v>124150000</v>
      </c>
      <c r="E15" s="59">
        <v>124150000</v>
      </c>
      <c r="F15" s="59">
        <v>14215</v>
      </c>
      <c r="G15" s="59">
        <v>5278150</v>
      </c>
      <c r="H15" s="59">
        <v>19040470</v>
      </c>
      <c r="I15" s="59">
        <v>24332835</v>
      </c>
      <c r="J15" s="59">
        <v>12097369</v>
      </c>
      <c r="K15" s="59">
        <v>12305218</v>
      </c>
      <c r="L15" s="59">
        <v>8229007</v>
      </c>
      <c r="M15" s="59">
        <v>32631594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56964429</v>
      </c>
      <c r="W15" s="59">
        <v>62076000</v>
      </c>
      <c r="X15" s="59">
        <v>-5111571</v>
      </c>
      <c r="Y15" s="60">
        <v>-8.23</v>
      </c>
      <c r="Z15" s="61">
        <v>124150000</v>
      </c>
    </row>
    <row r="16" spans="1:26" ht="13.5">
      <c r="A16" s="68" t="s">
        <v>40</v>
      </c>
      <c r="B16" s="18">
        <v>0</v>
      </c>
      <c r="C16" s="18">
        <v>0</v>
      </c>
      <c r="D16" s="58">
        <v>11000000</v>
      </c>
      <c r="E16" s="59">
        <v>11000000</v>
      </c>
      <c r="F16" s="59">
        <v>16216</v>
      </c>
      <c r="G16" s="59">
        <v>28852</v>
      </c>
      <c r="H16" s="59">
        <v>23186</v>
      </c>
      <c r="I16" s="59">
        <v>68254</v>
      </c>
      <c r="J16" s="59">
        <v>52478</v>
      </c>
      <c r="K16" s="59">
        <v>23416</v>
      </c>
      <c r="L16" s="59">
        <v>43316</v>
      </c>
      <c r="M16" s="59">
        <v>119210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187464</v>
      </c>
      <c r="W16" s="59">
        <v>5501000</v>
      </c>
      <c r="X16" s="59">
        <v>-5313536</v>
      </c>
      <c r="Y16" s="60">
        <v>-96.59</v>
      </c>
      <c r="Z16" s="61">
        <v>11000000</v>
      </c>
    </row>
    <row r="17" spans="1:26" ht="13.5">
      <c r="A17" s="57" t="s">
        <v>41</v>
      </c>
      <c r="B17" s="18">
        <v>103330708</v>
      </c>
      <c r="C17" s="18">
        <v>0</v>
      </c>
      <c r="D17" s="58">
        <v>82340000</v>
      </c>
      <c r="E17" s="59">
        <v>82340000</v>
      </c>
      <c r="F17" s="59">
        <v>468104</v>
      </c>
      <c r="G17" s="59">
        <v>2155589</v>
      </c>
      <c r="H17" s="59">
        <v>973095</v>
      </c>
      <c r="I17" s="59">
        <v>3596788</v>
      </c>
      <c r="J17" s="59">
        <v>3335696</v>
      </c>
      <c r="K17" s="59">
        <v>2592993</v>
      </c>
      <c r="L17" s="59">
        <v>9337996</v>
      </c>
      <c r="M17" s="59">
        <v>15266685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18863473</v>
      </c>
      <c r="W17" s="59">
        <v>24000000</v>
      </c>
      <c r="X17" s="59">
        <v>-5136527</v>
      </c>
      <c r="Y17" s="60">
        <v>-21.4</v>
      </c>
      <c r="Z17" s="61">
        <v>82340000</v>
      </c>
    </row>
    <row r="18" spans="1:26" ht="13.5">
      <c r="A18" s="69" t="s">
        <v>42</v>
      </c>
      <c r="B18" s="70">
        <f>SUM(B11:B17)</f>
        <v>444658437</v>
      </c>
      <c r="C18" s="70">
        <f>SUM(C11:C17)</f>
        <v>0</v>
      </c>
      <c r="D18" s="71">
        <f aca="true" t="shared" si="1" ref="D18:Z18">SUM(D11:D17)</f>
        <v>467243000</v>
      </c>
      <c r="E18" s="72">
        <f t="shared" si="1"/>
        <v>467243000</v>
      </c>
      <c r="F18" s="72">
        <f t="shared" si="1"/>
        <v>16055536</v>
      </c>
      <c r="G18" s="72">
        <f t="shared" si="1"/>
        <v>29456792</v>
      </c>
      <c r="H18" s="72">
        <f t="shared" si="1"/>
        <v>41897397</v>
      </c>
      <c r="I18" s="72">
        <f t="shared" si="1"/>
        <v>87409725</v>
      </c>
      <c r="J18" s="72">
        <f t="shared" si="1"/>
        <v>36393677</v>
      </c>
      <c r="K18" s="72">
        <f t="shared" si="1"/>
        <v>36627997</v>
      </c>
      <c r="L18" s="72">
        <f t="shared" si="1"/>
        <v>38867584</v>
      </c>
      <c r="M18" s="72">
        <f t="shared" si="1"/>
        <v>111889258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199298983</v>
      </c>
      <c r="W18" s="72">
        <f t="shared" si="1"/>
        <v>191390000</v>
      </c>
      <c r="X18" s="72">
        <f t="shared" si="1"/>
        <v>7908983</v>
      </c>
      <c r="Y18" s="66">
        <f>+IF(W18&lt;&gt;0,(X18/W18)*100,0)</f>
        <v>4.1323909295156485</v>
      </c>
      <c r="Z18" s="73">
        <f t="shared" si="1"/>
        <v>467243000</v>
      </c>
    </row>
    <row r="19" spans="1:26" ht="13.5">
      <c r="A19" s="69" t="s">
        <v>43</v>
      </c>
      <c r="B19" s="74">
        <f>+B10-B18</f>
        <v>119904564</v>
      </c>
      <c r="C19" s="74">
        <f>+C10-C18</f>
        <v>0</v>
      </c>
      <c r="D19" s="75">
        <f aca="true" t="shared" si="2" ref="D19:Z19">+D10-D18</f>
        <v>29400000</v>
      </c>
      <c r="E19" s="76">
        <f t="shared" si="2"/>
        <v>29400000</v>
      </c>
      <c r="F19" s="76">
        <f t="shared" si="2"/>
        <v>43390769</v>
      </c>
      <c r="G19" s="76">
        <f t="shared" si="2"/>
        <v>16438462</v>
      </c>
      <c r="H19" s="76">
        <f t="shared" si="2"/>
        <v>1917788</v>
      </c>
      <c r="I19" s="76">
        <f t="shared" si="2"/>
        <v>61747019</v>
      </c>
      <c r="J19" s="76">
        <f t="shared" si="2"/>
        <v>978086</v>
      </c>
      <c r="K19" s="76">
        <f t="shared" si="2"/>
        <v>4813351</v>
      </c>
      <c r="L19" s="76">
        <f t="shared" si="2"/>
        <v>16936727</v>
      </c>
      <c r="M19" s="76">
        <f t="shared" si="2"/>
        <v>22728164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84475183</v>
      </c>
      <c r="W19" s="76">
        <f>IF(E10=E18,0,W10-W18)</f>
        <v>61438688</v>
      </c>
      <c r="X19" s="76">
        <f t="shared" si="2"/>
        <v>23036495</v>
      </c>
      <c r="Y19" s="77">
        <f>+IF(W19&lt;&gt;0,(X19/W19)*100,0)</f>
        <v>37.49509592392338</v>
      </c>
      <c r="Z19" s="78">
        <f t="shared" si="2"/>
        <v>29400000</v>
      </c>
    </row>
    <row r="20" spans="1:26" ht="13.5">
      <c r="A20" s="57" t="s">
        <v>44</v>
      </c>
      <c r="B20" s="18">
        <v>244092</v>
      </c>
      <c r="C20" s="18">
        <v>0</v>
      </c>
      <c r="D20" s="58">
        <v>45851000</v>
      </c>
      <c r="E20" s="59">
        <v>45851000</v>
      </c>
      <c r="F20" s="59">
        <v>0</v>
      </c>
      <c r="G20" s="59">
        <v>0</v>
      </c>
      <c r="H20" s="59">
        <v>6912000</v>
      </c>
      <c r="I20" s="59">
        <v>6912000</v>
      </c>
      <c r="J20" s="59">
        <v>8613000</v>
      </c>
      <c r="K20" s="59">
        <v>0</v>
      </c>
      <c r="L20" s="59">
        <v>13462000</v>
      </c>
      <c r="M20" s="59">
        <v>22075000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28987000</v>
      </c>
      <c r="W20" s="59">
        <v>30568000</v>
      </c>
      <c r="X20" s="59">
        <v>-1581000</v>
      </c>
      <c r="Y20" s="60">
        <v>-5.17</v>
      </c>
      <c r="Z20" s="61">
        <v>45851000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120148656</v>
      </c>
      <c r="C22" s="85">
        <f>SUM(C19:C21)</f>
        <v>0</v>
      </c>
      <c r="D22" s="86">
        <f aca="true" t="shared" si="3" ref="D22:Z22">SUM(D19:D21)</f>
        <v>75251000</v>
      </c>
      <c r="E22" s="87">
        <f t="shared" si="3"/>
        <v>75251000</v>
      </c>
      <c r="F22" s="87">
        <f t="shared" si="3"/>
        <v>43390769</v>
      </c>
      <c r="G22" s="87">
        <f t="shared" si="3"/>
        <v>16438462</v>
      </c>
      <c r="H22" s="87">
        <f t="shared" si="3"/>
        <v>8829788</v>
      </c>
      <c r="I22" s="87">
        <f t="shared" si="3"/>
        <v>68659019</v>
      </c>
      <c r="J22" s="87">
        <f t="shared" si="3"/>
        <v>9591086</v>
      </c>
      <c r="K22" s="87">
        <f t="shared" si="3"/>
        <v>4813351</v>
      </c>
      <c r="L22" s="87">
        <f t="shared" si="3"/>
        <v>30398727</v>
      </c>
      <c r="M22" s="87">
        <f t="shared" si="3"/>
        <v>44803164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113462183</v>
      </c>
      <c r="W22" s="87">
        <f t="shared" si="3"/>
        <v>92006688</v>
      </c>
      <c r="X22" s="87">
        <f t="shared" si="3"/>
        <v>21455495</v>
      </c>
      <c r="Y22" s="88">
        <f>+IF(W22&lt;&gt;0,(X22/W22)*100,0)</f>
        <v>23.319494991494533</v>
      </c>
      <c r="Z22" s="89">
        <f t="shared" si="3"/>
        <v>75251000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120148656</v>
      </c>
      <c r="C24" s="74">
        <f>SUM(C22:C23)</f>
        <v>0</v>
      </c>
      <c r="D24" s="75">
        <f aca="true" t="shared" si="4" ref="D24:Z24">SUM(D22:D23)</f>
        <v>75251000</v>
      </c>
      <c r="E24" s="76">
        <f t="shared" si="4"/>
        <v>75251000</v>
      </c>
      <c r="F24" s="76">
        <f t="shared" si="4"/>
        <v>43390769</v>
      </c>
      <c r="G24" s="76">
        <f t="shared" si="4"/>
        <v>16438462</v>
      </c>
      <c r="H24" s="76">
        <f t="shared" si="4"/>
        <v>8829788</v>
      </c>
      <c r="I24" s="76">
        <f t="shared" si="4"/>
        <v>68659019</v>
      </c>
      <c r="J24" s="76">
        <f t="shared" si="4"/>
        <v>9591086</v>
      </c>
      <c r="K24" s="76">
        <f t="shared" si="4"/>
        <v>4813351</v>
      </c>
      <c r="L24" s="76">
        <f t="shared" si="4"/>
        <v>30398727</v>
      </c>
      <c r="M24" s="76">
        <f t="shared" si="4"/>
        <v>44803164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113462183</v>
      </c>
      <c r="W24" s="76">
        <f t="shared" si="4"/>
        <v>92006688</v>
      </c>
      <c r="X24" s="76">
        <f t="shared" si="4"/>
        <v>21455495</v>
      </c>
      <c r="Y24" s="77">
        <f>+IF(W24&lt;&gt;0,(X24/W24)*100,0)</f>
        <v>23.319494991494533</v>
      </c>
      <c r="Z24" s="78">
        <f t="shared" si="4"/>
        <v>75251000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82506697</v>
      </c>
      <c r="C27" s="21">
        <v>0</v>
      </c>
      <c r="D27" s="98">
        <v>45851000</v>
      </c>
      <c r="E27" s="99">
        <v>45851000</v>
      </c>
      <c r="F27" s="99">
        <v>262923</v>
      </c>
      <c r="G27" s="99">
        <v>1000000</v>
      </c>
      <c r="H27" s="99">
        <v>6913267</v>
      </c>
      <c r="I27" s="99">
        <v>8176190</v>
      </c>
      <c r="J27" s="99">
        <v>9521009</v>
      </c>
      <c r="K27" s="99">
        <v>6529715</v>
      </c>
      <c r="L27" s="99">
        <v>7492114</v>
      </c>
      <c r="M27" s="99">
        <v>23542838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31719028</v>
      </c>
      <c r="W27" s="99">
        <v>22925500</v>
      </c>
      <c r="X27" s="99">
        <v>8793528</v>
      </c>
      <c r="Y27" s="100">
        <v>38.36</v>
      </c>
      <c r="Z27" s="101">
        <v>45851000</v>
      </c>
    </row>
    <row r="28" spans="1:26" ht="13.5">
      <c r="A28" s="102" t="s">
        <v>44</v>
      </c>
      <c r="B28" s="18">
        <v>82506697</v>
      </c>
      <c r="C28" s="18">
        <v>0</v>
      </c>
      <c r="D28" s="58">
        <v>45851000</v>
      </c>
      <c r="E28" s="59">
        <v>45851000</v>
      </c>
      <c r="F28" s="59">
        <v>262923</v>
      </c>
      <c r="G28" s="59">
        <v>1000000</v>
      </c>
      <c r="H28" s="59">
        <v>6913267</v>
      </c>
      <c r="I28" s="59">
        <v>8176190</v>
      </c>
      <c r="J28" s="59">
        <v>9521009</v>
      </c>
      <c r="K28" s="59">
        <v>6529715</v>
      </c>
      <c r="L28" s="59">
        <v>7492114</v>
      </c>
      <c r="M28" s="59">
        <v>23542838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31719028</v>
      </c>
      <c r="W28" s="59">
        <v>22925500</v>
      </c>
      <c r="X28" s="59">
        <v>8793528</v>
      </c>
      <c r="Y28" s="60">
        <v>38.36</v>
      </c>
      <c r="Z28" s="61">
        <v>45851000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82506697</v>
      </c>
      <c r="C32" s="21">
        <f>SUM(C28:C31)</f>
        <v>0</v>
      </c>
      <c r="D32" s="98">
        <f aca="true" t="shared" si="5" ref="D32:Z32">SUM(D28:D31)</f>
        <v>45851000</v>
      </c>
      <c r="E32" s="99">
        <f t="shared" si="5"/>
        <v>45851000</v>
      </c>
      <c r="F32" s="99">
        <f t="shared" si="5"/>
        <v>262923</v>
      </c>
      <c r="G32" s="99">
        <f t="shared" si="5"/>
        <v>1000000</v>
      </c>
      <c r="H32" s="99">
        <f t="shared" si="5"/>
        <v>6913267</v>
      </c>
      <c r="I32" s="99">
        <f t="shared" si="5"/>
        <v>8176190</v>
      </c>
      <c r="J32" s="99">
        <f t="shared" si="5"/>
        <v>9521009</v>
      </c>
      <c r="K32" s="99">
        <f t="shared" si="5"/>
        <v>6529715</v>
      </c>
      <c r="L32" s="99">
        <f t="shared" si="5"/>
        <v>7492114</v>
      </c>
      <c r="M32" s="99">
        <f t="shared" si="5"/>
        <v>23542838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31719028</v>
      </c>
      <c r="W32" s="99">
        <f t="shared" si="5"/>
        <v>22925500</v>
      </c>
      <c r="X32" s="99">
        <f t="shared" si="5"/>
        <v>8793528</v>
      </c>
      <c r="Y32" s="100">
        <f>+IF(W32&lt;&gt;0,(X32/W32)*100,0)</f>
        <v>38.3569736756014</v>
      </c>
      <c r="Z32" s="101">
        <f t="shared" si="5"/>
        <v>45851000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446737623</v>
      </c>
      <c r="C35" s="18">
        <v>0</v>
      </c>
      <c r="D35" s="58">
        <v>321412000</v>
      </c>
      <c r="E35" s="59">
        <v>321412000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160706000</v>
      </c>
      <c r="X35" s="59">
        <v>-160706000</v>
      </c>
      <c r="Y35" s="60">
        <v>-100</v>
      </c>
      <c r="Z35" s="61">
        <v>321412000</v>
      </c>
    </row>
    <row r="36" spans="1:26" ht="13.5">
      <c r="A36" s="57" t="s">
        <v>53</v>
      </c>
      <c r="B36" s="18">
        <v>974943279</v>
      </c>
      <c r="C36" s="18">
        <v>0</v>
      </c>
      <c r="D36" s="58">
        <v>816721000</v>
      </c>
      <c r="E36" s="59">
        <v>816721000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408360500</v>
      </c>
      <c r="X36" s="59">
        <v>-408360500</v>
      </c>
      <c r="Y36" s="60">
        <v>-100</v>
      </c>
      <c r="Z36" s="61">
        <v>816721000</v>
      </c>
    </row>
    <row r="37" spans="1:26" ht="13.5">
      <c r="A37" s="57" t="s">
        <v>54</v>
      </c>
      <c r="B37" s="18">
        <v>519713378</v>
      </c>
      <c r="C37" s="18">
        <v>0</v>
      </c>
      <c r="D37" s="58">
        <v>214100000</v>
      </c>
      <c r="E37" s="59">
        <v>214100000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107050000</v>
      </c>
      <c r="X37" s="59">
        <v>-107050000</v>
      </c>
      <c r="Y37" s="60">
        <v>-100</v>
      </c>
      <c r="Z37" s="61">
        <v>214100000</v>
      </c>
    </row>
    <row r="38" spans="1:26" ht="13.5">
      <c r="A38" s="57" t="s">
        <v>55</v>
      </c>
      <c r="B38" s="18">
        <v>27032000</v>
      </c>
      <c r="C38" s="18">
        <v>0</v>
      </c>
      <c r="D38" s="58">
        <v>39096000</v>
      </c>
      <c r="E38" s="59">
        <v>39096000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19548000</v>
      </c>
      <c r="X38" s="59">
        <v>-19548000</v>
      </c>
      <c r="Y38" s="60">
        <v>-100</v>
      </c>
      <c r="Z38" s="61">
        <v>39096000</v>
      </c>
    </row>
    <row r="39" spans="1:26" ht="13.5">
      <c r="A39" s="57" t="s">
        <v>56</v>
      </c>
      <c r="B39" s="18">
        <v>874935524</v>
      </c>
      <c r="C39" s="18">
        <v>0</v>
      </c>
      <c r="D39" s="58">
        <v>884937000</v>
      </c>
      <c r="E39" s="59">
        <v>884937000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442468500</v>
      </c>
      <c r="X39" s="59">
        <v>-442468500</v>
      </c>
      <c r="Y39" s="60">
        <v>-100</v>
      </c>
      <c r="Z39" s="61">
        <v>884937000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-2885996</v>
      </c>
      <c r="E42" s="59">
        <v>-2885996</v>
      </c>
      <c r="F42" s="59">
        <v>133871</v>
      </c>
      <c r="G42" s="59">
        <v>4113325</v>
      </c>
      <c r="H42" s="59">
        <v>9402844</v>
      </c>
      <c r="I42" s="59">
        <v>13650040</v>
      </c>
      <c r="J42" s="59">
        <v>6213471</v>
      </c>
      <c r="K42" s="59">
        <v>-12510386</v>
      </c>
      <c r="L42" s="59">
        <v>23050021</v>
      </c>
      <c r="M42" s="59">
        <v>16753106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30403146</v>
      </c>
      <c r="W42" s="59">
        <v>-27333876</v>
      </c>
      <c r="X42" s="59">
        <v>57737022</v>
      </c>
      <c r="Y42" s="60">
        <v>-211.23</v>
      </c>
      <c r="Z42" s="61">
        <v>-2885996</v>
      </c>
    </row>
    <row r="43" spans="1:26" ht="13.5">
      <c r="A43" s="57" t="s">
        <v>59</v>
      </c>
      <c r="B43" s="18">
        <v>0</v>
      </c>
      <c r="C43" s="18">
        <v>0</v>
      </c>
      <c r="D43" s="58">
        <v>-45851000</v>
      </c>
      <c r="E43" s="59">
        <v>-45851000</v>
      </c>
      <c r="F43" s="59">
        <v>0</v>
      </c>
      <c r="G43" s="59">
        <v>-1000000</v>
      </c>
      <c r="H43" s="59">
        <v>-6913267</v>
      </c>
      <c r="I43" s="59">
        <v>-7913267</v>
      </c>
      <c r="J43" s="59">
        <v>-9521009</v>
      </c>
      <c r="K43" s="59">
        <v>0</v>
      </c>
      <c r="L43" s="59">
        <v>0</v>
      </c>
      <c r="M43" s="59">
        <v>-9521009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-17434276</v>
      </c>
      <c r="W43" s="59">
        <v>-22926000</v>
      </c>
      <c r="X43" s="59">
        <v>5491724</v>
      </c>
      <c r="Y43" s="60">
        <v>-23.95</v>
      </c>
      <c r="Z43" s="61">
        <v>-45851000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-46236996</v>
      </c>
      <c r="E45" s="99">
        <v>-46236996</v>
      </c>
      <c r="F45" s="99">
        <v>825963</v>
      </c>
      <c r="G45" s="99">
        <v>3939288</v>
      </c>
      <c r="H45" s="99">
        <v>6428865</v>
      </c>
      <c r="I45" s="99">
        <v>6428865</v>
      </c>
      <c r="J45" s="99">
        <v>3121327</v>
      </c>
      <c r="K45" s="99">
        <v>-9389059</v>
      </c>
      <c r="L45" s="99">
        <v>13660962</v>
      </c>
      <c r="M45" s="99">
        <v>13660962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13660962</v>
      </c>
      <c r="W45" s="99">
        <v>-47759876</v>
      </c>
      <c r="X45" s="99">
        <v>61420838</v>
      </c>
      <c r="Y45" s="100">
        <v>-128.6</v>
      </c>
      <c r="Z45" s="101">
        <v>-46236996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109001</v>
      </c>
      <c r="E51" s="53">
        <v>29714222</v>
      </c>
      <c r="F51" s="53">
        <v>0</v>
      </c>
      <c r="G51" s="53">
        <v>0</v>
      </c>
      <c r="H51" s="53">
        <v>0</v>
      </c>
      <c r="I51" s="53">
        <v>5121983</v>
      </c>
      <c r="J51" s="53">
        <v>0</v>
      </c>
      <c r="K51" s="53">
        <v>0</v>
      </c>
      <c r="L51" s="53">
        <v>0</v>
      </c>
      <c r="M51" s="53">
        <v>12179718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40232938</v>
      </c>
      <c r="W51" s="53">
        <v>16471591</v>
      </c>
      <c r="X51" s="53">
        <v>316137996</v>
      </c>
      <c r="Y51" s="53">
        <v>419967449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68.23767643484132</v>
      </c>
      <c r="E58" s="7">
        <f t="shared" si="6"/>
        <v>68.23767643484132</v>
      </c>
      <c r="F58" s="7">
        <f t="shared" si="6"/>
        <v>185.71459219229527</v>
      </c>
      <c r="G58" s="7">
        <f t="shared" si="6"/>
        <v>47.5504428495409</v>
      </c>
      <c r="H58" s="7">
        <f t="shared" si="6"/>
        <v>52.859189369727034</v>
      </c>
      <c r="I58" s="7">
        <f t="shared" si="6"/>
        <v>67.18106257464164</v>
      </c>
      <c r="J58" s="7">
        <f t="shared" si="6"/>
        <v>58.15513318062562</v>
      </c>
      <c r="K58" s="7">
        <f t="shared" si="6"/>
        <v>48.73852283486173</v>
      </c>
      <c r="L58" s="7">
        <f t="shared" si="6"/>
        <v>103.43798023660156</v>
      </c>
      <c r="M58" s="7">
        <f t="shared" si="6"/>
        <v>62.629286137734375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64.94921520477753</v>
      </c>
      <c r="W58" s="7">
        <f t="shared" si="6"/>
        <v>72.7447010639292</v>
      </c>
      <c r="X58" s="7">
        <f t="shared" si="6"/>
        <v>0</v>
      </c>
      <c r="Y58" s="7">
        <f t="shared" si="6"/>
        <v>0</v>
      </c>
      <c r="Z58" s="8">
        <f t="shared" si="6"/>
        <v>68.23767643484132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100.2315803874933</v>
      </c>
      <c r="G59" s="10">
        <f t="shared" si="7"/>
        <v>53.25704227038953</v>
      </c>
      <c r="H59" s="10">
        <f t="shared" si="7"/>
        <v>66.19115752456557</v>
      </c>
      <c r="I59" s="10">
        <f t="shared" si="7"/>
        <v>70.37970127401391</v>
      </c>
      <c r="J59" s="10">
        <f t="shared" si="7"/>
        <v>74.72066049023697</v>
      </c>
      <c r="K59" s="10">
        <f t="shared" si="7"/>
        <v>57.957639355165746</v>
      </c>
      <c r="L59" s="10">
        <f t="shared" si="7"/>
        <v>39.72715171904874</v>
      </c>
      <c r="M59" s="10">
        <f t="shared" si="7"/>
        <v>58.14140663434054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64.37311879600739</v>
      </c>
      <c r="W59" s="10">
        <f t="shared" si="7"/>
        <v>59.247045187215264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74.89991192341166</v>
      </c>
      <c r="E60" s="13">
        <f t="shared" si="7"/>
        <v>74.89991192341166</v>
      </c>
      <c r="F60" s="13">
        <f t="shared" si="7"/>
        <v>342.3638187468118</v>
      </c>
      <c r="G60" s="13">
        <f t="shared" si="7"/>
        <v>39.961228483830205</v>
      </c>
      <c r="H60" s="13">
        <f t="shared" si="7"/>
        <v>44.59339983493612</v>
      </c>
      <c r="I60" s="13">
        <f t="shared" si="7"/>
        <v>60.662168140671234</v>
      </c>
      <c r="J60" s="13">
        <f t="shared" si="7"/>
        <v>48.346123118387275</v>
      </c>
      <c r="K60" s="13">
        <f t="shared" si="7"/>
        <v>39.684043989553224</v>
      </c>
      <c r="L60" s="13">
        <f t="shared" si="7"/>
        <v>139.69230180528746</v>
      </c>
      <c r="M60" s="13">
        <f t="shared" si="7"/>
        <v>55.784320258956065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58.301643611752105</v>
      </c>
      <c r="W60" s="13">
        <f t="shared" si="7"/>
        <v>79.35872870605765</v>
      </c>
      <c r="X60" s="13">
        <f t="shared" si="7"/>
        <v>0</v>
      </c>
      <c r="Y60" s="13">
        <f t="shared" si="7"/>
        <v>0</v>
      </c>
      <c r="Z60" s="14">
        <f t="shared" si="7"/>
        <v>74.89991192341166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79.89130380434783</v>
      </c>
      <c r="E61" s="13">
        <f t="shared" si="7"/>
        <v>79.89130380434783</v>
      </c>
      <c r="F61" s="13">
        <f t="shared" si="7"/>
        <v>100</v>
      </c>
      <c r="G61" s="13">
        <f t="shared" si="7"/>
        <v>55.133863550716136</v>
      </c>
      <c r="H61" s="13">
        <f t="shared" si="7"/>
        <v>62.53624548364082</v>
      </c>
      <c r="I61" s="13">
        <f t="shared" si="7"/>
        <v>68.73917933666101</v>
      </c>
      <c r="J61" s="13">
        <f t="shared" si="7"/>
        <v>55.89856779745109</v>
      </c>
      <c r="K61" s="13">
        <f t="shared" si="7"/>
        <v>67.69257504332514</v>
      </c>
      <c r="L61" s="13">
        <f t="shared" si="7"/>
        <v>0</v>
      </c>
      <c r="M61" s="13">
        <f t="shared" si="7"/>
        <v>94.15147246667254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78.95052640421906</v>
      </c>
      <c r="W61" s="13">
        <f t="shared" si="7"/>
        <v>81.46097320544237</v>
      </c>
      <c r="X61" s="13">
        <f t="shared" si="7"/>
        <v>0</v>
      </c>
      <c r="Y61" s="13">
        <f t="shared" si="7"/>
        <v>0</v>
      </c>
      <c r="Z61" s="14">
        <f t="shared" si="7"/>
        <v>79.89130380434783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60</v>
      </c>
      <c r="E62" s="13">
        <f t="shared" si="7"/>
        <v>60</v>
      </c>
      <c r="F62" s="13">
        <f t="shared" si="7"/>
        <v>-15.162050593309232</v>
      </c>
      <c r="G62" s="13">
        <f t="shared" si="7"/>
        <v>10.675831688497803</v>
      </c>
      <c r="H62" s="13">
        <f t="shared" si="7"/>
        <v>12.883078405404518</v>
      </c>
      <c r="I62" s="13">
        <f t="shared" si="7"/>
        <v>30.610328217309835</v>
      </c>
      <c r="J62" s="13">
        <f t="shared" si="7"/>
        <v>0</v>
      </c>
      <c r="K62" s="13">
        <f t="shared" si="7"/>
        <v>31.34263079496228</v>
      </c>
      <c r="L62" s="13">
        <f t="shared" si="7"/>
        <v>19.126052192725076</v>
      </c>
      <c r="M62" s="13">
        <f t="shared" si="7"/>
        <v>42.215705989347285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35.68435400415963</v>
      </c>
      <c r="W62" s="13">
        <f t="shared" si="7"/>
        <v>59.61006126150485</v>
      </c>
      <c r="X62" s="13">
        <f t="shared" si="7"/>
        <v>0</v>
      </c>
      <c r="Y62" s="13">
        <f t="shared" si="7"/>
        <v>0</v>
      </c>
      <c r="Z62" s="14">
        <f t="shared" si="7"/>
        <v>60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70</v>
      </c>
      <c r="E63" s="13">
        <f t="shared" si="7"/>
        <v>70</v>
      </c>
      <c r="F63" s="13">
        <f t="shared" si="7"/>
        <v>100</v>
      </c>
      <c r="G63" s="13">
        <f t="shared" si="7"/>
        <v>14.68487671377069</v>
      </c>
      <c r="H63" s="13">
        <f t="shared" si="7"/>
        <v>18.10155238304732</v>
      </c>
      <c r="I63" s="13">
        <f t="shared" si="7"/>
        <v>23.74286921041277</v>
      </c>
      <c r="J63" s="13">
        <f t="shared" si="7"/>
        <v>62.5208</v>
      </c>
      <c r="K63" s="13">
        <f t="shared" si="7"/>
        <v>25.913472751302187</v>
      </c>
      <c r="L63" s="13">
        <f t="shared" si="7"/>
        <v>17.534609630953472</v>
      </c>
      <c r="M63" s="13">
        <f t="shared" si="7"/>
        <v>29.207007254986223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26.08622498668255</v>
      </c>
      <c r="W63" s="13">
        <f t="shared" si="7"/>
        <v>102.52847132176146</v>
      </c>
      <c r="X63" s="13">
        <f t="shared" si="7"/>
        <v>0</v>
      </c>
      <c r="Y63" s="13">
        <f t="shared" si="7"/>
        <v>0</v>
      </c>
      <c r="Z63" s="14">
        <f t="shared" si="7"/>
        <v>70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69.99998461538462</v>
      </c>
      <c r="E64" s="13">
        <f t="shared" si="7"/>
        <v>69.99998461538462</v>
      </c>
      <c r="F64" s="13">
        <f t="shared" si="7"/>
        <v>100.00004404723626</v>
      </c>
      <c r="G64" s="13">
        <f t="shared" si="7"/>
        <v>141.2542758824585</v>
      </c>
      <c r="H64" s="13">
        <f t="shared" si="7"/>
        <v>144.9219660134524</v>
      </c>
      <c r="I64" s="13">
        <f t="shared" si="7"/>
        <v>124.98275926529854</v>
      </c>
      <c r="J64" s="13">
        <f t="shared" si="7"/>
        <v>103.16791829185958</v>
      </c>
      <c r="K64" s="13">
        <f t="shared" si="7"/>
        <v>71.47730856088307</v>
      </c>
      <c r="L64" s="13">
        <f t="shared" si="7"/>
        <v>74.03177616084923</v>
      </c>
      <c r="M64" s="13">
        <f t="shared" si="7"/>
        <v>85.13369404625712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108.4296674538729</v>
      </c>
      <c r="W64" s="13">
        <f t="shared" si="7"/>
        <v>65.10957223555937</v>
      </c>
      <c r="X64" s="13">
        <f t="shared" si="7"/>
        <v>0</v>
      </c>
      <c r="Y64" s="13">
        <f t="shared" si="7"/>
        <v>0</v>
      </c>
      <c r="Z64" s="14">
        <f t="shared" si="7"/>
        <v>69.99998461538462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100.00184986495985</v>
      </c>
      <c r="G65" s="13">
        <f t="shared" si="7"/>
        <v>0</v>
      </c>
      <c r="H65" s="13">
        <f t="shared" si="7"/>
        <v>138.48853592929422</v>
      </c>
      <c r="I65" s="13">
        <f t="shared" si="7"/>
        <v>441.7034578324901</v>
      </c>
      <c r="J65" s="13">
        <f t="shared" si="7"/>
        <v>1.9052903364037759</v>
      </c>
      <c r="K65" s="13">
        <f t="shared" si="7"/>
        <v>0.312070640414669</v>
      </c>
      <c r="L65" s="13">
        <f t="shared" si="7"/>
        <v>0</v>
      </c>
      <c r="M65" s="13">
        <f t="shared" si="7"/>
        <v>1.1838200934649121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3.6164674730587527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16.071428571428573</v>
      </c>
      <c r="E66" s="16">
        <f t="shared" si="7"/>
        <v>16.071428571428573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21.951219512195124</v>
      </c>
      <c r="X66" s="16">
        <f t="shared" si="7"/>
        <v>0</v>
      </c>
      <c r="Y66" s="16">
        <f t="shared" si="7"/>
        <v>0</v>
      </c>
      <c r="Z66" s="17">
        <f t="shared" si="7"/>
        <v>16.071428571428573</v>
      </c>
    </row>
    <row r="67" spans="1:26" ht="13.5" hidden="1">
      <c r="A67" s="40" t="s">
        <v>111</v>
      </c>
      <c r="B67" s="23">
        <v>427155131</v>
      </c>
      <c r="C67" s="23"/>
      <c r="D67" s="24">
        <v>370250000</v>
      </c>
      <c r="E67" s="25">
        <v>370250000</v>
      </c>
      <c r="F67" s="25">
        <v>12398932</v>
      </c>
      <c r="G67" s="25">
        <v>43011448</v>
      </c>
      <c r="H67" s="25">
        <v>43663827</v>
      </c>
      <c r="I67" s="25">
        <v>99074207</v>
      </c>
      <c r="J67" s="25">
        <v>36310762</v>
      </c>
      <c r="K67" s="25">
        <v>41048464</v>
      </c>
      <c r="L67" s="25">
        <v>17953390</v>
      </c>
      <c r="M67" s="25">
        <v>95312616</v>
      </c>
      <c r="N67" s="25"/>
      <c r="O67" s="25"/>
      <c r="P67" s="25"/>
      <c r="Q67" s="25"/>
      <c r="R67" s="25"/>
      <c r="S67" s="25"/>
      <c r="T67" s="25"/>
      <c r="U67" s="25"/>
      <c r="V67" s="25">
        <v>194386823</v>
      </c>
      <c r="W67" s="25">
        <v>170449688</v>
      </c>
      <c r="X67" s="25"/>
      <c r="Y67" s="24"/>
      <c r="Z67" s="26">
        <v>370250000</v>
      </c>
    </row>
    <row r="68" spans="1:26" ht="13.5" hidden="1">
      <c r="A68" s="36" t="s">
        <v>31</v>
      </c>
      <c r="B68" s="18">
        <v>55939958</v>
      </c>
      <c r="C68" s="18"/>
      <c r="D68" s="19">
        <v>55000000</v>
      </c>
      <c r="E68" s="20">
        <v>55000000</v>
      </c>
      <c r="F68" s="20">
        <v>3800840</v>
      </c>
      <c r="G68" s="20">
        <v>5218523</v>
      </c>
      <c r="H68" s="20">
        <v>5755515</v>
      </c>
      <c r="I68" s="20">
        <v>14774878</v>
      </c>
      <c r="J68" s="20">
        <v>5106510</v>
      </c>
      <c r="K68" s="20">
        <v>4582697</v>
      </c>
      <c r="L68" s="20">
        <v>4551907</v>
      </c>
      <c r="M68" s="20">
        <v>14241114</v>
      </c>
      <c r="N68" s="20"/>
      <c r="O68" s="20"/>
      <c r="P68" s="20"/>
      <c r="Q68" s="20"/>
      <c r="R68" s="20"/>
      <c r="S68" s="20"/>
      <c r="T68" s="20"/>
      <c r="U68" s="20"/>
      <c r="V68" s="20">
        <v>29015992</v>
      </c>
      <c r="W68" s="20">
        <v>26796960</v>
      </c>
      <c r="X68" s="20"/>
      <c r="Y68" s="19"/>
      <c r="Z68" s="22">
        <v>55000000</v>
      </c>
    </row>
    <row r="69" spans="1:26" ht="13.5" hidden="1">
      <c r="A69" s="37" t="s">
        <v>32</v>
      </c>
      <c r="B69" s="18">
        <v>329799777</v>
      </c>
      <c r="C69" s="18"/>
      <c r="D69" s="19">
        <v>287250000</v>
      </c>
      <c r="E69" s="20">
        <v>287250000</v>
      </c>
      <c r="F69" s="20">
        <v>4381385</v>
      </c>
      <c r="G69" s="20">
        <v>33511715</v>
      </c>
      <c r="H69" s="20">
        <v>33637886</v>
      </c>
      <c r="I69" s="20">
        <v>71530986</v>
      </c>
      <c r="J69" s="20">
        <v>26916272</v>
      </c>
      <c r="K69" s="20">
        <v>31692070</v>
      </c>
      <c r="L69" s="20">
        <v>8467128</v>
      </c>
      <c r="M69" s="20">
        <v>67075470</v>
      </c>
      <c r="N69" s="20"/>
      <c r="O69" s="20"/>
      <c r="P69" s="20"/>
      <c r="Q69" s="20"/>
      <c r="R69" s="20"/>
      <c r="S69" s="20"/>
      <c r="T69" s="20"/>
      <c r="U69" s="20"/>
      <c r="V69" s="20">
        <v>138606456</v>
      </c>
      <c r="W69" s="20">
        <v>133402728</v>
      </c>
      <c r="X69" s="20"/>
      <c r="Y69" s="19"/>
      <c r="Z69" s="22">
        <v>287250000</v>
      </c>
    </row>
    <row r="70" spans="1:26" ht="13.5" hidden="1">
      <c r="A70" s="38" t="s">
        <v>105</v>
      </c>
      <c r="B70" s="18">
        <v>216263467</v>
      </c>
      <c r="C70" s="18"/>
      <c r="D70" s="19">
        <v>184000000</v>
      </c>
      <c r="E70" s="20">
        <v>184000000</v>
      </c>
      <c r="F70" s="20">
        <v>10476342</v>
      </c>
      <c r="G70" s="20">
        <v>16433637</v>
      </c>
      <c r="H70" s="20">
        <v>16752432</v>
      </c>
      <c r="I70" s="20">
        <v>43662411</v>
      </c>
      <c r="J70" s="20">
        <v>15721240</v>
      </c>
      <c r="K70" s="20">
        <v>13609305</v>
      </c>
      <c r="L70" s="20"/>
      <c r="M70" s="20">
        <v>29330545</v>
      </c>
      <c r="N70" s="20"/>
      <c r="O70" s="20"/>
      <c r="P70" s="20"/>
      <c r="Q70" s="20"/>
      <c r="R70" s="20"/>
      <c r="S70" s="20"/>
      <c r="T70" s="20"/>
      <c r="U70" s="20"/>
      <c r="V70" s="20">
        <v>72992956</v>
      </c>
      <c r="W70" s="20">
        <v>91764941</v>
      </c>
      <c r="X70" s="20"/>
      <c r="Y70" s="19"/>
      <c r="Z70" s="22">
        <v>184000000</v>
      </c>
    </row>
    <row r="71" spans="1:26" ht="13.5" hidden="1">
      <c r="A71" s="38" t="s">
        <v>106</v>
      </c>
      <c r="B71" s="18">
        <v>64799674</v>
      </c>
      <c r="C71" s="18"/>
      <c r="D71" s="19">
        <v>54000000</v>
      </c>
      <c r="E71" s="20">
        <v>54000000</v>
      </c>
      <c r="F71" s="20">
        <v>-9220824</v>
      </c>
      <c r="G71" s="20">
        <v>11521922</v>
      </c>
      <c r="H71" s="20">
        <v>10851956</v>
      </c>
      <c r="I71" s="20">
        <v>13153054</v>
      </c>
      <c r="J71" s="20"/>
      <c r="K71" s="20">
        <v>5629135</v>
      </c>
      <c r="L71" s="20">
        <v>4589107</v>
      </c>
      <c r="M71" s="20">
        <v>10218242</v>
      </c>
      <c r="N71" s="20"/>
      <c r="O71" s="20"/>
      <c r="P71" s="20"/>
      <c r="Q71" s="20"/>
      <c r="R71" s="20"/>
      <c r="S71" s="20"/>
      <c r="T71" s="20"/>
      <c r="U71" s="20"/>
      <c r="V71" s="20">
        <v>23371296</v>
      </c>
      <c r="W71" s="20">
        <v>26273922</v>
      </c>
      <c r="X71" s="20"/>
      <c r="Y71" s="19"/>
      <c r="Z71" s="22">
        <v>54000000</v>
      </c>
    </row>
    <row r="72" spans="1:26" ht="13.5" hidden="1">
      <c r="A72" s="38" t="s">
        <v>107</v>
      </c>
      <c r="B72" s="18">
        <v>33945015</v>
      </c>
      <c r="C72" s="18"/>
      <c r="D72" s="19">
        <v>32000000</v>
      </c>
      <c r="E72" s="20">
        <v>32000000</v>
      </c>
      <c r="F72" s="20">
        <v>801519</v>
      </c>
      <c r="G72" s="20">
        <v>3990105</v>
      </c>
      <c r="H72" s="20">
        <v>4427902</v>
      </c>
      <c r="I72" s="20">
        <v>9219526</v>
      </c>
      <c r="J72" s="20">
        <v>1250000</v>
      </c>
      <c r="K72" s="20">
        <v>2932764</v>
      </c>
      <c r="L72" s="20">
        <v>2740061</v>
      </c>
      <c r="M72" s="20">
        <v>6922825</v>
      </c>
      <c r="N72" s="20"/>
      <c r="O72" s="20"/>
      <c r="P72" s="20"/>
      <c r="Q72" s="20"/>
      <c r="R72" s="20"/>
      <c r="S72" s="20"/>
      <c r="T72" s="20"/>
      <c r="U72" s="20"/>
      <c r="V72" s="20">
        <v>16142351</v>
      </c>
      <c r="W72" s="20">
        <v>8882798</v>
      </c>
      <c r="X72" s="20"/>
      <c r="Y72" s="19"/>
      <c r="Z72" s="22">
        <v>32000000</v>
      </c>
    </row>
    <row r="73" spans="1:26" ht="13.5" hidden="1">
      <c r="A73" s="38" t="s">
        <v>108</v>
      </c>
      <c r="B73" s="18">
        <v>14791621</v>
      </c>
      <c r="C73" s="18"/>
      <c r="D73" s="19">
        <v>13000000</v>
      </c>
      <c r="E73" s="20">
        <v>13000000</v>
      </c>
      <c r="F73" s="20">
        <v>2270290</v>
      </c>
      <c r="G73" s="20">
        <v>1566051</v>
      </c>
      <c r="H73" s="20">
        <v>1566561</v>
      </c>
      <c r="I73" s="20">
        <v>5402902</v>
      </c>
      <c r="J73" s="20">
        <v>1562635</v>
      </c>
      <c r="K73" s="20">
        <v>1138469</v>
      </c>
      <c r="L73" s="20">
        <v>1137960</v>
      </c>
      <c r="M73" s="20">
        <v>3839064</v>
      </c>
      <c r="N73" s="20"/>
      <c r="O73" s="20"/>
      <c r="P73" s="20"/>
      <c r="Q73" s="20"/>
      <c r="R73" s="20"/>
      <c r="S73" s="20"/>
      <c r="T73" s="20"/>
      <c r="U73" s="20"/>
      <c r="V73" s="20">
        <v>9241966</v>
      </c>
      <c r="W73" s="20">
        <v>6481067</v>
      </c>
      <c r="X73" s="20"/>
      <c r="Y73" s="19"/>
      <c r="Z73" s="22">
        <v>13000000</v>
      </c>
    </row>
    <row r="74" spans="1:26" ht="13.5" hidden="1">
      <c r="A74" s="38" t="s">
        <v>109</v>
      </c>
      <c r="B74" s="18"/>
      <c r="C74" s="18"/>
      <c r="D74" s="19">
        <v>4250000</v>
      </c>
      <c r="E74" s="20">
        <v>4250000</v>
      </c>
      <c r="F74" s="20">
        <v>54058</v>
      </c>
      <c r="G74" s="20"/>
      <c r="H74" s="20">
        <v>39035</v>
      </c>
      <c r="I74" s="20">
        <v>93093</v>
      </c>
      <c r="J74" s="20">
        <v>8382397</v>
      </c>
      <c r="K74" s="20">
        <v>8382397</v>
      </c>
      <c r="L74" s="20"/>
      <c r="M74" s="20">
        <v>16764794</v>
      </c>
      <c r="N74" s="20"/>
      <c r="O74" s="20"/>
      <c r="P74" s="20"/>
      <c r="Q74" s="20"/>
      <c r="R74" s="20"/>
      <c r="S74" s="20"/>
      <c r="T74" s="20"/>
      <c r="U74" s="20"/>
      <c r="V74" s="20">
        <v>16857887</v>
      </c>
      <c r="W74" s="20"/>
      <c r="X74" s="20"/>
      <c r="Y74" s="19"/>
      <c r="Z74" s="22">
        <v>4250000</v>
      </c>
    </row>
    <row r="75" spans="1:26" ht="13.5" hidden="1">
      <c r="A75" s="39" t="s">
        <v>110</v>
      </c>
      <c r="B75" s="27">
        <v>41415396</v>
      </c>
      <c r="C75" s="27"/>
      <c r="D75" s="28">
        <v>28000000</v>
      </c>
      <c r="E75" s="29">
        <v>28000000</v>
      </c>
      <c r="F75" s="29">
        <v>4216707</v>
      </c>
      <c r="G75" s="29">
        <v>4281210</v>
      </c>
      <c r="H75" s="29">
        <v>4270426</v>
      </c>
      <c r="I75" s="29">
        <v>12768343</v>
      </c>
      <c r="J75" s="29">
        <v>4287980</v>
      </c>
      <c r="K75" s="29">
        <v>4773697</v>
      </c>
      <c r="L75" s="29">
        <v>4934355</v>
      </c>
      <c r="M75" s="29">
        <v>13996032</v>
      </c>
      <c r="N75" s="29"/>
      <c r="O75" s="29"/>
      <c r="P75" s="29"/>
      <c r="Q75" s="29"/>
      <c r="R75" s="29"/>
      <c r="S75" s="29"/>
      <c r="T75" s="29"/>
      <c r="U75" s="29"/>
      <c r="V75" s="29">
        <v>26764375</v>
      </c>
      <c r="W75" s="29">
        <v>10250000</v>
      </c>
      <c r="X75" s="29"/>
      <c r="Y75" s="28"/>
      <c r="Z75" s="30">
        <v>28000000</v>
      </c>
    </row>
    <row r="76" spans="1:26" ht="13.5" hidden="1">
      <c r="A76" s="41" t="s">
        <v>112</v>
      </c>
      <c r="B76" s="31"/>
      <c r="C76" s="31"/>
      <c r="D76" s="32">
        <v>252649997</v>
      </c>
      <c r="E76" s="33">
        <v>252649997</v>
      </c>
      <c r="F76" s="33">
        <v>23026626</v>
      </c>
      <c r="G76" s="33">
        <v>20452134</v>
      </c>
      <c r="H76" s="33">
        <v>23080345</v>
      </c>
      <c r="I76" s="33">
        <v>66559105</v>
      </c>
      <c r="J76" s="33">
        <v>21116572</v>
      </c>
      <c r="K76" s="33">
        <v>20006415</v>
      </c>
      <c r="L76" s="33">
        <v>18570624</v>
      </c>
      <c r="M76" s="33">
        <v>59693611</v>
      </c>
      <c r="N76" s="33"/>
      <c r="O76" s="33"/>
      <c r="P76" s="33"/>
      <c r="Q76" s="33"/>
      <c r="R76" s="33"/>
      <c r="S76" s="33"/>
      <c r="T76" s="33"/>
      <c r="U76" s="33"/>
      <c r="V76" s="33">
        <v>126252716</v>
      </c>
      <c r="W76" s="33">
        <v>123993116</v>
      </c>
      <c r="X76" s="33"/>
      <c r="Y76" s="32"/>
      <c r="Z76" s="34">
        <v>252649997</v>
      </c>
    </row>
    <row r="77" spans="1:26" ht="13.5" hidden="1">
      <c r="A77" s="36" t="s">
        <v>31</v>
      </c>
      <c r="B77" s="18"/>
      <c r="C77" s="18"/>
      <c r="D77" s="19">
        <v>33000000</v>
      </c>
      <c r="E77" s="20">
        <v>33000000</v>
      </c>
      <c r="F77" s="20">
        <v>3809642</v>
      </c>
      <c r="G77" s="20">
        <v>2779231</v>
      </c>
      <c r="H77" s="20">
        <v>3809642</v>
      </c>
      <c r="I77" s="20">
        <v>10398515</v>
      </c>
      <c r="J77" s="20">
        <v>3815618</v>
      </c>
      <c r="K77" s="20">
        <v>2656023</v>
      </c>
      <c r="L77" s="20">
        <v>1808343</v>
      </c>
      <c r="M77" s="20">
        <v>8279984</v>
      </c>
      <c r="N77" s="20"/>
      <c r="O77" s="20"/>
      <c r="P77" s="20"/>
      <c r="Q77" s="20"/>
      <c r="R77" s="20"/>
      <c r="S77" s="20"/>
      <c r="T77" s="20"/>
      <c r="U77" s="20"/>
      <c r="V77" s="20">
        <v>18678499</v>
      </c>
      <c r="W77" s="20">
        <v>15876407</v>
      </c>
      <c r="X77" s="20"/>
      <c r="Y77" s="19"/>
      <c r="Z77" s="22">
        <v>33000000</v>
      </c>
    </row>
    <row r="78" spans="1:26" ht="13.5" hidden="1">
      <c r="A78" s="37" t="s">
        <v>32</v>
      </c>
      <c r="B78" s="18"/>
      <c r="C78" s="18"/>
      <c r="D78" s="19">
        <v>215149997</v>
      </c>
      <c r="E78" s="20">
        <v>215149997</v>
      </c>
      <c r="F78" s="20">
        <v>15000277</v>
      </c>
      <c r="G78" s="20">
        <v>13391693</v>
      </c>
      <c r="H78" s="20">
        <v>15000277</v>
      </c>
      <c r="I78" s="20">
        <v>43392247</v>
      </c>
      <c r="J78" s="20">
        <v>13012974</v>
      </c>
      <c r="K78" s="20">
        <v>12576695</v>
      </c>
      <c r="L78" s="20">
        <v>11827926</v>
      </c>
      <c r="M78" s="20">
        <v>37417595</v>
      </c>
      <c r="N78" s="20"/>
      <c r="O78" s="20"/>
      <c r="P78" s="20"/>
      <c r="Q78" s="20"/>
      <c r="R78" s="20"/>
      <c r="S78" s="20"/>
      <c r="T78" s="20"/>
      <c r="U78" s="20"/>
      <c r="V78" s="20">
        <v>80809842</v>
      </c>
      <c r="W78" s="20">
        <v>105866709</v>
      </c>
      <c r="X78" s="20"/>
      <c r="Y78" s="19"/>
      <c r="Z78" s="22">
        <v>215149997</v>
      </c>
    </row>
    <row r="79" spans="1:26" ht="13.5" hidden="1">
      <c r="A79" s="38" t="s">
        <v>105</v>
      </c>
      <c r="B79" s="18"/>
      <c r="C79" s="18"/>
      <c r="D79" s="19">
        <v>146999999</v>
      </c>
      <c r="E79" s="20">
        <v>146999999</v>
      </c>
      <c r="F79" s="20">
        <v>10476342</v>
      </c>
      <c r="G79" s="20">
        <v>9060499</v>
      </c>
      <c r="H79" s="20">
        <v>10476342</v>
      </c>
      <c r="I79" s="20">
        <v>30013183</v>
      </c>
      <c r="J79" s="20">
        <v>8787948</v>
      </c>
      <c r="K79" s="20">
        <v>9212489</v>
      </c>
      <c r="L79" s="20">
        <v>9614703</v>
      </c>
      <c r="M79" s="20">
        <v>27615140</v>
      </c>
      <c r="N79" s="20"/>
      <c r="O79" s="20"/>
      <c r="P79" s="20"/>
      <c r="Q79" s="20"/>
      <c r="R79" s="20"/>
      <c r="S79" s="20"/>
      <c r="T79" s="20"/>
      <c r="U79" s="20"/>
      <c r="V79" s="20">
        <v>57628323</v>
      </c>
      <c r="W79" s="20">
        <v>74752614</v>
      </c>
      <c r="X79" s="20"/>
      <c r="Y79" s="19"/>
      <c r="Z79" s="22">
        <v>146999999</v>
      </c>
    </row>
    <row r="80" spans="1:26" ht="13.5" hidden="1">
      <c r="A80" s="38" t="s">
        <v>106</v>
      </c>
      <c r="B80" s="18"/>
      <c r="C80" s="18"/>
      <c r="D80" s="19">
        <v>32400000</v>
      </c>
      <c r="E80" s="20">
        <v>32400000</v>
      </c>
      <c r="F80" s="20">
        <v>1398066</v>
      </c>
      <c r="G80" s="20">
        <v>1230061</v>
      </c>
      <c r="H80" s="20">
        <v>1398066</v>
      </c>
      <c r="I80" s="20">
        <v>4026193</v>
      </c>
      <c r="J80" s="20">
        <v>1671669</v>
      </c>
      <c r="K80" s="20">
        <v>1764319</v>
      </c>
      <c r="L80" s="20">
        <v>877715</v>
      </c>
      <c r="M80" s="20">
        <v>4313703</v>
      </c>
      <c r="N80" s="20"/>
      <c r="O80" s="20"/>
      <c r="P80" s="20"/>
      <c r="Q80" s="20"/>
      <c r="R80" s="20"/>
      <c r="S80" s="20"/>
      <c r="T80" s="20"/>
      <c r="U80" s="20"/>
      <c r="V80" s="20">
        <v>8339896</v>
      </c>
      <c r="W80" s="20">
        <v>15661901</v>
      </c>
      <c r="X80" s="20"/>
      <c r="Y80" s="19"/>
      <c r="Z80" s="22">
        <v>32400000</v>
      </c>
    </row>
    <row r="81" spans="1:26" ht="13.5" hidden="1">
      <c r="A81" s="38" t="s">
        <v>107</v>
      </c>
      <c r="B81" s="18"/>
      <c r="C81" s="18"/>
      <c r="D81" s="19">
        <v>22400000</v>
      </c>
      <c r="E81" s="20">
        <v>22400000</v>
      </c>
      <c r="F81" s="20">
        <v>801519</v>
      </c>
      <c r="G81" s="20">
        <v>585942</v>
      </c>
      <c r="H81" s="20">
        <v>801519</v>
      </c>
      <c r="I81" s="20">
        <v>2188980</v>
      </c>
      <c r="J81" s="20">
        <v>781510</v>
      </c>
      <c r="K81" s="20">
        <v>759981</v>
      </c>
      <c r="L81" s="20">
        <v>480459</v>
      </c>
      <c r="M81" s="20">
        <v>2021950</v>
      </c>
      <c r="N81" s="20"/>
      <c r="O81" s="20"/>
      <c r="P81" s="20"/>
      <c r="Q81" s="20"/>
      <c r="R81" s="20"/>
      <c r="S81" s="20"/>
      <c r="T81" s="20"/>
      <c r="U81" s="20"/>
      <c r="V81" s="20">
        <v>4210930</v>
      </c>
      <c r="W81" s="20">
        <v>9107397</v>
      </c>
      <c r="X81" s="20"/>
      <c r="Y81" s="19"/>
      <c r="Z81" s="22">
        <v>22400000</v>
      </c>
    </row>
    <row r="82" spans="1:26" ht="13.5" hidden="1">
      <c r="A82" s="38" t="s">
        <v>108</v>
      </c>
      <c r="B82" s="18"/>
      <c r="C82" s="18"/>
      <c r="D82" s="19">
        <v>9099998</v>
      </c>
      <c r="E82" s="20">
        <v>9099998</v>
      </c>
      <c r="F82" s="20">
        <v>2270291</v>
      </c>
      <c r="G82" s="20">
        <v>2212114</v>
      </c>
      <c r="H82" s="20">
        <v>2270291</v>
      </c>
      <c r="I82" s="20">
        <v>6752696</v>
      </c>
      <c r="J82" s="20">
        <v>1612138</v>
      </c>
      <c r="K82" s="20">
        <v>813747</v>
      </c>
      <c r="L82" s="20">
        <v>842452</v>
      </c>
      <c r="M82" s="20">
        <v>3268337</v>
      </c>
      <c r="N82" s="20"/>
      <c r="O82" s="20"/>
      <c r="P82" s="20"/>
      <c r="Q82" s="20"/>
      <c r="R82" s="20"/>
      <c r="S82" s="20"/>
      <c r="T82" s="20"/>
      <c r="U82" s="20"/>
      <c r="V82" s="20">
        <v>10021033</v>
      </c>
      <c r="W82" s="20">
        <v>4219795</v>
      </c>
      <c r="X82" s="20"/>
      <c r="Y82" s="19"/>
      <c r="Z82" s="22">
        <v>9099998</v>
      </c>
    </row>
    <row r="83" spans="1:26" ht="13.5" hidden="1">
      <c r="A83" s="38" t="s">
        <v>109</v>
      </c>
      <c r="B83" s="18"/>
      <c r="C83" s="18"/>
      <c r="D83" s="19">
        <v>4250000</v>
      </c>
      <c r="E83" s="20">
        <v>4250000</v>
      </c>
      <c r="F83" s="20">
        <v>54059</v>
      </c>
      <c r="G83" s="20">
        <v>303077</v>
      </c>
      <c r="H83" s="20">
        <v>54059</v>
      </c>
      <c r="I83" s="20">
        <v>411195</v>
      </c>
      <c r="J83" s="20">
        <v>159709</v>
      </c>
      <c r="K83" s="20">
        <v>26159</v>
      </c>
      <c r="L83" s="20">
        <v>12597</v>
      </c>
      <c r="M83" s="20">
        <v>198465</v>
      </c>
      <c r="N83" s="20"/>
      <c r="O83" s="20"/>
      <c r="P83" s="20"/>
      <c r="Q83" s="20"/>
      <c r="R83" s="20"/>
      <c r="S83" s="20"/>
      <c r="T83" s="20"/>
      <c r="U83" s="20"/>
      <c r="V83" s="20">
        <v>609660</v>
      </c>
      <c r="W83" s="20">
        <v>2125002</v>
      </c>
      <c r="X83" s="20"/>
      <c r="Y83" s="19"/>
      <c r="Z83" s="22">
        <v>4250000</v>
      </c>
    </row>
    <row r="84" spans="1:26" ht="13.5" hidden="1">
      <c r="A84" s="39" t="s">
        <v>110</v>
      </c>
      <c r="B84" s="27"/>
      <c r="C84" s="27"/>
      <c r="D84" s="28">
        <v>4500000</v>
      </c>
      <c r="E84" s="29">
        <v>4500000</v>
      </c>
      <c r="F84" s="29">
        <v>4216707</v>
      </c>
      <c r="G84" s="29">
        <v>4281210</v>
      </c>
      <c r="H84" s="29">
        <v>4270426</v>
      </c>
      <c r="I84" s="29">
        <v>12768343</v>
      </c>
      <c r="J84" s="29">
        <v>4287980</v>
      </c>
      <c r="K84" s="29">
        <v>4773697</v>
      </c>
      <c r="L84" s="29">
        <v>4934355</v>
      </c>
      <c r="M84" s="29">
        <v>13996032</v>
      </c>
      <c r="N84" s="29"/>
      <c r="O84" s="29"/>
      <c r="P84" s="29"/>
      <c r="Q84" s="29"/>
      <c r="R84" s="29"/>
      <c r="S84" s="29"/>
      <c r="T84" s="29"/>
      <c r="U84" s="29"/>
      <c r="V84" s="29">
        <v>26764375</v>
      </c>
      <c r="W84" s="29">
        <v>2250000</v>
      </c>
      <c r="X84" s="29"/>
      <c r="Y84" s="28"/>
      <c r="Z84" s="30">
        <v>4500000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34942215</v>
      </c>
      <c r="C5" s="18">
        <v>0</v>
      </c>
      <c r="D5" s="58">
        <v>42191156</v>
      </c>
      <c r="E5" s="59">
        <v>42191156</v>
      </c>
      <c r="F5" s="59">
        <v>2852141</v>
      </c>
      <c r="G5" s="59">
        <v>2824416</v>
      </c>
      <c r="H5" s="59">
        <v>2827031</v>
      </c>
      <c r="I5" s="59">
        <v>8503588</v>
      </c>
      <c r="J5" s="59">
        <v>7106694</v>
      </c>
      <c r="K5" s="59">
        <v>2833361</v>
      </c>
      <c r="L5" s="59">
        <v>7321</v>
      </c>
      <c r="M5" s="59">
        <v>9947376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18450964</v>
      </c>
      <c r="W5" s="59">
        <v>24774546</v>
      </c>
      <c r="X5" s="59">
        <v>-6323582</v>
      </c>
      <c r="Y5" s="60">
        <v>-25.52</v>
      </c>
      <c r="Z5" s="61">
        <v>42191156</v>
      </c>
    </row>
    <row r="6" spans="1:26" ht="13.5">
      <c r="A6" s="57" t="s">
        <v>32</v>
      </c>
      <c r="B6" s="18">
        <v>70065993</v>
      </c>
      <c r="C6" s="18">
        <v>0</v>
      </c>
      <c r="D6" s="58">
        <v>111626610</v>
      </c>
      <c r="E6" s="59">
        <v>111626610</v>
      </c>
      <c r="F6" s="59">
        <v>5017848</v>
      </c>
      <c r="G6" s="59">
        <v>7654291</v>
      </c>
      <c r="H6" s="59">
        <v>7172106</v>
      </c>
      <c r="I6" s="59">
        <v>19844245</v>
      </c>
      <c r="J6" s="59">
        <v>5166366</v>
      </c>
      <c r="K6" s="59">
        <v>6842593</v>
      </c>
      <c r="L6" s="59">
        <v>2343371</v>
      </c>
      <c r="M6" s="59">
        <v>14352330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34196575</v>
      </c>
      <c r="W6" s="59">
        <v>94555308</v>
      </c>
      <c r="X6" s="59">
        <v>-60358733</v>
      </c>
      <c r="Y6" s="60">
        <v>-63.83</v>
      </c>
      <c r="Z6" s="61">
        <v>111626610</v>
      </c>
    </row>
    <row r="7" spans="1:26" ht="13.5">
      <c r="A7" s="57" t="s">
        <v>33</v>
      </c>
      <c r="B7" s="18">
        <v>1875591</v>
      </c>
      <c r="C7" s="18">
        <v>0</v>
      </c>
      <c r="D7" s="58">
        <v>170400</v>
      </c>
      <c r="E7" s="59">
        <v>170400</v>
      </c>
      <c r="F7" s="59">
        <v>454</v>
      </c>
      <c r="G7" s="59">
        <v>0</v>
      </c>
      <c r="H7" s="59">
        <v>0</v>
      </c>
      <c r="I7" s="59">
        <v>454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454</v>
      </c>
      <c r="W7" s="59">
        <v>85200</v>
      </c>
      <c r="X7" s="59">
        <v>-84746</v>
      </c>
      <c r="Y7" s="60">
        <v>-99.47</v>
      </c>
      <c r="Z7" s="61">
        <v>170400</v>
      </c>
    </row>
    <row r="8" spans="1:26" ht="13.5">
      <c r="A8" s="57" t="s">
        <v>34</v>
      </c>
      <c r="B8" s="18">
        <v>142307000</v>
      </c>
      <c r="C8" s="18">
        <v>0</v>
      </c>
      <c r="D8" s="58">
        <v>157762000</v>
      </c>
      <c r="E8" s="59">
        <v>157762000</v>
      </c>
      <c r="F8" s="59">
        <v>0</v>
      </c>
      <c r="G8" s="59">
        <v>0</v>
      </c>
      <c r="H8" s="59">
        <v>0</v>
      </c>
      <c r="I8" s="59">
        <v>0</v>
      </c>
      <c r="J8" s="59">
        <v>3000000</v>
      </c>
      <c r="K8" s="59">
        <v>0</v>
      </c>
      <c r="L8" s="59">
        <v>51057999</v>
      </c>
      <c r="M8" s="59">
        <v>54057999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54057999</v>
      </c>
      <c r="W8" s="59">
        <v>78880998</v>
      </c>
      <c r="X8" s="59">
        <v>-24822999</v>
      </c>
      <c r="Y8" s="60">
        <v>-31.47</v>
      </c>
      <c r="Z8" s="61">
        <v>157762000</v>
      </c>
    </row>
    <row r="9" spans="1:26" ht="13.5">
      <c r="A9" s="57" t="s">
        <v>35</v>
      </c>
      <c r="B9" s="18">
        <v>9662605</v>
      </c>
      <c r="C9" s="18">
        <v>0</v>
      </c>
      <c r="D9" s="58">
        <v>13939929</v>
      </c>
      <c r="E9" s="59">
        <v>13939929</v>
      </c>
      <c r="F9" s="59">
        <v>904636</v>
      </c>
      <c r="G9" s="59">
        <v>1849985</v>
      </c>
      <c r="H9" s="59">
        <v>248085</v>
      </c>
      <c r="I9" s="59">
        <v>3002706</v>
      </c>
      <c r="J9" s="59">
        <v>619842</v>
      </c>
      <c r="K9" s="59">
        <v>299222</v>
      </c>
      <c r="L9" s="59">
        <v>275770</v>
      </c>
      <c r="M9" s="59">
        <v>1194834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4197540</v>
      </c>
      <c r="W9" s="59">
        <v>6969972</v>
      </c>
      <c r="X9" s="59">
        <v>-2772432</v>
      </c>
      <c r="Y9" s="60">
        <v>-39.78</v>
      </c>
      <c r="Z9" s="61">
        <v>13939929</v>
      </c>
    </row>
    <row r="10" spans="1:26" ht="25.5">
      <c r="A10" s="62" t="s">
        <v>97</v>
      </c>
      <c r="B10" s="63">
        <f>SUM(B5:B9)</f>
        <v>258853404</v>
      </c>
      <c r="C10" s="63">
        <f>SUM(C5:C9)</f>
        <v>0</v>
      </c>
      <c r="D10" s="64">
        <f aca="true" t="shared" si="0" ref="D10:Z10">SUM(D5:D9)</f>
        <v>325690095</v>
      </c>
      <c r="E10" s="65">
        <f t="shared" si="0"/>
        <v>325690095</v>
      </c>
      <c r="F10" s="65">
        <f t="shared" si="0"/>
        <v>8775079</v>
      </c>
      <c r="G10" s="65">
        <f t="shared" si="0"/>
        <v>12328692</v>
      </c>
      <c r="H10" s="65">
        <f t="shared" si="0"/>
        <v>10247222</v>
      </c>
      <c r="I10" s="65">
        <f t="shared" si="0"/>
        <v>31350993</v>
      </c>
      <c r="J10" s="65">
        <f t="shared" si="0"/>
        <v>15892902</v>
      </c>
      <c r="K10" s="65">
        <f t="shared" si="0"/>
        <v>9975176</v>
      </c>
      <c r="L10" s="65">
        <f t="shared" si="0"/>
        <v>53684461</v>
      </c>
      <c r="M10" s="65">
        <f t="shared" si="0"/>
        <v>79552539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110903532</v>
      </c>
      <c r="W10" s="65">
        <f t="shared" si="0"/>
        <v>205266024</v>
      </c>
      <c r="X10" s="65">
        <f t="shared" si="0"/>
        <v>-94362492</v>
      </c>
      <c r="Y10" s="66">
        <f>+IF(W10&lt;&gt;0,(X10/W10)*100,0)</f>
        <v>-45.97082856732296</v>
      </c>
      <c r="Z10" s="67">
        <f t="shared" si="0"/>
        <v>325690095</v>
      </c>
    </row>
    <row r="11" spans="1:26" ht="13.5">
      <c r="A11" s="57" t="s">
        <v>36</v>
      </c>
      <c r="B11" s="18">
        <v>106894854</v>
      </c>
      <c r="C11" s="18">
        <v>0</v>
      </c>
      <c r="D11" s="58">
        <v>128865402</v>
      </c>
      <c r="E11" s="59">
        <v>128865402</v>
      </c>
      <c r="F11" s="59">
        <v>10843251</v>
      </c>
      <c r="G11" s="59">
        <v>12626738</v>
      </c>
      <c r="H11" s="59">
        <v>12601560</v>
      </c>
      <c r="I11" s="59">
        <v>36071549</v>
      </c>
      <c r="J11" s="59">
        <v>10739088</v>
      </c>
      <c r="K11" s="59">
        <v>10873403</v>
      </c>
      <c r="L11" s="59">
        <v>11075591</v>
      </c>
      <c r="M11" s="59">
        <v>32688082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68759631</v>
      </c>
      <c r="W11" s="59">
        <v>64432704</v>
      </c>
      <c r="X11" s="59">
        <v>4326927</v>
      </c>
      <c r="Y11" s="60">
        <v>6.72</v>
      </c>
      <c r="Z11" s="61">
        <v>128865402</v>
      </c>
    </row>
    <row r="12" spans="1:26" ht="13.5">
      <c r="A12" s="57" t="s">
        <v>37</v>
      </c>
      <c r="B12" s="18">
        <v>12555237</v>
      </c>
      <c r="C12" s="18">
        <v>0</v>
      </c>
      <c r="D12" s="58">
        <v>15875940</v>
      </c>
      <c r="E12" s="59">
        <v>15875940</v>
      </c>
      <c r="F12" s="59">
        <v>0</v>
      </c>
      <c r="G12" s="59">
        <v>0</v>
      </c>
      <c r="H12" s="59">
        <v>0</v>
      </c>
      <c r="I12" s="59">
        <v>0</v>
      </c>
      <c r="J12" s="59">
        <v>928374</v>
      </c>
      <c r="K12" s="59">
        <v>911916</v>
      </c>
      <c r="L12" s="59">
        <v>902845</v>
      </c>
      <c r="M12" s="59">
        <v>2743135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2743135</v>
      </c>
      <c r="W12" s="59">
        <v>7937970</v>
      </c>
      <c r="X12" s="59">
        <v>-5194835</v>
      </c>
      <c r="Y12" s="60">
        <v>-65.44</v>
      </c>
      <c r="Z12" s="61">
        <v>15875940</v>
      </c>
    </row>
    <row r="13" spans="1:26" ht="13.5">
      <c r="A13" s="57" t="s">
        <v>98</v>
      </c>
      <c r="B13" s="18">
        <v>29169910</v>
      </c>
      <c r="C13" s="18">
        <v>0</v>
      </c>
      <c r="D13" s="58">
        <v>30744640</v>
      </c>
      <c r="E13" s="59">
        <v>30744640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15372318</v>
      </c>
      <c r="X13" s="59">
        <v>-15372318</v>
      </c>
      <c r="Y13" s="60">
        <v>-100</v>
      </c>
      <c r="Z13" s="61">
        <v>30744640</v>
      </c>
    </row>
    <row r="14" spans="1:26" ht="13.5">
      <c r="A14" s="57" t="s">
        <v>38</v>
      </c>
      <c r="B14" s="18">
        <v>0</v>
      </c>
      <c r="C14" s="18">
        <v>0</v>
      </c>
      <c r="D14" s="58">
        <v>479250</v>
      </c>
      <c r="E14" s="59">
        <v>479250</v>
      </c>
      <c r="F14" s="59">
        <v>473973</v>
      </c>
      <c r="G14" s="59">
        <v>90644</v>
      </c>
      <c r="H14" s="59">
        <v>0</v>
      </c>
      <c r="I14" s="59">
        <v>564617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564617</v>
      </c>
      <c r="W14" s="59">
        <v>239628</v>
      </c>
      <c r="X14" s="59">
        <v>324989</v>
      </c>
      <c r="Y14" s="60">
        <v>135.62</v>
      </c>
      <c r="Z14" s="61">
        <v>479250</v>
      </c>
    </row>
    <row r="15" spans="1:26" ht="13.5">
      <c r="A15" s="57" t="s">
        <v>39</v>
      </c>
      <c r="B15" s="18">
        <v>48569189</v>
      </c>
      <c r="C15" s="18">
        <v>0</v>
      </c>
      <c r="D15" s="58">
        <v>64785125</v>
      </c>
      <c r="E15" s="59">
        <v>64785125</v>
      </c>
      <c r="F15" s="59">
        <v>5810495</v>
      </c>
      <c r="G15" s="59">
        <v>6290043</v>
      </c>
      <c r="H15" s="59">
        <v>447741</v>
      </c>
      <c r="I15" s="59">
        <v>12548279</v>
      </c>
      <c r="J15" s="59">
        <v>3755403</v>
      </c>
      <c r="K15" s="59">
        <v>3791465</v>
      </c>
      <c r="L15" s="59">
        <v>26066</v>
      </c>
      <c r="M15" s="59">
        <v>7572934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20121213</v>
      </c>
      <c r="W15" s="59">
        <v>32392560</v>
      </c>
      <c r="X15" s="59">
        <v>-12271347</v>
      </c>
      <c r="Y15" s="60">
        <v>-37.88</v>
      </c>
      <c r="Z15" s="61">
        <v>64785125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86984871</v>
      </c>
      <c r="C17" s="18">
        <v>0</v>
      </c>
      <c r="D17" s="58">
        <v>93193047</v>
      </c>
      <c r="E17" s="59">
        <v>93193047</v>
      </c>
      <c r="F17" s="59">
        <v>3996155</v>
      </c>
      <c r="G17" s="59">
        <v>10137354</v>
      </c>
      <c r="H17" s="59">
        <v>684378</v>
      </c>
      <c r="I17" s="59">
        <v>14817887</v>
      </c>
      <c r="J17" s="59">
        <v>3594897</v>
      </c>
      <c r="K17" s="59">
        <v>4571771</v>
      </c>
      <c r="L17" s="59">
        <v>1675988</v>
      </c>
      <c r="M17" s="59">
        <v>9842656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24660543</v>
      </c>
      <c r="W17" s="59">
        <v>46596522</v>
      </c>
      <c r="X17" s="59">
        <v>-21935979</v>
      </c>
      <c r="Y17" s="60">
        <v>-47.08</v>
      </c>
      <c r="Z17" s="61">
        <v>93193047</v>
      </c>
    </row>
    <row r="18" spans="1:26" ht="13.5">
      <c r="A18" s="69" t="s">
        <v>42</v>
      </c>
      <c r="B18" s="70">
        <f>SUM(B11:B17)</f>
        <v>284174061</v>
      </c>
      <c r="C18" s="70">
        <f>SUM(C11:C17)</f>
        <v>0</v>
      </c>
      <c r="D18" s="71">
        <f aca="true" t="shared" si="1" ref="D18:Z18">SUM(D11:D17)</f>
        <v>333943404</v>
      </c>
      <c r="E18" s="72">
        <f t="shared" si="1"/>
        <v>333943404</v>
      </c>
      <c r="F18" s="72">
        <f t="shared" si="1"/>
        <v>21123874</v>
      </c>
      <c r="G18" s="72">
        <f t="shared" si="1"/>
        <v>29144779</v>
      </c>
      <c r="H18" s="72">
        <f t="shared" si="1"/>
        <v>13733679</v>
      </c>
      <c r="I18" s="72">
        <f t="shared" si="1"/>
        <v>64002332</v>
      </c>
      <c r="J18" s="72">
        <f t="shared" si="1"/>
        <v>19017762</v>
      </c>
      <c r="K18" s="72">
        <f t="shared" si="1"/>
        <v>20148555</v>
      </c>
      <c r="L18" s="72">
        <f t="shared" si="1"/>
        <v>13680490</v>
      </c>
      <c r="M18" s="72">
        <f t="shared" si="1"/>
        <v>52846807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116849139</v>
      </c>
      <c r="W18" s="72">
        <f t="shared" si="1"/>
        <v>166971702</v>
      </c>
      <c r="X18" s="72">
        <f t="shared" si="1"/>
        <v>-50122563</v>
      </c>
      <c r="Y18" s="66">
        <f>+IF(W18&lt;&gt;0,(X18/W18)*100,0)</f>
        <v>-30.018597402810208</v>
      </c>
      <c r="Z18" s="73">
        <f t="shared" si="1"/>
        <v>333943404</v>
      </c>
    </row>
    <row r="19" spans="1:26" ht="13.5">
      <c r="A19" s="69" t="s">
        <v>43</v>
      </c>
      <c r="B19" s="74">
        <f>+B10-B18</f>
        <v>-25320657</v>
      </c>
      <c r="C19" s="74">
        <f>+C10-C18</f>
        <v>0</v>
      </c>
      <c r="D19" s="75">
        <f aca="true" t="shared" si="2" ref="D19:Z19">+D10-D18</f>
        <v>-8253309</v>
      </c>
      <c r="E19" s="76">
        <f t="shared" si="2"/>
        <v>-8253309</v>
      </c>
      <c r="F19" s="76">
        <f t="shared" si="2"/>
        <v>-12348795</v>
      </c>
      <c r="G19" s="76">
        <f t="shared" si="2"/>
        <v>-16816087</v>
      </c>
      <c r="H19" s="76">
        <f t="shared" si="2"/>
        <v>-3486457</v>
      </c>
      <c r="I19" s="76">
        <f t="shared" si="2"/>
        <v>-32651339</v>
      </c>
      <c r="J19" s="76">
        <f t="shared" si="2"/>
        <v>-3124860</v>
      </c>
      <c r="K19" s="76">
        <f t="shared" si="2"/>
        <v>-10173379</v>
      </c>
      <c r="L19" s="76">
        <f t="shared" si="2"/>
        <v>40003971</v>
      </c>
      <c r="M19" s="76">
        <f t="shared" si="2"/>
        <v>26705732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-5945607</v>
      </c>
      <c r="W19" s="76">
        <f>IF(E10=E18,0,W10-W18)</f>
        <v>38294322</v>
      </c>
      <c r="X19" s="76">
        <f t="shared" si="2"/>
        <v>-44239929</v>
      </c>
      <c r="Y19" s="77">
        <f>+IF(W19&lt;&gt;0,(X19/W19)*100,0)</f>
        <v>-115.52607981935286</v>
      </c>
      <c r="Z19" s="78">
        <f t="shared" si="2"/>
        <v>-8253309</v>
      </c>
    </row>
    <row r="20" spans="1:26" ht="13.5">
      <c r="A20" s="57" t="s">
        <v>44</v>
      </c>
      <c r="B20" s="18">
        <v>39313194</v>
      </c>
      <c r="C20" s="18">
        <v>0</v>
      </c>
      <c r="D20" s="58">
        <v>55120000</v>
      </c>
      <c r="E20" s="59">
        <v>55120000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27559998</v>
      </c>
      <c r="X20" s="59">
        <v>-27559998</v>
      </c>
      <c r="Y20" s="60">
        <v>-100</v>
      </c>
      <c r="Z20" s="61">
        <v>55120000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13992537</v>
      </c>
      <c r="C22" s="85">
        <f>SUM(C19:C21)</f>
        <v>0</v>
      </c>
      <c r="D22" s="86">
        <f aca="true" t="shared" si="3" ref="D22:Z22">SUM(D19:D21)</f>
        <v>46866691</v>
      </c>
      <c r="E22" s="87">
        <f t="shared" si="3"/>
        <v>46866691</v>
      </c>
      <c r="F22" s="87">
        <f t="shared" si="3"/>
        <v>-12348795</v>
      </c>
      <c r="G22" s="87">
        <f t="shared" si="3"/>
        <v>-16816087</v>
      </c>
      <c r="H22" s="87">
        <f t="shared" si="3"/>
        <v>-3486457</v>
      </c>
      <c r="I22" s="87">
        <f t="shared" si="3"/>
        <v>-32651339</v>
      </c>
      <c r="J22" s="87">
        <f t="shared" si="3"/>
        <v>-3124860</v>
      </c>
      <c r="K22" s="87">
        <f t="shared" si="3"/>
        <v>-10173379</v>
      </c>
      <c r="L22" s="87">
        <f t="shared" si="3"/>
        <v>40003971</v>
      </c>
      <c r="M22" s="87">
        <f t="shared" si="3"/>
        <v>26705732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-5945607</v>
      </c>
      <c r="W22" s="87">
        <f t="shared" si="3"/>
        <v>65854320</v>
      </c>
      <c r="X22" s="87">
        <f t="shared" si="3"/>
        <v>-71799927</v>
      </c>
      <c r="Y22" s="88">
        <f>+IF(W22&lt;&gt;0,(X22/W22)*100,0)</f>
        <v>-109.02842364783358</v>
      </c>
      <c r="Z22" s="89">
        <f t="shared" si="3"/>
        <v>46866691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13992537</v>
      </c>
      <c r="C24" s="74">
        <f>SUM(C22:C23)</f>
        <v>0</v>
      </c>
      <c r="D24" s="75">
        <f aca="true" t="shared" si="4" ref="D24:Z24">SUM(D22:D23)</f>
        <v>46866691</v>
      </c>
      <c r="E24" s="76">
        <f t="shared" si="4"/>
        <v>46866691</v>
      </c>
      <c r="F24" s="76">
        <f t="shared" si="4"/>
        <v>-12348795</v>
      </c>
      <c r="G24" s="76">
        <f t="shared" si="4"/>
        <v>-16816087</v>
      </c>
      <c r="H24" s="76">
        <f t="shared" si="4"/>
        <v>-3486457</v>
      </c>
      <c r="I24" s="76">
        <f t="shared" si="4"/>
        <v>-32651339</v>
      </c>
      <c r="J24" s="76">
        <f t="shared" si="4"/>
        <v>-3124860</v>
      </c>
      <c r="K24" s="76">
        <f t="shared" si="4"/>
        <v>-10173379</v>
      </c>
      <c r="L24" s="76">
        <f t="shared" si="4"/>
        <v>40003971</v>
      </c>
      <c r="M24" s="76">
        <f t="shared" si="4"/>
        <v>26705732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-5945607</v>
      </c>
      <c r="W24" s="76">
        <f t="shared" si="4"/>
        <v>65854320</v>
      </c>
      <c r="X24" s="76">
        <f t="shared" si="4"/>
        <v>-71799927</v>
      </c>
      <c r="Y24" s="77">
        <f>+IF(W24&lt;&gt;0,(X24/W24)*100,0)</f>
        <v>-109.02842364783358</v>
      </c>
      <c r="Z24" s="78">
        <f t="shared" si="4"/>
        <v>46866691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35994409</v>
      </c>
      <c r="C27" s="21">
        <v>0</v>
      </c>
      <c r="D27" s="98">
        <v>55120000</v>
      </c>
      <c r="E27" s="99">
        <v>55120000</v>
      </c>
      <c r="F27" s="99">
        <v>15509659</v>
      </c>
      <c r="G27" s="99">
        <v>1410247</v>
      </c>
      <c r="H27" s="99">
        <v>1292870</v>
      </c>
      <c r="I27" s="99">
        <v>18212776</v>
      </c>
      <c r="J27" s="99">
        <v>11612602</v>
      </c>
      <c r="K27" s="99">
        <v>4622073</v>
      </c>
      <c r="L27" s="99">
        <v>3686729</v>
      </c>
      <c r="M27" s="99">
        <v>19921404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38134180</v>
      </c>
      <c r="W27" s="99">
        <v>27560000</v>
      </c>
      <c r="X27" s="99">
        <v>10574180</v>
      </c>
      <c r="Y27" s="100">
        <v>38.37</v>
      </c>
      <c r="Z27" s="101">
        <v>55120000</v>
      </c>
    </row>
    <row r="28" spans="1:26" ht="13.5">
      <c r="A28" s="102" t="s">
        <v>44</v>
      </c>
      <c r="B28" s="18">
        <v>32575021</v>
      </c>
      <c r="C28" s="18">
        <v>0</v>
      </c>
      <c r="D28" s="58">
        <v>55120000</v>
      </c>
      <c r="E28" s="59">
        <v>55120000</v>
      </c>
      <c r="F28" s="59">
        <v>15509659</v>
      </c>
      <c r="G28" s="59">
        <v>1410247</v>
      </c>
      <c r="H28" s="59">
        <v>1292870</v>
      </c>
      <c r="I28" s="59">
        <v>18212776</v>
      </c>
      <c r="J28" s="59">
        <v>11612602</v>
      </c>
      <c r="K28" s="59">
        <v>4622073</v>
      </c>
      <c r="L28" s="59">
        <v>3686729</v>
      </c>
      <c r="M28" s="59">
        <v>19921404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38134180</v>
      </c>
      <c r="W28" s="59">
        <v>27560000</v>
      </c>
      <c r="X28" s="59">
        <v>10574180</v>
      </c>
      <c r="Y28" s="60">
        <v>38.37</v>
      </c>
      <c r="Z28" s="61">
        <v>55120000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3419388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35994409</v>
      </c>
      <c r="C32" s="21">
        <f>SUM(C28:C31)</f>
        <v>0</v>
      </c>
      <c r="D32" s="98">
        <f aca="true" t="shared" si="5" ref="D32:Z32">SUM(D28:D31)</f>
        <v>55120000</v>
      </c>
      <c r="E32" s="99">
        <f t="shared" si="5"/>
        <v>55120000</v>
      </c>
      <c r="F32" s="99">
        <f t="shared" si="5"/>
        <v>15509659</v>
      </c>
      <c r="G32" s="99">
        <f t="shared" si="5"/>
        <v>1410247</v>
      </c>
      <c r="H32" s="99">
        <f t="shared" si="5"/>
        <v>1292870</v>
      </c>
      <c r="I32" s="99">
        <f t="shared" si="5"/>
        <v>18212776</v>
      </c>
      <c r="J32" s="99">
        <f t="shared" si="5"/>
        <v>11612602</v>
      </c>
      <c r="K32" s="99">
        <f t="shared" si="5"/>
        <v>4622073</v>
      </c>
      <c r="L32" s="99">
        <f t="shared" si="5"/>
        <v>3686729</v>
      </c>
      <c r="M32" s="99">
        <f t="shared" si="5"/>
        <v>19921404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38134180</v>
      </c>
      <c r="W32" s="99">
        <f t="shared" si="5"/>
        <v>27560000</v>
      </c>
      <c r="X32" s="99">
        <f t="shared" si="5"/>
        <v>10574180</v>
      </c>
      <c r="Y32" s="100">
        <f>+IF(W32&lt;&gt;0,(X32/W32)*100,0)</f>
        <v>38.367851959361396</v>
      </c>
      <c r="Z32" s="101">
        <f t="shared" si="5"/>
        <v>55120000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94483987</v>
      </c>
      <c r="C35" s="18">
        <v>0</v>
      </c>
      <c r="D35" s="58">
        <v>135000000</v>
      </c>
      <c r="E35" s="59">
        <v>135000000</v>
      </c>
      <c r="F35" s="59">
        <v>280668493</v>
      </c>
      <c r="G35" s="59">
        <v>267703565</v>
      </c>
      <c r="H35" s="59">
        <v>0</v>
      </c>
      <c r="I35" s="59">
        <v>0</v>
      </c>
      <c r="J35" s="59">
        <v>267703565</v>
      </c>
      <c r="K35" s="59">
        <v>0</v>
      </c>
      <c r="L35" s="59">
        <v>0</v>
      </c>
      <c r="M35" s="59">
        <v>267703565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267703565</v>
      </c>
      <c r="W35" s="59">
        <v>67500000</v>
      </c>
      <c r="X35" s="59">
        <v>200203565</v>
      </c>
      <c r="Y35" s="60">
        <v>296.6</v>
      </c>
      <c r="Z35" s="61">
        <v>135000000</v>
      </c>
    </row>
    <row r="36" spans="1:26" ht="13.5">
      <c r="A36" s="57" t="s">
        <v>53</v>
      </c>
      <c r="B36" s="18">
        <v>637460957</v>
      </c>
      <c r="C36" s="18">
        <v>0</v>
      </c>
      <c r="D36" s="58">
        <v>0</v>
      </c>
      <c r="E36" s="59">
        <v>0</v>
      </c>
      <c r="F36" s="59">
        <v>647344074</v>
      </c>
      <c r="G36" s="59">
        <v>648468209</v>
      </c>
      <c r="H36" s="59">
        <v>0</v>
      </c>
      <c r="I36" s="59">
        <v>0</v>
      </c>
      <c r="J36" s="59">
        <v>619273852</v>
      </c>
      <c r="K36" s="59">
        <v>0</v>
      </c>
      <c r="L36" s="59">
        <v>0</v>
      </c>
      <c r="M36" s="59">
        <v>619273852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619273852</v>
      </c>
      <c r="W36" s="59"/>
      <c r="X36" s="59">
        <v>619273852</v>
      </c>
      <c r="Y36" s="60">
        <v>0</v>
      </c>
      <c r="Z36" s="61">
        <v>0</v>
      </c>
    </row>
    <row r="37" spans="1:26" ht="13.5">
      <c r="A37" s="57" t="s">
        <v>54</v>
      </c>
      <c r="B37" s="18">
        <v>117883739</v>
      </c>
      <c r="C37" s="18">
        <v>0</v>
      </c>
      <c r="D37" s="58">
        <v>50000000</v>
      </c>
      <c r="E37" s="59">
        <v>50000000</v>
      </c>
      <c r="F37" s="59">
        <v>334341979</v>
      </c>
      <c r="G37" s="59">
        <v>339903141</v>
      </c>
      <c r="H37" s="59">
        <v>0</v>
      </c>
      <c r="I37" s="59">
        <v>0</v>
      </c>
      <c r="J37" s="59">
        <v>825860284</v>
      </c>
      <c r="K37" s="59">
        <v>0</v>
      </c>
      <c r="L37" s="59">
        <v>0</v>
      </c>
      <c r="M37" s="59">
        <v>825860284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825860284</v>
      </c>
      <c r="W37" s="59">
        <v>25000000</v>
      </c>
      <c r="X37" s="59">
        <v>800860284</v>
      </c>
      <c r="Y37" s="60">
        <v>3203.44</v>
      </c>
      <c r="Z37" s="61">
        <v>50000000</v>
      </c>
    </row>
    <row r="38" spans="1:26" ht="13.5">
      <c r="A38" s="57" t="s">
        <v>55</v>
      </c>
      <c r="B38" s="18">
        <v>85194391</v>
      </c>
      <c r="C38" s="18">
        <v>0</v>
      </c>
      <c r="D38" s="58">
        <v>0</v>
      </c>
      <c r="E38" s="59">
        <v>0</v>
      </c>
      <c r="F38" s="59">
        <v>66531757</v>
      </c>
      <c r="G38" s="59">
        <v>66531757</v>
      </c>
      <c r="H38" s="59">
        <v>0</v>
      </c>
      <c r="I38" s="59">
        <v>0</v>
      </c>
      <c r="J38" s="59">
        <v>64241992</v>
      </c>
      <c r="K38" s="59">
        <v>0</v>
      </c>
      <c r="L38" s="59">
        <v>0</v>
      </c>
      <c r="M38" s="59">
        <v>64241992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64241992</v>
      </c>
      <c r="W38" s="59"/>
      <c r="X38" s="59">
        <v>64241992</v>
      </c>
      <c r="Y38" s="60">
        <v>0</v>
      </c>
      <c r="Z38" s="61">
        <v>0</v>
      </c>
    </row>
    <row r="39" spans="1:26" ht="13.5">
      <c r="A39" s="57" t="s">
        <v>56</v>
      </c>
      <c r="B39" s="18">
        <v>528866814</v>
      </c>
      <c r="C39" s="18">
        <v>0</v>
      </c>
      <c r="D39" s="58">
        <v>85000000</v>
      </c>
      <c r="E39" s="59">
        <v>85000000</v>
      </c>
      <c r="F39" s="59">
        <v>527138831</v>
      </c>
      <c r="G39" s="59">
        <v>509736876</v>
      </c>
      <c r="H39" s="59">
        <v>0</v>
      </c>
      <c r="I39" s="59">
        <v>0</v>
      </c>
      <c r="J39" s="59">
        <v>-3124859</v>
      </c>
      <c r="K39" s="59">
        <v>0</v>
      </c>
      <c r="L39" s="59">
        <v>0</v>
      </c>
      <c r="M39" s="59">
        <v>-3124859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-3124859</v>
      </c>
      <c r="W39" s="59">
        <v>42500000</v>
      </c>
      <c r="X39" s="59">
        <v>-45624859</v>
      </c>
      <c r="Y39" s="60">
        <v>-107.35</v>
      </c>
      <c r="Z39" s="61">
        <v>85000000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45503822</v>
      </c>
      <c r="C42" s="18">
        <v>0</v>
      </c>
      <c r="D42" s="58">
        <v>73308327</v>
      </c>
      <c r="E42" s="59">
        <v>73308327</v>
      </c>
      <c r="F42" s="59">
        <v>36121061</v>
      </c>
      <c r="G42" s="59">
        <v>-14870895</v>
      </c>
      <c r="H42" s="59">
        <v>-7566260</v>
      </c>
      <c r="I42" s="59">
        <v>13683906</v>
      </c>
      <c r="J42" s="59">
        <v>21342457</v>
      </c>
      <c r="K42" s="59">
        <v>-8287114</v>
      </c>
      <c r="L42" s="59">
        <v>11056929</v>
      </c>
      <c r="M42" s="59">
        <v>24112272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37796178</v>
      </c>
      <c r="W42" s="59">
        <v>36654162</v>
      </c>
      <c r="X42" s="59">
        <v>1142016</v>
      </c>
      <c r="Y42" s="60">
        <v>3.12</v>
      </c>
      <c r="Z42" s="61">
        <v>73308327</v>
      </c>
    </row>
    <row r="43" spans="1:26" ht="13.5">
      <c r="A43" s="57" t="s">
        <v>59</v>
      </c>
      <c r="B43" s="18">
        <v>-32665858</v>
      </c>
      <c r="C43" s="18">
        <v>0</v>
      </c>
      <c r="D43" s="58">
        <v>-67876596</v>
      </c>
      <c r="E43" s="59">
        <v>-67876596</v>
      </c>
      <c r="F43" s="59">
        <v>-15509658</v>
      </c>
      <c r="G43" s="59">
        <v>-1410247</v>
      </c>
      <c r="H43" s="59">
        <v>-1292870</v>
      </c>
      <c r="I43" s="59">
        <v>-18212775</v>
      </c>
      <c r="J43" s="59">
        <v>-9744306</v>
      </c>
      <c r="K43" s="59">
        <v>-4622073</v>
      </c>
      <c r="L43" s="59">
        <v>-3686729</v>
      </c>
      <c r="M43" s="59">
        <v>-18053108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-36265883</v>
      </c>
      <c r="W43" s="59">
        <v>-33938298</v>
      </c>
      <c r="X43" s="59">
        <v>-2327585</v>
      </c>
      <c r="Y43" s="60">
        <v>6.86</v>
      </c>
      <c r="Z43" s="61">
        <v>-67876596</v>
      </c>
    </row>
    <row r="44" spans="1:26" ht="13.5">
      <c r="A44" s="57" t="s">
        <v>60</v>
      </c>
      <c r="B44" s="18">
        <v>-221502</v>
      </c>
      <c r="C44" s="18">
        <v>0</v>
      </c>
      <c r="D44" s="58">
        <v>0</v>
      </c>
      <c r="E44" s="59">
        <v>0</v>
      </c>
      <c r="F44" s="59">
        <v>-1036216</v>
      </c>
      <c r="G44" s="59">
        <v>0</v>
      </c>
      <c r="H44" s="59">
        <v>0</v>
      </c>
      <c r="I44" s="59">
        <v>-1036216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-1036216</v>
      </c>
      <c r="W44" s="59"/>
      <c r="X44" s="59">
        <v>-1036216</v>
      </c>
      <c r="Y44" s="60">
        <v>0</v>
      </c>
      <c r="Z44" s="61">
        <v>0</v>
      </c>
    </row>
    <row r="45" spans="1:26" ht="13.5">
      <c r="A45" s="69" t="s">
        <v>61</v>
      </c>
      <c r="B45" s="21">
        <v>14651208</v>
      </c>
      <c r="C45" s="21">
        <v>0</v>
      </c>
      <c r="D45" s="98">
        <v>10431732</v>
      </c>
      <c r="E45" s="99">
        <v>10431732</v>
      </c>
      <c r="F45" s="99">
        <v>34226395</v>
      </c>
      <c r="G45" s="99">
        <v>17945253</v>
      </c>
      <c r="H45" s="99">
        <v>9086123</v>
      </c>
      <c r="I45" s="99">
        <v>9086123</v>
      </c>
      <c r="J45" s="99">
        <v>20684274</v>
      </c>
      <c r="K45" s="99">
        <v>7775087</v>
      </c>
      <c r="L45" s="99">
        <v>15145287</v>
      </c>
      <c r="M45" s="99">
        <v>15145287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15145287</v>
      </c>
      <c r="W45" s="99">
        <v>7715865</v>
      </c>
      <c r="X45" s="99">
        <v>7429422</v>
      </c>
      <c r="Y45" s="100">
        <v>96.29</v>
      </c>
      <c r="Z45" s="101">
        <v>10431732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7608290</v>
      </c>
      <c r="C49" s="51">
        <v>0</v>
      </c>
      <c r="D49" s="128">
        <v>5044679</v>
      </c>
      <c r="E49" s="53">
        <v>3933376</v>
      </c>
      <c r="F49" s="53">
        <v>0</v>
      </c>
      <c r="G49" s="53">
        <v>0</v>
      </c>
      <c r="H49" s="53">
        <v>0</v>
      </c>
      <c r="I49" s="53">
        <v>32019359</v>
      </c>
      <c r="J49" s="53">
        <v>0</v>
      </c>
      <c r="K49" s="53">
        <v>0</v>
      </c>
      <c r="L49" s="53">
        <v>0</v>
      </c>
      <c r="M49" s="53">
        <v>2898739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2416105</v>
      </c>
      <c r="W49" s="53">
        <v>126164822</v>
      </c>
      <c r="X49" s="53">
        <v>0</v>
      </c>
      <c r="Y49" s="53">
        <v>180085370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9447446</v>
      </c>
      <c r="C51" s="51">
        <v>0</v>
      </c>
      <c r="D51" s="128">
        <v>10582759</v>
      </c>
      <c r="E51" s="53">
        <v>5593003</v>
      </c>
      <c r="F51" s="53">
        <v>0</v>
      </c>
      <c r="G51" s="53">
        <v>0</v>
      </c>
      <c r="H51" s="53">
        <v>0</v>
      </c>
      <c r="I51" s="53">
        <v>4403528</v>
      </c>
      <c r="J51" s="53">
        <v>0</v>
      </c>
      <c r="K51" s="53">
        <v>0</v>
      </c>
      <c r="L51" s="53">
        <v>0</v>
      </c>
      <c r="M51" s="53">
        <v>5778479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6434418</v>
      </c>
      <c r="W51" s="53">
        <v>4657003</v>
      </c>
      <c r="X51" s="53">
        <v>0</v>
      </c>
      <c r="Y51" s="53">
        <v>46896636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80.13449862890718</v>
      </c>
      <c r="C58" s="5">
        <f>IF(C67=0,0,+(C76/C67)*100)</f>
        <v>0</v>
      </c>
      <c r="D58" s="6">
        <f aca="true" t="shared" si="6" ref="D58:Z58">IF(D67=0,0,+(D76/D67)*100)</f>
        <v>86.17325137503423</v>
      </c>
      <c r="E58" s="7">
        <f t="shared" si="6"/>
        <v>86.17325137503423</v>
      </c>
      <c r="F58" s="7">
        <f t="shared" si="6"/>
        <v>69.10990830164471</v>
      </c>
      <c r="G58" s="7">
        <f t="shared" si="6"/>
        <v>51.95900601095155</v>
      </c>
      <c r="H58" s="7">
        <f t="shared" si="6"/>
        <v>54.41855565290589</v>
      </c>
      <c r="I58" s="7">
        <f t="shared" si="6"/>
        <v>57.59071344361764</v>
      </c>
      <c r="J58" s="7">
        <f t="shared" si="6"/>
        <v>37.02087336002594</v>
      </c>
      <c r="K58" s="7">
        <f t="shared" si="6"/>
        <v>77.56612939664657</v>
      </c>
      <c r="L58" s="7">
        <f t="shared" si="6"/>
        <v>166.0173685025516</v>
      </c>
      <c r="M58" s="7">
        <f t="shared" si="6"/>
        <v>65.6444732294292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61.30695992804035</v>
      </c>
      <c r="W58" s="7">
        <f t="shared" si="6"/>
        <v>55.641414287197634</v>
      </c>
      <c r="X58" s="7">
        <f t="shared" si="6"/>
        <v>0</v>
      </c>
      <c r="Y58" s="7">
        <f t="shared" si="6"/>
        <v>0</v>
      </c>
      <c r="Z58" s="8">
        <f t="shared" si="6"/>
        <v>86.17325137503423</v>
      </c>
    </row>
    <row r="59" spans="1:26" ht="13.5">
      <c r="A59" s="36" t="s">
        <v>31</v>
      </c>
      <c r="B59" s="9">
        <f aca="true" t="shared" si="7" ref="B59:Z66">IF(B68=0,0,+(B77/B68)*100)</f>
        <v>40.300272893404156</v>
      </c>
      <c r="C59" s="9">
        <f t="shared" si="7"/>
        <v>0</v>
      </c>
      <c r="D59" s="2">
        <f t="shared" si="7"/>
        <v>91.60283496380141</v>
      </c>
      <c r="E59" s="10">
        <f t="shared" si="7"/>
        <v>91.60283496380141</v>
      </c>
      <c r="F59" s="10">
        <f t="shared" si="7"/>
        <v>83.40110113770672</v>
      </c>
      <c r="G59" s="10">
        <f t="shared" si="7"/>
        <v>84.2197820717628</v>
      </c>
      <c r="H59" s="10">
        <f t="shared" si="7"/>
        <v>84.14187888282795</v>
      </c>
      <c r="I59" s="10">
        <f t="shared" si="7"/>
        <v>83.91929383220354</v>
      </c>
      <c r="J59" s="10">
        <f t="shared" si="7"/>
        <v>14.641196032923325</v>
      </c>
      <c r="K59" s="10">
        <f t="shared" si="7"/>
        <v>60.66085472341858</v>
      </c>
      <c r="L59" s="10">
        <f t="shared" si="7"/>
        <v>12207.403360196695</v>
      </c>
      <c r="M59" s="10">
        <f t="shared" si="7"/>
        <v>36.72274979853984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58.47445694436345</v>
      </c>
      <c r="W59" s="10">
        <f t="shared" si="7"/>
        <v>78.0000004843681</v>
      </c>
      <c r="X59" s="10">
        <f t="shared" si="7"/>
        <v>0</v>
      </c>
      <c r="Y59" s="10">
        <f t="shared" si="7"/>
        <v>0</v>
      </c>
      <c r="Z59" s="11">
        <f t="shared" si="7"/>
        <v>91.60283496380141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84.17953031091781</v>
      </c>
      <c r="E60" s="13">
        <f t="shared" si="7"/>
        <v>84.17953031091781</v>
      </c>
      <c r="F60" s="13">
        <f t="shared" si="7"/>
        <v>61.10019673772502</v>
      </c>
      <c r="G60" s="13">
        <f t="shared" si="7"/>
        <v>40.054852892318834</v>
      </c>
      <c r="H60" s="13">
        <f t="shared" si="7"/>
        <v>42.747764743019694</v>
      </c>
      <c r="I60" s="13">
        <f t="shared" si="7"/>
        <v>46.34968475746999</v>
      </c>
      <c r="J60" s="13">
        <f t="shared" si="7"/>
        <v>67.80566843309204</v>
      </c>
      <c r="K60" s="13">
        <f t="shared" si="7"/>
        <v>84.5662163451779</v>
      </c>
      <c r="L60" s="13">
        <f t="shared" si="7"/>
        <v>128.39849089196719</v>
      </c>
      <c r="M60" s="13">
        <f t="shared" si="7"/>
        <v>85.689668506786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62.860707541617835</v>
      </c>
      <c r="W60" s="13">
        <f t="shared" si="7"/>
        <v>49.6887789736775</v>
      </c>
      <c r="X60" s="13">
        <f t="shared" si="7"/>
        <v>0</v>
      </c>
      <c r="Y60" s="13">
        <f t="shared" si="7"/>
        <v>0</v>
      </c>
      <c r="Z60" s="14">
        <f t="shared" si="7"/>
        <v>84.17953031091781</v>
      </c>
    </row>
    <row r="61" spans="1:26" ht="13.5">
      <c r="A61" s="38" t="s">
        <v>105</v>
      </c>
      <c r="B61" s="12">
        <f t="shared" si="7"/>
        <v>100</v>
      </c>
      <c r="C61" s="12">
        <f t="shared" si="7"/>
        <v>0</v>
      </c>
      <c r="D61" s="3">
        <f t="shared" si="7"/>
        <v>83.30165271787966</v>
      </c>
      <c r="E61" s="13">
        <f t="shared" si="7"/>
        <v>83.30165271787966</v>
      </c>
      <c r="F61" s="13">
        <f t="shared" si="7"/>
        <v>45.13483019583297</v>
      </c>
      <c r="G61" s="13">
        <f t="shared" si="7"/>
        <v>37.804502004316994</v>
      </c>
      <c r="H61" s="13">
        <f t="shared" si="7"/>
        <v>41.968321163503056</v>
      </c>
      <c r="I61" s="13">
        <f t="shared" si="7"/>
        <v>41.41632212994075</v>
      </c>
      <c r="J61" s="13">
        <f t="shared" si="7"/>
        <v>48.47235736809414</v>
      </c>
      <c r="K61" s="13">
        <f t="shared" si="7"/>
        <v>88.85874951365082</v>
      </c>
      <c r="L61" s="13">
        <f t="shared" si="7"/>
        <v>6069.353905496625</v>
      </c>
      <c r="M61" s="13">
        <f t="shared" si="7"/>
        <v>89.19296217697112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60.18448068432674</v>
      </c>
      <c r="W61" s="13">
        <f t="shared" si="7"/>
        <v>78.00000178177794</v>
      </c>
      <c r="X61" s="13">
        <f t="shared" si="7"/>
        <v>0</v>
      </c>
      <c r="Y61" s="13">
        <f t="shared" si="7"/>
        <v>0</v>
      </c>
      <c r="Z61" s="14">
        <f t="shared" si="7"/>
        <v>83.30165271787966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83.5798470085327</v>
      </c>
      <c r="E62" s="13">
        <f t="shared" si="7"/>
        <v>83.5798470085327</v>
      </c>
      <c r="F62" s="13">
        <f t="shared" si="7"/>
        <v>137.0031677465803</v>
      </c>
      <c r="G62" s="13">
        <f t="shared" si="7"/>
        <v>127.7568464641148</v>
      </c>
      <c r="H62" s="13">
        <f t="shared" si="7"/>
        <v>120.05796677194228</v>
      </c>
      <c r="I62" s="13">
        <f t="shared" si="7"/>
        <v>127.90024316836688</v>
      </c>
      <c r="J62" s="13">
        <f t="shared" si="7"/>
        <v>75.32706768974303</v>
      </c>
      <c r="K62" s="13">
        <f t="shared" si="7"/>
        <v>201.41655939629416</v>
      </c>
      <c r="L62" s="13">
        <f t="shared" si="7"/>
        <v>0</v>
      </c>
      <c r="M62" s="13">
        <f t="shared" si="7"/>
        <v>163.46910728317937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143.65213635847337</v>
      </c>
      <c r="W62" s="13">
        <f t="shared" si="7"/>
        <v>78.00002403383964</v>
      </c>
      <c r="X62" s="13">
        <f t="shared" si="7"/>
        <v>0</v>
      </c>
      <c r="Y62" s="13">
        <f t="shared" si="7"/>
        <v>0</v>
      </c>
      <c r="Z62" s="14">
        <f t="shared" si="7"/>
        <v>83.5798470085327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102.68345893356575</v>
      </c>
      <c r="E63" s="13">
        <f t="shared" si="7"/>
        <v>102.68345893356575</v>
      </c>
      <c r="F63" s="13">
        <f t="shared" si="7"/>
        <v>246.2023329388751</v>
      </c>
      <c r="G63" s="13">
        <f t="shared" si="7"/>
        <v>259.6630200837992</v>
      </c>
      <c r="H63" s="13">
        <f t="shared" si="7"/>
        <v>240.45616973099192</v>
      </c>
      <c r="I63" s="13">
        <f t="shared" si="7"/>
        <v>248.5170317883378</v>
      </c>
      <c r="J63" s="13">
        <f t="shared" si="7"/>
        <v>766.8530493216685</v>
      </c>
      <c r="K63" s="13">
        <f t="shared" si="7"/>
        <v>1492.9585462805226</v>
      </c>
      <c r="L63" s="13">
        <f t="shared" si="7"/>
        <v>7184.151569630757</v>
      </c>
      <c r="M63" s="13">
        <f t="shared" si="7"/>
        <v>1387.6453250903483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685.2189794737277</v>
      </c>
      <c r="W63" s="13">
        <f t="shared" si="7"/>
        <v>6.5000074518765025</v>
      </c>
      <c r="X63" s="13">
        <f t="shared" si="7"/>
        <v>0</v>
      </c>
      <c r="Y63" s="13">
        <f t="shared" si="7"/>
        <v>0</v>
      </c>
      <c r="Z63" s="14">
        <f t="shared" si="7"/>
        <v>102.68345893356575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83.42865542400513</v>
      </c>
      <c r="E64" s="13">
        <f t="shared" si="7"/>
        <v>83.42865542400513</v>
      </c>
      <c r="F64" s="13">
        <f t="shared" si="7"/>
        <v>70.2505470606537</v>
      </c>
      <c r="G64" s="13">
        <f t="shared" si="7"/>
        <v>73.5810959310477</v>
      </c>
      <c r="H64" s="13">
        <f t="shared" si="7"/>
        <v>70.2263021336527</v>
      </c>
      <c r="I64" s="13">
        <f t="shared" si="7"/>
        <v>71.31838315308165</v>
      </c>
      <c r="J64" s="13">
        <f t="shared" si="7"/>
        <v>62.71225859267437</v>
      </c>
      <c r="K64" s="13">
        <f t="shared" si="7"/>
        <v>103.54380577877973</v>
      </c>
      <c r="L64" s="13">
        <f t="shared" si="7"/>
        <v>62860.43425814235</v>
      </c>
      <c r="M64" s="13">
        <f t="shared" si="7"/>
        <v>110.01168804137247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86.94217357936535</v>
      </c>
      <c r="W64" s="13">
        <f t="shared" si="7"/>
        <v>77.99999531497794</v>
      </c>
      <c r="X64" s="13">
        <f t="shared" si="7"/>
        <v>0</v>
      </c>
      <c r="Y64" s="13">
        <f t="shared" si="7"/>
        <v>0</v>
      </c>
      <c r="Z64" s="14">
        <f t="shared" si="7"/>
        <v>83.42865542400513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77.99367244044437</v>
      </c>
      <c r="E65" s="13">
        <f t="shared" si="7"/>
        <v>77.99367244044437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77.999306518724</v>
      </c>
      <c r="X65" s="13">
        <f t="shared" si="7"/>
        <v>0</v>
      </c>
      <c r="Y65" s="13">
        <f t="shared" si="7"/>
        <v>0</v>
      </c>
      <c r="Z65" s="14">
        <f t="shared" si="7"/>
        <v>77.99367244044437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78.00037558685446</v>
      </c>
      <c r="E66" s="16">
        <f t="shared" si="7"/>
        <v>78.00037558685446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77.99978967294142</v>
      </c>
      <c r="X66" s="16">
        <f t="shared" si="7"/>
        <v>0</v>
      </c>
      <c r="Y66" s="16">
        <f t="shared" si="7"/>
        <v>0</v>
      </c>
      <c r="Z66" s="17">
        <f t="shared" si="7"/>
        <v>78.00037558685446</v>
      </c>
    </row>
    <row r="67" spans="1:26" ht="13.5" hidden="1">
      <c r="A67" s="40" t="s">
        <v>111</v>
      </c>
      <c r="B67" s="23">
        <v>105008208</v>
      </c>
      <c r="C67" s="23"/>
      <c r="D67" s="24">
        <v>154616516</v>
      </c>
      <c r="E67" s="25">
        <v>154616516</v>
      </c>
      <c r="F67" s="25">
        <v>7878222</v>
      </c>
      <c r="G67" s="25">
        <v>10478707</v>
      </c>
      <c r="H67" s="25">
        <v>10005102</v>
      </c>
      <c r="I67" s="25">
        <v>28362031</v>
      </c>
      <c r="J67" s="25">
        <v>12273060</v>
      </c>
      <c r="K67" s="25">
        <v>9675954</v>
      </c>
      <c r="L67" s="25">
        <v>2350692</v>
      </c>
      <c r="M67" s="25">
        <v>24299706</v>
      </c>
      <c r="N67" s="25"/>
      <c r="O67" s="25"/>
      <c r="P67" s="25"/>
      <c r="Q67" s="25"/>
      <c r="R67" s="25"/>
      <c r="S67" s="25"/>
      <c r="T67" s="25"/>
      <c r="U67" s="25"/>
      <c r="V67" s="25">
        <v>52661737</v>
      </c>
      <c r="W67" s="25">
        <v>119729232</v>
      </c>
      <c r="X67" s="25"/>
      <c r="Y67" s="24"/>
      <c r="Z67" s="26">
        <v>154616516</v>
      </c>
    </row>
    <row r="68" spans="1:26" ht="13.5" hidden="1">
      <c r="A68" s="36" t="s">
        <v>31</v>
      </c>
      <c r="B68" s="18">
        <v>34942215</v>
      </c>
      <c r="C68" s="18"/>
      <c r="D68" s="19">
        <v>42191156</v>
      </c>
      <c r="E68" s="20">
        <v>42191156</v>
      </c>
      <c r="F68" s="20">
        <v>2852141</v>
      </c>
      <c r="G68" s="20">
        <v>2824416</v>
      </c>
      <c r="H68" s="20">
        <v>2827031</v>
      </c>
      <c r="I68" s="20">
        <v>8503588</v>
      </c>
      <c r="J68" s="20">
        <v>7106694</v>
      </c>
      <c r="K68" s="20">
        <v>2833361</v>
      </c>
      <c r="L68" s="20">
        <v>7321</v>
      </c>
      <c r="M68" s="20">
        <v>9947376</v>
      </c>
      <c r="N68" s="20"/>
      <c r="O68" s="20"/>
      <c r="P68" s="20"/>
      <c r="Q68" s="20"/>
      <c r="R68" s="20"/>
      <c r="S68" s="20"/>
      <c r="T68" s="20"/>
      <c r="U68" s="20"/>
      <c r="V68" s="20">
        <v>18450964</v>
      </c>
      <c r="W68" s="20">
        <v>24774546</v>
      </c>
      <c r="X68" s="20"/>
      <c r="Y68" s="19"/>
      <c r="Z68" s="22">
        <v>42191156</v>
      </c>
    </row>
    <row r="69" spans="1:26" ht="13.5" hidden="1">
      <c r="A69" s="37" t="s">
        <v>32</v>
      </c>
      <c r="B69" s="18">
        <v>70065993</v>
      </c>
      <c r="C69" s="18"/>
      <c r="D69" s="19">
        <v>111626610</v>
      </c>
      <c r="E69" s="20">
        <v>111626610</v>
      </c>
      <c r="F69" s="20">
        <v>5017848</v>
      </c>
      <c r="G69" s="20">
        <v>7654291</v>
      </c>
      <c r="H69" s="20">
        <v>7172106</v>
      </c>
      <c r="I69" s="20">
        <v>19844245</v>
      </c>
      <c r="J69" s="20">
        <v>5166366</v>
      </c>
      <c r="K69" s="20">
        <v>6842593</v>
      </c>
      <c r="L69" s="20">
        <v>2343371</v>
      </c>
      <c r="M69" s="20">
        <v>14352330</v>
      </c>
      <c r="N69" s="20"/>
      <c r="O69" s="20"/>
      <c r="P69" s="20"/>
      <c r="Q69" s="20"/>
      <c r="R69" s="20"/>
      <c r="S69" s="20"/>
      <c r="T69" s="20"/>
      <c r="U69" s="20"/>
      <c r="V69" s="20">
        <v>34196575</v>
      </c>
      <c r="W69" s="20">
        <v>94555308</v>
      </c>
      <c r="X69" s="20"/>
      <c r="Y69" s="19"/>
      <c r="Z69" s="22">
        <v>111626610</v>
      </c>
    </row>
    <row r="70" spans="1:26" ht="13.5" hidden="1">
      <c r="A70" s="38" t="s">
        <v>105</v>
      </c>
      <c r="B70" s="18">
        <v>51745208</v>
      </c>
      <c r="C70" s="18"/>
      <c r="D70" s="19">
        <v>75674561</v>
      </c>
      <c r="E70" s="20">
        <v>75674561</v>
      </c>
      <c r="F70" s="20">
        <v>2727171</v>
      </c>
      <c r="G70" s="20">
        <v>3255972</v>
      </c>
      <c r="H70" s="20">
        <v>2932936</v>
      </c>
      <c r="I70" s="20">
        <v>8916079</v>
      </c>
      <c r="J70" s="20">
        <v>3023482</v>
      </c>
      <c r="K70" s="20">
        <v>2724380</v>
      </c>
      <c r="L70" s="20">
        <v>20740</v>
      </c>
      <c r="M70" s="20">
        <v>5768602</v>
      </c>
      <c r="N70" s="20"/>
      <c r="O70" s="20"/>
      <c r="P70" s="20"/>
      <c r="Q70" s="20"/>
      <c r="R70" s="20"/>
      <c r="S70" s="20"/>
      <c r="T70" s="20"/>
      <c r="U70" s="20"/>
      <c r="V70" s="20">
        <v>14684681</v>
      </c>
      <c r="W70" s="20">
        <v>40409076</v>
      </c>
      <c r="X70" s="20"/>
      <c r="Y70" s="19"/>
      <c r="Z70" s="22">
        <v>75674561</v>
      </c>
    </row>
    <row r="71" spans="1:26" ht="13.5" hidden="1">
      <c r="A71" s="38" t="s">
        <v>106</v>
      </c>
      <c r="B71" s="18">
        <v>8881669</v>
      </c>
      <c r="C71" s="18"/>
      <c r="D71" s="19">
        <v>16774661</v>
      </c>
      <c r="E71" s="20">
        <v>16774661</v>
      </c>
      <c r="F71" s="20">
        <v>694500</v>
      </c>
      <c r="G71" s="20">
        <v>744764</v>
      </c>
      <c r="H71" s="20">
        <v>792523</v>
      </c>
      <c r="I71" s="20">
        <v>2231787</v>
      </c>
      <c r="J71" s="20">
        <v>1096562</v>
      </c>
      <c r="K71" s="20">
        <v>677416</v>
      </c>
      <c r="L71" s="20"/>
      <c r="M71" s="20">
        <v>1773978</v>
      </c>
      <c r="N71" s="20"/>
      <c r="O71" s="20"/>
      <c r="P71" s="20"/>
      <c r="Q71" s="20"/>
      <c r="R71" s="20"/>
      <c r="S71" s="20"/>
      <c r="T71" s="20"/>
      <c r="U71" s="20"/>
      <c r="V71" s="20">
        <v>4005765</v>
      </c>
      <c r="W71" s="20">
        <v>8987328</v>
      </c>
      <c r="X71" s="20"/>
      <c r="Y71" s="19"/>
      <c r="Z71" s="22">
        <v>16774661</v>
      </c>
    </row>
    <row r="72" spans="1:26" ht="13.5" hidden="1">
      <c r="A72" s="38" t="s">
        <v>107</v>
      </c>
      <c r="B72" s="18">
        <v>2401329</v>
      </c>
      <c r="C72" s="18"/>
      <c r="D72" s="19">
        <v>4740039</v>
      </c>
      <c r="E72" s="20">
        <v>4740039</v>
      </c>
      <c r="F72" s="20">
        <v>82814</v>
      </c>
      <c r="G72" s="20">
        <v>78521</v>
      </c>
      <c r="H72" s="20">
        <v>84793</v>
      </c>
      <c r="I72" s="20">
        <v>246128</v>
      </c>
      <c r="J72" s="20">
        <v>78870</v>
      </c>
      <c r="K72" s="20">
        <v>66918</v>
      </c>
      <c r="L72" s="20">
        <v>7231</v>
      </c>
      <c r="M72" s="20">
        <v>153019</v>
      </c>
      <c r="N72" s="20"/>
      <c r="O72" s="20"/>
      <c r="P72" s="20"/>
      <c r="Q72" s="20"/>
      <c r="R72" s="20"/>
      <c r="S72" s="20"/>
      <c r="T72" s="20"/>
      <c r="U72" s="20"/>
      <c r="V72" s="20">
        <v>399147</v>
      </c>
      <c r="W72" s="20">
        <v>37440234</v>
      </c>
      <c r="X72" s="20"/>
      <c r="Y72" s="19"/>
      <c r="Z72" s="22">
        <v>4740039</v>
      </c>
    </row>
    <row r="73" spans="1:26" ht="13.5" hidden="1">
      <c r="A73" s="38" t="s">
        <v>108</v>
      </c>
      <c r="B73" s="18">
        <v>7037787</v>
      </c>
      <c r="C73" s="18"/>
      <c r="D73" s="19">
        <v>14368128</v>
      </c>
      <c r="E73" s="20">
        <v>14368128</v>
      </c>
      <c r="F73" s="20">
        <v>967443</v>
      </c>
      <c r="G73" s="20">
        <v>923653</v>
      </c>
      <c r="H73" s="20">
        <v>967777</v>
      </c>
      <c r="I73" s="20">
        <v>2858873</v>
      </c>
      <c r="J73" s="20">
        <v>967452</v>
      </c>
      <c r="K73" s="20">
        <v>967886</v>
      </c>
      <c r="L73" s="20">
        <v>829</v>
      </c>
      <c r="M73" s="20">
        <v>1936167</v>
      </c>
      <c r="N73" s="20"/>
      <c r="O73" s="20"/>
      <c r="P73" s="20"/>
      <c r="Q73" s="20"/>
      <c r="R73" s="20"/>
      <c r="S73" s="20"/>
      <c r="T73" s="20"/>
      <c r="U73" s="20"/>
      <c r="V73" s="20">
        <v>4795040</v>
      </c>
      <c r="W73" s="20">
        <v>7684062</v>
      </c>
      <c r="X73" s="20"/>
      <c r="Y73" s="19"/>
      <c r="Z73" s="22">
        <v>14368128</v>
      </c>
    </row>
    <row r="74" spans="1:26" ht="13.5" hidden="1">
      <c r="A74" s="38" t="s">
        <v>109</v>
      </c>
      <c r="B74" s="18"/>
      <c r="C74" s="18"/>
      <c r="D74" s="19">
        <v>69221</v>
      </c>
      <c r="E74" s="20">
        <v>69221</v>
      </c>
      <c r="F74" s="20">
        <v>545920</v>
      </c>
      <c r="G74" s="20">
        <v>2651381</v>
      </c>
      <c r="H74" s="20">
        <v>2394077</v>
      </c>
      <c r="I74" s="20">
        <v>5591378</v>
      </c>
      <c r="J74" s="20"/>
      <c r="K74" s="20">
        <v>2405993</v>
      </c>
      <c r="L74" s="20">
        <v>2314571</v>
      </c>
      <c r="M74" s="20">
        <v>4720564</v>
      </c>
      <c r="N74" s="20"/>
      <c r="O74" s="20"/>
      <c r="P74" s="20"/>
      <c r="Q74" s="20"/>
      <c r="R74" s="20"/>
      <c r="S74" s="20"/>
      <c r="T74" s="20"/>
      <c r="U74" s="20"/>
      <c r="V74" s="20">
        <v>10311942</v>
      </c>
      <c r="W74" s="20">
        <v>34608</v>
      </c>
      <c r="X74" s="20"/>
      <c r="Y74" s="19"/>
      <c r="Z74" s="22">
        <v>69221</v>
      </c>
    </row>
    <row r="75" spans="1:26" ht="13.5" hidden="1">
      <c r="A75" s="39" t="s">
        <v>110</v>
      </c>
      <c r="B75" s="27"/>
      <c r="C75" s="27"/>
      <c r="D75" s="28">
        <v>798750</v>
      </c>
      <c r="E75" s="29">
        <v>798750</v>
      </c>
      <c r="F75" s="29">
        <v>8233</v>
      </c>
      <c r="G75" s="29"/>
      <c r="H75" s="29">
        <v>5965</v>
      </c>
      <c r="I75" s="29">
        <v>14198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14198</v>
      </c>
      <c r="W75" s="29">
        <v>399378</v>
      </c>
      <c r="X75" s="29"/>
      <c r="Y75" s="28"/>
      <c r="Z75" s="30">
        <v>798750</v>
      </c>
    </row>
    <row r="76" spans="1:26" ht="13.5" hidden="1">
      <c r="A76" s="41" t="s">
        <v>112</v>
      </c>
      <c r="B76" s="31">
        <v>84147801</v>
      </c>
      <c r="C76" s="31"/>
      <c r="D76" s="32">
        <v>133238079</v>
      </c>
      <c r="E76" s="33">
        <v>133238079</v>
      </c>
      <c r="F76" s="33">
        <v>5444632</v>
      </c>
      <c r="G76" s="33">
        <v>5444632</v>
      </c>
      <c r="H76" s="33">
        <v>5444632</v>
      </c>
      <c r="I76" s="33">
        <v>16333896</v>
      </c>
      <c r="J76" s="33">
        <v>4543594</v>
      </c>
      <c r="K76" s="33">
        <v>7505263</v>
      </c>
      <c r="L76" s="33">
        <v>3902557</v>
      </c>
      <c r="M76" s="33">
        <v>15951414</v>
      </c>
      <c r="N76" s="33"/>
      <c r="O76" s="33"/>
      <c r="P76" s="33"/>
      <c r="Q76" s="33"/>
      <c r="R76" s="33"/>
      <c r="S76" s="33"/>
      <c r="T76" s="33"/>
      <c r="U76" s="33"/>
      <c r="V76" s="33">
        <v>32285310</v>
      </c>
      <c r="W76" s="33">
        <v>66619038</v>
      </c>
      <c r="X76" s="33"/>
      <c r="Y76" s="32"/>
      <c r="Z76" s="34">
        <v>133238079</v>
      </c>
    </row>
    <row r="77" spans="1:26" ht="13.5" hidden="1">
      <c r="A77" s="36" t="s">
        <v>31</v>
      </c>
      <c r="B77" s="18">
        <v>14081808</v>
      </c>
      <c r="C77" s="18"/>
      <c r="D77" s="19">
        <v>38648295</v>
      </c>
      <c r="E77" s="20">
        <v>38648295</v>
      </c>
      <c r="F77" s="20">
        <v>2378717</v>
      </c>
      <c r="G77" s="20">
        <v>2378717</v>
      </c>
      <c r="H77" s="20">
        <v>2378717</v>
      </c>
      <c r="I77" s="20">
        <v>7136151</v>
      </c>
      <c r="J77" s="20">
        <v>1040505</v>
      </c>
      <c r="K77" s="20">
        <v>1718741</v>
      </c>
      <c r="L77" s="20">
        <v>893704</v>
      </c>
      <c r="M77" s="20">
        <v>3652950</v>
      </c>
      <c r="N77" s="20"/>
      <c r="O77" s="20"/>
      <c r="P77" s="20"/>
      <c r="Q77" s="20"/>
      <c r="R77" s="20"/>
      <c r="S77" s="20"/>
      <c r="T77" s="20"/>
      <c r="U77" s="20"/>
      <c r="V77" s="20">
        <v>10789101</v>
      </c>
      <c r="W77" s="20">
        <v>19324146</v>
      </c>
      <c r="X77" s="20"/>
      <c r="Y77" s="19"/>
      <c r="Z77" s="22">
        <v>38648295</v>
      </c>
    </row>
    <row r="78" spans="1:26" ht="13.5" hidden="1">
      <c r="A78" s="37" t="s">
        <v>32</v>
      </c>
      <c r="B78" s="18">
        <v>70065993</v>
      </c>
      <c r="C78" s="18"/>
      <c r="D78" s="19">
        <v>93966756</v>
      </c>
      <c r="E78" s="20">
        <v>93966756</v>
      </c>
      <c r="F78" s="20">
        <v>3065915</v>
      </c>
      <c r="G78" s="20">
        <v>3065915</v>
      </c>
      <c r="H78" s="20">
        <v>3065915</v>
      </c>
      <c r="I78" s="20">
        <v>9197745</v>
      </c>
      <c r="J78" s="20">
        <v>3503089</v>
      </c>
      <c r="K78" s="20">
        <v>5786522</v>
      </c>
      <c r="L78" s="20">
        <v>3008853</v>
      </c>
      <c r="M78" s="20">
        <v>12298464</v>
      </c>
      <c r="N78" s="20"/>
      <c r="O78" s="20"/>
      <c r="P78" s="20"/>
      <c r="Q78" s="20"/>
      <c r="R78" s="20"/>
      <c r="S78" s="20"/>
      <c r="T78" s="20"/>
      <c r="U78" s="20"/>
      <c r="V78" s="20">
        <v>21496209</v>
      </c>
      <c r="W78" s="20">
        <v>46983378</v>
      </c>
      <c r="X78" s="20"/>
      <c r="Y78" s="19"/>
      <c r="Z78" s="22">
        <v>93966756</v>
      </c>
    </row>
    <row r="79" spans="1:26" ht="13.5" hidden="1">
      <c r="A79" s="38" t="s">
        <v>105</v>
      </c>
      <c r="B79" s="18">
        <v>51745208</v>
      </c>
      <c r="C79" s="18"/>
      <c r="D79" s="19">
        <v>63038160</v>
      </c>
      <c r="E79" s="20">
        <v>63038160</v>
      </c>
      <c r="F79" s="20">
        <v>1230904</v>
      </c>
      <c r="G79" s="20">
        <v>1230904</v>
      </c>
      <c r="H79" s="20">
        <v>1230904</v>
      </c>
      <c r="I79" s="20">
        <v>3692712</v>
      </c>
      <c r="J79" s="20">
        <v>1465553</v>
      </c>
      <c r="K79" s="20">
        <v>2420850</v>
      </c>
      <c r="L79" s="20">
        <v>1258784</v>
      </c>
      <c r="M79" s="20">
        <v>5145187</v>
      </c>
      <c r="N79" s="20"/>
      <c r="O79" s="20"/>
      <c r="P79" s="20"/>
      <c r="Q79" s="20"/>
      <c r="R79" s="20"/>
      <c r="S79" s="20"/>
      <c r="T79" s="20"/>
      <c r="U79" s="20"/>
      <c r="V79" s="20">
        <v>8837899</v>
      </c>
      <c r="W79" s="20">
        <v>31519080</v>
      </c>
      <c r="X79" s="20"/>
      <c r="Y79" s="19"/>
      <c r="Z79" s="22">
        <v>63038160</v>
      </c>
    </row>
    <row r="80" spans="1:26" ht="13.5" hidden="1">
      <c r="A80" s="38" t="s">
        <v>106</v>
      </c>
      <c r="B80" s="18">
        <v>8881669</v>
      </c>
      <c r="C80" s="18"/>
      <c r="D80" s="19">
        <v>14020236</v>
      </c>
      <c r="E80" s="20">
        <v>14020236</v>
      </c>
      <c r="F80" s="20">
        <v>951487</v>
      </c>
      <c r="G80" s="20">
        <v>951487</v>
      </c>
      <c r="H80" s="20">
        <v>951487</v>
      </c>
      <c r="I80" s="20">
        <v>2854461</v>
      </c>
      <c r="J80" s="20">
        <v>826008</v>
      </c>
      <c r="K80" s="20">
        <v>1364428</v>
      </c>
      <c r="L80" s="20">
        <v>709470</v>
      </c>
      <c r="M80" s="20">
        <v>2899906</v>
      </c>
      <c r="N80" s="20"/>
      <c r="O80" s="20"/>
      <c r="P80" s="20"/>
      <c r="Q80" s="20"/>
      <c r="R80" s="20"/>
      <c r="S80" s="20"/>
      <c r="T80" s="20"/>
      <c r="U80" s="20"/>
      <c r="V80" s="20">
        <v>5754367</v>
      </c>
      <c r="W80" s="20">
        <v>7010118</v>
      </c>
      <c r="X80" s="20"/>
      <c r="Y80" s="19"/>
      <c r="Z80" s="22">
        <v>14020236</v>
      </c>
    </row>
    <row r="81" spans="1:26" ht="13.5" hidden="1">
      <c r="A81" s="38" t="s">
        <v>107</v>
      </c>
      <c r="B81" s="18">
        <v>2401329</v>
      </c>
      <c r="C81" s="18"/>
      <c r="D81" s="19">
        <v>4867236</v>
      </c>
      <c r="E81" s="20">
        <v>4867236</v>
      </c>
      <c r="F81" s="20">
        <v>203890</v>
      </c>
      <c r="G81" s="20">
        <v>203890</v>
      </c>
      <c r="H81" s="20">
        <v>203890</v>
      </c>
      <c r="I81" s="20">
        <v>611670</v>
      </c>
      <c r="J81" s="20">
        <v>604817</v>
      </c>
      <c r="K81" s="20">
        <v>999058</v>
      </c>
      <c r="L81" s="20">
        <v>519486</v>
      </c>
      <c r="M81" s="20">
        <v>2123361</v>
      </c>
      <c r="N81" s="20"/>
      <c r="O81" s="20"/>
      <c r="P81" s="20"/>
      <c r="Q81" s="20"/>
      <c r="R81" s="20"/>
      <c r="S81" s="20"/>
      <c r="T81" s="20"/>
      <c r="U81" s="20"/>
      <c r="V81" s="20">
        <v>2735031</v>
      </c>
      <c r="W81" s="20">
        <v>2433618</v>
      </c>
      <c r="X81" s="20"/>
      <c r="Y81" s="19"/>
      <c r="Z81" s="22">
        <v>4867236</v>
      </c>
    </row>
    <row r="82" spans="1:26" ht="13.5" hidden="1">
      <c r="A82" s="38" t="s">
        <v>108</v>
      </c>
      <c r="B82" s="18">
        <v>7037787</v>
      </c>
      <c r="C82" s="18"/>
      <c r="D82" s="19">
        <v>11987136</v>
      </c>
      <c r="E82" s="20">
        <v>11987136</v>
      </c>
      <c r="F82" s="20">
        <v>679634</v>
      </c>
      <c r="G82" s="20">
        <v>679634</v>
      </c>
      <c r="H82" s="20">
        <v>679634</v>
      </c>
      <c r="I82" s="20">
        <v>2038902</v>
      </c>
      <c r="J82" s="20">
        <v>606711</v>
      </c>
      <c r="K82" s="20">
        <v>1002186</v>
      </c>
      <c r="L82" s="20">
        <v>521113</v>
      </c>
      <c r="M82" s="20">
        <v>2130010</v>
      </c>
      <c r="N82" s="20"/>
      <c r="O82" s="20"/>
      <c r="P82" s="20"/>
      <c r="Q82" s="20"/>
      <c r="R82" s="20"/>
      <c r="S82" s="20"/>
      <c r="T82" s="20"/>
      <c r="U82" s="20"/>
      <c r="V82" s="20">
        <v>4168912</v>
      </c>
      <c r="W82" s="20">
        <v>5993568</v>
      </c>
      <c r="X82" s="20"/>
      <c r="Y82" s="19"/>
      <c r="Z82" s="22">
        <v>11987136</v>
      </c>
    </row>
    <row r="83" spans="1:26" ht="13.5" hidden="1">
      <c r="A83" s="38" t="s">
        <v>109</v>
      </c>
      <c r="B83" s="18"/>
      <c r="C83" s="18"/>
      <c r="D83" s="19">
        <v>53988</v>
      </c>
      <c r="E83" s="20">
        <v>53988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26994</v>
      </c>
      <c r="X83" s="20"/>
      <c r="Y83" s="19"/>
      <c r="Z83" s="22">
        <v>53988</v>
      </c>
    </row>
    <row r="84" spans="1:26" ht="13.5" hidden="1">
      <c r="A84" s="39" t="s">
        <v>110</v>
      </c>
      <c r="B84" s="27"/>
      <c r="C84" s="27"/>
      <c r="D84" s="28">
        <v>623028</v>
      </c>
      <c r="E84" s="29">
        <v>623028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311514</v>
      </c>
      <c r="X84" s="29"/>
      <c r="Y84" s="28"/>
      <c r="Z84" s="30">
        <v>623028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2091908</v>
      </c>
      <c r="C6" s="18">
        <v>0</v>
      </c>
      <c r="D6" s="58">
        <v>533865</v>
      </c>
      <c r="E6" s="59">
        <v>533865</v>
      </c>
      <c r="F6" s="59">
        <v>5856</v>
      </c>
      <c r="G6" s="59">
        <v>48667</v>
      </c>
      <c r="H6" s="59">
        <v>42032</v>
      </c>
      <c r="I6" s="59">
        <v>96555</v>
      </c>
      <c r="J6" s="59">
        <v>44247</v>
      </c>
      <c r="K6" s="59">
        <v>45157</v>
      </c>
      <c r="L6" s="59">
        <v>44872</v>
      </c>
      <c r="M6" s="59">
        <v>134276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230831</v>
      </c>
      <c r="W6" s="59">
        <v>266934</v>
      </c>
      <c r="X6" s="59">
        <v>-36103</v>
      </c>
      <c r="Y6" s="60">
        <v>-13.53</v>
      </c>
      <c r="Z6" s="61">
        <v>533865</v>
      </c>
    </row>
    <row r="7" spans="1:26" ht="13.5">
      <c r="A7" s="57" t="s">
        <v>33</v>
      </c>
      <c r="B7" s="18">
        <v>11233629</v>
      </c>
      <c r="C7" s="18">
        <v>0</v>
      </c>
      <c r="D7" s="58">
        <v>0</v>
      </c>
      <c r="E7" s="59">
        <v>0</v>
      </c>
      <c r="F7" s="59">
        <v>662463</v>
      </c>
      <c r="G7" s="59">
        <v>431457</v>
      </c>
      <c r="H7" s="59">
        <v>3520249</v>
      </c>
      <c r="I7" s="59">
        <v>4614169</v>
      </c>
      <c r="J7" s="59">
        <v>1226581</v>
      </c>
      <c r="K7" s="59">
        <v>1237427</v>
      </c>
      <c r="L7" s="59">
        <v>673431</v>
      </c>
      <c r="M7" s="59">
        <v>3137439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7751608</v>
      </c>
      <c r="W7" s="59"/>
      <c r="X7" s="59">
        <v>7751608</v>
      </c>
      <c r="Y7" s="60">
        <v>0</v>
      </c>
      <c r="Z7" s="61">
        <v>0</v>
      </c>
    </row>
    <row r="8" spans="1:26" ht="13.5">
      <c r="A8" s="57" t="s">
        <v>34</v>
      </c>
      <c r="B8" s="18">
        <v>626994233</v>
      </c>
      <c r="C8" s="18">
        <v>0</v>
      </c>
      <c r="D8" s="58">
        <v>699511000</v>
      </c>
      <c r="E8" s="59">
        <v>699511000</v>
      </c>
      <c r="F8" s="59">
        <v>290154000</v>
      </c>
      <c r="G8" s="59">
        <v>2185000</v>
      </c>
      <c r="H8" s="59">
        <v>0</v>
      </c>
      <c r="I8" s="59">
        <v>292339000</v>
      </c>
      <c r="J8" s="59">
        <v>0</v>
      </c>
      <c r="K8" s="59">
        <v>574000</v>
      </c>
      <c r="L8" s="59">
        <v>231584000</v>
      </c>
      <c r="M8" s="59">
        <v>232158000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524497000</v>
      </c>
      <c r="W8" s="59">
        <v>505470700</v>
      </c>
      <c r="X8" s="59">
        <v>19026300</v>
      </c>
      <c r="Y8" s="60">
        <v>3.76</v>
      </c>
      <c r="Z8" s="61">
        <v>699511000</v>
      </c>
    </row>
    <row r="9" spans="1:26" ht="13.5">
      <c r="A9" s="57" t="s">
        <v>35</v>
      </c>
      <c r="B9" s="18">
        <v>223354</v>
      </c>
      <c r="C9" s="18">
        <v>0</v>
      </c>
      <c r="D9" s="58">
        <v>1674731</v>
      </c>
      <c r="E9" s="59">
        <v>1674731</v>
      </c>
      <c r="F9" s="59">
        <v>244357</v>
      </c>
      <c r="G9" s="59">
        <v>379996</v>
      </c>
      <c r="H9" s="59">
        <v>20402</v>
      </c>
      <c r="I9" s="59">
        <v>644755</v>
      </c>
      <c r="J9" s="59">
        <v>18757</v>
      </c>
      <c r="K9" s="59">
        <v>20144</v>
      </c>
      <c r="L9" s="59">
        <v>20749</v>
      </c>
      <c r="M9" s="59">
        <v>59650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704405</v>
      </c>
      <c r="W9" s="59">
        <v>837360</v>
      </c>
      <c r="X9" s="59">
        <v>-132955</v>
      </c>
      <c r="Y9" s="60">
        <v>-15.88</v>
      </c>
      <c r="Z9" s="61">
        <v>1674731</v>
      </c>
    </row>
    <row r="10" spans="1:26" ht="25.5">
      <c r="A10" s="62" t="s">
        <v>97</v>
      </c>
      <c r="B10" s="63">
        <f>SUM(B5:B9)</f>
        <v>640543124</v>
      </c>
      <c r="C10" s="63">
        <f>SUM(C5:C9)</f>
        <v>0</v>
      </c>
      <c r="D10" s="64">
        <f aca="true" t="shared" si="0" ref="D10:Z10">SUM(D5:D9)</f>
        <v>701719596</v>
      </c>
      <c r="E10" s="65">
        <f t="shared" si="0"/>
        <v>701719596</v>
      </c>
      <c r="F10" s="65">
        <f t="shared" si="0"/>
        <v>291066676</v>
      </c>
      <c r="G10" s="65">
        <f t="shared" si="0"/>
        <v>3045120</v>
      </c>
      <c r="H10" s="65">
        <f t="shared" si="0"/>
        <v>3582683</v>
      </c>
      <c r="I10" s="65">
        <f t="shared" si="0"/>
        <v>297694479</v>
      </c>
      <c r="J10" s="65">
        <f t="shared" si="0"/>
        <v>1289585</v>
      </c>
      <c r="K10" s="65">
        <f t="shared" si="0"/>
        <v>1876728</v>
      </c>
      <c r="L10" s="65">
        <f t="shared" si="0"/>
        <v>232323052</v>
      </c>
      <c r="M10" s="65">
        <f t="shared" si="0"/>
        <v>235489365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533183844</v>
      </c>
      <c r="W10" s="65">
        <f t="shared" si="0"/>
        <v>506574994</v>
      </c>
      <c r="X10" s="65">
        <f t="shared" si="0"/>
        <v>26608850</v>
      </c>
      <c r="Y10" s="66">
        <f>+IF(W10&lt;&gt;0,(X10/W10)*100,0)</f>
        <v>5.25269709621711</v>
      </c>
      <c r="Z10" s="67">
        <f t="shared" si="0"/>
        <v>701719596</v>
      </c>
    </row>
    <row r="11" spans="1:26" ht="13.5">
      <c r="A11" s="57" t="s">
        <v>36</v>
      </c>
      <c r="B11" s="18">
        <v>310503890</v>
      </c>
      <c r="C11" s="18">
        <v>0</v>
      </c>
      <c r="D11" s="58">
        <v>326847762</v>
      </c>
      <c r="E11" s="59">
        <v>326847762</v>
      </c>
      <c r="F11" s="59">
        <v>23593618</v>
      </c>
      <c r="G11" s="59">
        <v>27451509</v>
      </c>
      <c r="H11" s="59">
        <v>24519598</v>
      </c>
      <c r="I11" s="59">
        <v>75564725</v>
      </c>
      <c r="J11" s="59">
        <v>25899191</v>
      </c>
      <c r="K11" s="59">
        <v>39743996</v>
      </c>
      <c r="L11" s="59">
        <v>23954316</v>
      </c>
      <c r="M11" s="59">
        <v>89597503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165162228</v>
      </c>
      <c r="W11" s="59">
        <v>175994945</v>
      </c>
      <c r="X11" s="59">
        <v>-10832717</v>
      </c>
      <c r="Y11" s="60">
        <v>-6.16</v>
      </c>
      <c r="Z11" s="61">
        <v>326847762</v>
      </c>
    </row>
    <row r="12" spans="1:26" ht="13.5">
      <c r="A12" s="57" t="s">
        <v>37</v>
      </c>
      <c r="B12" s="18">
        <v>10153336</v>
      </c>
      <c r="C12" s="18">
        <v>0</v>
      </c>
      <c r="D12" s="58">
        <v>12106076</v>
      </c>
      <c r="E12" s="59">
        <v>12106076</v>
      </c>
      <c r="F12" s="59">
        <v>794966</v>
      </c>
      <c r="G12" s="59">
        <v>794966</v>
      </c>
      <c r="H12" s="59">
        <v>794966</v>
      </c>
      <c r="I12" s="59">
        <v>2384898</v>
      </c>
      <c r="J12" s="59">
        <v>724441</v>
      </c>
      <c r="K12" s="59">
        <v>1003054</v>
      </c>
      <c r="L12" s="59">
        <v>794966</v>
      </c>
      <c r="M12" s="59">
        <v>2522461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4907359</v>
      </c>
      <c r="W12" s="59">
        <v>6053034</v>
      </c>
      <c r="X12" s="59">
        <v>-1145675</v>
      </c>
      <c r="Y12" s="60">
        <v>-18.93</v>
      </c>
      <c r="Z12" s="61">
        <v>12106076</v>
      </c>
    </row>
    <row r="13" spans="1:26" ht="13.5">
      <c r="A13" s="57" t="s">
        <v>98</v>
      </c>
      <c r="B13" s="18">
        <v>199514777</v>
      </c>
      <c r="C13" s="18">
        <v>0</v>
      </c>
      <c r="D13" s="58">
        <v>384823828</v>
      </c>
      <c r="E13" s="59">
        <v>384823828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384823828</v>
      </c>
    </row>
    <row r="14" spans="1:26" ht="13.5">
      <c r="A14" s="57" t="s">
        <v>38</v>
      </c>
      <c r="B14" s="18">
        <v>0</v>
      </c>
      <c r="C14" s="18">
        <v>0</v>
      </c>
      <c r="D14" s="58">
        <v>500000</v>
      </c>
      <c r="E14" s="59">
        <v>500000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249996</v>
      </c>
      <c r="X14" s="59">
        <v>-249996</v>
      </c>
      <c r="Y14" s="60">
        <v>-100</v>
      </c>
      <c r="Z14" s="61">
        <v>500000</v>
      </c>
    </row>
    <row r="15" spans="1:26" ht="13.5">
      <c r="A15" s="57" t="s">
        <v>39</v>
      </c>
      <c r="B15" s="18">
        <v>24952494</v>
      </c>
      <c r="C15" s="18">
        <v>0</v>
      </c>
      <c r="D15" s="58">
        <v>35080000</v>
      </c>
      <c r="E15" s="59">
        <v>35080000</v>
      </c>
      <c r="F15" s="59">
        <v>61531</v>
      </c>
      <c r="G15" s="59">
        <v>5032517</v>
      </c>
      <c r="H15" s="59">
        <v>2632080</v>
      </c>
      <c r="I15" s="59">
        <v>7726128</v>
      </c>
      <c r="J15" s="59">
        <v>263021</v>
      </c>
      <c r="K15" s="59">
        <v>40353</v>
      </c>
      <c r="L15" s="59">
        <v>8601011</v>
      </c>
      <c r="M15" s="59">
        <v>8904385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16630513</v>
      </c>
      <c r="W15" s="59">
        <v>17539998</v>
      </c>
      <c r="X15" s="59">
        <v>-909485</v>
      </c>
      <c r="Y15" s="60">
        <v>-5.19</v>
      </c>
      <c r="Z15" s="61">
        <v>35080000</v>
      </c>
    </row>
    <row r="16" spans="1:26" ht="13.5">
      <c r="A16" s="68" t="s">
        <v>40</v>
      </c>
      <c r="B16" s="18">
        <v>12831239</v>
      </c>
      <c r="C16" s="18">
        <v>0</v>
      </c>
      <c r="D16" s="58">
        <v>15000000</v>
      </c>
      <c r="E16" s="59">
        <v>15000000</v>
      </c>
      <c r="F16" s="59">
        <v>1080</v>
      </c>
      <c r="G16" s="59">
        <v>0</v>
      </c>
      <c r="H16" s="59">
        <v>0</v>
      </c>
      <c r="I16" s="59">
        <v>1080</v>
      </c>
      <c r="J16" s="59">
        <v>6000000</v>
      </c>
      <c r="K16" s="59">
        <v>3000000</v>
      </c>
      <c r="L16" s="59">
        <v>0</v>
      </c>
      <c r="M16" s="59">
        <v>9000000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9001080</v>
      </c>
      <c r="W16" s="59">
        <v>9000000</v>
      </c>
      <c r="X16" s="59">
        <v>1080</v>
      </c>
      <c r="Y16" s="60">
        <v>0.01</v>
      </c>
      <c r="Z16" s="61">
        <v>15000000</v>
      </c>
    </row>
    <row r="17" spans="1:26" ht="13.5">
      <c r="A17" s="57" t="s">
        <v>41</v>
      </c>
      <c r="B17" s="18">
        <v>97042116</v>
      </c>
      <c r="C17" s="18">
        <v>0</v>
      </c>
      <c r="D17" s="58">
        <v>108043890</v>
      </c>
      <c r="E17" s="59">
        <v>108043890</v>
      </c>
      <c r="F17" s="59">
        <v>5242914</v>
      </c>
      <c r="G17" s="59">
        <v>6107364</v>
      </c>
      <c r="H17" s="59">
        <v>40034597</v>
      </c>
      <c r="I17" s="59">
        <v>51384875</v>
      </c>
      <c r="J17" s="59">
        <v>12825986</v>
      </c>
      <c r="K17" s="59">
        <v>8681100</v>
      </c>
      <c r="L17" s="59">
        <v>25531348</v>
      </c>
      <c r="M17" s="59">
        <v>47038434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98423309</v>
      </c>
      <c r="W17" s="59">
        <v>52337442</v>
      </c>
      <c r="X17" s="59">
        <v>46085867</v>
      </c>
      <c r="Y17" s="60">
        <v>88.06</v>
      </c>
      <c r="Z17" s="61">
        <v>108043890</v>
      </c>
    </row>
    <row r="18" spans="1:26" ht="13.5">
      <c r="A18" s="69" t="s">
        <v>42</v>
      </c>
      <c r="B18" s="70">
        <f>SUM(B11:B17)</f>
        <v>654997852</v>
      </c>
      <c r="C18" s="70">
        <f>SUM(C11:C17)</f>
        <v>0</v>
      </c>
      <c r="D18" s="71">
        <f aca="true" t="shared" si="1" ref="D18:Z18">SUM(D11:D17)</f>
        <v>882401556</v>
      </c>
      <c r="E18" s="72">
        <f t="shared" si="1"/>
        <v>882401556</v>
      </c>
      <c r="F18" s="72">
        <f t="shared" si="1"/>
        <v>29694109</v>
      </c>
      <c r="G18" s="72">
        <f t="shared" si="1"/>
        <v>39386356</v>
      </c>
      <c r="H18" s="72">
        <f t="shared" si="1"/>
        <v>67981241</v>
      </c>
      <c r="I18" s="72">
        <f t="shared" si="1"/>
        <v>137061706</v>
      </c>
      <c r="J18" s="72">
        <f t="shared" si="1"/>
        <v>45712639</v>
      </c>
      <c r="K18" s="72">
        <f t="shared" si="1"/>
        <v>52468503</v>
      </c>
      <c r="L18" s="72">
        <f t="shared" si="1"/>
        <v>58881641</v>
      </c>
      <c r="M18" s="72">
        <f t="shared" si="1"/>
        <v>157062783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294124489</v>
      </c>
      <c r="W18" s="72">
        <f t="shared" si="1"/>
        <v>261175415</v>
      </c>
      <c r="X18" s="72">
        <f t="shared" si="1"/>
        <v>32949074</v>
      </c>
      <c r="Y18" s="66">
        <f>+IF(W18&lt;&gt;0,(X18/W18)*100,0)</f>
        <v>12.615687429844805</v>
      </c>
      <c r="Z18" s="73">
        <f t="shared" si="1"/>
        <v>882401556</v>
      </c>
    </row>
    <row r="19" spans="1:26" ht="13.5">
      <c r="A19" s="69" t="s">
        <v>43</v>
      </c>
      <c r="B19" s="74">
        <f>+B10-B18</f>
        <v>-14454728</v>
      </c>
      <c r="C19" s="74">
        <f>+C10-C18</f>
        <v>0</v>
      </c>
      <c r="D19" s="75">
        <f aca="true" t="shared" si="2" ref="D19:Z19">+D10-D18</f>
        <v>-180681960</v>
      </c>
      <c r="E19" s="76">
        <f t="shared" si="2"/>
        <v>-180681960</v>
      </c>
      <c r="F19" s="76">
        <f t="shared" si="2"/>
        <v>261372567</v>
      </c>
      <c r="G19" s="76">
        <f t="shared" si="2"/>
        <v>-36341236</v>
      </c>
      <c r="H19" s="76">
        <f t="shared" si="2"/>
        <v>-64398558</v>
      </c>
      <c r="I19" s="76">
        <f t="shared" si="2"/>
        <v>160632773</v>
      </c>
      <c r="J19" s="76">
        <f t="shared" si="2"/>
        <v>-44423054</v>
      </c>
      <c r="K19" s="76">
        <f t="shared" si="2"/>
        <v>-50591775</v>
      </c>
      <c r="L19" s="76">
        <f t="shared" si="2"/>
        <v>173441411</v>
      </c>
      <c r="M19" s="76">
        <f t="shared" si="2"/>
        <v>78426582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239059355</v>
      </c>
      <c r="W19" s="76">
        <f>IF(E10=E18,0,W10-W18)</f>
        <v>245399579</v>
      </c>
      <c r="X19" s="76">
        <f t="shared" si="2"/>
        <v>-6340224</v>
      </c>
      <c r="Y19" s="77">
        <f>+IF(W19&lt;&gt;0,(X19/W19)*100,0)</f>
        <v>-2.5836327942518595</v>
      </c>
      <c r="Z19" s="78">
        <f t="shared" si="2"/>
        <v>-180681960</v>
      </c>
    </row>
    <row r="20" spans="1:26" ht="13.5">
      <c r="A20" s="57" t="s">
        <v>44</v>
      </c>
      <c r="B20" s="18">
        <v>251888851</v>
      </c>
      <c r="C20" s="18">
        <v>0</v>
      </c>
      <c r="D20" s="58">
        <v>295614000</v>
      </c>
      <c r="E20" s="59">
        <v>295614000</v>
      </c>
      <c r="F20" s="59">
        <v>0</v>
      </c>
      <c r="G20" s="59">
        <v>0</v>
      </c>
      <c r="H20" s="59">
        <v>0</v>
      </c>
      <c r="I20" s="59">
        <v>0</v>
      </c>
      <c r="J20" s="59">
        <v>3456</v>
      </c>
      <c r="K20" s="59">
        <v>0</v>
      </c>
      <c r="L20" s="59">
        <v>72367512</v>
      </c>
      <c r="M20" s="59">
        <v>72370968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72370968</v>
      </c>
      <c r="W20" s="59">
        <v>236999200</v>
      </c>
      <c r="X20" s="59">
        <v>-164628232</v>
      </c>
      <c r="Y20" s="60">
        <v>-69.46</v>
      </c>
      <c r="Z20" s="61">
        <v>295614000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237434123</v>
      </c>
      <c r="C22" s="85">
        <f>SUM(C19:C21)</f>
        <v>0</v>
      </c>
      <c r="D22" s="86">
        <f aca="true" t="shared" si="3" ref="D22:Z22">SUM(D19:D21)</f>
        <v>114932040</v>
      </c>
      <c r="E22" s="87">
        <f t="shared" si="3"/>
        <v>114932040</v>
      </c>
      <c r="F22" s="87">
        <f t="shared" si="3"/>
        <v>261372567</v>
      </c>
      <c r="G22" s="87">
        <f t="shared" si="3"/>
        <v>-36341236</v>
      </c>
      <c r="H22" s="87">
        <f t="shared" si="3"/>
        <v>-64398558</v>
      </c>
      <c r="I22" s="87">
        <f t="shared" si="3"/>
        <v>160632773</v>
      </c>
      <c r="J22" s="87">
        <f t="shared" si="3"/>
        <v>-44419598</v>
      </c>
      <c r="K22" s="87">
        <f t="shared" si="3"/>
        <v>-50591775</v>
      </c>
      <c r="L22" s="87">
        <f t="shared" si="3"/>
        <v>245808923</v>
      </c>
      <c r="M22" s="87">
        <f t="shared" si="3"/>
        <v>150797550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311430323</v>
      </c>
      <c r="W22" s="87">
        <f t="shared" si="3"/>
        <v>482398779</v>
      </c>
      <c r="X22" s="87">
        <f t="shared" si="3"/>
        <v>-170968456</v>
      </c>
      <c r="Y22" s="88">
        <f>+IF(W22&lt;&gt;0,(X22/W22)*100,0)</f>
        <v>-35.44131192753289</v>
      </c>
      <c r="Z22" s="89">
        <f t="shared" si="3"/>
        <v>114932040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237434123</v>
      </c>
      <c r="C24" s="74">
        <f>SUM(C22:C23)</f>
        <v>0</v>
      </c>
      <c r="D24" s="75">
        <f aca="true" t="shared" si="4" ref="D24:Z24">SUM(D22:D23)</f>
        <v>114932040</v>
      </c>
      <c r="E24" s="76">
        <f t="shared" si="4"/>
        <v>114932040</v>
      </c>
      <c r="F24" s="76">
        <f t="shared" si="4"/>
        <v>261372567</v>
      </c>
      <c r="G24" s="76">
        <f t="shared" si="4"/>
        <v>-36341236</v>
      </c>
      <c r="H24" s="76">
        <f t="shared" si="4"/>
        <v>-64398558</v>
      </c>
      <c r="I24" s="76">
        <f t="shared" si="4"/>
        <v>160632773</v>
      </c>
      <c r="J24" s="76">
        <f t="shared" si="4"/>
        <v>-44419598</v>
      </c>
      <c r="K24" s="76">
        <f t="shared" si="4"/>
        <v>-50591775</v>
      </c>
      <c r="L24" s="76">
        <f t="shared" si="4"/>
        <v>245808923</v>
      </c>
      <c r="M24" s="76">
        <f t="shared" si="4"/>
        <v>150797550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311430323</v>
      </c>
      <c r="W24" s="76">
        <f t="shared" si="4"/>
        <v>482398779</v>
      </c>
      <c r="X24" s="76">
        <f t="shared" si="4"/>
        <v>-170968456</v>
      </c>
      <c r="Y24" s="77">
        <f>+IF(W24&lt;&gt;0,(X24/W24)*100,0)</f>
        <v>-35.44131192753289</v>
      </c>
      <c r="Z24" s="78">
        <f t="shared" si="4"/>
        <v>114932040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221111304</v>
      </c>
      <c r="C27" s="21">
        <v>0</v>
      </c>
      <c r="D27" s="98">
        <v>306210300</v>
      </c>
      <c r="E27" s="99">
        <v>306210300</v>
      </c>
      <c r="F27" s="99">
        <v>0</v>
      </c>
      <c r="G27" s="99">
        <v>0</v>
      </c>
      <c r="H27" s="99">
        <v>24345824</v>
      </c>
      <c r="I27" s="99">
        <v>24345824</v>
      </c>
      <c r="J27" s="99">
        <v>24099200</v>
      </c>
      <c r="K27" s="99">
        <v>257952</v>
      </c>
      <c r="L27" s="99">
        <v>79081765</v>
      </c>
      <c r="M27" s="99">
        <v>103438917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127784741</v>
      </c>
      <c r="W27" s="99">
        <v>153105150</v>
      </c>
      <c r="X27" s="99">
        <v>-25320409</v>
      </c>
      <c r="Y27" s="100">
        <v>-16.54</v>
      </c>
      <c r="Z27" s="101">
        <v>306210300</v>
      </c>
    </row>
    <row r="28" spans="1:26" ht="13.5">
      <c r="A28" s="102" t="s">
        <v>44</v>
      </c>
      <c r="B28" s="18">
        <v>218527831</v>
      </c>
      <c r="C28" s="18">
        <v>0</v>
      </c>
      <c r="D28" s="58">
        <v>289788000</v>
      </c>
      <c r="E28" s="59">
        <v>289788000</v>
      </c>
      <c r="F28" s="59">
        <v>0</v>
      </c>
      <c r="G28" s="59">
        <v>0</v>
      </c>
      <c r="H28" s="59">
        <v>24345824</v>
      </c>
      <c r="I28" s="59">
        <v>24345824</v>
      </c>
      <c r="J28" s="59">
        <v>24099200</v>
      </c>
      <c r="K28" s="59">
        <v>0</v>
      </c>
      <c r="L28" s="59">
        <v>79081765</v>
      </c>
      <c r="M28" s="59">
        <v>103180965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127526789</v>
      </c>
      <c r="W28" s="59">
        <v>144894000</v>
      </c>
      <c r="X28" s="59">
        <v>-17367211</v>
      </c>
      <c r="Y28" s="60">
        <v>-11.99</v>
      </c>
      <c r="Z28" s="61">
        <v>289788000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2583473</v>
      </c>
      <c r="C31" s="18">
        <v>0</v>
      </c>
      <c r="D31" s="58">
        <v>16422300</v>
      </c>
      <c r="E31" s="59">
        <v>16422300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257952</v>
      </c>
      <c r="L31" s="59">
        <v>0</v>
      </c>
      <c r="M31" s="59">
        <v>257952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257952</v>
      </c>
      <c r="W31" s="59">
        <v>8211150</v>
      </c>
      <c r="X31" s="59">
        <v>-7953198</v>
      </c>
      <c r="Y31" s="60">
        <v>-96.86</v>
      </c>
      <c r="Z31" s="61">
        <v>16422300</v>
      </c>
    </row>
    <row r="32" spans="1:26" ht="13.5">
      <c r="A32" s="69" t="s">
        <v>50</v>
      </c>
      <c r="B32" s="21">
        <f>SUM(B28:B31)</f>
        <v>221111304</v>
      </c>
      <c r="C32" s="21">
        <f>SUM(C28:C31)</f>
        <v>0</v>
      </c>
      <c r="D32" s="98">
        <f aca="true" t="shared" si="5" ref="D32:Z32">SUM(D28:D31)</f>
        <v>306210300</v>
      </c>
      <c r="E32" s="99">
        <f t="shared" si="5"/>
        <v>306210300</v>
      </c>
      <c r="F32" s="99">
        <f t="shared" si="5"/>
        <v>0</v>
      </c>
      <c r="G32" s="99">
        <f t="shared" si="5"/>
        <v>0</v>
      </c>
      <c r="H32" s="99">
        <f t="shared" si="5"/>
        <v>24345824</v>
      </c>
      <c r="I32" s="99">
        <f t="shared" si="5"/>
        <v>24345824</v>
      </c>
      <c r="J32" s="99">
        <f t="shared" si="5"/>
        <v>24099200</v>
      </c>
      <c r="K32" s="99">
        <f t="shared" si="5"/>
        <v>257952</v>
      </c>
      <c r="L32" s="99">
        <f t="shared" si="5"/>
        <v>79081765</v>
      </c>
      <c r="M32" s="99">
        <f t="shared" si="5"/>
        <v>103438917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127784741</v>
      </c>
      <c r="W32" s="99">
        <f t="shared" si="5"/>
        <v>153105150</v>
      </c>
      <c r="X32" s="99">
        <f t="shared" si="5"/>
        <v>-25320409</v>
      </c>
      <c r="Y32" s="100">
        <f>+IF(W32&lt;&gt;0,(X32/W32)*100,0)</f>
        <v>-16.53792116071863</v>
      </c>
      <c r="Z32" s="101">
        <f t="shared" si="5"/>
        <v>306210300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142943622</v>
      </c>
      <c r="C35" s="18">
        <v>0</v>
      </c>
      <c r="D35" s="58">
        <v>112273487</v>
      </c>
      <c r="E35" s="59">
        <v>112273487</v>
      </c>
      <c r="F35" s="59">
        <v>336478011</v>
      </c>
      <c r="G35" s="59">
        <v>0</v>
      </c>
      <c r="H35" s="59">
        <v>371937820</v>
      </c>
      <c r="I35" s="59">
        <v>371937820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56136744</v>
      </c>
      <c r="X35" s="59">
        <v>-56136744</v>
      </c>
      <c r="Y35" s="60">
        <v>-100</v>
      </c>
      <c r="Z35" s="61">
        <v>112273487</v>
      </c>
    </row>
    <row r="36" spans="1:26" ht="13.5">
      <c r="A36" s="57" t="s">
        <v>53</v>
      </c>
      <c r="B36" s="18">
        <v>4494399476</v>
      </c>
      <c r="C36" s="18">
        <v>0</v>
      </c>
      <c r="D36" s="58">
        <v>2530049601</v>
      </c>
      <c r="E36" s="59">
        <v>2530049601</v>
      </c>
      <c r="F36" s="59">
        <v>3591475343</v>
      </c>
      <c r="G36" s="59">
        <v>0</v>
      </c>
      <c r="H36" s="59">
        <v>4464232837</v>
      </c>
      <c r="I36" s="59">
        <v>4464232837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1265024801</v>
      </c>
      <c r="X36" s="59">
        <v>-1265024801</v>
      </c>
      <c r="Y36" s="60">
        <v>-100</v>
      </c>
      <c r="Z36" s="61">
        <v>2530049601</v>
      </c>
    </row>
    <row r="37" spans="1:26" ht="13.5">
      <c r="A37" s="57" t="s">
        <v>54</v>
      </c>
      <c r="B37" s="18">
        <v>160313926</v>
      </c>
      <c r="C37" s="18">
        <v>0</v>
      </c>
      <c r="D37" s="58">
        <v>102922390</v>
      </c>
      <c r="E37" s="59">
        <v>102922390</v>
      </c>
      <c r="F37" s="59">
        <v>239089723</v>
      </c>
      <c r="G37" s="59">
        <v>0</v>
      </c>
      <c r="H37" s="59">
        <v>210324736</v>
      </c>
      <c r="I37" s="59">
        <v>210324736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51461195</v>
      </c>
      <c r="X37" s="59">
        <v>-51461195</v>
      </c>
      <c r="Y37" s="60">
        <v>-100</v>
      </c>
      <c r="Z37" s="61">
        <v>102922390</v>
      </c>
    </row>
    <row r="38" spans="1:26" ht="13.5">
      <c r="A38" s="57" t="s">
        <v>55</v>
      </c>
      <c r="B38" s="18">
        <v>49217000</v>
      </c>
      <c r="C38" s="18">
        <v>0</v>
      </c>
      <c r="D38" s="58">
        <v>51510762</v>
      </c>
      <c r="E38" s="59">
        <v>51510762</v>
      </c>
      <c r="F38" s="59">
        <v>26870000</v>
      </c>
      <c r="G38" s="59">
        <v>0</v>
      </c>
      <c r="H38" s="59">
        <v>33901000</v>
      </c>
      <c r="I38" s="59">
        <v>33901000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25755381</v>
      </c>
      <c r="X38" s="59">
        <v>-25755381</v>
      </c>
      <c r="Y38" s="60">
        <v>-100</v>
      </c>
      <c r="Z38" s="61">
        <v>51510762</v>
      </c>
    </row>
    <row r="39" spans="1:26" ht="13.5">
      <c r="A39" s="57" t="s">
        <v>56</v>
      </c>
      <c r="B39" s="18">
        <v>4427812172</v>
      </c>
      <c r="C39" s="18">
        <v>0</v>
      </c>
      <c r="D39" s="58">
        <v>2487889936</v>
      </c>
      <c r="E39" s="59">
        <v>2487889936</v>
      </c>
      <c r="F39" s="59">
        <v>3661993631</v>
      </c>
      <c r="G39" s="59">
        <v>0</v>
      </c>
      <c r="H39" s="59">
        <v>4591944920</v>
      </c>
      <c r="I39" s="59">
        <v>4591944920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1243944968</v>
      </c>
      <c r="X39" s="59">
        <v>-1243944968</v>
      </c>
      <c r="Y39" s="60">
        <v>-100</v>
      </c>
      <c r="Z39" s="61">
        <v>2487889936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422058536</v>
      </c>
      <c r="C42" s="18">
        <v>0</v>
      </c>
      <c r="D42" s="58">
        <v>409755869</v>
      </c>
      <c r="E42" s="59">
        <v>409755869</v>
      </c>
      <c r="F42" s="59">
        <v>258369383</v>
      </c>
      <c r="G42" s="59">
        <v>-35280435</v>
      </c>
      <c r="H42" s="59">
        <v>-53359429</v>
      </c>
      <c r="I42" s="59">
        <v>169729519</v>
      </c>
      <c r="J42" s="59">
        <v>-10403500</v>
      </c>
      <c r="K42" s="59">
        <v>-67951168</v>
      </c>
      <c r="L42" s="59">
        <v>268296141</v>
      </c>
      <c r="M42" s="59">
        <v>189941473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359670992</v>
      </c>
      <c r="W42" s="59">
        <v>444285340</v>
      </c>
      <c r="X42" s="59">
        <v>-84614348</v>
      </c>
      <c r="Y42" s="60">
        <v>-19.05</v>
      </c>
      <c r="Z42" s="61">
        <v>409755869</v>
      </c>
    </row>
    <row r="43" spans="1:26" ht="13.5">
      <c r="A43" s="57" t="s">
        <v>59</v>
      </c>
      <c r="B43" s="18">
        <v>-335306033</v>
      </c>
      <c r="C43" s="18">
        <v>0</v>
      </c>
      <c r="D43" s="58">
        <v>-306210300</v>
      </c>
      <c r="E43" s="59">
        <v>-306210300</v>
      </c>
      <c r="F43" s="59">
        <v>-3472664</v>
      </c>
      <c r="G43" s="59">
        <v>-68650</v>
      </c>
      <c r="H43" s="59">
        <v>-26521416</v>
      </c>
      <c r="I43" s="59">
        <v>-30062730</v>
      </c>
      <c r="J43" s="59">
        <v>-28573893</v>
      </c>
      <c r="K43" s="59">
        <v>-257952</v>
      </c>
      <c r="L43" s="59">
        <v>-100117657</v>
      </c>
      <c r="M43" s="59">
        <v>-128949502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-159012232</v>
      </c>
      <c r="W43" s="59">
        <v>-153105150</v>
      </c>
      <c r="X43" s="59">
        <v>-5907082</v>
      </c>
      <c r="Y43" s="60">
        <v>3.86</v>
      </c>
      <c r="Z43" s="61">
        <v>-306210300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100576003</v>
      </c>
      <c r="C45" s="21">
        <v>0</v>
      </c>
      <c r="D45" s="98">
        <v>203545569</v>
      </c>
      <c r="E45" s="99">
        <v>203545569</v>
      </c>
      <c r="F45" s="99">
        <v>356650515</v>
      </c>
      <c r="G45" s="99">
        <v>321301430</v>
      </c>
      <c r="H45" s="99">
        <v>241420585</v>
      </c>
      <c r="I45" s="99">
        <v>241420585</v>
      </c>
      <c r="J45" s="99">
        <v>202443192</v>
      </c>
      <c r="K45" s="99">
        <v>134234072</v>
      </c>
      <c r="L45" s="99">
        <v>302412556</v>
      </c>
      <c r="M45" s="99">
        <v>302412556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302412556</v>
      </c>
      <c r="W45" s="99">
        <v>391180190</v>
      </c>
      <c r="X45" s="99">
        <v>-88767634</v>
      </c>
      <c r="Y45" s="100">
        <v>-22.69</v>
      </c>
      <c r="Z45" s="101">
        <v>203545569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5109</v>
      </c>
      <c r="X49" s="53">
        <v>25398</v>
      </c>
      <c r="Y49" s="53">
        <v>30507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5528400</v>
      </c>
      <c r="C51" s="51">
        <v>0</v>
      </c>
      <c r="D51" s="128">
        <v>3033500</v>
      </c>
      <c r="E51" s="53">
        <v>-56320</v>
      </c>
      <c r="F51" s="53">
        <v>0</v>
      </c>
      <c r="G51" s="53">
        <v>0</v>
      </c>
      <c r="H51" s="53">
        <v>0</v>
      </c>
      <c r="I51" s="53">
        <v>-27684242</v>
      </c>
      <c r="J51" s="53">
        <v>0</v>
      </c>
      <c r="K51" s="53">
        <v>0</v>
      </c>
      <c r="L51" s="53">
        <v>0</v>
      </c>
      <c r="M51" s="53">
        <v>62184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-3512556</v>
      </c>
      <c r="W51" s="53">
        <v>3028240</v>
      </c>
      <c r="X51" s="53">
        <v>35631413</v>
      </c>
      <c r="Y51" s="53">
        <v>16030619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97.3987383766399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668.7158469945355</v>
      </c>
      <c r="G58" s="7">
        <f t="shared" si="6"/>
        <v>209.23212854706478</v>
      </c>
      <c r="H58" s="7">
        <f t="shared" si="6"/>
        <v>100</v>
      </c>
      <c r="I58" s="7">
        <f t="shared" si="6"/>
        <v>189.54896173165554</v>
      </c>
      <c r="J58" s="7">
        <f t="shared" si="6"/>
        <v>100</v>
      </c>
      <c r="K58" s="7">
        <f t="shared" si="6"/>
        <v>99.13191753216556</v>
      </c>
      <c r="L58" s="7">
        <f t="shared" si="6"/>
        <v>100</v>
      </c>
      <c r="M58" s="7">
        <f t="shared" si="6"/>
        <v>99.7080639876076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137.28788594252939</v>
      </c>
      <c r="W58" s="7">
        <f t="shared" si="6"/>
        <v>99.997752253366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97.3987383766399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668.7158469945355</v>
      </c>
      <c r="G60" s="13">
        <f t="shared" si="7"/>
        <v>209.23212854706478</v>
      </c>
      <c r="H60" s="13">
        <f t="shared" si="7"/>
        <v>100</v>
      </c>
      <c r="I60" s="13">
        <f t="shared" si="7"/>
        <v>189.54896173165554</v>
      </c>
      <c r="J60" s="13">
        <f t="shared" si="7"/>
        <v>100</v>
      </c>
      <c r="K60" s="13">
        <f t="shared" si="7"/>
        <v>99.13191753216556</v>
      </c>
      <c r="L60" s="13">
        <f t="shared" si="7"/>
        <v>100</v>
      </c>
      <c r="M60" s="13">
        <f t="shared" si="7"/>
        <v>99.7080639876076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137.28788594252939</v>
      </c>
      <c r="W60" s="13">
        <f t="shared" si="7"/>
        <v>99.997752253366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29.539257086653592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100</v>
      </c>
      <c r="H62" s="13">
        <f t="shared" si="7"/>
        <v>100</v>
      </c>
      <c r="I62" s="13">
        <f t="shared" si="7"/>
        <v>143.76001892097864</v>
      </c>
      <c r="J62" s="13">
        <f t="shared" si="7"/>
        <v>67.80120686148213</v>
      </c>
      <c r="K62" s="13">
        <f t="shared" si="7"/>
        <v>98.89915470807942</v>
      </c>
      <c r="L62" s="13">
        <f t="shared" si="7"/>
        <v>100</v>
      </c>
      <c r="M62" s="13">
        <f t="shared" si="7"/>
        <v>87.191467394633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109.80320068068299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107</v>
      </c>
      <c r="B63" s="12">
        <f t="shared" si="7"/>
        <v>2638.2534548662156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100</v>
      </c>
      <c r="L63" s="13">
        <f t="shared" si="7"/>
        <v>100</v>
      </c>
      <c r="M63" s="13">
        <f t="shared" si="7"/>
        <v>171.2884663497623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135.2351981006084</v>
      </c>
      <c r="W63" s="13">
        <f t="shared" si="7"/>
        <v>99.97869166844237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2091908</v>
      </c>
      <c r="C67" s="23"/>
      <c r="D67" s="24">
        <v>533865</v>
      </c>
      <c r="E67" s="25">
        <v>533865</v>
      </c>
      <c r="F67" s="25">
        <v>5856</v>
      </c>
      <c r="G67" s="25">
        <v>48667</v>
      </c>
      <c r="H67" s="25">
        <v>42032</v>
      </c>
      <c r="I67" s="25">
        <v>96555</v>
      </c>
      <c r="J67" s="25">
        <v>44247</v>
      </c>
      <c r="K67" s="25">
        <v>45157</v>
      </c>
      <c r="L67" s="25">
        <v>44872</v>
      </c>
      <c r="M67" s="25">
        <v>134276</v>
      </c>
      <c r="N67" s="25"/>
      <c r="O67" s="25"/>
      <c r="P67" s="25"/>
      <c r="Q67" s="25"/>
      <c r="R67" s="25"/>
      <c r="S67" s="25"/>
      <c r="T67" s="25"/>
      <c r="U67" s="25"/>
      <c r="V67" s="25">
        <v>230831</v>
      </c>
      <c r="W67" s="25">
        <v>266934</v>
      </c>
      <c r="X67" s="25"/>
      <c r="Y67" s="24"/>
      <c r="Z67" s="26">
        <v>533865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2091908</v>
      </c>
      <c r="C69" s="18"/>
      <c r="D69" s="19">
        <v>533865</v>
      </c>
      <c r="E69" s="20">
        <v>533865</v>
      </c>
      <c r="F69" s="20">
        <v>5856</v>
      </c>
      <c r="G69" s="20">
        <v>48667</v>
      </c>
      <c r="H69" s="20">
        <v>42032</v>
      </c>
      <c r="I69" s="20">
        <v>96555</v>
      </c>
      <c r="J69" s="20">
        <v>44247</v>
      </c>
      <c r="K69" s="20">
        <v>45157</v>
      </c>
      <c r="L69" s="20">
        <v>44872</v>
      </c>
      <c r="M69" s="20">
        <v>134276</v>
      </c>
      <c r="N69" s="20"/>
      <c r="O69" s="20"/>
      <c r="P69" s="20"/>
      <c r="Q69" s="20"/>
      <c r="R69" s="20"/>
      <c r="S69" s="20"/>
      <c r="T69" s="20"/>
      <c r="U69" s="20"/>
      <c r="V69" s="20">
        <v>230831</v>
      </c>
      <c r="W69" s="20">
        <v>266934</v>
      </c>
      <c r="X69" s="20"/>
      <c r="Y69" s="19"/>
      <c r="Z69" s="22">
        <v>533865</v>
      </c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>
        <v>2037492</v>
      </c>
      <c r="C71" s="18"/>
      <c r="D71" s="19">
        <v>477553</v>
      </c>
      <c r="E71" s="20">
        <v>477553</v>
      </c>
      <c r="F71" s="20"/>
      <c r="G71" s="20">
        <v>40801</v>
      </c>
      <c r="H71" s="20">
        <v>35305</v>
      </c>
      <c r="I71" s="20">
        <v>76106</v>
      </c>
      <c r="J71" s="20">
        <v>44247</v>
      </c>
      <c r="K71" s="20">
        <v>35609</v>
      </c>
      <c r="L71" s="20">
        <v>34435</v>
      </c>
      <c r="M71" s="20">
        <v>114291</v>
      </c>
      <c r="N71" s="20"/>
      <c r="O71" s="20"/>
      <c r="P71" s="20"/>
      <c r="Q71" s="20"/>
      <c r="R71" s="20"/>
      <c r="S71" s="20"/>
      <c r="T71" s="20"/>
      <c r="U71" s="20"/>
      <c r="V71" s="20">
        <v>190397</v>
      </c>
      <c r="W71" s="20">
        <v>238776</v>
      </c>
      <c r="X71" s="20"/>
      <c r="Y71" s="19"/>
      <c r="Z71" s="22">
        <v>477553</v>
      </c>
    </row>
    <row r="72" spans="1:26" ht="13.5" hidden="1">
      <c r="A72" s="38" t="s">
        <v>107</v>
      </c>
      <c r="B72" s="18">
        <v>54416</v>
      </c>
      <c r="C72" s="18"/>
      <c r="D72" s="19">
        <v>56312</v>
      </c>
      <c r="E72" s="20">
        <v>56312</v>
      </c>
      <c r="F72" s="20">
        <v>5856</v>
      </c>
      <c r="G72" s="20">
        <v>7866</v>
      </c>
      <c r="H72" s="20">
        <v>6727</v>
      </c>
      <c r="I72" s="20">
        <v>20449</v>
      </c>
      <c r="J72" s="20"/>
      <c r="K72" s="20">
        <v>9548</v>
      </c>
      <c r="L72" s="20">
        <v>10437</v>
      </c>
      <c r="M72" s="20">
        <v>19985</v>
      </c>
      <c r="N72" s="20"/>
      <c r="O72" s="20"/>
      <c r="P72" s="20"/>
      <c r="Q72" s="20"/>
      <c r="R72" s="20"/>
      <c r="S72" s="20"/>
      <c r="T72" s="20"/>
      <c r="U72" s="20"/>
      <c r="V72" s="20">
        <v>40434</v>
      </c>
      <c r="W72" s="20">
        <v>28158</v>
      </c>
      <c r="X72" s="20"/>
      <c r="Y72" s="19"/>
      <c r="Z72" s="22">
        <v>56312</v>
      </c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>
        <v>2037492</v>
      </c>
      <c r="C76" s="31"/>
      <c r="D76" s="32">
        <v>533865</v>
      </c>
      <c r="E76" s="33">
        <v>533865</v>
      </c>
      <c r="F76" s="33">
        <v>39160</v>
      </c>
      <c r="G76" s="33">
        <v>101827</v>
      </c>
      <c r="H76" s="33">
        <v>42032</v>
      </c>
      <c r="I76" s="33">
        <v>183019</v>
      </c>
      <c r="J76" s="33">
        <v>44247</v>
      </c>
      <c r="K76" s="33">
        <v>44765</v>
      </c>
      <c r="L76" s="33">
        <v>44872</v>
      </c>
      <c r="M76" s="33">
        <v>133884</v>
      </c>
      <c r="N76" s="33"/>
      <c r="O76" s="33"/>
      <c r="P76" s="33"/>
      <c r="Q76" s="33"/>
      <c r="R76" s="33"/>
      <c r="S76" s="33"/>
      <c r="T76" s="33"/>
      <c r="U76" s="33"/>
      <c r="V76" s="33">
        <v>316903</v>
      </c>
      <c r="W76" s="33">
        <v>266928</v>
      </c>
      <c r="X76" s="33"/>
      <c r="Y76" s="32"/>
      <c r="Z76" s="34">
        <v>533865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2037492</v>
      </c>
      <c r="C78" s="18"/>
      <c r="D78" s="19">
        <v>533865</v>
      </c>
      <c r="E78" s="20">
        <v>533865</v>
      </c>
      <c r="F78" s="20">
        <v>39160</v>
      </c>
      <c r="G78" s="20">
        <v>101827</v>
      </c>
      <c r="H78" s="20">
        <v>42032</v>
      </c>
      <c r="I78" s="20">
        <v>183019</v>
      </c>
      <c r="J78" s="20">
        <v>44247</v>
      </c>
      <c r="K78" s="20">
        <v>44765</v>
      </c>
      <c r="L78" s="20">
        <v>44872</v>
      </c>
      <c r="M78" s="20">
        <v>133884</v>
      </c>
      <c r="N78" s="20"/>
      <c r="O78" s="20"/>
      <c r="P78" s="20"/>
      <c r="Q78" s="20"/>
      <c r="R78" s="20"/>
      <c r="S78" s="20"/>
      <c r="T78" s="20"/>
      <c r="U78" s="20"/>
      <c r="V78" s="20">
        <v>316903</v>
      </c>
      <c r="W78" s="20">
        <v>266928</v>
      </c>
      <c r="X78" s="20"/>
      <c r="Y78" s="19"/>
      <c r="Z78" s="22">
        <v>533865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>
        <v>601860</v>
      </c>
      <c r="C80" s="18"/>
      <c r="D80" s="19">
        <v>477553</v>
      </c>
      <c r="E80" s="20">
        <v>477553</v>
      </c>
      <c r="F80" s="20">
        <v>33304</v>
      </c>
      <c r="G80" s="20">
        <v>40801</v>
      </c>
      <c r="H80" s="20">
        <v>35305</v>
      </c>
      <c r="I80" s="20">
        <v>109410</v>
      </c>
      <c r="J80" s="20">
        <v>30000</v>
      </c>
      <c r="K80" s="20">
        <v>35217</v>
      </c>
      <c r="L80" s="20">
        <v>34435</v>
      </c>
      <c r="M80" s="20">
        <v>99652</v>
      </c>
      <c r="N80" s="20"/>
      <c r="O80" s="20"/>
      <c r="P80" s="20"/>
      <c r="Q80" s="20"/>
      <c r="R80" s="20"/>
      <c r="S80" s="20"/>
      <c r="T80" s="20"/>
      <c r="U80" s="20"/>
      <c r="V80" s="20">
        <v>209062</v>
      </c>
      <c r="W80" s="20">
        <v>238776</v>
      </c>
      <c r="X80" s="20"/>
      <c r="Y80" s="19"/>
      <c r="Z80" s="22">
        <v>477553</v>
      </c>
    </row>
    <row r="81" spans="1:26" ht="13.5" hidden="1">
      <c r="A81" s="38" t="s">
        <v>107</v>
      </c>
      <c r="B81" s="18">
        <v>1435632</v>
      </c>
      <c r="C81" s="18"/>
      <c r="D81" s="19">
        <v>56312</v>
      </c>
      <c r="E81" s="20">
        <v>56312</v>
      </c>
      <c r="F81" s="20">
        <v>5856</v>
      </c>
      <c r="G81" s="20">
        <v>7866</v>
      </c>
      <c r="H81" s="20">
        <v>6727</v>
      </c>
      <c r="I81" s="20">
        <v>20449</v>
      </c>
      <c r="J81" s="20">
        <v>14247</v>
      </c>
      <c r="K81" s="20">
        <v>9548</v>
      </c>
      <c r="L81" s="20">
        <v>10437</v>
      </c>
      <c r="M81" s="20">
        <v>34232</v>
      </c>
      <c r="N81" s="20"/>
      <c r="O81" s="20"/>
      <c r="P81" s="20"/>
      <c r="Q81" s="20"/>
      <c r="R81" s="20"/>
      <c r="S81" s="20"/>
      <c r="T81" s="20"/>
      <c r="U81" s="20"/>
      <c r="V81" s="20">
        <v>54681</v>
      </c>
      <c r="W81" s="20">
        <v>28152</v>
      </c>
      <c r="X81" s="20"/>
      <c r="Y81" s="19"/>
      <c r="Z81" s="22">
        <v>56312</v>
      </c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>
        <v>53160</v>
      </c>
      <c r="H83" s="20"/>
      <c r="I83" s="20">
        <v>53160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53160</v>
      </c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53582255</v>
      </c>
      <c r="E5" s="59">
        <v>53582255</v>
      </c>
      <c r="F5" s="59">
        <v>3914479</v>
      </c>
      <c r="G5" s="59">
        <v>3468502</v>
      </c>
      <c r="H5" s="59">
        <v>3534440</v>
      </c>
      <c r="I5" s="59">
        <v>10917421</v>
      </c>
      <c r="J5" s="59">
        <v>3525326</v>
      </c>
      <c r="K5" s="59">
        <v>8709339</v>
      </c>
      <c r="L5" s="59">
        <v>3500807</v>
      </c>
      <c r="M5" s="59">
        <v>15735472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26652893</v>
      </c>
      <c r="W5" s="59">
        <v>37192747</v>
      </c>
      <c r="X5" s="59">
        <v>-10539854</v>
      </c>
      <c r="Y5" s="60">
        <v>-28.34</v>
      </c>
      <c r="Z5" s="61">
        <v>53582255</v>
      </c>
    </row>
    <row r="6" spans="1:26" ht="13.5">
      <c r="A6" s="57" t="s">
        <v>32</v>
      </c>
      <c r="B6" s="18">
        <v>0</v>
      </c>
      <c r="C6" s="18">
        <v>0</v>
      </c>
      <c r="D6" s="58">
        <v>222716685</v>
      </c>
      <c r="E6" s="59">
        <v>222716685</v>
      </c>
      <c r="F6" s="59">
        <v>16072651</v>
      </c>
      <c r="G6" s="59">
        <v>14589749</v>
      </c>
      <c r="H6" s="59">
        <v>14921470</v>
      </c>
      <c r="I6" s="59">
        <v>45583870</v>
      </c>
      <c r="J6" s="59">
        <v>12241923</v>
      </c>
      <c r="K6" s="59">
        <v>12743085</v>
      </c>
      <c r="L6" s="59">
        <v>7959322</v>
      </c>
      <c r="M6" s="59">
        <v>32944330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78528200</v>
      </c>
      <c r="W6" s="59">
        <v>81292044</v>
      </c>
      <c r="X6" s="59">
        <v>-2763844</v>
      </c>
      <c r="Y6" s="60">
        <v>-3.4</v>
      </c>
      <c r="Z6" s="61">
        <v>222716685</v>
      </c>
    </row>
    <row r="7" spans="1:26" ht="13.5">
      <c r="A7" s="57" t="s">
        <v>33</v>
      </c>
      <c r="B7" s="18">
        <v>0</v>
      </c>
      <c r="C7" s="18">
        <v>0</v>
      </c>
      <c r="D7" s="58">
        <v>673892</v>
      </c>
      <c r="E7" s="59">
        <v>673892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159836</v>
      </c>
      <c r="L7" s="59">
        <v>64709</v>
      </c>
      <c r="M7" s="59">
        <v>224545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224545</v>
      </c>
      <c r="W7" s="59">
        <v>336948</v>
      </c>
      <c r="X7" s="59">
        <v>-112403</v>
      </c>
      <c r="Y7" s="60">
        <v>-33.36</v>
      </c>
      <c r="Z7" s="61">
        <v>673892</v>
      </c>
    </row>
    <row r="8" spans="1:26" ht="13.5">
      <c r="A8" s="57" t="s">
        <v>34</v>
      </c>
      <c r="B8" s="18">
        <v>0</v>
      </c>
      <c r="C8" s="18">
        <v>0</v>
      </c>
      <c r="D8" s="58">
        <v>52268000</v>
      </c>
      <c r="E8" s="59">
        <v>52268000</v>
      </c>
      <c r="F8" s="59">
        <v>19692000</v>
      </c>
      <c r="G8" s="59">
        <v>0</v>
      </c>
      <c r="H8" s="59">
        <v>0</v>
      </c>
      <c r="I8" s="59">
        <v>19692000</v>
      </c>
      <c r="J8" s="59">
        <v>0</v>
      </c>
      <c r="K8" s="59">
        <v>0</v>
      </c>
      <c r="L8" s="59">
        <v>14109000</v>
      </c>
      <c r="M8" s="59">
        <v>14109000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33801000</v>
      </c>
      <c r="W8" s="59">
        <v>41118000</v>
      </c>
      <c r="X8" s="59">
        <v>-7317000</v>
      </c>
      <c r="Y8" s="60">
        <v>-17.8</v>
      </c>
      <c r="Z8" s="61">
        <v>52268000</v>
      </c>
    </row>
    <row r="9" spans="1:26" ht="13.5">
      <c r="A9" s="57" t="s">
        <v>35</v>
      </c>
      <c r="B9" s="18">
        <v>0</v>
      </c>
      <c r="C9" s="18">
        <v>0</v>
      </c>
      <c r="D9" s="58">
        <v>50651189</v>
      </c>
      <c r="E9" s="59">
        <v>50651189</v>
      </c>
      <c r="F9" s="59">
        <v>2092907</v>
      </c>
      <c r="G9" s="59">
        <v>2093675</v>
      </c>
      <c r="H9" s="59">
        <v>2324761</v>
      </c>
      <c r="I9" s="59">
        <v>6511343</v>
      </c>
      <c r="J9" s="59">
        <v>2454829</v>
      </c>
      <c r="K9" s="59">
        <v>2995614</v>
      </c>
      <c r="L9" s="59">
        <v>2225369</v>
      </c>
      <c r="M9" s="59">
        <v>7675812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14187155</v>
      </c>
      <c r="W9" s="59">
        <v>25279813</v>
      </c>
      <c r="X9" s="59">
        <v>-11092658</v>
      </c>
      <c r="Y9" s="60">
        <v>-43.88</v>
      </c>
      <c r="Z9" s="61">
        <v>50651189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379892021</v>
      </c>
      <c r="E10" s="65">
        <f t="shared" si="0"/>
        <v>379892021</v>
      </c>
      <c r="F10" s="65">
        <f t="shared" si="0"/>
        <v>41772037</v>
      </c>
      <c r="G10" s="65">
        <f t="shared" si="0"/>
        <v>20151926</v>
      </c>
      <c r="H10" s="65">
        <f t="shared" si="0"/>
        <v>20780671</v>
      </c>
      <c r="I10" s="65">
        <f t="shared" si="0"/>
        <v>82704634</v>
      </c>
      <c r="J10" s="65">
        <f t="shared" si="0"/>
        <v>18222078</v>
      </c>
      <c r="K10" s="65">
        <f t="shared" si="0"/>
        <v>24607874</v>
      </c>
      <c r="L10" s="65">
        <f t="shared" si="0"/>
        <v>27859207</v>
      </c>
      <c r="M10" s="65">
        <f t="shared" si="0"/>
        <v>70689159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153393793</v>
      </c>
      <c r="W10" s="65">
        <f t="shared" si="0"/>
        <v>185219552</v>
      </c>
      <c r="X10" s="65">
        <f t="shared" si="0"/>
        <v>-31825759</v>
      </c>
      <c r="Y10" s="66">
        <f>+IF(W10&lt;&gt;0,(X10/W10)*100,0)</f>
        <v>-17.182721076876376</v>
      </c>
      <c r="Z10" s="67">
        <f t="shared" si="0"/>
        <v>379892021</v>
      </c>
    </row>
    <row r="11" spans="1:26" ht="13.5">
      <c r="A11" s="57" t="s">
        <v>36</v>
      </c>
      <c r="B11" s="18">
        <v>0</v>
      </c>
      <c r="C11" s="18">
        <v>0</v>
      </c>
      <c r="D11" s="58">
        <v>161404085</v>
      </c>
      <c r="E11" s="59">
        <v>161404085</v>
      </c>
      <c r="F11" s="59">
        <v>11612982</v>
      </c>
      <c r="G11" s="59">
        <v>13288397</v>
      </c>
      <c r="H11" s="59">
        <v>11942512</v>
      </c>
      <c r="I11" s="59">
        <v>36843891</v>
      </c>
      <c r="J11" s="59">
        <v>12330707</v>
      </c>
      <c r="K11" s="59">
        <v>12232254</v>
      </c>
      <c r="L11" s="59">
        <v>13020580</v>
      </c>
      <c r="M11" s="59">
        <v>37583541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74427432</v>
      </c>
      <c r="W11" s="59">
        <v>82808346</v>
      </c>
      <c r="X11" s="59">
        <v>-8380914</v>
      </c>
      <c r="Y11" s="60">
        <v>-10.12</v>
      </c>
      <c r="Z11" s="61">
        <v>161404085</v>
      </c>
    </row>
    <row r="12" spans="1:26" ht="13.5">
      <c r="A12" s="57" t="s">
        <v>37</v>
      </c>
      <c r="B12" s="18">
        <v>0</v>
      </c>
      <c r="C12" s="18">
        <v>0</v>
      </c>
      <c r="D12" s="58">
        <v>8019414</v>
      </c>
      <c r="E12" s="59">
        <v>8019414</v>
      </c>
      <c r="F12" s="59">
        <v>632988</v>
      </c>
      <c r="G12" s="59">
        <v>636659</v>
      </c>
      <c r="H12" s="59">
        <v>641491</v>
      </c>
      <c r="I12" s="59">
        <v>1911138</v>
      </c>
      <c r="J12" s="59">
        <v>650709</v>
      </c>
      <c r="K12" s="59">
        <v>614116</v>
      </c>
      <c r="L12" s="59">
        <v>582693</v>
      </c>
      <c r="M12" s="59">
        <v>1847518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3758656</v>
      </c>
      <c r="W12" s="59">
        <v>3839268</v>
      </c>
      <c r="X12" s="59">
        <v>-80612</v>
      </c>
      <c r="Y12" s="60">
        <v>-2.1</v>
      </c>
      <c r="Z12" s="61">
        <v>8019414</v>
      </c>
    </row>
    <row r="13" spans="1:26" ht="13.5">
      <c r="A13" s="57" t="s">
        <v>98</v>
      </c>
      <c r="B13" s="18">
        <v>0</v>
      </c>
      <c r="C13" s="18">
        <v>0</v>
      </c>
      <c r="D13" s="58">
        <v>24370000</v>
      </c>
      <c r="E13" s="59">
        <v>24370000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12184998</v>
      </c>
      <c r="X13" s="59">
        <v>-12184998</v>
      </c>
      <c r="Y13" s="60">
        <v>-100</v>
      </c>
      <c r="Z13" s="61">
        <v>24370000</v>
      </c>
    </row>
    <row r="14" spans="1:26" ht="13.5">
      <c r="A14" s="57" t="s">
        <v>38</v>
      </c>
      <c r="B14" s="18">
        <v>0</v>
      </c>
      <c r="C14" s="18">
        <v>0</v>
      </c>
      <c r="D14" s="58">
        <v>10381079</v>
      </c>
      <c r="E14" s="59">
        <v>10381079</v>
      </c>
      <c r="F14" s="59">
        <v>0</v>
      </c>
      <c r="G14" s="59">
        <v>1964</v>
      </c>
      <c r="H14" s="59">
        <v>0</v>
      </c>
      <c r="I14" s="59">
        <v>1964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1964</v>
      </c>
      <c r="W14" s="59">
        <v>6723550</v>
      </c>
      <c r="X14" s="59">
        <v>-6721586</v>
      </c>
      <c r="Y14" s="60">
        <v>-99.97</v>
      </c>
      <c r="Z14" s="61">
        <v>10381079</v>
      </c>
    </row>
    <row r="15" spans="1:26" ht="13.5">
      <c r="A15" s="57" t="s">
        <v>39</v>
      </c>
      <c r="B15" s="18">
        <v>0</v>
      </c>
      <c r="C15" s="18">
        <v>0</v>
      </c>
      <c r="D15" s="58">
        <v>106788503</v>
      </c>
      <c r="E15" s="59">
        <v>106788503</v>
      </c>
      <c r="F15" s="59">
        <v>0</v>
      </c>
      <c r="G15" s="59">
        <v>882444</v>
      </c>
      <c r="H15" s="59">
        <v>17886877</v>
      </c>
      <c r="I15" s="59">
        <v>18769321</v>
      </c>
      <c r="J15" s="59">
        <v>68908</v>
      </c>
      <c r="K15" s="59">
        <v>9410059</v>
      </c>
      <c r="L15" s="59">
        <v>8836873</v>
      </c>
      <c r="M15" s="59">
        <v>18315840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37085161</v>
      </c>
      <c r="W15" s="59">
        <v>49106692</v>
      </c>
      <c r="X15" s="59">
        <v>-12021531</v>
      </c>
      <c r="Y15" s="60">
        <v>-24.48</v>
      </c>
      <c r="Z15" s="61">
        <v>106788503</v>
      </c>
    </row>
    <row r="16" spans="1:26" ht="13.5">
      <c r="A16" s="68" t="s">
        <v>40</v>
      </c>
      <c r="B16" s="18">
        <v>0</v>
      </c>
      <c r="C16" s="18">
        <v>0</v>
      </c>
      <c r="D16" s="58">
        <v>50000</v>
      </c>
      <c r="E16" s="59">
        <v>50000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24999</v>
      </c>
      <c r="X16" s="59">
        <v>-24999</v>
      </c>
      <c r="Y16" s="60">
        <v>-100</v>
      </c>
      <c r="Z16" s="61">
        <v>50000</v>
      </c>
    </row>
    <row r="17" spans="1:26" ht="13.5">
      <c r="A17" s="57" t="s">
        <v>41</v>
      </c>
      <c r="B17" s="18">
        <v>0</v>
      </c>
      <c r="C17" s="18">
        <v>0</v>
      </c>
      <c r="D17" s="58">
        <v>61779344</v>
      </c>
      <c r="E17" s="59">
        <v>61779344</v>
      </c>
      <c r="F17" s="59">
        <v>471973</v>
      </c>
      <c r="G17" s="59">
        <v>1709693</v>
      </c>
      <c r="H17" s="59">
        <v>1370190</v>
      </c>
      <c r="I17" s="59">
        <v>3551856</v>
      </c>
      <c r="J17" s="59">
        <v>1749462</v>
      </c>
      <c r="K17" s="59">
        <v>1992605</v>
      </c>
      <c r="L17" s="59">
        <v>2166694</v>
      </c>
      <c r="M17" s="59">
        <v>5908761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9460617</v>
      </c>
      <c r="W17" s="59">
        <v>30351894</v>
      </c>
      <c r="X17" s="59">
        <v>-20891277</v>
      </c>
      <c r="Y17" s="60">
        <v>-68.83</v>
      </c>
      <c r="Z17" s="61">
        <v>61779344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372792425</v>
      </c>
      <c r="E18" s="72">
        <f t="shared" si="1"/>
        <v>372792425</v>
      </c>
      <c r="F18" s="72">
        <f t="shared" si="1"/>
        <v>12717943</v>
      </c>
      <c r="G18" s="72">
        <f t="shared" si="1"/>
        <v>16519157</v>
      </c>
      <c r="H18" s="72">
        <f t="shared" si="1"/>
        <v>31841070</v>
      </c>
      <c r="I18" s="72">
        <f t="shared" si="1"/>
        <v>61078170</v>
      </c>
      <c r="J18" s="72">
        <f t="shared" si="1"/>
        <v>14799786</v>
      </c>
      <c r="K18" s="72">
        <f t="shared" si="1"/>
        <v>24249034</v>
      </c>
      <c r="L18" s="72">
        <f t="shared" si="1"/>
        <v>24606840</v>
      </c>
      <c r="M18" s="72">
        <f t="shared" si="1"/>
        <v>63655660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124733830</v>
      </c>
      <c r="W18" s="72">
        <f t="shared" si="1"/>
        <v>185039747</v>
      </c>
      <c r="X18" s="72">
        <f t="shared" si="1"/>
        <v>-60305917</v>
      </c>
      <c r="Y18" s="66">
        <f>+IF(W18&lt;&gt;0,(X18/W18)*100,0)</f>
        <v>-32.59079088559281</v>
      </c>
      <c r="Z18" s="73">
        <f t="shared" si="1"/>
        <v>372792425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7099596</v>
      </c>
      <c r="E19" s="76">
        <f t="shared" si="2"/>
        <v>7099596</v>
      </c>
      <c r="F19" s="76">
        <f t="shared" si="2"/>
        <v>29054094</v>
      </c>
      <c r="G19" s="76">
        <f t="shared" si="2"/>
        <v>3632769</v>
      </c>
      <c r="H19" s="76">
        <f t="shared" si="2"/>
        <v>-11060399</v>
      </c>
      <c r="I19" s="76">
        <f t="shared" si="2"/>
        <v>21626464</v>
      </c>
      <c r="J19" s="76">
        <f t="shared" si="2"/>
        <v>3422292</v>
      </c>
      <c r="K19" s="76">
        <f t="shared" si="2"/>
        <v>358840</v>
      </c>
      <c r="L19" s="76">
        <f t="shared" si="2"/>
        <v>3252367</v>
      </c>
      <c r="M19" s="76">
        <f t="shared" si="2"/>
        <v>7033499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28659963</v>
      </c>
      <c r="W19" s="76">
        <f>IF(E10=E18,0,W10-W18)</f>
        <v>179805</v>
      </c>
      <c r="X19" s="76">
        <f t="shared" si="2"/>
        <v>28480158</v>
      </c>
      <c r="Y19" s="77">
        <f>+IF(W19&lt;&gt;0,(X19/W19)*100,0)</f>
        <v>15839.469425210646</v>
      </c>
      <c r="Z19" s="78">
        <f t="shared" si="2"/>
        <v>7099596</v>
      </c>
    </row>
    <row r="20" spans="1:26" ht="13.5">
      <c r="A20" s="57" t="s">
        <v>44</v>
      </c>
      <c r="B20" s="18">
        <v>0</v>
      </c>
      <c r="C20" s="18">
        <v>0</v>
      </c>
      <c r="D20" s="58">
        <v>35043000</v>
      </c>
      <c r="E20" s="59">
        <v>35043000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28161000</v>
      </c>
      <c r="X20" s="59">
        <v>-28161000</v>
      </c>
      <c r="Y20" s="60">
        <v>-100</v>
      </c>
      <c r="Z20" s="61">
        <v>35043000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42142596</v>
      </c>
      <c r="E22" s="87">
        <f t="shared" si="3"/>
        <v>42142596</v>
      </c>
      <c r="F22" s="87">
        <f t="shared" si="3"/>
        <v>29054094</v>
      </c>
      <c r="G22" s="87">
        <f t="shared" si="3"/>
        <v>3632769</v>
      </c>
      <c r="H22" s="87">
        <f t="shared" si="3"/>
        <v>-11060399</v>
      </c>
      <c r="I22" s="87">
        <f t="shared" si="3"/>
        <v>21626464</v>
      </c>
      <c r="J22" s="87">
        <f t="shared" si="3"/>
        <v>3422292</v>
      </c>
      <c r="K22" s="87">
        <f t="shared" si="3"/>
        <v>358840</v>
      </c>
      <c r="L22" s="87">
        <f t="shared" si="3"/>
        <v>3252367</v>
      </c>
      <c r="M22" s="87">
        <f t="shared" si="3"/>
        <v>7033499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28659963</v>
      </c>
      <c r="W22" s="87">
        <f t="shared" si="3"/>
        <v>28340805</v>
      </c>
      <c r="X22" s="87">
        <f t="shared" si="3"/>
        <v>319158</v>
      </c>
      <c r="Y22" s="88">
        <f>+IF(W22&lt;&gt;0,(X22/W22)*100,0)</f>
        <v>1.1261430294587609</v>
      </c>
      <c r="Z22" s="89">
        <f t="shared" si="3"/>
        <v>42142596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42142596</v>
      </c>
      <c r="E24" s="76">
        <f t="shared" si="4"/>
        <v>42142596</v>
      </c>
      <c r="F24" s="76">
        <f t="shared" si="4"/>
        <v>29054094</v>
      </c>
      <c r="G24" s="76">
        <f t="shared" si="4"/>
        <v>3632769</v>
      </c>
      <c r="H24" s="76">
        <f t="shared" si="4"/>
        <v>-11060399</v>
      </c>
      <c r="I24" s="76">
        <f t="shared" si="4"/>
        <v>21626464</v>
      </c>
      <c r="J24" s="76">
        <f t="shared" si="4"/>
        <v>3422292</v>
      </c>
      <c r="K24" s="76">
        <f t="shared" si="4"/>
        <v>358840</v>
      </c>
      <c r="L24" s="76">
        <f t="shared" si="4"/>
        <v>3252367</v>
      </c>
      <c r="M24" s="76">
        <f t="shared" si="4"/>
        <v>7033499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28659963</v>
      </c>
      <c r="W24" s="76">
        <f t="shared" si="4"/>
        <v>28340805</v>
      </c>
      <c r="X24" s="76">
        <f t="shared" si="4"/>
        <v>319158</v>
      </c>
      <c r="Y24" s="77">
        <f>+IF(W24&lt;&gt;0,(X24/W24)*100,0)</f>
        <v>1.1261430294587609</v>
      </c>
      <c r="Z24" s="78">
        <f t="shared" si="4"/>
        <v>42142596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36127100</v>
      </c>
      <c r="E27" s="99">
        <v>36127100</v>
      </c>
      <c r="F27" s="99">
        <v>0</v>
      </c>
      <c r="G27" s="99">
        <v>0</v>
      </c>
      <c r="H27" s="99">
        <v>0</v>
      </c>
      <c r="I27" s="99">
        <v>0</v>
      </c>
      <c r="J27" s="99">
        <v>289393</v>
      </c>
      <c r="K27" s="99">
        <v>11626</v>
      </c>
      <c r="L27" s="99">
        <v>2974439</v>
      </c>
      <c r="M27" s="99">
        <v>3275458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3275458</v>
      </c>
      <c r="W27" s="99">
        <v>18063550</v>
      </c>
      <c r="X27" s="99">
        <v>-14788092</v>
      </c>
      <c r="Y27" s="100">
        <v>-81.87</v>
      </c>
      <c r="Z27" s="101">
        <v>36127100</v>
      </c>
    </row>
    <row r="28" spans="1:26" ht="13.5">
      <c r="A28" s="102" t="s">
        <v>44</v>
      </c>
      <c r="B28" s="18">
        <v>0</v>
      </c>
      <c r="C28" s="18">
        <v>0</v>
      </c>
      <c r="D28" s="58">
        <v>35077100</v>
      </c>
      <c r="E28" s="59">
        <v>35077100</v>
      </c>
      <c r="F28" s="59">
        <v>0</v>
      </c>
      <c r="G28" s="59">
        <v>0</v>
      </c>
      <c r="H28" s="59">
        <v>0</v>
      </c>
      <c r="I28" s="59">
        <v>0</v>
      </c>
      <c r="J28" s="59">
        <v>289393</v>
      </c>
      <c r="K28" s="59">
        <v>0</v>
      </c>
      <c r="L28" s="59">
        <v>2974439</v>
      </c>
      <c r="M28" s="59">
        <v>3263832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3263832</v>
      </c>
      <c r="W28" s="59">
        <v>17538550</v>
      </c>
      <c r="X28" s="59">
        <v>-14274718</v>
      </c>
      <c r="Y28" s="60">
        <v>-81.39</v>
      </c>
      <c r="Z28" s="61">
        <v>35077100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1050000</v>
      </c>
      <c r="E31" s="59">
        <v>1050000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11626</v>
      </c>
      <c r="L31" s="59">
        <v>0</v>
      </c>
      <c r="M31" s="59">
        <v>11626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11626</v>
      </c>
      <c r="W31" s="59">
        <v>525000</v>
      </c>
      <c r="X31" s="59">
        <v>-513374</v>
      </c>
      <c r="Y31" s="60">
        <v>-97.79</v>
      </c>
      <c r="Z31" s="61">
        <v>1050000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36127100</v>
      </c>
      <c r="E32" s="99">
        <f t="shared" si="5"/>
        <v>36127100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289393</v>
      </c>
      <c r="K32" s="99">
        <f t="shared" si="5"/>
        <v>11626</v>
      </c>
      <c r="L32" s="99">
        <f t="shared" si="5"/>
        <v>2974439</v>
      </c>
      <c r="M32" s="99">
        <f t="shared" si="5"/>
        <v>3275458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3275458</v>
      </c>
      <c r="W32" s="99">
        <f t="shared" si="5"/>
        <v>18063550</v>
      </c>
      <c r="X32" s="99">
        <f t="shared" si="5"/>
        <v>-14788092</v>
      </c>
      <c r="Y32" s="100">
        <f>+IF(W32&lt;&gt;0,(X32/W32)*100,0)</f>
        <v>-81.86703056708123</v>
      </c>
      <c r="Z32" s="101">
        <f t="shared" si="5"/>
        <v>36127100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111517089</v>
      </c>
      <c r="C35" s="18">
        <v>0</v>
      </c>
      <c r="D35" s="58">
        <v>172378473</v>
      </c>
      <c r="E35" s="59">
        <v>172378473</v>
      </c>
      <c r="F35" s="59">
        <v>78704527</v>
      </c>
      <c r="G35" s="59">
        <v>78704527</v>
      </c>
      <c r="H35" s="59">
        <v>78704527</v>
      </c>
      <c r="I35" s="59">
        <v>78704527</v>
      </c>
      <c r="J35" s="59">
        <v>78704527</v>
      </c>
      <c r="K35" s="59">
        <v>111517089</v>
      </c>
      <c r="L35" s="59">
        <v>111517089</v>
      </c>
      <c r="M35" s="59">
        <v>111517089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111517089</v>
      </c>
      <c r="W35" s="59">
        <v>86189237</v>
      </c>
      <c r="X35" s="59">
        <v>25327852</v>
      </c>
      <c r="Y35" s="60">
        <v>29.39</v>
      </c>
      <c r="Z35" s="61">
        <v>172378473</v>
      </c>
    </row>
    <row r="36" spans="1:26" ht="13.5">
      <c r="A36" s="57" t="s">
        <v>53</v>
      </c>
      <c r="B36" s="18">
        <v>1208389191</v>
      </c>
      <c r="C36" s="18">
        <v>0</v>
      </c>
      <c r="D36" s="58">
        <v>809511892</v>
      </c>
      <c r="E36" s="59">
        <v>809511892</v>
      </c>
      <c r="F36" s="59">
        <v>758468997</v>
      </c>
      <c r="G36" s="59">
        <v>758468997</v>
      </c>
      <c r="H36" s="59">
        <v>758468997</v>
      </c>
      <c r="I36" s="59">
        <v>758468997</v>
      </c>
      <c r="J36" s="59">
        <v>758468997</v>
      </c>
      <c r="K36" s="59">
        <v>1208389191</v>
      </c>
      <c r="L36" s="59">
        <v>1208389191</v>
      </c>
      <c r="M36" s="59">
        <v>1208389191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1208389191</v>
      </c>
      <c r="W36" s="59">
        <v>404755946</v>
      </c>
      <c r="X36" s="59">
        <v>803633245</v>
      </c>
      <c r="Y36" s="60">
        <v>198.55</v>
      </c>
      <c r="Z36" s="61">
        <v>809511892</v>
      </c>
    </row>
    <row r="37" spans="1:26" ht="13.5">
      <c r="A37" s="57" t="s">
        <v>54</v>
      </c>
      <c r="B37" s="18">
        <v>538794265</v>
      </c>
      <c r="C37" s="18">
        <v>0</v>
      </c>
      <c r="D37" s="58">
        <v>576215123</v>
      </c>
      <c r="E37" s="59">
        <v>576215123</v>
      </c>
      <c r="F37" s="59">
        <v>447338150</v>
      </c>
      <c r="G37" s="59">
        <v>447338150</v>
      </c>
      <c r="H37" s="59">
        <v>447338150</v>
      </c>
      <c r="I37" s="59">
        <v>447338150</v>
      </c>
      <c r="J37" s="59">
        <v>447338150</v>
      </c>
      <c r="K37" s="59">
        <v>538794265</v>
      </c>
      <c r="L37" s="59">
        <v>538794265</v>
      </c>
      <c r="M37" s="59">
        <v>538794265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538794265</v>
      </c>
      <c r="W37" s="59">
        <v>288107562</v>
      </c>
      <c r="X37" s="59">
        <v>250686703</v>
      </c>
      <c r="Y37" s="60">
        <v>87.01</v>
      </c>
      <c r="Z37" s="61">
        <v>576215123</v>
      </c>
    </row>
    <row r="38" spans="1:26" ht="13.5">
      <c r="A38" s="57" t="s">
        <v>55</v>
      </c>
      <c r="B38" s="18">
        <v>77721063</v>
      </c>
      <c r="C38" s="18">
        <v>0</v>
      </c>
      <c r="D38" s="58">
        <v>65574294</v>
      </c>
      <c r="E38" s="59">
        <v>65574294</v>
      </c>
      <c r="F38" s="59">
        <v>121065288</v>
      </c>
      <c r="G38" s="59">
        <v>121065288</v>
      </c>
      <c r="H38" s="59">
        <v>121065288</v>
      </c>
      <c r="I38" s="59">
        <v>121065288</v>
      </c>
      <c r="J38" s="59">
        <v>121065288</v>
      </c>
      <c r="K38" s="59">
        <v>77721063</v>
      </c>
      <c r="L38" s="59">
        <v>77721063</v>
      </c>
      <c r="M38" s="59">
        <v>77721063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77721063</v>
      </c>
      <c r="W38" s="59">
        <v>32787147</v>
      </c>
      <c r="X38" s="59">
        <v>44933916</v>
      </c>
      <c r="Y38" s="60">
        <v>137.05</v>
      </c>
      <c r="Z38" s="61">
        <v>65574294</v>
      </c>
    </row>
    <row r="39" spans="1:26" ht="13.5">
      <c r="A39" s="57" t="s">
        <v>56</v>
      </c>
      <c r="B39" s="18">
        <v>703390952</v>
      </c>
      <c r="C39" s="18">
        <v>0</v>
      </c>
      <c r="D39" s="58">
        <v>340100948</v>
      </c>
      <c r="E39" s="59">
        <v>340100948</v>
      </c>
      <c r="F39" s="59">
        <v>268770086</v>
      </c>
      <c r="G39" s="59">
        <v>268770086</v>
      </c>
      <c r="H39" s="59">
        <v>268770086</v>
      </c>
      <c r="I39" s="59">
        <v>268770086</v>
      </c>
      <c r="J39" s="59">
        <v>268770086</v>
      </c>
      <c r="K39" s="59">
        <v>703390952</v>
      </c>
      <c r="L39" s="59">
        <v>703390952</v>
      </c>
      <c r="M39" s="59">
        <v>703390952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703390952</v>
      </c>
      <c r="W39" s="59">
        <v>170050474</v>
      </c>
      <c r="X39" s="59">
        <v>533340478</v>
      </c>
      <c r="Y39" s="60">
        <v>313.64</v>
      </c>
      <c r="Z39" s="61">
        <v>340100948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16786956</v>
      </c>
      <c r="C42" s="18">
        <v>0</v>
      </c>
      <c r="D42" s="58">
        <v>-62267653</v>
      </c>
      <c r="E42" s="59">
        <v>-62267653</v>
      </c>
      <c r="F42" s="59">
        <v>21541403</v>
      </c>
      <c r="G42" s="59">
        <v>-8698218</v>
      </c>
      <c r="H42" s="59">
        <v>-7260148</v>
      </c>
      <c r="I42" s="59">
        <v>5583037</v>
      </c>
      <c r="J42" s="59">
        <v>932701</v>
      </c>
      <c r="K42" s="59">
        <v>-3789527</v>
      </c>
      <c r="L42" s="59">
        <v>7594935</v>
      </c>
      <c r="M42" s="59">
        <v>4738109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10321146</v>
      </c>
      <c r="W42" s="59">
        <v>-1970509</v>
      </c>
      <c r="X42" s="59">
        <v>12291655</v>
      </c>
      <c r="Y42" s="60">
        <v>-623.78</v>
      </c>
      <c r="Z42" s="61">
        <v>-62267653</v>
      </c>
    </row>
    <row r="43" spans="1:26" ht="13.5">
      <c r="A43" s="57" t="s">
        <v>59</v>
      </c>
      <c r="B43" s="18">
        <v>-27966085</v>
      </c>
      <c r="C43" s="18">
        <v>0</v>
      </c>
      <c r="D43" s="58">
        <v>-36127100</v>
      </c>
      <c r="E43" s="59">
        <v>-36127100</v>
      </c>
      <c r="F43" s="59">
        <v>-160264</v>
      </c>
      <c r="G43" s="59">
        <v>-53264</v>
      </c>
      <c r="H43" s="59">
        <v>-160264</v>
      </c>
      <c r="I43" s="59">
        <v>-373792</v>
      </c>
      <c r="J43" s="59">
        <v>-289393</v>
      </c>
      <c r="K43" s="59">
        <v>-11626</v>
      </c>
      <c r="L43" s="59">
        <v>-2974439</v>
      </c>
      <c r="M43" s="59">
        <v>-3275458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-3649250</v>
      </c>
      <c r="W43" s="59">
        <v>-26595000</v>
      </c>
      <c r="X43" s="59">
        <v>22945750</v>
      </c>
      <c r="Y43" s="60">
        <v>-86.28</v>
      </c>
      <c r="Z43" s="61">
        <v>-36127100</v>
      </c>
    </row>
    <row r="44" spans="1:26" ht="13.5">
      <c r="A44" s="57" t="s">
        <v>60</v>
      </c>
      <c r="B44" s="18">
        <v>-4857835</v>
      </c>
      <c r="C44" s="18">
        <v>0</v>
      </c>
      <c r="D44" s="58">
        <v>-5348904</v>
      </c>
      <c r="E44" s="59">
        <v>-5348904</v>
      </c>
      <c r="F44" s="59">
        <v>0</v>
      </c>
      <c r="G44" s="59">
        <v>0</v>
      </c>
      <c r="H44" s="59">
        <v>0</v>
      </c>
      <c r="I44" s="59">
        <v>0</v>
      </c>
      <c r="J44" s="59">
        <v>-186264</v>
      </c>
      <c r="K44" s="59">
        <v>-186264</v>
      </c>
      <c r="L44" s="59">
        <v>-186264</v>
      </c>
      <c r="M44" s="59">
        <v>-558792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-558792</v>
      </c>
      <c r="W44" s="59">
        <v>-2917584</v>
      </c>
      <c r="X44" s="59">
        <v>2358792</v>
      </c>
      <c r="Y44" s="60">
        <v>-80.85</v>
      </c>
      <c r="Z44" s="61">
        <v>-5348904</v>
      </c>
    </row>
    <row r="45" spans="1:26" ht="13.5">
      <c r="A45" s="69" t="s">
        <v>61</v>
      </c>
      <c r="B45" s="21">
        <v>2591295</v>
      </c>
      <c r="C45" s="21">
        <v>0</v>
      </c>
      <c r="D45" s="98">
        <v>-85160914</v>
      </c>
      <c r="E45" s="99">
        <v>-85160914</v>
      </c>
      <c r="F45" s="99">
        <v>23186208</v>
      </c>
      <c r="G45" s="99">
        <v>14434726</v>
      </c>
      <c r="H45" s="99">
        <v>7014314</v>
      </c>
      <c r="I45" s="99">
        <v>7014314</v>
      </c>
      <c r="J45" s="99">
        <v>7471358</v>
      </c>
      <c r="K45" s="99">
        <v>3483941</v>
      </c>
      <c r="L45" s="99">
        <v>7918173</v>
      </c>
      <c r="M45" s="99">
        <v>7918173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7918173</v>
      </c>
      <c r="W45" s="99">
        <v>-12900350</v>
      </c>
      <c r="X45" s="99">
        <v>20818523</v>
      </c>
      <c r="Y45" s="100">
        <v>-161.38</v>
      </c>
      <c r="Z45" s="101">
        <v>-85160914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-33448792</v>
      </c>
      <c r="C49" s="51">
        <v>0</v>
      </c>
      <c r="D49" s="128">
        <v>10265584</v>
      </c>
      <c r="E49" s="53">
        <v>7513839</v>
      </c>
      <c r="F49" s="53">
        <v>0</v>
      </c>
      <c r="G49" s="53">
        <v>0</v>
      </c>
      <c r="H49" s="53">
        <v>0</v>
      </c>
      <c r="I49" s="53">
        <v>15086939</v>
      </c>
      <c r="J49" s="53">
        <v>0</v>
      </c>
      <c r="K49" s="53">
        <v>0</v>
      </c>
      <c r="L49" s="53">
        <v>0</v>
      </c>
      <c r="M49" s="53">
        <v>7044267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6339576</v>
      </c>
      <c r="W49" s="53">
        <v>38611343</v>
      </c>
      <c r="X49" s="53">
        <v>251780512</v>
      </c>
      <c r="Y49" s="53">
        <v>303193268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11144702</v>
      </c>
      <c r="C51" s="51">
        <v>0</v>
      </c>
      <c r="D51" s="128">
        <v>17059733</v>
      </c>
      <c r="E51" s="53">
        <v>15755218</v>
      </c>
      <c r="F51" s="53">
        <v>0</v>
      </c>
      <c r="G51" s="53">
        <v>0</v>
      </c>
      <c r="H51" s="53">
        <v>0</v>
      </c>
      <c r="I51" s="53">
        <v>13410279</v>
      </c>
      <c r="J51" s="53">
        <v>0</v>
      </c>
      <c r="K51" s="53">
        <v>0</v>
      </c>
      <c r="L51" s="53">
        <v>0</v>
      </c>
      <c r="M51" s="53">
        <v>13064940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13063962</v>
      </c>
      <c r="W51" s="53">
        <v>13073940</v>
      </c>
      <c r="X51" s="53">
        <v>319078710</v>
      </c>
      <c r="Y51" s="53">
        <v>415651484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70.44173277932184</v>
      </c>
      <c r="E58" s="7">
        <f t="shared" si="6"/>
        <v>70.44173277932184</v>
      </c>
      <c r="F58" s="7">
        <f t="shared" si="6"/>
        <v>62.46702278375606</v>
      </c>
      <c r="G58" s="7">
        <f t="shared" si="6"/>
        <v>67.67260121291491</v>
      </c>
      <c r="H58" s="7">
        <f t="shared" si="6"/>
        <v>118.37188403865666</v>
      </c>
      <c r="I58" s="7">
        <f t="shared" si="6"/>
        <v>82.56033547922326</v>
      </c>
      <c r="J58" s="7">
        <f t="shared" si="6"/>
        <v>116.68833377986114</v>
      </c>
      <c r="K58" s="7">
        <f t="shared" si="6"/>
        <v>83.27039012818733</v>
      </c>
      <c r="L58" s="7">
        <f t="shared" si="6"/>
        <v>92.47640401846346</v>
      </c>
      <c r="M58" s="7">
        <f t="shared" si="6"/>
        <v>96.369831751766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89.022496277861</v>
      </c>
      <c r="W58" s="7">
        <f t="shared" si="6"/>
        <v>87.2102931053578</v>
      </c>
      <c r="X58" s="7">
        <f t="shared" si="6"/>
        <v>0</v>
      </c>
      <c r="Y58" s="7">
        <f t="shared" si="6"/>
        <v>0</v>
      </c>
      <c r="Z58" s="8">
        <f t="shared" si="6"/>
        <v>70.44173277932184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85.00000233286188</v>
      </c>
      <c r="E59" s="10">
        <f t="shared" si="7"/>
        <v>85.00000233286188</v>
      </c>
      <c r="F59" s="10">
        <f t="shared" si="7"/>
        <v>68.55724606007594</v>
      </c>
      <c r="G59" s="10">
        <f t="shared" si="7"/>
        <v>80.61272560892282</v>
      </c>
      <c r="H59" s="10">
        <f t="shared" si="7"/>
        <v>414.35548488586596</v>
      </c>
      <c r="I59" s="10">
        <f t="shared" si="7"/>
        <v>184.33711588112246</v>
      </c>
      <c r="J59" s="10">
        <f t="shared" si="7"/>
        <v>281.6178135015031</v>
      </c>
      <c r="K59" s="10">
        <f t="shared" si="7"/>
        <v>21.287172310091503</v>
      </c>
      <c r="L59" s="10">
        <f t="shared" si="7"/>
        <v>61.15638479927629</v>
      </c>
      <c r="M59" s="10">
        <f t="shared" si="7"/>
        <v>88.48088573383754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127.74502190062445</v>
      </c>
      <c r="W59" s="10">
        <f t="shared" si="7"/>
        <v>83.86782240096437</v>
      </c>
      <c r="X59" s="10">
        <f t="shared" si="7"/>
        <v>0</v>
      </c>
      <c r="Y59" s="10">
        <f t="shared" si="7"/>
        <v>0</v>
      </c>
      <c r="Z59" s="11">
        <f t="shared" si="7"/>
        <v>85.00000233286188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73.57885961709604</v>
      </c>
      <c r="E60" s="13">
        <f t="shared" si="7"/>
        <v>73.57885961709604</v>
      </c>
      <c r="F60" s="13">
        <f t="shared" si="7"/>
        <v>67.68737776985265</v>
      </c>
      <c r="G60" s="13">
        <f t="shared" si="7"/>
        <v>72.29840623029224</v>
      </c>
      <c r="H60" s="13">
        <f t="shared" si="7"/>
        <v>63.52482697750289</v>
      </c>
      <c r="I60" s="13">
        <f t="shared" si="7"/>
        <v>67.8006277220429</v>
      </c>
      <c r="J60" s="13">
        <f t="shared" si="7"/>
        <v>86.61541164733678</v>
      </c>
      <c r="K60" s="13">
        <f t="shared" si="7"/>
        <v>137.597967839028</v>
      </c>
      <c r="L60" s="13">
        <f t="shared" si="7"/>
        <v>129.78360468391654</v>
      </c>
      <c r="M60" s="13">
        <f t="shared" si="7"/>
        <v>116.76520056713858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88.342357267835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73.57885961709604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75.00000015682403</v>
      </c>
      <c r="E61" s="13">
        <f t="shared" si="7"/>
        <v>75.00000015682403</v>
      </c>
      <c r="F61" s="13">
        <f t="shared" si="7"/>
        <v>79.0918633227609</v>
      </c>
      <c r="G61" s="13">
        <f t="shared" si="7"/>
        <v>84.74994441998555</v>
      </c>
      <c r="H61" s="13">
        <f t="shared" si="7"/>
        <v>75.89875112042196</v>
      </c>
      <c r="I61" s="13">
        <f t="shared" si="7"/>
        <v>79.91783533808764</v>
      </c>
      <c r="J61" s="13">
        <f t="shared" si="7"/>
        <v>109.25770881012266</v>
      </c>
      <c r="K61" s="13">
        <f t="shared" si="7"/>
        <v>102.04172566930356</v>
      </c>
      <c r="L61" s="13">
        <f t="shared" si="7"/>
        <v>222.38242175115613</v>
      </c>
      <c r="M61" s="13">
        <f t="shared" si="7"/>
        <v>128.630402518593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99.07908384772568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75.00000015682403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70.00000497809496</v>
      </c>
      <c r="E62" s="13">
        <f t="shared" si="7"/>
        <v>70.00000497809496</v>
      </c>
      <c r="F62" s="13">
        <f t="shared" si="7"/>
        <v>30.743440343027373</v>
      </c>
      <c r="G62" s="13">
        <f t="shared" si="7"/>
        <v>3.148248036016598</v>
      </c>
      <c r="H62" s="13">
        <f t="shared" si="7"/>
        <v>45.782389028040406</v>
      </c>
      <c r="I62" s="13">
        <f t="shared" si="7"/>
        <v>28.925377770326023</v>
      </c>
      <c r="J62" s="13">
        <f t="shared" si="7"/>
        <v>5.846996866749145</v>
      </c>
      <c r="K62" s="13">
        <f t="shared" si="7"/>
        <v>150.41847711515038</v>
      </c>
      <c r="L62" s="13">
        <f t="shared" si="7"/>
        <v>296.97421579203416</v>
      </c>
      <c r="M62" s="13">
        <f t="shared" si="7"/>
        <v>124.69909729187563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62.22886129064242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70.00000497809496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69.999987836783</v>
      </c>
      <c r="E63" s="13">
        <f t="shared" si="7"/>
        <v>69.999987836783</v>
      </c>
      <c r="F63" s="13">
        <f t="shared" si="7"/>
        <v>32.17656399539754</v>
      </c>
      <c r="G63" s="13">
        <f t="shared" si="7"/>
        <v>79.70607344011802</v>
      </c>
      <c r="H63" s="13">
        <f t="shared" si="7"/>
        <v>39.351113743553846</v>
      </c>
      <c r="I63" s="13">
        <f t="shared" si="7"/>
        <v>49.88578488899519</v>
      </c>
      <c r="J63" s="13">
        <f t="shared" si="7"/>
        <v>49.91989621713382</v>
      </c>
      <c r="K63" s="13">
        <f t="shared" si="7"/>
        <v>97.96503434478817</v>
      </c>
      <c r="L63" s="13">
        <f t="shared" si="7"/>
        <v>45.79791196102585</v>
      </c>
      <c r="M63" s="13">
        <f t="shared" si="7"/>
        <v>64.32032442014352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57.01951945344826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69.999987836783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70.00000776824025</v>
      </c>
      <c r="E64" s="13">
        <f t="shared" si="7"/>
        <v>70.00000776824025</v>
      </c>
      <c r="F64" s="13">
        <f t="shared" si="7"/>
        <v>57.11289995264831</v>
      </c>
      <c r="G64" s="13">
        <f t="shared" si="7"/>
        <v>44.43997988812368</v>
      </c>
      <c r="H64" s="13">
        <f t="shared" si="7"/>
        <v>42.44101542316113</v>
      </c>
      <c r="I64" s="13">
        <f t="shared" si="7"/>
        <v>48.206534635329575</v>
      </c>
      <c r="J64" s="13">
        <f t="shared" si="7"/>
        <v>22.9632814056712</v>
      </c>
      <c r="K64" s="13">
        <f t="shared" si="7"/>
        <v>94.44035405895569</v>
      </c>
      <c r="L64" s="13">
        <f t="shared" si="7"/>
        <v>47.817805701187886</v>
      </c>
      <c r="M64" s="13">
        <f t="shared" si="7"/>
        <v>54.70077955466655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51.40860328514649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70.00000776824025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>
        <v>297291544</v>
      </c>
      <c r="E67" s="25">
        <v>297291544</v>
      </c>
      <c r="F67" s="25">
        <v>21711960</v>
      </c>
      <c r="G67" s="25">
        <v>19718778</v>
      </c>
      <c r="H67" s="25">
        <v>20379826</v>
      </c>
      <c r="I67" s="25">
        <v>61810564</v>
      </c>
      <c r="J67" s="25">
        <v>17595022</v>
      </c>
      <c r="K67" s="25">
        <v>23283424</v>
      </c>
      <c r="L67" s="25">
        <v>13485453</v>
      </c>
      <c r="M67" s="25">
        <v>54363899</v>
      </c>
      <c r="N67" s="25"/>
      <c r="O67" s="25"/>
      <c r="P67" s="25"/>
      <c r="Q67" s="25"/>
      <c r="R67" s="25"/>
      <c r="S67" s="25"/>
      <c r="T67" s="25"/>
      <c r="U67" s="25"/>
      <c r="V67" s="25">
        <v>116174463</v>
      </c>
      <c r="W67" s="25">
        <v>128981095</v>
      </c>
      <c r="X67" s="25"/>
      <c r="Y67" s="24"/>
      <c r="Z67" s="26">
        <v>297291544</v>
      </c>
    </row>
    <row r="68" spans="1:26" ht="13.5" hidden="1">
      <c r="A68" s="36" t="s">
        <v>31</v>
      </c>
      <c r="B68" s="18"/>
      <c r="C68" s="18"/>
      <c r="D68" s="19">
        <v>53582255</v>
      </c>
      <c r="E68" s="20">
        <v>53582255</v>
      </c>
      <c r="F68" s="20">
        <v>3914479</v>
      </c>
      <c r="G68" s="20">
        <v>3468502</v>
      </c>
      <c r="H68" s="20">
        <v>3534440</v>
      </c>
      <c r="I68" s="20">
        <v>10917421</v>
      </c>
      <c r="J68" s="20">
        <v>3525326</v>
      </c>
      <c r="K68" s="20">
        <v>8709339</v>
      </c>
      <c r="L68" s="20">
        <v>3500807</v>
      </c>
      <c r="M68" s="20">
        <v>15735472</v>
      </c>
      <c r="N68" s="20"/>
      <c r="O68" s="20"/>
      <c r="P68" s="20"/>
      <c r="Q68" s="20"/>
      <c r="R68" s="20"/>
      <c r="S68" s="20"/>
      <c r="T68" s="20"/>
      <c r="U68" s="20"/>
      <c r="V68" s="20">
        <v>26652893</v>
      </c>
      <c r="W68" s="20">
        <v>37192747</v>
      </c>
      <c r="X68" s="20"/>
      <c r="Y68" s="19"/>
      <c r="Z68" s="22">
        <v>53582255</v>
      </c>
    </row>
    <row r="69" spans="1:26" ht="13.5" hidden="1">
      <c r="A69" s="37" t="s">
        <v>32</v>
      </c>
      <c r="B69" s="18"/>
      <c r="C69" s="18"/>
      <c r="D69" s="19">
        <v>222716685</v>
      </c>
      <c r="E69" s="20">
        <v>222716685</v>
      </c>
      <c r="F69" s="20">
        <v>16072651</v>
      </c>
      <c r="G69" s="20">
        <v>14589749</v>
      </c>
      <c r="H69" s="20">
        <v>14921470</v>
      </c>
      <c r="I69" s="20">
        <v>45583870</v>
      </c>
      <c r="J69" s="20">
        <v>12241923</v>
      </c>
      <c r="K69" s="20">
        <v>12743085</v>
      </c>
      <c r="L69" s="20">
        <v>7959322</v>
      </c>
      <c r="M69" s="20">
        <v>32944330</v>
      </c>
      <c r="N69" s="20"/>
      <c r="O69" s="20"/>
      <c r="P69" s="20"/>
      <c r="Q69" s="20"/>
      <c r="R69" s="20"/>
      <c r="S69" s="20"/>
      <c r="T69" s="20"/>
      <c r="U69" s="20"/>
      <c r="V69" s="20">
        <v>78528200</v>
      </c>
      <c r="W69" s="20">
        <v>81292044</v>
      </c>
      <c r="X69" s="20"/>
      <c r="Y69" s="19"/>
      <c r="Z69" s="22">
        <v>222716685</v>
      </c>
    </row>
    <row r="70" spans="1:26" ht="13.5" hidden="1">
      <c r="A70" s="38" t="s">
        <v>105</v>
      </c>
      <c r="B70" s="18"/>
      <c r="C70" s="18"/>
      <c r="D70" s="19">
        <v>159414341</v>
      </c>
      <c r="E70" s="20">
        <v>159414341</v>
      </c>
      <c r="F70" s="20">
        <v>10104272</v>
      </c>
      <c r="G70" s="20">
        <v>9360379</v>
      </c>
      <c r="H70" s="20">
        <v>9177346</v>
      </c>
      <c r="I70" s="20">
        <v>28641997</v>
      </c>
      <c r="J70" s="20">
        <v>7412428</v>
      </c>
      <c r="K70" s="20">
        <v>7500371</v>
      </c>
      <c r="L70" s="20">
        <v>3658840</v>
      </c>
      <c r="M70" s="20">
        <v>18571639</v>
      </c>
      <c r="N70" s="20"/>
      <c r="O70" s="20"/>
      <c r="P70" s="20"/>
      <c r="Q70" s="20"/>
      <c r="R70" s="20"/>
      <c r="S70" s="20"/>
      <c r="T70" s="20"/>
      <c r="U70" s="20"/>
      <c r="V70" s="20">
        <v>47213636</v>
      </c>
      <c r="W70" s="20">
        <v>58654168</v>
      </c>
      <c r="X70" s="20"/>
      <c r="Y70" s="19"/>
      <c r="Z70" s="22">
        <v>159414341</v>
      </c>
    </row>
    <row r="71" spans="1:26" ht="13.5" hidden="1">
      <c r="A71" s="38" t="s">
        <v>106</v>
      </c>
      <c r="B71" s="18"/>
      <c r="C71" s="18"/>
      <c r="D71" s="19">
        <v>28123208</v>
      </c>
      <c r="E71" s="20">
        <v>28123208</v>
      </c>
      <c r="F71" s="20">
        <v>1726043</v>
      </c>
      <c r="G71" s="20">
        <v>1310729</v>
      </c>
      <c r="H71" s="20">
        <v>1818162</v>
      </c>
      <c r="I71" s="20">
        <v>4854934</v>
      </c>
      <c r="J71" s="20">
        <v>843852</v>
      </c>
      <c r="K71" s="20">
        <v>1366144</v>
      </c>
      <c r="L71" s="20">
        <v>378216</v>
      </c>
      <c r="M71" s="20">
        <v>2588212</v>
      </c>
      <c r="N71" s="20"/>
      <c r="O71" s="20"/>
      <c r="P71" s="20"/>
      <c r="Q71" s="20"/>
      <c r="R71" s="20"/>
      <c r="S71" s="20"/>
      <c r="T71" s="20"/>
      <c r="U71" s="20"/>
      <c r="V71" s="20">
        <v>7443146</v>
      </c>
      <c r="W71" s="20">
        <v>10373496</v>
      </c>
      <c r="X71" s="20"/>
      <c r="Y71" s="19"/>
      <c r="Z71" s="22">
        <v>28123208</v>
      </c>
    </row>
    <row r="72" spans="1:26" ht="13.5" hidden="1">
      <c r="A72" s="38" t="s">
        <v>107</v>
      </c>
      <c r="B72" s="18"/>
      <c r="C72" s="18"/>
      <c r="D72" s="19">
        <v>19731622</v>
      </c>
      <c r="E72" s="20">
        <v>19731622</v>
      </c>
      <c r="F72" s="20">
        <v>2231848</v>
      </c>
      <c r="G72" s="20">
        <v>2047110</v>
      </c>
      <c r="H72" s="20">
        <v>2042885</v>
      </c>
      <c r="I72" s="20">
        <v>6321843</v>
      </c>
      <c r="J72" s="20">
        <v>2073560</v>
      </c>
      <c r="K72" s="20">
        <v>2029420</v>
      </c>
      <c r="L72" s="20">
        <v>2074195</v>
      </c>
      <c r="M72" s="20">
        <v>6177175</v>
      </c>
      <c r="N72" s="20"/>
      <c r="O72" s="20"/>
      <c r="P72" s="20"/>
      <c r="Q72" s="20"/>
      <c r="R72" s="20"/>
      <c r="S72" s="20"/>
      <c r="T72" s="20"/>
      <c r="U72" s="20"/>
      <c r="V72" s="20">
        <v>12499018</v>
      </c>
      <c r="W72" s="20">
        <v>6602633</v>
      </c>
      <c r="X72" s="20"/>
      <c r="Y72" s="19"/>
      <c r="Z72" s="22">
        <v>19731622</v>
      </c>
    </row>
    <row r="73" spans="1:26" ht="13.5" hidden="1">
      <c r="A73" s="38" t="s">
        <v>108</v>
      </c>
      <c r="B73" s="18"/>
      <c r="C73" s="18"/>
      <c r="D73" s="19">
        <v>15447514</v>
      </c>
      <c r="E73" s="20">
        <v>15447514</v>
      </c>
      <c r="F73" s="20">
        <v>2010488</v>
      </c>
      <c r="G73" s="20">
        <v>1871531</v>
      </c>
      <c r="H73" s="20">
        <v>1883077</v>
      </c>
      <c r="I73" s="20">
        <v>5765096</v>
      </c>
      <c r="J73" s="20">
        <v>1912083</v>
      </c>
      <c r="K73" s="20">
        <v>1847150</v>
      </c>
      <c r="L73" s="20">
        <v>1848071</v>
      </c>
      <c r="M73" s="20">
        <v>5607304</v>
      </c>
      <c r="N73" s="20"/>
      <c r="O73" s="20"/>
      <c r="P73" s="20"/>
      <c r="Q73" s="20"/>
      <c r="R73" s="20"/>
      <c r="S73" s="20"/>
      <c r="T73" s="20"/>
      <c r="U73" s="20"/>
      <c r="V73" s="20">
        <v>11372400</v>
      </c>
      <c r="W73" s="20">
        <v>5661747</v>
      </c>
      <c r="X73" s="20"/>
      <c r="Y73" s="19"/>
      <c r="Z73" s="22">
        <v>15447514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>
        <v>20992604</v>
      </c>
      <c r="E75" s="29">
        <v>20992604</v>
      </c>
      <c r="F75" s="29">
        <v>1724830</v>
      </c>
      <c r="G75" s="29">
        <v>1660527</v>
      </c>
      <c r="H75" s="29">
        <v>1923916</v>
      </c>
      <c r="I75" s="29">
        <v>5309273</v>
      </c>
      <c r="J75" s="29">
        <v>1827773</v>
      </c>
      <c r="K75" s="29">
        <v>1831000</v>
      </c>
      <c r="L75" s="29">
        <v>2025324</v>
      </c>
      <c r="M75" s="29">
        <v>5684097</v>
      </c>
      <c r="N75" s="29"/>
      <c r="O75" s="29"/>
      <c r="P75" s="29"/>
      <c r="Q75" s="29"/>
      <c r="R75" s="29"/>
      <c r="S75" s="29"/>
      <c r="T75" s="29"/>
      <c r="U75" s="29"/>
      <c r="V75" s="29">
        <v>10993370</v>
      </c>
      <c r="W75" s="29">
        <v>10496304</v>
      </c>
      <c r="X75" s="29"/>
      <c r="Y75" s="28"/>
      <c r="Z75" s="30">
        <v>20992604</v>
      </c>
    </row>
    <row r="76" spans="1:26" ht="13.5" hidden="1">
      <c r="A76" s="41" t="s">
        <v>112</v>
      </c>
      <c r="B76" s="31">
        <v>184732250</v>
      </c>
      <c r="C76" s="31"/>
      <c r="D76" s="32">
        <v>209417315</v>
      </c>
      <c r="E76" s="33">
        <v>209417315</v>
      </c>
      <c r="F76" s="33">
        <v>13562815</v>
      </c>
      <c r="G76" s="33">
        <v>13344210</v>
      </c>
      <c r="H76" s="33">
        <v>24123984</v>
      </c>
      <c r="I76" s="33">
        <v>51031009</v>
      </c>
      <c r="J76" s="33">
        <v>20531338</v>
      </c>
      <c r="K76" s="33">
        <v>19388198</v>
      </c>
      <c r="L76" s="33">
        <v>12470862</v>
      </c>
      <c r="M76" s="33">
        <v>52390398</v>
      </c>
      <c r="N76" s="33"/>
      <c r="O76" s="33"/>
      <c r="P76" s="33"/>
      <c r="Q76" s="33"/>
      <c r="R76" s="33"/>
      <c r="S76" s="33"/>
      <c r="T76" s="33"/>
      <c r="U76" s="33"/>
      <c r="V76" s="33">
        <v>103421407</v>
      </c>
      <c r="W76" s="33">
        <v>112484791</v>
      </c>
      <c r="X76" s="33"/>
      <c r="Y76" s="32"/>
      <c r="Z76" s="34">
        <v>209417315</v>
      </c>
    </row>
    <row r="77" spans="1:26" ht="13.5" hidden="1">
      <c r="A77" s="36" t="s">
        <v>31</v>
      </c>
      <c r="B77" s="18"/>
      <c r="C77" s="18"/>
      <c r="D77" s="19">
        <v>45544918</v>
      </c>
      <c r="E77" s="20">
        <v>45544918</v>
      </c>
      <c r="F77" s="20">
        <v>2683659</v>
      </c>
      <c r="G77" s="20">
        <v>2796054</v>
      </c>
      <c r="H77" s="20">
        <v>14645146</v>
      </c>
      <c r="I77" s="20">
        <v>20124859</v>
      </c>
      <c r="J77" s="20">
        <v>9927946</v>
      </c>
      <c r="K77" s="20">
        <v>1853972</v>
      </c>
      <c r="L77" s="20">
        <v>2140967</v>
      </c>
      <c r="M77" s="20">
        <v>13922885</v>
      </c>
      <c r="N77" s="20"/>
      <c r="O77" s="20"/>
      <c r="P77" s="20"/>
      <c r="Q77" s="20"/>
      <c r="R77" s="20"/>
      <c r="S77" s="20"/>
      <c r="T77" s="20"/>
      <c r="U77" s="20"/>
      <c r="V77" s="20">
        <v>34047744</v>
      </c>
      <c r="W77" s="20">
        <v>31192747</v>
      </c>
      <c r="X77" s="20"/>
      <c r="Y77" s="19"/>
      <c r="Z77" s="22">
        <v>45544918</v>
      </c>
    </row>
    <row r="78" spans="1:26" ht="13.5" hidden="1">
      <c r="A78" s="37" t="s">
        <v>32</v>
      </c>
      <c r="B78" s="18">
        <v>160871085</v>
      </c>
      <c r="C78" s="18"/>
      <c r="D78" s="19">
        <v>163872397</v>
      </c>
      <c r="E78" s="20">
        <v>163872397</v>
      </c>
      <c r="F78" s="20">
        <v>10879156</v>
      </c>
      <c r="G78" s="20">
        <v>10548156</v>
      </c>
      <c r="H78" s="20">
        <v>9478838</v>
      </c>
      <c r="I78" s="20">
        <v>30906150</v>
      </c>
      <c r="J78" s="20">
        <v>10603392</v>
      </c>
      <c r="K78" s="20">
        <v>17534226</v>
      </c>
      <c r="L78" s="20">
        <v>10329895</v>
      </c>
      <c r="M78" s="20">
        <v>38467513</v>
      </c>
      <c r="N78" s="20"/>
      <c r="O78" s="20"/>
      <c r="P78" s="20"/>
      <c r="Q78" s="20"/>
      <c r="R78" s="20"/>
      <c r="S78" s="20"/>
      <c r="T78" s="20"/>
      <c r="U78" s="20"/>
      <c r="V78" s="20">
        <v>69373663</v>
      </c>
      <c r="W78" s="20">
        <v>81292044</v>
      </c>
      <c r="X78" s="20"/>
      <c r="Y78" s="19"/>
      <c r="Z78" s="22">
        <v>163872397</v>
      </c>
    </row>
    <row r="79" spans="1:26" ht="13.5" hidden="1">
      <c r="A79" s="38" t="s">
        <v>105</v>
      </c>
      <c r="B79" s="18"/>
      <c r="C79" s="18"/>
      <c r="D79" s="19">
        <v>119560756</v>
      </c>
      <c r="E79" s="20">
        <v>119560756</v>
      </c>
      <c r="F79" s="20">
        <v>7991657</v>
      </c>
      <c r="G79" s="20">
        <v>7932916</v>
      </c>
      <c r="H79" s="20">
        <v>6965491</v>
      </c>
      <c r="I79" s="20">
        <v>22890064</v>
      </c>
      <c r="J79" s="20">
        <v>8098649</v>
      </c>
      <c r="K79" s="20">
        <v>7653508</v>
      </c>
      <c r="L79" s="20">
        <v>8136617</v>
      </c>
      <c r="M79" s="20">
        <v>23888774</v>
      </c>
      <c r="N79" s="20"/>
      <c r="O79" s="20"/>
      <c r="P79" s="20"/>
      <c r="Q79" s="20"/>
      <c r="R79" s="20"/>
      <c r="S79" s="20"/>
      <c r="T79" s="20"/>
      <c r="U79" s="20"/>
      <c r="V79" s="20">
        <v>46778838</v>
      </c>
      <c r="W79" s="20">
        <v>58654168</v>
      </c>
      <c r="X79" s="20"/>
      <c r="Y79" s="19"/>
      <c r="Z79" s="22">
        <v>119560756</v>
      </c>
    </row>
    <row r="80" spans="1:26" ht="13.5" hidden="1">
      <c r="A80" s="38" t="s">
        <v>106</v>
      </c>
      <c r="B80" s="18"/>
      <c r="C80" s="18"/>
      <c r="D80" s="19">
        <v>19686247</v>
      </c>
      <c r="E80" s="20">
        <v>19686247</v>
      </c>
      <c r="F80" s="20">
        <v>530645</v>
      </c>
      <c r="G80" s="20">
        <v>41265</v>
      </c>
      <c r="H80" s="20">
        <v>832398</v>
      </c>
      <c r="I80" s="20">
        <v>1404308</v>
      </c>
      <c r="J80" s="20">
        <v>49340</v>
      </c>
      <c r="K80" s="20">
        <v>2054933</v>
      </c>
      <c r="L80" s="20">
        <v>1123204</v>
      </c>
      <c r="M80" s="20">
        <v>3227477</v>
      </c>
      <c r="N80" s="20"/>
      <c r="O80" s="20"/>
      <c r="P80" s="20"/>
      <c r="Q80" s="20"/>
      <c r="R80" s="20"/>
      <c r="S80" s="20"/>
      <c r="T80" s="20"/>
      <c r="U80" s="20"/>
      <c r="V80" s="20">
        <v>4631785</v>
      </c>
      <c r="W80" s="20">
        <v>10373496</v>
      </c>
      <c r="X80" s="20"/>
      <c r="Y80" s="19"/>
      <c r="Z80" s="22">
        <v>19686247</v>
      </c>
    </row>
    <row r="81" spans="1:26" ht="13.5" hidden="1">
      <c r="A81" s="38" t="s">
        <v>107</v>
      </c>
      <c r="B81" s="18"/>
      <c r="C81" s="18"/>
      <c r="D81" s="19">
        <v>13812133</v>
      </c>
      <c r="E81" s="20">
        <v>13812133</v>
      </c>
      <c r="F81" s="20">
        <v>718132</v>
      </c>
      <c r="G81" s="20">
        <v>1631671</v>
      </c>
      <c r="H81" s="20">
        <v>803898</v>
      </c>
      <c r="I81" s="20">
        <v>3153701</v>
      </c>
      <c r="J81" s="20">
        <v>1035119</v>
      </c>
      <c r="K81" s="20">
        <v>1988122</v>
      </c>
      <c r="L81" s="20">
        <v>949938</v>
      </c>
      <c r="M81" s="20">
        <v>3973179</v>
      </c>
      <c r="N81" s="20"/>
      <c r="O81" s="20"/>
      <c r="P81" s="20"/>
      <c r="Q81" s="20"/>
      <c r="R81" s="20"/>
      <c r="S81" s="20"/>
      <c r="T81" s="20"/>
      <c r="U81" s="20"/>
      <c r="V81" s="20">
        <v>7126880</v>
      </c>
      <c r="W81" s="20">
        <v>6602633</v>
      </c>
      <c r="X81" s="20"/>
      <c r="Y81" s="19"/>
      <c r="Z81" s="22">
        <v>13812133</v>
      </c>
    </row>
    <row r="82" spans="1:26" ht="13.5" hidden="1">
      <c r="A82" s="38" t="s">
        <v>108</v>
      </c>
      <c r="B82" s="18"/>
      <c r="C82" s="18"/>
      <c r="D82" s="19">
        <v>10813261</v>
      </c>
      <c r="E82" s="20">
        <v>10813261</v>
      </c>
      <c r="F82" s="20">
        <v>1148248</v>
      </c>
      <c r="G82" s="20">
        <v>831708</v>
      </c>
      <c r="H82" s="20">
        <v>799197</v>
      </c>
      <c r="I82" s="20">
        <v>2779153</v>
      </c>
      <c r="J82" s="20">
        <v>439077</v>
      </c>
      <c r="K82" s="20">
        <v>1744455</v>
      </c>
      <c r="L82" s="20">
        <v>883707</v>
      </c>
      <c r="M82" s="20">
        <v>3067239</v>
      </c>
      <c r="N82" s="20"/>
      <c r="O82" s="20"/>
      <c r="P82" s="20"/>
      <c r="Q82" s="20"/>
      <c r="R82" s="20"/>
      <c r="S82" s="20"/>
      <c r="T82" s="20"/>
      <c r="U82" s="20"/>
      <c r="V82" s="20">
        <v>5846392</v>
      </c>
      <c r="W82" s="20">
        <v>5661747</v>
      </c>
      <c r="X82" s="20"/>
      <c r="Y82" s="19"/>
      <c r="Z82" s="22">
        <v>10813261</v>
      </c>
    </row>
    <row r="83" spans="1:26" ht="13.5" hidden="1">
      <c r="A83" s="38" t="s">
        <v>109</v>
      </c>
      <c r="B83" s="18">
        <v>160871085</v>
      </c>
      <c r="C83" s="18"/>
      <c r="D83" s="19"/>
      <c r="E83" s="20"/>
      <c r="F83" s="20">
        <v>490474</v>
      </c>
      <c r="G83" s="20">
        <v>110596</v>
      </c>
      <c r="H83" s="20">
        <v>77854</v>
      </c>
      <c r="I83" s="20">
        <v>678924</v>
      </c>
      <c r="J83" s="20">
        <v>981207</v>
      </c>
      <c r="K83" s="20">
        <v>4093208</v>
      </c>
      <c r="L83" s="20">
        <v>-763571</v>
      </c>
      <c r="M83" s="20">
        <v>4310844</v>
      </c>
      <c r="N83" s="20"/>
      <c r="O83" s="20"/>
      <c r="P83" s="20"/>
      <c r="Q83" s="20"/>
      <c r="R83" s="20"/>
      <c r="S83" s="20"/>
      <c r="T83" s="20"/>
      <c r="U83" s="20"/>
      <c r="V83" s="20">
        <v>4989768</v>
      </c>
      <c r="W83" s="20"/>
      <c r="X83" s="20"/>
      <c r="Y83" s="19"/>
      <c r="Z83" s="22"/>
    </row>
    <row r="84" spans="1:26" ht="13.5" hidden="1">
      <c r="A84" s="39" t="s">
        <v>110</v>
      </c>
      <c r="B84" s="27">
        <v>23861165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10061381</v>
      </c>
      <c r="C5" s="18">
        <v>0</v>
      </c>
      <c r="D5" s="58">
        <v>12605476</v>
      </c>
      <c r="E5" s="59">
        <v>12605476</v>
      </c>
      <c r="F5" s="59">
        <v>6566544</v>
      </c>
      <c r="G5" s="59">
        <v>0</v>
      </c>
      <c r="H5" s="59">
        <v>703644</v>
      </c>
      <c r="I5" s="59">
        <v>7270188</v>
      </c>
      <c r="J5" s="59">
        <v>703644</v>
      </c>
      <c r="K5" s="59">
        <v>703644</v>
      </c>
      <c r="L5" s="59">
        <v>0</v>
      </c>
      <c r="M5" s="59">
        <v>1407288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8677476</v>
      </c>
      <c r="W5" s="59">
        <v>6302736</v>
      </c>
      <c r="X5" s="59">
        <v>2374740</v>
      </c>
      <c r="Y5" s="60">
        <v>37.68</v>
      </c>
      <c r="Z5" s="61">
        <v>12605476</v>
      </c>
    </row>
    <row r="6" spans="1:26" ht="13.5">
      <c r="A6" s="57" t="s">
        <v>32</v>
      </c>
      <c r="B6" s="18">
        <v>58363202</v>
      </c>
      <c r="C6" s="18">
        <v>0</v>
      </c>
      <c r="D6" s="58">
        <v>55572121</v>
      </c>
      <c r="E6" s="59">
        <v>55572121</v>
      </c>
      <c r="F6" s="59">
        <v>2723439</v>
      </c>
      <c r="G6" s="59">
        <v>0</v>
      </c>
      <c r="H6" s="59">
        <v>5321428</v>
      </c>
      <c r="I6" s="59">
        <v>8044867</v>
      </c>
      <c r="J6" s="59">
        <v>6089017</v>
      </c>
      <c r="K6" s="59">
        <v>6351026</v>
      </c>
      <c r="L6" s="59">
        <v>0</v>
      </c>
      <c r="M6" s="59">
        <v>12440043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20484910</v>
      </c>
      <c r="W6" s="59">
        <v>27786060</v>
      </c>
      <c r="X6" s="59">
        <v>-7301150</v>
      </c>
      <c r="Y6" s="60">
        <v>-26.28</v>
      </c>
      <c r="Z6" s="61">
        <v>55572121</v>
      </c>
    </row>
    <row r="7" spans="1:26" ht="13.5">
      <c r="A7" s="57" t="s">
        <v>33</v>
      </c>
      <c r="B7" s="18">
        <v>349917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17063</v>
      </c>
      <c r="K7" s="59">
        <v>5337</v>
      </c>
      <c r="L7" s="59">
        <v>0</v>
      </c>
      <c r="M7" s="59">
        <v>22400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22400</v>
      </c>
      <c r="W7" s="59"/>
      <c r="X7" s="59">
        <v>22400</v>
      </c>
      <c r="Y7" s="60">
        <v>0</v>
      </c>
      <c r="Z7" s="61">
        <v>0</v>
      </c>
    </row>
    <row r="8" spans="1:26" ht="13.5">
      <c r="A8" s="57" t="s">
        <v>34</v>
      </c>
      <c r="B8" s="18">
        <v>57604064</v>
      </c>
      <c r="C8" s="18">
        <v>0</v>
      </c>
      <c r="D8" s="58">
        <v>56169000</v>
      </c>
      <c r="E8" s="59">
        <v>56169000</v>
      </c>
      <c r="F8" s="59">
        <v>20921000</v>
      </c>
      <c r="G8" s="59">
        <v>0</v>
      </c>
      <c r="H8" s="59">
        <v>0</v>
      </c>
      <c r="I8" s="59">
        <v>20921000</v>
      </c>
      <c r="J8" s="59">
        <v>1000000</v>
      </c>
      <c r="K8" s="59">
        <v>0</v>
      </c>
      <c r="L8" s="59">
        <v>0</v>
      </c>
      <c r="M8" s="59">
        <v>1000000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21921000</v>
      </c>
      <c r="W8" s="59">
        <v>28084500</v>
      </c>
      <c r="X8" s="59">
        <v>-6163500</v>
      </c>
      <c r="Y8" s="60">
        <v>-21.95</v>
      </c>
      <c r="Z8" s="61">
        <v>56169000</v>
      </c>
    </row>
    <row r="9" spans="1:26" ht="13.5">
      <c r="A9" s="57" t="s">
        <v>35</v>
      </c>
      <c r="B9" s="18">
        <v>30310214</v>
      </c>
      <c r="C9" s="18">
        <v>0</v>
      </c>
      <c r="D9" s="58">
        <v>15994574</v>
      </c>
      <c r="E9" s="59">
        <v>15994574</v>
      </c>
      <c r="F9" s="59">
        <v>680809</v>
      </c>
      <c r="G9" s="59">
        <v>0</v>
      </c>
      <c r="H9" s="59">
        <v>2046601</v>
      </c>
      <c r="I9" s="59">
        <v>2727410</v>
      </c>
      <c r="J9" s="59">
        <v>1786047</v>
      </c>
      <c r="K9" s="59">
        <v>2515907</v>
      </c>
      <c r="L9" s="59">
        <v>0</v>
      </c>
      <c r="M9" s="59">
        <v>4301954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7029364</v>
      </c>
      <c r="W9" s="59">
        <v>7997286</v>
      </c>
      <c r="X9" s="59">
        <v>-967922</v>
      </c>
      <c r="Y9" s="60">
        <v>-12.1</v>
      </c>
      <c r="Z9" s="61">
        <v>15994574</v>
      </c>
    </row>
    <row r="10" spans="1:26" ht="25.5">
      <c r="A10" s="62" t="s">
        <v>97</v>
      </c>
      <c r="B10" s="63">
        <f>SUM(B5:B9)</f>
        <v>156688778</v>
      </c>
      <c r="C10" s="63">
        <f>SUM(C5:C9)</f>
        <v>0</v>
      </c>
      <c r="D10" s="64">
        <f aca="true" t="shared" si="0" ref="D10:Z10">SUM(D5:D9)</f>
        <v>140341171</v>
      </c>
      <c r="E10" s="65">
        <f t="shared" si="0"/>
        <v>140341171</v>
      </c>
      <c r="F10" s="65">
        <f t="shared" si="0"/>
        <v>30891792</v>
      </c>
      <c r="G10" s="65">
        <f t="shared" si="0"/>
        <v>0</v>
      </c>
      <c r="H10" s="65">
        <f t="shared" si="0"/>
        <v>8071673</v>
      </c>
      <c r="I10" s="65">
        <f t="shared" si="0"/>
        <v>38963465</v>
      </c>
      <c r="J10" s="65">
        <f t="shared" si="0"/>
        <v>9595771</v>
      </c>
      <c r="K10" s="65">
        <f t="shared" si="0"/>
        <v>9575914</v>
      </c>
      <c r="L10" s="65">
        <f t="shared" si="0"/>
        <v>0</v>
      </c>
      <c r="M10" s="65">
        <f t="shared" si="0"/>
        <v>19171685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58135150</v>
      </c>
      <c r="W10" s="65">
        <f t="shared" si="0"/>
        <v>70170582</v>
      </c>
      <c r="X10" s="65">
        <f t="shared" si="0"/>
        <v>-12035432</v>
      </c>
      <c r="Y10" s="66">
        <f>+IF(W10&lt;&gt;0,(X10/W10)*100,0)</f>
        <v>-17.15167760757635</v>
      </c>
      <c r="Z10" s="67">
        <f t="shared" si="0"/>
        <v>140341171</v>
      </c>
    </row>
    <row r="11" spans="1:26" ht="13.5">
      <c r="A11" s="57" t="s">
        <v>36</v>
      </c>
      <c r="B11" s="18">
        <v>58362054</v>
      </c>
      <c r="C11" s="18">
        <v>0</v>
      </c>
      <c r="D11" s="58">
        <v>68212609</v>
      </c>
      <c r="E11" s="59">
        <v>68212609</v>
      </c>
      <c r="F11" s="59">
        <v>4882719</v>
      </c>
      <c r="G11" s="59">
        <v>0</v>
      </c>
      <c r="H11" s="59">
        <v>4993199</v>
      </c>
      <c r="I11" s="59">
        <v>9875918</v>
      </c>
      <c r="J11" s="59">
        <v>5086277</v>
      </c>
      <c r="K11" s="59">
        <v>4983199</v>
      </c>
      <c r="L11" s="59">
        <v>0</v>
      </c>
      <c r="M11" s="59">
        <v>10069476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19945394</v>
      </c>
      <c r="W11" s="59">
        <v>37660518</v>
      </c>
      <c r="X11" s="59">
        <v>-17715124</v>
      </c>
      <c r="Y11" s="60">
        <v>-47.04</v>
      </c>
      <c r="Z11" s="61">
        <v>68212609</v>
      </c>
    </row>
    <row r="12" spans="1:26" ht="13.5">
      <c r="A12" s="57" t="s">
        <v>37</v>
      </c>
      <c r="B12" s="18">
        <v>6430764</v>
      </c>
      <c r="C12" s="18">
        <v>0</v>
      </c>
      <c r="D12" s="58">
        <v>6470328</v>
      </c>
      <c r="E12" s="59">
        <v>6470328</v>
      </c>
      <c r="F12" s="59">
        <v>583317</v>
      </c>
      <c r="G12" s="59">
        <v>0</v>
      </c>
      <c r="H12" s="59">
        <v>557843</v>
      </c>
      <c r="I12" s="59">
        <v>1141160</v>
      </c>
      <c r="J12" s="59">
        <v>536440</v>
      </c>
      <c r="K12" s="59">
        <v>621266</v>
      </c>
      <c r="L12" s="59">
        <v>0</v>
      </c>
      <c r="M12" s="59">
        <v>1157706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2298866</v>
      </c>
      <c r="W12" s="59">
        <v>3235164</v>
      </c>
      <c r="X12" s="59">
        <v>-936298</v>
      </c>
      <c r="Y12" s="60">
        <v>-28.94</v>
      </c>
      <c r="Z12" s="61">
        <v>6470328</v>
      </c>
    </row>
    <row r="13" spans="1:26" ht="13.5">
      <c r="A13" s="57" t="s">
        <v>98</v>
      </c>
      <c r="B13" s="18">
        <v>26728564</v>
      </c>
      <c r="C13" s="18">
        <v>0</v>
      </c>
      <c r="D13" s="58">
        <v>21325345</v>
      </c>
      <c r="E13" s="59">
        <v>21325345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10662672</v>
      </c>
      <c r="X13" s="59">
        <v>-10662672</v>
      </c>
      <c r="Y13" s="60">
        <v>-100</v>
      </c>
      <c r="Z13" s="61">
        <v>21325345</v>
      </c>
    </row>
    <row r="14" spans="1:26" ht="13.5">
      <c r="A14" s="57" t="s">
        <v>38</v>
      </c>
      <c r="B14" s="18">
        <v>10798711</v>
      </c>
      <c r="C14" s="18">
        <v>0</v>
      </c>
      <c r="D14" s="58">
        <v>300000</v>
      </c>
      <c r="E14" s="59">
        <v>300000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150000</v>
      </c>
      <c r="X14" s="59">
        <v>-150000</v>
      </c>
      <c r="Y14" s="60">
        <v>-100</v>
      </c>
      <c r="Z14" s="61">
        <v>300000</v>
      </c>
    </row>
    <row r="15" spans="1:26" ht="13.5">
      <c r="A15" s="57" t="s">
        <v>39</v>
      </c>
      <c r="B15" s="18">
        <v>32310230</v>
      </c>
      <c r="C15" s="18">
        <v>0</v>
      </c>
      <c r="D15" s="58">
        <v>32829445</v>
      </c>
      <c r="E15" s="59">
        <v>32829445</v>
      </c>
      <c r="F15" s="59">
        <v>116357</v>
      </c>
      <c r="G15" s="59">
        <v>0</v>
      </c>
      <c r="H15" s="59">
        <v>6380707</v>
      </c>
      <c r="I15" s="59">
        <v>6497064</v>
      </c>
      <c r="J15" s="59">
        <v>1970724</v>
      </c>
      <c r="K15" s="59">
        <v>2308387</v>
      </c>
      <c r="L15" s="59">
        <v>0</v>
      </c>
      <c r="M15" s="59">
        <v>4279111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10776175</v>
      </c>
      <c r="W15" s="59">
        <v>16414722</v>
      </c>
      <c r="X15" s="59">
        <v>-5638547</v>
      </c>
      <c r="Y15" s="60">
        <v>-34.35</v>
      </c>
      <c r="Z15" s="61">
        <v>32829445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26447</v>
      </c>
      <c r="G16" s="59">
        <v>0</v>
      </c>
      <c r="H16" s="59">
        <v>996448</v>
      </c>
      <c r="I16" s="59">
        <v>1022895</v>
      </c>
      <c r="J16" s="59">
        <v>0</v>
      </c>
      <c r="K16" s="59">
        <v>4769964</v>
      </c>
      <c r="L16" s="59">
        <v>0</v>
      </c>
      <c r="M16" s="59">
        <v>4769964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5792859</v>
      </c>
      <c r="W16" s="59"/>
      <c r="X16" s="59">
        <v>5792859</v>
      </c>
      <c r="Y16" s="60">
        <v>0</v>
      </c>
      <c r="Z16" s="61">
        <v>0</v>
      </c>
    </row>
    <row r="17" spans="1:26" ht="13.5">
      <c r="A17" s="57" t="s">
        <v>41</v>
      </c>
      <c r="B17" s="18">
        <v>53926365</v>
      </c>
      <c r="C17" s="18">
        <v>0</v>
      </c>
      <c r="D17" s="58">
        <v>51762178</v>
      </c>
      <c r="E17" s="59">
        <v>51762178</v>
      </c>
      <c r="F17" s="59">
        <v>1549162</v>
      </c>
      <c r="G17" s="59">
        <v>0</v>
      </c>
      <c r="H17" s="59">
        <v>1842869</v>
      </c>
      <c r="I17" s="59">
        <v>3392031</v>
      </c>
      <c r="J17" s="59">
        <v>1855513</v>
      </c>
      <c r="K17" s="59">
        <v>2887753</v>
      </c>
      <c r="L17" s="59">
        <v>0</v>
      </c>
      <c r="M17" s="59">
        <v>4743266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8135297</v>
      </c>
      <c r="W17" s="59">
        <v>9759942</v>
      </c>
      <c r="X17" s="59">
        <v>-1624645</v>
      </c>
      <c r="Y17" s="60">
        <v>-16.65</v>
      </c>
      <c r="Z17" s="61">
        <v>51762178</v>
      </c>
    </row>
    <row r="18" spans="1:26" ht="13.5">
      <c r="A18" s="69" t="s">
        <v>42</v>
      </c>
      <c r="B18" s="70">
        <f>SUM(B11:B17)</f>
        <v>188556688</v>
      </c>
      <c r="C18" s="70">
        <f>SUM(C11:C17)</f>
        <v>0</v>
      </c>
      <c r="D18" s="71">
        <f aca="true" t="shared" si="1" ref="D18:Z18">SUM(D11:D17)</f>
        <v>180899905</v>
      </c>
      <c r="E18" s="72">
        <f t="shared" si="1"/>
        <v>180899905</v>
      </c>
      <c r="F18" s="72">
        <f t="shared" si="1"/>
        <v>7158002</v>
      </c>
      <c r="G18" s="72">
        <f t="shared" si="1"/>
        <v>0</v>
      </c>
      <c r="H18" s="72">
        <f t="shared" si="1"/>
        <v>14771066</v>
      </c>
      <c r="I18" s="72">
        <f t="shared" si="1"/>
        <v>21929068</v>
      </c>
      <c r="J18" s="72">
        <f t="shared" si="1"/>
        <v>9448954</v>
      </c>
      <c r="K18" s="72">
        <f t="shared" si="1"/>
        <v>15570569</v>
      </c>
      <c r="L18" s="72">
        <f t="shared" si="1"/>
        <v>0</v>
      </c>
      <c r="M18" s="72">
        <f t="shared" si="1"/>
        <v>25019523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46948591</v>
      </c>
      <c r="W18" s="72">
        <f t="shared" si="1"/>
        <v>77883018</v>
      </c>
      <c r="X18" s="72">
        <f t="shared" si="1"/>
        <v>-30934427</v>
      </c>
      <c r="Y18" s="66">
        <f>+IF(W18&lt;&gt;0,(X18/W18)*100,0)</f>
        <v>-39.71909126582639</v>
      </c>
      <c r="Z18" s="73">
        <f t="shared" si="1"/>
        <v>180899905</v>
      </c>
    </row>
    <row r="19" spans="1:26" ht="13.5">
      <c r="A19" s="69" t="s">
        <v>43</v>
      </c>
      <c r="B19" s="74">
        <f>+B10-B18</f>
        <v>-31867910</v>
      </c>
      <c r="C19" s="74">
        <f>+C10-C18</f>
        <v>0</v>
      </c>
      <c r="D19" s="75">
        <f aca="true" t="shared" si="2" ref="D19:Z19">+D10-D18</f>
        <v>-40558734</v>
      </c>
      <c r="E19" s="76">
        <f t="shared" si="2"/>
        <v>-40558734</v>
      </c>
      <c r="F19" s="76">
        <f t="shared" si="2"/>
        <v>23733790</v>
      </c>
      <c r="G19" s="76">
        <f t="shared" si="2"/>
        <v>0</v>
      </c>
      <c r="H19" s="76">
        <f t="shared" si="2"/>
        <v>-6699393</v>
      </c>
      <c r="I19" s="76">
        <f t="shared" si="2"/>
        <v>17034397</v>
      </c>
      <c r="J19" s="76">
        <f t="shared" si="2"/>
        <v>146817</v>
      </c>
      <c r="K19" s="76">
        <f t="shared" si="2"/>
        <v>-5994655</v>
      </c>
      <c r="L19" s="76">
        <f t="shared" si="2"/>
        <v>0</v>
      </c>
      <c r="M19" s="76">
        <f t="shared" si="2"/>
        <v>-5847838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11186559</v>
      </c>
      <c r="W19" s="76">
        <f>IF(E10=E18,0,W10-W18)</f>
        <v>-7712436</v>
      </c>
      <c r="X19" s="76">
        <f t="shared" si="2"/>
        <v>18898995</v>
      </c>
      <c r="Y19" s="77">
        <f>+IF(W19&lt;&gt;0,(X19/W19)*100,0)</f>
        <v>-245.04572874251403</v>
      </c>
      <c r="Z19" s="78">
        <f t="shared" si="2"/>
        <v>-40558734</v>
      </c>
    </row>
    <row r="20" spans="1:26" ht="13.5">
      <c r="A20" s="57" t="s">
        <v>44</v>
      </c>
      <c r="B20" s="18">
        <v>14210051</v>
      </c>
      <c r="C20" s="18">
        <v>0</v>
      </c>
      <c r="D20" s="58">
        <v>19462000</v>
      </c>
      <c r="E20" s="59">
        <v>19462000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19462000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-17657859</v>
      </c>
      <c r="C22" s="85">
        <f>SUM(C19:C21)</f>
        <v>0</v>
      </c>
      <c r="D22" s="86">
        <f aca="true" t="shared" si="3" ref="D22:Z22">SUM(D19:D21)</f>
        <v>-21096734</v>
      </c>
      <c r="E22" s="87">
        <f t="shared" si="3"/>
        <v>-21096734</v>
      </c>
      <c r="F22" s="87">
        <f t="shared" si="3"/>
        <v>23733790</v>
      </c>
      <c r="G22" s="87">
        <f t="shared" si="3"/>
        <v>0</v>
      </c>
      <c r="H22" s="87">
        <f t="shared" si="3"/>
        <v>-6699393</v>
      </c>
      <c r="I22" s="87">
        <f t="shared" si="3"/>
        <v>17034397</v>
      </c>
      <c r="J22" s="87">
        <f t="shared" si="3"/>
        <v>146817</v>
      </c>
      <c r="K22" s="87">
        <f t="shared" si="3"/>
        <v>-5994655</v>
      </c>
      <c r="L22" s="87">
        <f t="shared" si="3"/>
        <v>0</v>
      </c>
      <c r="M22" s="87">
        <f t="shared" si="3"/>
        <v>-5847838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11186559</v>
      </c>
      <c r="W22" s="87">
        <f t="shared" si="3"/>
        <v>-7712436</v>
      </c>
      <c r="X22" s="87">
        <f t="shared" si="3"/>
        <v>18898995</v>
      </c>
      <c r="Y22" s="88">
        <f>+IF(W22&lt;&gt;0,(X22/W22)*100,0)</f>
        <v>-245.04572874251403</v>
      </c>
      <c r="Z22" s="89">
        <f t="shared" si="3"/>
        <v>-21096734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-17657859</v>
      </c>
      <c r="C24" s="74">
        <f>SUM(C22:C23)</f>
        <v>0</v>
      </c>
      <c r="D24" s="75">
        <f aca="true" t="shared" si="4" ref="D24:Z24">SUM(D22:D23)</f>
        <v>-21096734</v>
      </c>
      <c r="E24" s="76">
        <f t="shared" si="4"/>
        <v>-21096734</v>
      </c>
      <c r="F24" s="76">
        <f t="shared" si="4"/>
        <v>23733790</v>
      </c>
      <c r="G24" s="76">
        <f t="shared" si="4"/>
        <v>0</v>
      </c>
      <c r="H24" s="76">
        <f t="shared" si="4"/>
        <v>-6699393</v>
      </c>
      <c r="I24" s="76">
        <f t="shared" si="4"/>
        <v>17034397</v>
      </c>
      <c r="J24" s="76">
        <f t="shared" si="4"/>
        <v>146817</v>
      </c>
      <c r="K24" s="76">
        <f t="shared" si="4"/>
        <v>-5994655</v>
      </c>
      <c r="L24" s="76">
        <f t="shared" si="4"/>
        <v>0</v>
      </c>
      <c r="M24" s="76">
        <f t="shared" si="4"/>
        <v>-5847838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11186559</v>
      </c>
      <c r="W24" s="76">
        <f t="shared" si="4"/>
        <v>-7712436</v>
      </c>
      <c r="X24" s="76">
        <f t="shared" si="4"/>
        <v>18898995</v>
      </c>
      <c r="Y24" s="77">
        <f>+IF(W24&lt;&gt;0,(X24/W24)*100,0)</f>
        <v>-245.04572874251403</v>
      </c>
      <c r="Z24" s="78">
        <f t="shared" si="4"/>
        <v>-21096734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11799704</v>
      </c>
      <c r="C27" s="21">
        <v>0</v>
      </c>
      <c r="D27" s="98">
        <v>27710900</v>
      </c>
      <c r="E27" s="99">
        <v>27710900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13855450</v>
      </c>
      <c r="X27" s="99">
        <v>-13855450</v>
      </c>
      <c r="Y27" s="100">
        <v>-100</v>
      </c>
      <c r="Z27" s="101">
        <v>27710900</v>
      </c>
    </row>
    <row r="28" spans="1:26" ht="13.5">
      <c r="A28" s="102" t="s">
        <v>44</v>
      </c>
      <c r="B28" s="18">
        <v>10897377</v>
      </c>
      <c r="C28" s="18">
        <v>0</v>
      </c>
      <c r="D28" s="58">
        <v>27710900</v>
      </c>
      <c r="E28" s="59">
        <v>27710900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13855450</v>
      </c>
      <c r="X28" s="59">
        <v>-13855450</v>
      </c>
      <c r="Y28" s="60">
        <v>-100</v>
      </c>
      <c r="Z28" s="61">
        <v>27710900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902327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11799704</v>
      </c>
      <c r="C32" s="21">
        <f>SUM(C28:C31)</f>
        <v>0</v>
      </c>
      <c r="D32" s="98">
        <f aca="true" t="shared" si="5" ref="D32:Z32">SUM(D28:D31)</f>
        <v>27710900</v>
      </c>
      <c r="E32" s="99">
        <f t="shared" si="5"/>
        <v>27710900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13855450</v>
      </c>
      <c r="X32" s="99">
        <f t="shared" si="5"/>
        <v>-13855450</v>
      </c>
      <c r="Y32" s="100">
        <f>+IF(W32&lt;&gt;0,(X32/W32)*100,0)</f>
        <v>-100</v>
      </c>
      <c r="Z32" s="101">
        <f t="shared" si="5"/>
        <v>27710900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161638984</v>
      </c>
      <c r="C35" s="18">
        <v>0</v>
      </c>
      <c r="D35" s="58">
        <v>117924133</v>
      </c>
      <c r="E35" s="59">
        <v>117924133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58962067</v>
      </c>
      <c r="X35" s="59">
        <v>-58962067</v>
      </c>
      <c r="Y35" s="60">
        <v>-100</v>
      </c>
      <c r="Z35" s="61">
        <v>117924133</v>
      </c>
    </row>
    <row r="36" spans="1:26" ht="13.5">
      <c r="A36" s="57" t="s">
        <v>53</v>
      </c>
      <c r="B36" s="18">
        <v>391018420</v>
      </c>
      <c r="C36" s="18">
        <v>0</v>
      </c>
      <c r="D36" s="58">
        <v>386030657</v>
      </c>
      <c r="E36" s="59">
        <v>386030657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193015329</v>
      </c>
      <c r="X36" s="59">
        <v>-193015329</v>
      </c>
      <c r="Y36" s="60">
        <v>-100</v>
      </c>
      <c r="Z36" s="61">
        <v>386030657</v>
      </c>
    </row>
    <row r="37" spans="1:26" ht="13.5">
      <c r="A37" s="57" t="s">
        <v>54</v>
      </c>
      <c r="B37" s="18">
        <v>171845822</v>
      </c>
      <c r="C37" s="18">
        <v>0</v>
      </c>
      <c r="D37" s="58">
        <v>118709954</v>
      </c>
      <c r="E37" s="59">
        <v>118709954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59354977</v>
      </c>
      <c r="X37" s="59">
        <v>-59354977</v>
      </c>
      <c r="Y37" s="60">
        <v>-100</v>
      </c>
      <c r="Z37" s="61">
        <v>118709954</v>
      </c>
    </row>
    <row r="38" spans="1:26" ht="13.5">
      <c r="A38" s="57" t="s">
        <v>55</v>
      </c>
      <c r="B38" s="18">
        <v>32570701</v>
      </c>
      <c r="C38" s="18">
        <v>0</v>
      </c>
      <c r="D38" s="58">
        <v>36996740</v>
      </c>
      <c r="E38" s="59">
        <v>36996740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18498370</v>
      </c>
      <c r="X38" s="59">
        <v>-18498370</v>
      </c>
      <c r="Y38" s="60">
        <v>-100</v>
      </c>
      <c r="Z38" s="61">
        <v>36996740</v>
      </c>
    </row>
    <row r="39" spans="1:26" ht="13.5">
      <c r="A39" s="57" t="s">
        <v>56</v>
      </c>
      <c r="B39" s="18">
        <v>348240881</v>
      </c>
      <c r="C39" s="18">
        <v>0</v>
      </c>
      <c r="D39" s="58">
        <v>348248096</v>
      </c>
      <c r="E39" s="59">
        <v>348248096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174124048</v>
      </c>
      <c r="X39" s="59">
        <v>-174124048</v>
      </c>
      <c r="Y39" s="60">
        <v>-100</v>
      </c>
      <c r="Z39" s="61">
        <v>348248096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22839444</v>
      </c>
      <c r="C42" s="18">
        <v>0</v>
      </c>
      <c r="D42" s="58">
        <v>6267973</v>
      </c>
      <c r="E42" s="59">
        <v>6267973</v>
      </c>
      <c r="F42" s="59">
        <v>1725097</v>
      </c>
      <c r="G42" s="59">
        <v>545768</v>
      </c>
      <c r="H42" s="59">
        <v>-884843</v>
      </c>
      <c r="I42" s="59">
        <v>1386022</v>
      </c>
      <c r="J42" s="59">
        <v>-3792537</v>
      </c>
      <c r="K42" s="59">
        <v>-910826</v>
      </c>
      <c r="L42" s="59">
        <v>0</v>
      </c>
      <c r="M42" s="59">
        <v>-4703363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-3317341</v>
      </c>
      <c r="W42" s="59">
        <v>-6597012</v>
      </c>
      <c r="X42" s="59">
        <v>3279671</v>
      </c>
      <c r="Y42" s="60">
        <v>-49.71</v>
      </c>
      <c r="Z42" s="61">
        <v>6267973</v>
      </c>
    </row>
    <row r="43" spans="1:26" ht="13.5">
      <c r="A43" s="57" t="s">
        <v>59</v>
      </c>
      <c r="B43" s="18">
        <v>-11799704</v>
      </c>
      <c r="C43" s="18">
        <v>0</v>
      </c>
      <c r="D43" s="58">
        <v>-18600000</v>
      </c>
      <c r="E43" s="59">
        <v>-18600000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>
        <v>0</v>
      </c>
      <c r="Y43" s="60">
        <v>0</v>
      </c>
      <c r="Z43" s="61">
        <v>-18600000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17683322</v>
      </c>
      <c r="C45" s="21">
        <v>0</v>
      </c>
      <c r="D45" s="98">
        <v>-13261492</v>
      </c>
      <c r="E45" s="99">
        <v>-13261492</v>
      </c>
      <c r="F45" s="99">
        <v>2253588</v>
      </c>
      <c r="G45" s="99">
        <v>2799356</v>
      </c>
      <c r="H45" s="99">
        <v>1914513</v>
      </c>
      <c r="I45" s="99">
        <v>1914513</v>
      </c>
      <c r="J45" s="99">
        <v>-1878024</v>
      </c>
      <c r="K45" s="99">
        <v>-2788850</v>
      </c>
      <c r="L45" s="99">
        <v>0</v>
      </c>
      <c r="M45" s="99">
        <v>-2788850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-2788850</v>
      </c>
      <c r="W45" s="99">
        <v>-7526477</v>
      </c>
      <c r="X45" s="99">
        <v>4737627</v>
      </c>
      <c r="Y45" s="100">
        <v>-62.95</v>
      </c>
      <c r="Z45" s="101">
        <v>-13261492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81.29409372772484</v>
      </c>
      <c r="C58" s="5">
        <f>IF(C67=0,0,+(C76/C67)*100)</f>
        <v>0</v>
      </c>
      <c r="D58" s="6">
        <f aca="true" t="shared" si="6" ref="D58:Z58">IF(D67=0,0,+(D76/D67)*100)</f>
        <v>66.9999966628194</v>
      </c>
      <c r="E58" s="7">
        <f t="shared" si="6"/>
        <v>66.9999966628194</v>
      </c>
      <c r="F58" s="7">
        <f t="shared" si="6"/>
        <v>31.494441499410105</v>
      </c>
      <c r="G58" s="7">
        <f t="shared" si="6"/>
        <v>0</v>
      </c>
      <c r="H58" s="7">
        <f t="shared" si="6"/>
        <v>49.229754760398514</v>
      </c>
      <c r="I58" s="7">
        <f t="shared" si="6"/>
        <v>60.09673391308642</v>
      </c>
      <c r="J58" s="7">
        <f t="shared" si="6"/>
        <v>32.62241361217566</v>
      </c>
      <c r="K58" s="7">
        <f t="shared" si="6"/>
        <v>38.45964444368109</v>
      </c>
      <c r="L58" s="7">
        <f t="shared" si="6"/>
        <v>0</v>
      </c>
      <c r="M58" s="7">
        <f t="shared" si="6"/>
        <v>35.59200837623349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48.06324945818478</v>
      </c>
      <c r="W58" s="7">
        <f t="shared" si="6"/>
        <v>67.00001283923082</v>
      </c>
      <c r="X58" s="7">
        <f t="shared" si="6"/>
        <v>0</v>
      </c>
      <c r="Y58" s="7">
        <f t="shared" si="6"/>
        <v>0</v>
      </c>
      <c r="Z58" s="8">
        <f t="shared" si="6"/>
        <v>66.9999966628194</v>
      </c>
    </row>
    <row r="59" spans="1:26" ht="13.5">
      <c r="A59" s="36" t="s">
        <v>31</v>
      </c>
      <c r="B59" s="9">
        <f aca="true" t="shared" si="7" ref="B59:Z66">IF(B68=0,0,+(B77/B68)*100)</f>
        <v>102.28780721056086</v>
      </c>
      <c r="C59" s="9">
        <f t="shared" si="7"/>
        <v>0</v>
      </c>
      <c r="D59" s="2">
        <f t="shared" si="7"/>
        <v>67.00000063464482</v>
      </c>
      <c r="E59" s="10">
        <f t="shared" si="7"/>
        <v>67.00000063464482</v>
      </c>
      <c r="F59" s="10">
        <f t="shared" si="7"/>
        <v>9.112388495379</v>
      </c>
      <c r="G59" s="10">
        <f t="shared" si="7"/>
        <v>0</v>
      </c>
      <c r="H59" s="10">
        <f t="shared" si="7"/>
        <v>215.7009794725742</v>
      </c>
      <c r="I59" s="10">
        <f t="shared" si="7"/>
        <v>37.15328957105373</v>
      </c>
      <c r="J59" s="10">
        <f t="shared" si="7"/>
        <v>102.17581617977271</v>
      </c>
      <c r="K59" s="10">
        <f t="shared" si="7"/>
        <v>122.32066215302055</v>
      </c>
      <c r="L59" s="10">
        <f t="shared" si="7"/>
        <v>0</v>
      </c>
      <c r="M59" s="10">
        <f t="shared" si="7"/>
        <v>112.24823916639663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49.33197164705497</v>
      </c>
      <c r="W59" s="10">
        <f t="shared" si="7"/>
        <v>67.00004569444127</v>
      </c>
      <c r="X59" s="10">
        <f t="shared" si="7"/>
        <v>0</v>
      </c>
      <c r="Y59" s="10">
        <f t="shared" si="7"/>
        <v>0</v>
      </c>
      <c r="Z59" s="11">
        <f t="shared" si="7"/>
        <v>67.00000063464482</v>
      </c>
    </row>
    <row r="60" spans="1:26" ht="13.5">
      <c r="A60" s="37" t="s">
        <v>32</v>
      </c>
      <c r="B60" s="12">
        <f t="shared" si="7"/>
        <v>73.66247314532195</v>
      </c>
      <c r="C60" s="12">
        <f t="shared" si="7"/>
        <v>0</v>
      </c>
      <c r="D60" s="3">
        <f t="shared" si="7"/>
        <v>66.99999987403757</v>
      </c>
      <c r="E60" s="13">
        <f t="shared" si="7"/>
        <v>66.99999987403757</v>
      </c>
      <c r="F60" s="13">
        <f t="shared" si="7"/>
        <v>85.8600100828401</v>
      </c>
      <c r="G60" s="13">
        <f t="shared" si="7"/>
        <v>0</v>
      </c>
      <c r="H60" s="13">
        <f t="shared" si="7"/>
        <v>38.834538398339696</v>
      </c>
      <c r="I60" s="13">
        <f t="shared" si="7"/>
        <v>90.46956276592267</v>
      </c>
      <c r="J60" s="13">
        <f t="shared" si="7"/>
        <v>29.039334263642225</v>
      </c>
      <c r="K60" s="13">
        <f t="shared" si="7"/>
        <v>35.808529204572615</v>
      </c>
      <c r="L60" s="13">
        <f t="shared" si="7"/>
        <v>0</v>
      </c>
      <c r="M60" s="13">
        <f t="shared" si="7"/>
        <v>32.495217259297256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55.262996029760444</v>
      </c>
      <c r="W60" s="13">
        <f t="shared" si="7"/>
        <v>67.0000064780685</v>
      </c>
      <c r="X60" s="13">
        <f t="shared" si="7"/>
        <v>0</v>
      </c>
      <c r="Y60" s="13">
        <f t="shared" si="7"/>
        <v>0</v>
      </c>
      <c r="Z60" s="14">
        <f t="shared" si="7"/>
        <v>66.99999987403757</v>
      </c>
    </row>
    <row r="61" spans="1:26" ht="13.5">
      <c r="A61" s="38" t="s">
        <v>105</v>
      </c>
      <c r="B61" s="12">
        <f t="shared" si="7"/>
        <v>73.90536780615197</v>
      </c>
      <c r="C61" s="12">
        <f t="shared" si="7"/>
        <v>0</v>
      </c>
      <c r="D61" s="3">
        <f t="shared" si="7"/>
        <v>66.99998151561739</v>
      </c>
      <c r="E61" s="13">
        <f t="shared" si="7"/>
        <v>66.99998151561739</v>
      </c>
      <c r="F61" s="13">
        <f t="shared" si="7"/>
        <v>430.4475706140061</v>
      </c>
      <c r="G61" s="13">
        <f t="shared" si="7"/>
        <v>0</v>
      </c>
      <c r="H61" s="13">
        <f t="shared" si="7"/>
        <v>60.72480311275573</v>
      </c>
      <c r="I61" s="13">
        <f t="shared" si="7"/>
        <v>190.94520417329832</v>
      </c>
      <c r="J61" s="13">
        <f t="shared" si="7"/>
        <v>35.97600366849989</v>
      </c>
      <c r="K61" s="13">
        <f t="shared" si="7"/>
        <v>76.6949158033466</v>
      </c>
      <c r="L61" s="13">
        <f t="shared" si="7"/>
        <v>0</v>
      </c>
      <c r="M61" s="13">
        <f t="shared" si="7"/>
        <v>51.98225228850729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100.2662699634606</v>
      </c>
      <c r="W61" s="13">
        <f t="shared" si="7"/>
        <v>66.99998470257991</v>
      </c>
      <c r="X61" s="13">
        <f t="shared" si="7"/>
        <v>0</v>
      </c>
      <c r="Y61" s="13">
        <f t="shared" si="7"/>
        <v>0</v>
      </c>
      <c r="Z61" s="14">
        <f t="shared" si="7"/>
        <v>66.99998151561739</v>
      </c>
    </row>
    <row r="62" spans="1:26" ht="13.5">
      <c r="A62" s="38" t="s">
        <v>106</v>
      </c>
      <c r="B62" s="12">
        <f t="shared" si="7"/>
        <v>24.478776165473928</v>
      </c>
      <c r="C62" s="12">
        <f t="shared" si="7"/>
        <v>0</v>
      </c>
      <c r="D62" s="3">
        <f t="shared" si="7"/>
        <v>66.99997301246917</v>
      </c>
      <c r="E62" s="13">
        <f t="shared" si="7"/>
        <v>66.99997301246917</v>
      </c>
      <c r="F62" s="13">
        <f t="shared" si="7"/>
        <v>14.790359529621464</v>
      </c>
      <c r="G62" s="13">
        <f t="shared" si="7"/>
        <v>0</v>
      </c>
      <c r="H62" s="13">
        <f t="shared" si="7"/>
        <v>18.10838862498886</v>
      </c>
      <c r="I62" s="13">
        <f t="shared" si="7"/>
        <v>25.63672496342561</v>
      </c>
      <c r="J62" s="13">
        <f t="shared" si="7"/>
        <v>26.504519058751647</v>
      </c>
      <c r="K62" s="13">
        <f t="shared" si="7"/>
        <v>8.138069801004836</v>
      </c>
      <c r="L62" s="13">
        <f t="shared" si="7"/>
        <v>0</v>
      </c>
      <c r="M62" s="13">
        <f t="shared" si="7"/>
        <v>12.767741013410463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17.45320085116714</v>
      </c>
      <c r="W62" s="13">
        <f t="shared" si="7"/>
        <v>67.000009306048</v>
      </c>
      <c r="X62" s="13">
        <f t="shared" si="7"/>
        <v>0</v>
      </c>
      <c r="Y62" s="13">
        <f t="shared" si="7"/>
        <v>0</v>
      </c>
      <c r="Z62" s="14">
        <f t="shared" si="7"/>
        <v>66.99997301246917</v>
      </c>
    </row>
    <row r="63" spans="1:26" ht="13.5">
      <c r="A63" s="38" t="s">
        <v>107</v>
      </c>
      <c r="B63" s="12">
        <f t="shared" si="7"/>
        <v>20.50448117161048</v>
      </c>
      <c r="C63" s="12">
        <f t="shared" si="7"/>
        <v>0</v>
      </c>
      <c r="D63" s="3">
        <f t="shared" si="7"/>
        <v>67.00010104347378</v>
      </c>
      <c r="E63" s="13">
        <f t="shared" si="7"/>
        <v>67.00010104347378</v>
      </c>
      <c r="F63" s="13">
        <f t="shared" si="7"/>
        <v>16.025198578195855</v>
      </c>
      <c r="G63" s="13">
        <f t="shared" si="7"/>
        <v>0</v>
      </c>
      <c r="H63" s="13">
        <f t="shared" si="7"/>
        <v>16.238451037037898</v>
      </c>
      <c r="I63" s="13">
        <f t="shared" si="7"/>
        <v>27.34114538122718</v>
      </c>
      <c r="J63" s="13">
        <f t="shared" si="7"/>
        <v>16.196061852622183</v>
      </c>
      <c r="K63" s="13">
        <f t="shared" si="7"/>
        <v>18.54045024980437</v>
      </c>
      <c r="L63" s="13">
        <f t="shared" si="7"/>
        <v>0</v>
      </c>
      <c r="M63" s="13">
        <f t="shared" si="7"/>
        <v>17.36889528797043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22.106969550063457</v>
      </c>
      <c r="W63" s="13">
        <f t="shared" si="7"/>
        <v>67.0001101301171</v>
      </c>
      <c r="X63" s="13">
        <f t="shared" si="7"/>
        <v>0</v>
      </c>
      <c r="Y63" s="13">
        <f t="shared" si="7"/>
        <v>0</v>
      </c>
      <c r="Z63" s="14">
        <f t="shared" si="7"/>
        <v>67.00010104347378</v>
      </c>
    </row>
    <row r="64" spans="1:26" ht="13.5">
      <c r="A64" s="38" t="s">
        <v>108</v>
      </c>
      <c r="B64" s="12">
        <f t="shared" si="7"/>
        <v>18.678995621252884</v>
      </c>
      <c r="C64" s="12">
        <f t="shared" si="7"/>
        <v>0</v>
      </c>
      <c r="D64" s="3">
        <f t="shared" si="7"/>
        <v>66.99994585931283</v>
      </c>
      <c r="E64" s="13">
        <f t="shared" si="7"/>
        <v>66.99994585931283</v>
      </c>
      <c r="F64" s="13">
        <f t="shared" si="7"/>
        <v>21.22718009829569</v>
      </c>
      <c r="G64" s="13">
        <f t="shared" si="7"/>
        <v>0</v>
      </c>
      <c r="H64" s="13">
        <f t="shared" si="7"/>
        <v>15.011707518594072</v>
      </c>
      <c r="I64" s="13">
        <f t="shared" si="7"/>
        <v>25.564701666047686</v>
      </c>
      <c r="J64" s="13">
        <f t="shared" si="7"/>
        <v>15.522510933882172</v>
      </c>
      <c r="K64" s="13">
        <f t="shared" si="7"/>
        <v>16.903953540645325</v>
      </c>
      <c r="L64" s="13">
        <f t="shared" si="7"/>
        <v>0</v>
      </c>
      <c r="M64" s="13">
        <f t="shared" si="7"/>
        <v>16.213463677873417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20.653826102492722</v>
      </c>
      <c r="W64" s="13">
        <f t="shared" si="7"/>
        <v>66.9999359211688</v>
      </c>
      <c r="X64" s="13">
        <f t="shared" si="7"/>
        <v>0</v>
      </c>
      <c r="Y64" s="13">
        <f t="shared" si="7"/>
        <v>0</v>
      </c>
      <c r="Z64" s="14">
        <f t="shared" si="7"/>
        <v>66.99994585931283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66.99997454458274</v>
      </c>
      <c r="E66" s="16">
        <f t="shared" si="7"/>
        <v>66.99997454458274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7.476602589359799</v>
      </c>
      <c r="K66" s="16">
        <f t="shared" si="7"/>
        <v>0</v>
      </c>
      <c r="L66" s="16">
        <f t="shared" si="7"/>
        <v>0</v>
      </c>
      <c r="M66" s="16">
        <f t="shared" si="7"/>
        <v>3.707614894639208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2.3271537339468207</v>
      </c>
      <c r="W66" s="16">
        <f t="shared" si="7"/>
        <v>67.0000069687868</v>
      </c>
      <c r="X66" s="16">
        <f t="shared" si="7"/>
        <v>0</v>
      </c>
      <c r="Y66" s="16">
        <f t="shared" si="7"/>
        <v>0</v>
      </c>
      <c r="Z66" s="17">
        <f t="shared" si="7"/>
        <v>66.99997454458274</v>
      </c>
    </row>
    <row r="67" spans="1:26" ht="13.5" hidden="1">
      <c r="A67" s="40" t="s">
        <v>111</v>
      </c>
      <c r="B67" s="23">
        <v>80943627</v>
      </c>
      <c r="C67" s="23"/>
      <c r="D67" s="24">
        <v>78509386</v>
      </c>
      <c r="E67" s="25">
        <v>78509386</v>
      </c>
      <c r="F67" s="25">
        <v>9324547</v>
      </c>
      <c r="G67" s="25"/>
      <c r="H67" s="25">
        <v>7280798</v>
      </c>
      <c r="I67" s="25">
        <v>16605345</v>
      </c>
      <c r="J67" s="25">
        <v>7871306</v>
      </c>
      <c r="K67" s="25">
        <v>8151170</v>
      </c>
      <c r="L67" s="25"/>
      <c r="M67" s="25">
        <v>16022476</v>
      </c>
      <c r="N67" s="25"/>
      <c r="O67" s="25"/>
      <c r="P67" s="25"/>
      <c r="Q67" s="25"/>
      <c r="R67" s="25"/>
      <c r="S67" s="25"/>
      <c r="T67" s="25"/>
      <c r="U67" s="25"/>
      <c r="V67" s="25">
        <v>32627821</v>
      </c>
      <c r="W67" s="25">
        <v>39254688</v>
      </c>
      <c r="X67" s="25"/>
      <c r="Y67" s="24"/>
      <c r="Z67" s="26">
        <v>78509386</v>
      </c>
    </row>
    <row r="68" spans="1:26" ht="13.5" hidden="1">
      <c r="A68" s="36" t="s">
        <v>31</v>
      </c>
      <c r="B68" s="18">
        <v>10061381</v>
      </c>
      <c r="C68" s="18"/>
      <c r="D68" s="19">
        <v>12605476</v>
      </c>
      <c r="E68" s="20">
        <v>12605476</v>
      </c>
      <c r="F68" s="20">
        <v>6566544</v>
      </c>
      <c r="G68" s="20"/>
      <c r="H68" s="20">
        <v>703644</v>
      </c>
      <c r="I68" s="20">
        <v>7270188</v>
      </c>
      <c r="J68" s="20">
        <v>703644</v>
      </c>
      <c r="K68" s="20">
        <v>703644</v>
      </c>
      <c r="L68" s="20"/>
      <c r="M68" s="20">
        <v>1407288</v>
      </c>
      <c r="N68" s="20"/>
      <c r="O68" s="20"/>
      <c r="P68" s="20"/>
      <c r="Q68" s="20"/>
      <c r="R68" s="20"/>
      <c r="S68" s="20"/>
      <c r="T68" s="20"/>
      <c r="U68" s="20"/>
      <c r="V68" s="20">
        <v>8677476</v>
      </c>
      <c r="W68" s="20">
        <v>6302736</v>
      </c>
      <c r="X68" s="20"/>
      <c r="Y68" s="19"/>
      <c r="Z68" s="22">
        <v>12605476</v>
      </c>
    </row>
    <row r="69" spans="1:26" ht="13.5" hidden="1">
      <c r="A69" s="37" t="s">
        <v>32</v>
      </c>
      <c r="B69" s="18">
        <v>58363202</v>
      </c>
      <c r="C69" s="18"/>
      <c r="D69" s="19">
        <v>55572121</v>
      </c>
      <c r="E69" s="20">
        <v>55572121</v>
      </c>
      <c r="F69" s="20">
        <v>2723439</v>
      </c>
      <c r="G69" s="20"/>
      <c r="H69" s="20">
        <v>5321428</v>
      </c>
      <c r="I69" s="20">
        <v>8044867</v>
      </c>
      <c r="J69" s="20">
        <v>6089017</v>
      </c>
      <c r="K69" s="20">
        <v>6351026</v>
      </c>
      <c r="L69" s="20"/>
      <c r="M69" s="20">
        <v>12440043</v>
      </c>
      <c r="N69" s="20"/>
      <c r="O69" s="20"/>
      <c r="P69" s="20"/>
      <c r="Q69" s="20"/>
      <c r="R69" s="20"/>
      <c r="S69" s="20"/>
      <c r="T69" s="20"/>
      <c r="U69" s="20"/>
      <c r="V69" s="20">
        <v>20484910</v>
      </c>
      <c r="W69" s="20">
        <v>27786060</v>
      </c>
      <c r="X69" s="20"/>
      <c r="Y69" s="19"/>
      <c r="Z69" s="22">
        <v>55572121</v>
      </c>
    </row>
    <row r="70" spans="1:26" ht="13.5" hidden="1">
      <c r="A70" s="38" t="s">
        <v>105</v>
      </c>
      <c r="B70" s="18">
        <v>29317359</v>
      </c>
      <c r="C70" s="18"/>
      <c r="D70" s="19">
        <v>31377840</v>
      </c>
      <c r="E70" s="20">
        <v>31377840</v>
      </c>
      <c r="F70" s="20">
        <v>454230</v>
      </c>
      <c r="G70" s="20"/>
      <c r="H70" s="20">
        <v>2681611</v>
      </c>
      <c r="I70" s="20">
        <v>3135841</v>
      </c>
      <c r="J70" s="20">
        <v>3574213</v>
      </c>
      <c r="K70" s="20">
        <v>2314997</v>
      </c>
      <c r="L70" s="20"/>
      <c r="M70" s="20">
        <v>5889210</v>
      </c>
      <c r="N70" s="20"/>
      <c r="O70" s="20"/>
      <c r="P70" s="20"/>
      <c r="Q70" s="20"/>
      <c r="R70" s="20"/>
      <c r="S70" s="20"/>
      <c r="T70" s="20"/>
      <c r="U70" s="20"/>
      <c r="V70" s="20">
        <v>9025051</v>
      </c>
      <c r="W70" s="20">
        <v>15688920</v>
      </c>
      <c r="X70" s="20"/>
      <c r="Y70" s="19"/>
      <c r="Z70" s="22">
        <v>31377840</v>
      </c>
    </row>
    <row r="71" spans="1:26" ht="13.5" hidden="1">
      <c r="A71" s="38" t="s">
        <v>106</v>
      </c>
      <c r="B71" s="18">
        <v>9349630</v>
      </c>
      <c r="C71" s="18"/>
      <c r="D71" s="19">
        <v>6447422</v>
      </c>
      <c r="E71" s="20">
        <v>6447422</v>
      </c>
      <c r="F71" s="20">
        <v>812367</v>
      </c>
      <c r="G71" s="20"/>
      <c r="H71" s="20">
        <v>942276</v>
      </c>
      <c r="I71" s="20">
        <v>1754643</v>
      </c>
      <c r="J71" s="20">
        <v>772506</v>
      </c>
      <c r="K71" s="20">
        <v>2292116</v>
      </c>
      <c r="L71" s="20"/>
      <c r="M71" s="20">
        <v>3064622</v>
      </c>
      <c r="N71" s="20"/>
      <c r="O71" s="20"/>
      <c r="P71" s="20"/>
      <c r="Q71" s="20"/>
      <c r="R71" s="20"/>
      <c r="S71" s="20"/>
      <c r="T71" s="20"/>
      <c r="U71" s="20"/>
      <c r="V71" s="20">
        <v>4819265</v>
      </c>
      <c r="W71" s="20">
        <v>3223710</v>
      </c>
      <c r="X71" s="20"/>
      <c r="Y71" s="19"/>
      <c r="Z71" s="22">
        <v>6447422</v>
      </c>
    </row>
    <row r="72" spans="1:26" ht="13.5" hidden="1">
      <c r="A72" s="38" t="s">
        <v>107</v>
      </c>
      <c r="B72" s="18">
        <v>11943082</v>
      </c>
      <c r="C72" s="18"/>
      <c r="D72" s="19">
        <v>11005164</v>
      </c>
      <c r="E72" s="20">
        <v>11005164</v>
      </c>
      <c r="F72" s="20">
        <v>889574</v>
      </c>
      <c r="G72" s="20"/>
      <c r="H72" s="20">
        <v>1034292</v>
      </c>
      <c r="I72" s="20">
        <v>1923866</v>
      </c>
      <c r="J72" s="20">
        <v>1062073</v>
      </c>
      <c r="K72" s="20">
        <v>1063232</v>
      </c>
      <c r="L72" s="20"/>
      <c r="M72" s="20">
        <v>2125305</v>
      </c>
      <c r="N72" s="20"/>
      <c r="O72" s="20"/>
      <c r="P72" s="20"/>
      <c r="Q72" s="20"/>
      <c r="R72" s="20"/>
      <c r="S72" s="20"/>
      <c r="T72" s="20"/>
      <c r="U72" s="20"/>
      <c r="V72" s="20">
        <v>4049171</v>
      </c>
      <c r="W72" s="20">
        <v>5502582</v>
      </c>
      <c r="X72" s="20"/>
      <c r="Y72" s="19"/>
      <c r="Z72" s="22">
        <v>11005164</v>
      </c>
    </row>
    <row r="73" spans="1:26" ht="13.5" hidden="1">
      <c r="A73" s="38" t="s">
        <v>108</v>
      </c>
      <c r="B73" s="18">
        <v>7753131</v>
      </c>
      <c r="C73" s="18"/>
      <c r="D73" s="19">
        <v>6741695</v>
      </c>
      <c r="E73" s="20">
        <v>6741695</v>
      </c>
      <c r="F73" s="20">
        <v>567268</v>
      </c>
      <c r="G73" s="20"/>
      <c r="H73" s="20">
        <v>663249</v>
      </c>
      <c r="I73" s="20">
        <v>1230517</v>
      </c>
      <c r="J73" s="20">
        <v>680225</v>
      </c>
      <c r="K73" s="20">
        <v>680681</v>
      </c>
      <c r="L73" s="20"/>
      <c r="M73" s="20">
        <v>1360906</v>
      </c>
      <c r="N73" s="20"/>
      <c r="O73" s="20"/>
      <c r="P73" s="20"/>
      <c r="Q73" s="20"/>
      <c r="R73" s="20"/>
      <c r="S73" s="20"/>
      <c r="T73" s="20"/>
      <c r="U73" s="20"/>
      <c r="V73" s="20">
        <v>2591423</v>
      </c>
      <c r="W73" s="20">
        <v>3370848</v>
      </c>
      <c r="X73" s="20"/>
      <c r="Y73" s="19"/>
      <c r="Z73" s="22">
        <v>6741695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12519044</v>
      </c>
      <c r="C75" s="27"/>
      <c r="D75" s="28">
        <v>10331789</v>
      </c>
      <c r="E75" s="29">
        <v>10331789</v>
      </c>
      <c r="F75" s="29">
        <v>34564</v>
      </c>
      <c r="G75" s="29"/>
      <c r="H75" s="29">
        <v>1255726</v>
      </c>
      <c r="I75" s="29">
        <v>1290290</v>
      </c>
      <c r="J75" s="29">
        <v>1078645</v>
      </c>
      <c r="K75" s="29">
        <v>1096500</v>
      </c>
      <c r="L75" s="29"/>
      <c r="M75" s="29">
        <v>2175145</v>
      </c>
      <c r="N75" s="29"/>
      <c r="O75" s="29"/>
      <c r="P75" s="29"/>
      <c r="Q75" s="29"/>
      <c r="R75" s="29"/>
      <c r="S75" s="29"/>
      <c r="T75" s="29"/>
      <c r="U75" s="29"/>
      <c r="V75" s="29">
        <v>3465435</v>
      </c>
      <c r="W75" s="29">
        <v>5165892</v>
      </c>
      <c r="X75" s="29"/>
      <c r="Y75" s="28"/>
      <c r="Z75" s="30">
        <v>10331789</v>
      </c>
    </row>
    <row r="76" spans="1:26" ht="13.5" hidden="1">
      <c r="A76" s="41" t="s">
        <v>112</v>
      </c>
      <c r="B76" s="31">
        <v>65802388</v>
      </c>
      <c r="C76" s="31"/>
      <c r="D76" s="32">
        <v>52601286</v>
      </c>
      <c r="E76" s="33">
        <v>52601286</v>
      </c>
      <c r="F76" s="33">
        <v>2936714</v>
      </c>
      <c r="G76" s="33">
        <v>3458237</v>
      </c>
      <c r="H76" s="33">
        <v>3584319</v>
      </c>
      <c r="I76" s="33">
        <v>9979270</v>
      </c>
      <c r="J76" s="33">
        <v>2567810</v>
      </c>
      <c r="K76" s="33">
        <v>3134911</v>
      </c>
      <c r="L76" s="33"/>
      <c r="M76" s="33">
        <v>5702721</v>
      </c>
      <c r="N76" s="33"/>
      <c r="O76" s="33"/>
      <c r="P76" s="33"/>
      <c r="Q76" s="33"/>
      <c r="R76" s="33"/>
      <c r="S76" s="33"/>
      <c r="T76" s="33"/>
      <c r="U76" s="33"/>
      <c r="V76" s="33">
        <v>15681991</v>
      </c>
      <c r="W76" s="33">
        <v>26300646</v>
      </c>
      <c r="X76" s="33"/>
      <c r="Y76" s="32"/>
      <c r="Z76" s="34">
        <v>52601286</v>
      </c>
    </row>
    <row r="77" spans="1:26" ht="13.5" hidden="1">
      <c r="A77" s="36" t="s">
        <v>31</v>
      </c>
      <c r="B77" s="18">
        <v>10291566</v>
      </c>
      <c r="C77" s="18"/>
      <c r="D77" s="19">
        <v>8445669</v>
      </c>
      <c r="E77" s="20">
        <v>8445669</v>
      </c>
      <c r="F77" s="20">
        <v>598369</v>
      </c>
      <c r="G77" s="20">
        <v>584978</v>
      </c>
      <c r="H77" s="20">
        <v>1517767</v>
      </c>
      <c r="I77" s="20">
        <v>2701114</v>
      </c>
      <c r="J77" s="20">
        <v>718954</v>
      </c>
      <c r="K77" s="20">
        <v>860702</v>
      </c>
      <c r="L77" s="20"/>
      <c r="M77" s="20">
        <v>1579656</v>
      </c>
      <c r="N77" s="20"/>
      <c r="O77" s="20"/>
      <c r="P77" s="20"/>
      <c r="Q77" s="20"/>
      <c r="R77" s="20"/>
      <c r="S77" s="20"/>
      <c r="T77" s="20"/>
      <c r="U77" s="20"/>
      <c r="V77" s="20">
        <v>4280770</v>
      </c>
      <c r="W77" s="20">
        <v>4222836</v>
      </c>
      <c r="X77" s="20"/>
      <c r="Y77" s="19"/>
      <c r="Z77" s="22">
        <v>8445669</v>
      </c>
    </row>
    <row r="78" spans="1:26" ht="13.5" hidden="1">
      <c r="A78" s="37" t="s">
        <v>32</v>
      </c>
      <c r="B78" s="18">
        <v>42991778</v>
      </c>
      <c r="C78" s="18"/>
      <c r="D78" s="19">
        <v>37233321</v>
      </c>
      <c r="E78" s="20">
        <v>37233321</v>
      </c>
      <c r="F78" s="20">
        <v>2338345</v>
      </c>
      <c r="G78" s="20">
        <v>2873259</v>
      </c>
      <c r="H78" s="20">
        <v>2066552</v>
      </c>
      <c r="I78" s="20">
        <v>7278156</v>
      </c>
      <c r="J78" s="20">
        <v>1768210</v>
      </c>
      <c r="K78" s="20">
        <v>2274209</v>
      </c>
      <c r="L78" s="20"/>
      <c r="M78" s="20">
        <v>4042419</v>
      </c>
      <c r="N78" s="20"/>
      <c r="O78" s="20"/>
      <c r="P78" s="20"/>
      <c r="Q78" s="20"/>
      <c r="R78" s="20"/>
      <c r="S78" s="20"/>
      <c r="T78" s="20"/>
      <c r="U78" s="20"/>
      <c r="V78" s="20">
        <v>11320575</v>
      </c>
      <c r="W78" s="20">
        <v>18616662</v>
      </c>
      <c r="X78" s="20"/>
      <c r="Y78" s="19"/>
      <c r="Z78" s="22">
        <v>37233321</v>
      </c>
    </row>
    <row r="79" spans="1:26" ht="13.5" hidden="1">
      <c r="A79" s="38" t="s">
        <v>105</v>
      </c>
      <c r="B79" s="18">
        <v>21667102</v>
      </c>
      <c r="C79" s="18"/>
      <c r="D79" s="19">
        <v>21023147</v>
      </c>
      <c r="E79" s="20">
        <v>21023147</v>
      </c>
      <c r="F79" s="20">
        <v>1955222</v>
      </c>
      <c r="G79" s="20">
        <v>2404113</v>
      </c>
      <c r="H79" s="20">
        <v>1628403</v>
      </c>
      <c r="I79" s="20">
        <v>5987738</v>
      </c>
      <c r="J79" s="20">
        <v>1285859</v>
      </c>
      <c r="K79" s="20">
        <v>1775485</v>
      </c>
      <c r="L79" s="20"/>
      <c r="M79" s="20">
        <v>3061344</v>
      </c>
      <c r="N79" s="20"/>
      <c r="O79" s="20"/>
      <c r="P79" s="20"/>
      <c r="Q79" s="20"/>
      <c r="R79" s="20"/>
      <c r="S79" s="20"/>
      <c r="T79" s="20"/>
      <c r="U79" s="20"/>
      <c r="V79" s="20">
        <v>9049082</v>
      </c>
      <c r="W79" s="20">
        <v>10511574</v>
      </c>
      <c r="X79" s="20"/>
      <c r="Y79" s="19"/>
      <c r="Z79" s="22">
        <v>21023147</v>
      </c>
    </row>
    <row r="80" spans="1:26" ht="13.5" hidden="1">
      <c r="A80" s="38" t="s">
        <v>106</v>
      </c>
      <c r="B80" s="18">
        <v>2288675</v>
      </c>
      <c r="C80" s="18"/>
      <c r="D80" s="19">
        <v>4319771</v>
      </c>
      <c r="E80" s="20">
        <v>4319771</v>
      </c>
      <c r="F80" s="20">
        <v>120152</v>
      </c>
      <c r="G80" s="20">
        <v>159050</v>
      </c>
      <c r="H80" s="20">
        <v>170631</v>
      </c>
      <c r="I80" s="20">
        <v>449833</v>
      </c>
      <c r="J80" s="20">
        <v>204749</v>
      </c>
      <c r="K80" s="20">
        <v>186534</v>
      </c>
      <c r="L80" s="20"/>
      <c r="M80" s="20">
        <v>391283</v>
      </c>
      <c r="N80" s="20"/>
      <c r="O80" s="20"/>
      <c r="P80" s="20"/>
      <c r="Q80" s="20"/>
      <c r="R80" s="20"/>
      <c r="S80" s="20"/>
      <c r="T80" s="20"/>
      <c r="U80" s="20"/>
      <c r="V80" s="20">
        <v>841116</v>
      </c>
      <c r="W80" s="20">
        <v>2159886</v>
      </c>
      <c r="X80" s="20"/>
      <c r="Y80" s="19"/>
      <c r="Z80" s="22">
        <v>4319771</v>
      </c>
    </row>
    <row r="81" spans="1:26" ht="13.5" hidden="1">
      <c r="A81" s="38" t="s">
        <v>107</v>
      </c>
      <c r="B81" s="18">
        <v>2448867</v>
      </c>
      <c r="C81" s="18"/>
      <c r="D81" s="19">
        <v>7373471</v>
      </c>
      <c r="E81" s="20">
        <v>7373471</v>
      </c>
      <c r="F81" s="20">
        <v>142556</v>
      </c>
      <c r="G81" s="20">
        <v>215498</v>
      </c>
      <c r="H81" s="20">
        <v>167953</v>
      </c>
      <c r="I81" s="20">
        <v>526007</v>
      </c>
      <c r="J81" s="20">
        <v>172014</v>
      </c>
      <c r="K81" s="20">
        <v>197128</v>
      </c>
      <c r="L81" s="20"/>
      <c r="M81" s="20">
        <v>369142</v>
      </c>
      <c r="N81" s="20"/>
      <c r="O81" s="20"/>
      <c r="P81" s="20"/>
      <c r="Q81" s="20"/>
      <c r="R81" s="20"/>
      <c r="S81" s="20"/>
      <c r="T81" s="20"/>
      <c r="U81" s="20"/>
      <c r="V81" s="20">
        <v>895149</v>
      </c>
      <c r="W81" s="20">
        <v>3686736</v>
      </c>
      <c r="X81" s="20"/>
      <c r="Y81" s="19"/>
      <c r="Z81" s="22">
        <v>7373471</v>
      </c>
    </row>
    <row r="82" spans="1:26" ht="13.5" hidden="1">
      <c r="A82" s="38" t="s">
        <v>108</v>
      </c>
      <c r="B82" s="18">
        <v>1448207</v>
      </c>
      <c r="C82" s="18"/>
      <c r="D82" s="19">
        <v>4516932</v>
      </c>
      <c r="E82" s="20">
        <v>4516932</v>
      </c>
      <c r="F82" s="20">
        <v>120415</v>
      </c>
      <c r="G82" s="20">
        <v>94598</v>
      </c>
      <c r="H82" s="20">
        <v>99565</v>
      </c>
      <c r="I82" s="20">
        <v>314578</v>
      </c>
      <c r="J82" s="20">
        <v>105588</v>
      </c>
      <c r="K82" s="20">
        <v>115062</v>
      </c>
      <c r="L82" s="20"/>
      <c r="M82" s="20">
        <v>220650</v>
      </c>
      <c r="N82" s="20"/>
      <c r="O82" s="20"/>
      <c r="P82" s="20"/>
      <c r="Q82" s="20"/>
      <c r="R82" s="20"/>
      <c r="S82" s="20"/>
      <c r="T82" s="20"/>
      <c r="U82" s="20"/>
      <c r="V82" s="20">
        <v>535228</v>
      </c>
      <c r="W82" s="20">
        <v>2258466</v>
      </c>
      <c r="X82" s="20"/>
      <c r="Y82" s="19"/>
      <c r="Z82" s="22">
        <v>4516932</v>
      </c>
    </row>
    <row r="83" spans="1:26" ht="13.5" hidden="1">
      <c r="A83" s="38" t="s">
        <v>109</v>
      </c>
      <c r="B83" s="18">
        <v>15138927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12519044</v>
      </c>
      <c r="C84" s="27"/>
      <c r="D84" s="28">
        <v>6922296</v>
      </c>
      <c r="E84" s="29">
        <v>6922296</v>
      </c>
      <c r="F84" s="29"/>
      <c r="G84" s="29"/>
      <c r="H84" s="29"/>
      <c r="I84" s="29"/>
      <c r="J84" s="29">
        <v>80646</v>
      </c>
      <c r="K84" s="29"/>
      <c r="L84" s="29"/>
      <c r="M84" s="29">
        <v>80646</v>
      </c>
      <c r="N84" s="29"/>
      <c r="O84" s="29"/>
      <c r="P84" s="29"/>
      <c r="Q84" s="29"/>
      <c r="R84" s="29"/>
      <c r="S84" s="29"/>
      <c r="T84" s="29"/>
      <c r="U84" s="29"/>
      <c r="V84" s="29">
        <v>80646</v>
      </c>
      <c r="W84" s="29">
        <v>3461148</v>
      </c>
      <c r="X84" s="29"/>
      <c r="Y84" s="28"/>
      <c r="Z84" s="30">
        <v>6922296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44263338</v>
      </c>
      <c r="C5" s="18">
        <v>0</v>
      </c>
      <c r="D5" s="58">
        <v>38500000</v>
      </c>
      <c r="E5" s="59">
        <v>38500000</v>
      </c>
      <c r="F5" s="59">
        <v>28288660</v>
      </c>
      <c r="G5" s="59">
        <v>-591804</v>
      </c>
      <c r="H5" s="59">
        <v>46217</v>
      </c>
      <c r="I5" s="59">
        <v>27743073</v>
      </c>
      <c r="J5" s="59">
        <v>547660</v>
      </c>
      <c r="K5" s="59">
        <v>384231</v>
      </c>
      <c r="L5" s="59">
        <v>405384</v>
      </c>
      <c r="M5" s="59">
        <v>1337275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29080348</v>
      </c>
      <c r="W5" s="59">
        <v>38500000</v>
      </c>
      <c r="X5" s="59">
        <v>-9419652</v>
      </c>
      <c r="Y5" s="60">
        <v>-24.47</v>
      </c>
      <c r="Z5" s="61">
        <v>38500000</v>
      </c>
    </row>
    <row r="6" spans="1:26" ht="13.5">
      <c r="A6" s="57" t="s">
        <v>32</v>
      </c>
      <c r="B6" s="18">
        <v>8090444</v>
      </c>
      <c r="C6" s="18">
        <v>0</v>
      </c>
      <c r="D6" s="58">
        <v>9688000</v>
      </c>
      <c r="E6" s="59">
        <v>9688000</v>
      </c>
      <c r="F6" s="59">
        <v>773665</v>
      </c>
      <c r="G6" s="59">
        <v>740203</v>
      </c>
      <c r="H6" s="59">
        <v>746759</v>
      </c>
      <c r="I6" s="59">
        <v>2260627</v>
      </c>
      <c r="J6" s="59">
        <v>637024</v>
      </c>
      <c r="K6" s="59">
        <v>806326</v>
      </c>
      <c r="L6" s="59">
        <v>1070800</v>
      </c>
      <c r="M6" s="59">
        <v>2514150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4774777</v>
      </c>
      <c r="W6" s="59">
        <v>4843992</v>
      </c>
      <c r="X6" s="59">
        <v>-69215</v>
      </c>
      <c r="Y6" s="60">
        <v>-1.43</v>
      </c>
      <c r="Z6" s="61">
        <v>9688000</v>
      </c>
    </row>
    <row r="7" spans="1:26" ht="13.5">
      <c r="A7" s="57" t="s">
        <v>33</v>
      </c>
      <c r="B7" s="18">
        <v>15621899</v>
      </c>
      <c r="C7" s="18">
        <v>0</v>
      </c>
      <c r="D7" s="58">
        <v>11500000</v>
      </c>
      <c r="E7" s="59">
        <v>11500000</v>
      </c>
      <c r="F7" s="59">
        <v>76695</v>
      </c>
      <c r="G7" s="59">
        <v>264542</v>
      </c>
      <c r="H7" s="59">
        <v>157570</v>
      </c>
      <c r="I7" s="59">
        <v>498807</v>
      </c>
      <c r="J7" s="59">
        <v>4046994</v>
      </c>
      <c r="K7" s="59">
        <v>84176</v>
      </c>
      <c r="L7" s="59">
        <v>77999</v>
      </c>
      <c r="M7" s="59">
        <v>4209169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4707976</v>
      </c>
      <c r="W7" s="59">
        <v>5749998</v>
      </c>
      <c r="X7" s="59">
        <v>-1042022</v>
      </c>
      <c r="Y7" s="60">
        <v>-18.12</v>
      </c>
      <c r="Z7" s="61">
        <v>11500000</v>
      </c>
    </row>
    <row r="8" spans="1:26" ht="13.5">
      <c r="A8" s="57" t="s">
        <v>34</v>
      </c>
      <c r="B8" s="18">
        <v>176760256</v>
      </c>
      <c r="C8" s="18">
        <v>0</v>
      </c>
      <c r="D8" s="58">
        <v>182134750</v>
      </c>
      <c r="E8" s="59">
        <v>182134750</v>
      </c>
      <c r="F8" s="59">
        <v>73589118</v>
      </c>
      <c r="G8" s="59">
        <v>367872</v>
      </c>
      <c r="H8" s="59">
        <v>442018</v>
      </c>
      <c r="I8" s="59">
        <v>74399008</v>
      </c>
      <c r="J8" s="59">
        <v>345613</v>
      </c>
      <c r="K8" s="59">
        <v>469486</v>
      </c>
      <c r="L8" s="59">
        <v>53981899</v>
      </c>
      <c r="M8" s="59">
        <v>54796998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129196006</v>
      </c>
      <c r="W8" s="59">
        <v>128353450</v>
      </c>
      <c r="X8" s="59">
        <v>842556</v>
      </c>
      <c r="Y8" s="60">
        <v>0.66</v>
      </c>
      <c r="Z8" s="61">
        <v>182134750</v>
      </c>
    </row>
    <row r="9" spans="1:26" ht="13.5">
      <c r="A9" s="57" t="s">
        <v>35</v>
      </c>
      <c r="B9" s="18">
        <v>12160188</v>
      </c>
      <c r="C9" s="18">
        <v>0</v>
      </c>
      <c r="D9" s="58">
        <v>9839000</v>
      </c>
      <c r="E9" s="59">
        <v>9839000</v>
      </c>
      <c r="F9" s="59">
        <v>304374</v>
      </c>
      <c r="G9" s="59">
        <v>341941</v>
      </c>
      <c r="H9" s="59">
        <v>307208</v>
      </c>
      <c r="I9" s="59">
        <v>953523</v>
      </c>
      <c r="J9" s="59">
        <v>512378</v>
      </c>
      <c r="K9" s="59">
        <v>1327094</v>
      </c>
      <c r="L9" s="59">
        <v>291036</v>
      </c>
      <c r="M9" s="59">
        <v>2130508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3084031</v>
      </c>
      <c r="W9" s="59">
        <v>4919492</v>
      </c>
      <c r="X9" s="59">
        <v>-1835461</v>
      </c>
      <c r="Y9" s="60">
        <v>-37.31</v>
      </c>
      <c r="Z9" s="61">
        <v>9839000</v>
      </c>
    </row>
    <row r="10" spans="1:26" ht="25.5">
      <c r="A10" s="62" t="s">
        <v>97</v>
      </c>
      <c r="B10" s="63">
        <f>SUM(B5:B9)</f>
        <v>256896125</v>
      </c>
      <c r="C10" s="63">
        <f>SUM(C5:C9)</f>
        <v>0</v>
      </c>
      <c r="D10" s="64">
        <f aca="true" t="shared" si="0" ref="D10:Z10">SUM(D5:D9)</f>
        <v>251661750</v>
      </c>
      <c r="E10" s="65">
        <f t="shared" si="0"/>
        <v>251661750</v>
      </c>
      <c r="F10" s="65">
        <f t="shared" si="0"/>
        <v>103032512</v>
      </c>
      <c r="G10" s="65">
        <f t="shared" si="0"/>
        <v>1122754</v>
      </c>
      <c r="H10" s="65">
        <f t="shared" si="0"/>
        <v>1699772</v>
      </c>
      <c r="I10" s="65">
        <f t="shared" si="0"/>
        <v>105855038</v>
      </c>
      <c r="J10" s="65">
        <f t="shared" si="0"/>
        <v>6089669</v>
      </c>
      <c r="K10" s="65">
        <f t="shared" si="0"/>
        <v>3071313</v>
      </c>
      <c r="L10" s="65">
        <f t="shared" si="0"/>
        <v>55827118</v>
      </c>
      <c r="M10" s="65">
        <f t="shared" si="0"/>
        <v>64988100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170843138</v>
      </c>
      <c r="W10" s="65">
        <f t="shared" si="0"/>
        <v>182366932</v>
      </c>
      <c r="X10" s="65">
        <f t="shared" si="0"/>
        <v>-11523794</v>
      </c>
      <c r="Y10" s="66">
        <f>+IF(W10&lt;&gt;0,(X10/W10)*100,0)</f>
        <v>-6.319015116183453</v>
      </c>
      <c r="Z10" s="67">
        <f t="shared" si="0"/>
        <v>251661750</v>
      </c>
    </row>
    <row r="11" spans="1:26" ht="13.5">
      <c r="A11" s="57" t="s">
        <v>36</v>
      </c>
      <c r="B11" s="18">
        <v>74819353</v>
      </c>
      <c r="C11" s="18">
        <v>0</v>
      </c>
      <c r="D11" s="58">
        <v>95553650</v>
      </c>
      <c r="E11" s="59">
        <v>95553650</v>
      </c>
      <c r="F11" s="59">
        <v>7241521</v>
      </c>
      <c r="G11" s="59">
        <v>6630543</v>
      </c>
      <c r="H11" s="59">
        <v>6545623</v>
      </c>
      <c r="I11" s="59">
        <v>20417687</v>
      </c>
      <c r="J11" s="59">
        <v>6413813</v>
      </c>
      <c r="K11" s="59">
        <v>6379300</v>
      </c>
      <c r="L11" s="59">
        <v>7232741</v>
      </c>
      <c r="M11" s="59">
        <v>20025854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40443541</v>
      </c>
      <c r="W11" s="59">
        <v>47776998</v>
      </c>
      <c r="X11" s="59">
        <v>-7333457</v>
      </c>
      <c r="Y11" s="60">
        <v>-15.35</v>
      </c>
      <c r="Z11" s="61">
        <v>95553650</v>
      </c>
    </row>
    <row r="12" spans="1:26" ht="13.5">
      <c r="A12" s="57" t="s">
        <v>37</v>
      </c>
      <c r="B12" s="18">
        <v>18092424</v>
      </c>
      <c r="C12" s="18">
        <v>0</v>
      </c>
      <c r="D12" s="58">
        <v>19346500</v>
      </c>
      <c r="E12" s="59">
        <v>19346500</v>
      </c>
      <c r="F12" s="59">
        <v>1529984</v>
      </c>
      <c r="G12" s="59">
        <v>1491567</v>
      </c>
      <c r="H12" s="59">
        <v>1491567</v>
      </c>
      <c r="I12" s="59">
        <v>4513118</v>
      </c>
      <c r="J12" s="59">
        <v>1491567</v>
      </c>
      <c r="K12" s="59">
        <v>1491567</v>
      </c>
      <c r="L12" s="59">
        <v>1491567</v>
      </c>
      <c r="M12" s="59">
        <v>4474701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8987819</v>
      </c>
      <c r="W12" s="59">
        <v>9673500</v>
      </c>
      <c r="X12" s="59">
        <v>-685681</v>
      </c>
      <c r="Y12" s="60">
        <v>-7.09</v>
      </c>
      <c r="Z12" s="61">
        <v>19346500</v>
      </c>
    </row>
    <row r="13" spans="1:26" ht="13.5">
      <c r="A13" s="57" t="s">
        <v>98</v>
      </c>
      <c r="B13" s="18">
        <v>27695485</v>
      </c>
      <c r="C13" s="18">
        <v>0</v>
      </c>
      <c r="D13" s="58">
        <v>30570000</v>
      </c>
      <c r="E13" s="59">
        <v>30570000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30570000</v>
      </c>
    </row>
    <row r="14" spans="1:26" ht="13.5">
      <c r="A14" s="57" t="s">
        <v>38</v>
      </c>
      <c r="B14" s="18">
        <v>2303284</v>
      </c>
      <c r="C14" s="18">
        <v>0</v>
      </c>
      <c r="D14" s="58">
        <v>238000</v>
      </c>
      <c r="E14" s="59">
        <v>238000</v>
      </c>
      <c r="F14" s="59">
        <v>0</v>
      </c>
      <c r="G14" s="59">
        <v>846</v>
      </c>
      <c r="H14" s="59">
        <v>4635</v>
      </c>
      <c r="I14" s="59">
        <v>5481</v>
      </c>
      <c r="J14" s="59">
        <v>0</v>
      </c>
      <c r="K14" s="59">
        <v>0</v>
      </c>
      <c r="L14" s="59">
        <v>131</v>
      </c>
      <c r="M14" s="59">
        <v>131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5612</v>
      </c>
      <c r="W14" s="59"/>
      <c r="X14" s="59">
        <v>5612</v>
      </c>
      <c r="Y14" s="60">
        <v>0</v>
      </c>
      <c r="Z14" s="61">
        <v>238000</v>
      </c>
    </row>
    <row r="15" spans="1:26" ht="13.5">
      <c r="A15" s="57" t="s">
        <v>39</v>
      </c>
      <c r="B15" s="18">
        <v>17166758</v>
      </c>
      <c r="C15" s="18">
        <v>0</v>
      </c>
      <c r="D15" s="58">
        <v>27810000</v>
      </c>
      <c r="E15" s="59">
        <v>27810000</v>
      </c>
      <c r="F15" s="59">
        <v>2124511</v>
      </c>
      <c r="G15" s="59">
        <v>2784636</v>
      </c>
      <c r="H15" s="59">
        <v>2276344</v>
      </c>
      <c r="I15" s="59">
        <v>7185491</v>
      </c>
      <c r="J15" s="59">
        <v>1196605</v>
      </c>
      <c r="K15" s="59">
        <v>302394</v>
      </c>
      <c r="L15" s="59">
        <v>1639919</v>
      </c>
      <c r="M15" s="59">
        <v>3138918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10324409</v>
      </c>
      <c r="W15" s="59">
        <v>13905000</v>
      </c>
      <c r="X15" s="59">
        <v>-3580591</v>
      </c>
      <c r="Y15" s="60">
        <v>-25.75</v>
      </c>
      <c r="Z15" s="61">
        <v>27810000</v>
      </c>
    </row>
    <row r="16" spans="1:26" ht="13.5">
      <c r="A16" s="68" t="s">
        <v>40</v>
      </c>
      <c r="B16" s="18">
        <v>9308128</v>
      </c>
      <c r="C16" s="18">
        <v>0</v>
      </c>
      <c r="D16" s="58">
        <v>12908750</v>
      </c>
      <c r="E16" s="59">
        <v>12908750</v>
      </c>
      <c r="F16" s="59">
        <v>267118</v>
      </c>
      <c r="G16" s="59">
        <v>1185821</v>
      </c>
      <c r="H16" s="59">
        <v>923122</v>
      </c>
      <c r="I16" s="59">
        <v>2376061</v>
      </c>
      <c r="J16" s="59">
        <v>825919</v>
      </c>
      <c r="K16" s="59">
        <v>1050393</v>
      </c>
      <c r="L16" s="59">
        <v>892566</v>
      </c>
      <c r="M16" s="59">
        <v>2768878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5144939</v>
      </c>
      <c r="W16" s="59">
        <v>6597000</v>
      </c>
      <c r="X16" s="59">
        <v>-1452061</v>
      </c>
      <c r="Y16" s="60">
        <v>-22.01</v>
      </c>
      <c r="Z16" s="61">
        <v>12908750</v>
      </c>
    </row>
    <row r="17" spans="1:26" ht="13.5">
      <c r="A17" s="57" t="s">
        <v>41</v>
      </c>
      <c r="B17" s="18">
        <v>72173396</v>
      </c>
      <c r="C17" s="18">
        <v>0</v>
      </c>
      <c r="D17" s="58">
        <v>77009600</v>
      </c>
      <c r="E17" s="59">
        <v>77009600</v>
      </c>
      <c r="F17" s="59">
        <v>8750350</v>
      </c>
      <c r="G17" s="59">
        <v>4832074</v>
      </c>
      <c r="H17" s="59">
        <v>4038623</v>
      </c>
      <c r="I17" s="59">
        <v>17621047</v>
      </c>
      <c r="J17" s="59">
        <v>6571909</v>
      </c>
      <c r="K17" s="59">
        <v>3962143</v>
      </c>
      <c r="L17" s="59">
        <v>4175753</v>
      </c>
      <c r="M17" s="59">
        <v>14709805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32330852</v>
      </c>
      <c r="W17" s="59">
        <v>38923998</v>
      </c>
      <c r="X17" s="59">
        <v>-6593146</v>
      </c>
      <c r="Y17" s="60">
        <v>-16.94</v>
      </c>
      <c r="Z17" s="61">
        <v>77009600</v>
      </c>
    </row>
    <row r="18" spans="1:26" ht="13.5">
      <c r="A18" s="69" t="s">
        <v>42</v>
      </c>
      <c r="B18" s="70">
        <f>SUM(B11:B17)</f>
        <v>221558828</v>
      </c>
      <c r="C18" s="70">
        <f>SUM(C11:C17)</f>
        <v>0</v>
      </c>
      <c r="D18" s="71">
        <f aca="true" t="shared" si="1" ref="D18:Z18">SUM(D11:D17)</f>
        <v>263436500</v>
      </c>
      <c r="E18" s="72">
        <f t="shared" si="1"/>
        <v>263436500</v>
      </c>
      <c r="F18" s="72">
        <f t="shared" si="1"/>
        <v>19913484</v>
      </c>
      <c r="G18" s="72">
        <f t="shared" si="1"/>
        <v>16925487</v>
      </c>
      <c r="H18" s="72">
        <f t="shared" si="1"/>
        <v>15279914</v>
      </c>
      <c r="I18" s="72">
        <f t="shared" si="1"/>
        <v>52118885</v>
      </c>
      <c r="J18" s="72">
        <f t="shared" si="1"/>
        <v>16499813</v>
      </c>
      <c r="K18" s="72">
        <f t="shared" si="1"/>
        <v>13185797</v>
      </c>
      <c r="L18" s="72">
        <f t="shared" si="1"/>
        <v>15432677</v>
      </c>
      <c r="M18" s="72">
        <f t="shared" si="1"/>
        <v>45118287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97237172</v>
      </c>
      <c r="W18" s="72">
        <f t="shared" si="1"/>
        <v>116876496</v>
      </c>
      <c r="X18" s="72">
        <f t="shared" si="1"/>
        <v>-19639324</v>
      </c>
      <c r="Y18" s="66">
        <f>+IF(W18&lt;&gt;0,(X18/W18)*100,0)</f>
        <v>-16.803484594541576</v>
      </c>
      <c r="Z18" s="73">
        <f t="shared" si="1"/>
        <v>263436500</v>
      </c>
    </row>
    <row r="19" spans="1:26" ht="13.5">
      <c r="A19" s="69" t="s">
        <v>43</v>
      </c>
      <c r="B19" s="74">
        <f>+B10-B18</f>
        <v>35337297</v>
      </c>
      <c r="C19" s="74">
        <f>+C10-C18</f>
        <v>0</v>
      </c>
      <c r="D19" s="75">
        <f aca="true" t="shared" si="2" ref="D19:Z19">+D10-D18</f>
        <v>-11774750</v>
      </c>
      <c r="E19" s="76">
        <f t="shared" si="2"/>
        <v>-11774750</v>
      </c>
      <c r="F19" s="76">
        <f t="shared" si="2"/>
        <v>83119028</v>
      </c>
      <c r="G19" s="76">
        <f t="shared" si="2"/>
        <v>-15802733</v>
      </c>
      <c r="H19" s="76">
        <f t="shared" si="2"/>
        <v>-13580142</v>
      </c>
      <c r="I19" s="76">
        <f t="shared" si="2"/>
        <v>53736153</v>
      </c>
      <c r="J19" s="76">
        <f t="shared" si="2"/>
        <v>-10410144</v>
      </c>
      <c r="K19" s="76">
        <f t="shared" si="2"/>
        <v>-10114484</v>
      </c>
      <c r="L19" s="76">
        <f t="shared" si="2"/>
        <v>40394441</v>
      </c>
      <c r="M19" s="76">
        <f t="shared" si="2"/>
        <v>19869813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73605966</v>
      </c>
      <c r="W19" s="76">
        <f>IF(E10=E18,0,W10-W18)</f>
        <v>65490436</v>
      </c>
      <c r="X19" s="76">
        <f t="shared" si="2"/>
        <v>8115530</v>
      </c>
      <c r="Y19" s="77">
        <f>+IF(W19&lt;&gt;0,(X19/W19)*100,0)</f>
        <v>12.391931548600471</v>
      </c>
      <c r="Z19" s="78">
        <f t="shared" si="2"/>
        <v>-11774750</v>
      </c>
    </row>
    <row r="20" spans="1:26" ht="13.5">
      <c r="A20" s="57" t="s">
        <v>44</v>
      </c>
      <c r="B20" s="18">
        <v>46668304</v>
      </c>
      <c r="C20" s="18">
        <v>0</v>
      </c>
      <c r="D20" s="58">
        <v>44841250</v>
      </c>
      <c r="E20" s="59">
        <v>44841250</v>
      </c>
      <c r="F20" s="59">
        <v>4955864</v>
      </c>
      <c r="G20" s="59">
        <v>2802076</v>
      </c>
      <c r="H20" s="59">
        <v>6764570</v>
      </c>
      <c r="I20" s="59">
        <v>14522510</v>
      </c>
      <c r="J20" s="59">
        <v>844572</v>
      </c>
      <c r="K20" s="59">
        <v>2655684</v>
      </c>
      <c r="L20" s="59">
        <v>8239056</v>
      </c>
      <c r="M20" s="59">
        <v>11739312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26261822</v>
      </c>
      <c r="W20" s="59">
        <v>27104750</v>
      </c>
      <c r="X20" s="59">
        <v>-842928</v>
      </c>
      <c r="Y20" s="60">
        <v>-3.11</v>
      </c>
      <c r="Z20" s="61">
        <v>44841250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82005601</v>
      </c>
      <c r="C22" s="85">
        <f>SUM(C19:C21)</f>
        <v>0</v>
      </c>
      <c r="D22" s="86">
        <f aca="true" t="shared" si="3" ref="D22:Z22">SUM(D19:D21)</f>
        <v>33066500</v>
      </c>
      <c r="E22" s="87">
        <f t="shared" si="3"/>
        <v>33066500</v>
      </c>
      <c r="F22" s="87">
        <f t="shared" si="3"/>
        <v>88074892</v>
      </c>
      <c r="G22" s="87">
        <f t="shared" si="3"/>
        <v>-13000657</v>
      </c>
      <c r="H22" s="87">
        <f t="shared" si="3"/>
        <v>-6815572</v>
      </c>
      <c r="I22" s="87">
        <f t="shared" si="3"/>
        <v>68258663</v>
      </c>
      <c r="J22" s="87">
        <f t="shared" si="3"/>
        <v>-9565572</v>
      </c>
      <c r="K22" s="87">
        <f t="shared" si="3"/>
        <v>-7458800</v>
      </c>
      <c r="L22" s="87">
        <f t="shared" si="3"/>
        <v>48633497</v>
      </c>
      <c r="M22" s="87">
        <f t="shared" si="3"/>
        <v>31609125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99867788</v>
      </c>
      <c r="W22" s="87">
        <f t="shared" si="3"/>
        <v>92595186</v>
      </c>
      <c r="X22" s="87">
        <f t="shared" si="3"/>
        <v>7272602</v>
      </c>
      <c r="Y22" s="88">
        <f>+IF(W22&lt;&gt;0,(X22/W22)*100,0)</f>
        <v>7.854190173558266</v>
      </c>
      <c r="Z22" s="89">
        <f t="shared" si="3"/>
        <v>33066500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82005601</v>
      </c>
      <c r="C24" s="74">
        <f>SUM(C22:C23)</f>
        <v>0</v>
      </c>
      <c r="D24" s="75">
        <f aca="true" t="shared" si="4" ref="D24:Z24">SUM(D22:D23)</f>
        <v>33066500</v>
      </c>
      <c r="E24" s="76">
        <f t="shared" si="4"/>
        <v>33066500</v>
      </c>
      <c r="F24" s="76">
        <f t="shared" si="4"/>
        <v>88074892</v>
      </c>
      <c r="G24" s="76">
        <f t="shared" si="4"/>
        <v>-13000657</v>
      </c>
      <c r="H24" s="76">
        <f t="shared" si="4"/>
        <v>-6815572</v>
      </c>
      <c r="I24" s="76">
        <f t="shared" si="4"/>
        <v>68258663</v>
      </c>
      <c r="J24" s="76">
        <f t="shared" si="4"/>
        <v>-9565572</v>
      </c>
      <c r="K24" s="76">
        <f t="shared" si="4"/>
        <v>-7458800</v>
      </c>
      <c r="L24" s="76">
        <f t="shared" si="4"/>
        <v>48633497</v>
      </c>
      <c r="M24" s="76">
        <f t="shared" si="4"/>
        <v>31609125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99867788</v>
      </c>
      <c r="W24" s="76">
        <f t="shared" si="4"/>
        <v>92595186</v>
      </c>
      <c r="X24" s="76">
        <f t="shared" si="4"/>
        <v>7272602</v>
      </c>
      <c r="Y24" s="77">
        <f>+IF(W24&lt;&gt;0,(X24/W24)*100,0)</f>
        <v>7.854190173558266</v>
      </c>
      <c r="Z24" s="78">
        <f t="shared" si="4"/>
        <v>33066500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88657454</v>
      </c>
      <c r="C27" s="21">
        <v>0</v>
      </c>
      <c r="D27" s="98">
        <v>58461251</v>
      </c>
      <c r="E27" s="99">
        <v>58461251</v>
      </c>
      <c r="F27" s="99">
        <v>7981170</v>
      </c>
      <c r="G27" s="99">
        <v>3197169</v>
      </c>
      <c r="H27" s="99">
        <v>8316125</v>
      </c>
      <c r="I27" s="99">
        <v>19494464</v>
      </c>
      <c r="J27" s="99">
        <v>892572</v>
      </c>
      <c r="K27" s="99">
        <v>3338299</v>
      </c>
      <c r="L27" s="99">
        <v>9908380</v>
      </c>
      <c r="M27" s="99">
        <v>14139251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33633715</v>
      </c>
      <c r="W27" s="99">
        <v>29230626</v>
      </c>
      <c r="X27" s="99">
        <v>4403089</v>
      </c>
      <c r="Y27" s="100">
        <v>15.06</v>
      </c>
      <c r="Z27" s="101">
        <v>58461251</v>
      </c>
    </row>
    <row r="28" spans="1:26" ht="13.5">
      <c r="A28" s="102" t="s">
        <v>44</v>
      </c>
      <c r="B28" s="18">
        <v>46668304</v>
      </c>
      <c r="C28" s="18">
        <v>0</v>
      </c>
      <c r="D28" s="58">
        <v>44841250</v>
      </c>
      <c r="E28" s="59">
        <v>44841250</v>
      </c>
      <c r="F28" s="59">
        <v>4955864</v>
      </c>
      <c r="G28" s="59">
        <v>2802076</v>
      </c>
      <c r="H28" s="59">
        <v>6764570</v>
      </c>
      <c r="I28" s="59">
        <v>14522510</v>
      </c>
      <c r="J28" s="59">
        <v>844572</v>
      </c>
      <c r="K28" s="59">
        <v>2472035</v>
      </c>
      <c r="L28" s="59">
        <v>8239056</v>
      </c>
      <c r="M28" s="59">
        <v>11555663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26078173</v>
      </c>
      <c r="W28" s="59">
        <v>22420625</v>
      </c>
      <c r="X28" s="59">
        <v>3657548</v>
      </c>
      <c r="Y28" s="60">
        <v>16.31</v>
      </c>
      <c r="Z28" s="61">
        <v>44841250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41989150</v>
      </c>
      <c r="C31" s="18">
        <v>0</v>
      </c>
      <c r="D31" s="58">
        <v>13620000</v>
      </c>
      <c r="E31" s="59">
        <v>13620000</v>
      </c>
      <c r="F31" s="59">
        <v>3025306</v>
      </c>
      <c r="G31" s="59">
        <v>395093</v>
      </c>
      <c r="H31" s="59">
        <v>1551555</v>
      </c>
      <c r="I31" s="59">
        <v>4971954</v>
      </c>
      <c r="J31" s="59">
        <v>48000</v>
      </c>
      <c r="K31" s="59">
        <v>866264</v>
      </c>
      <c r="L31" s="59">
        <v>1669324</v>
      </c>
      <c r="M31" s="59">
        <v>2583588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7555542</v>
      </c>
      <c r="W31" s="59">
        <v>6810000</v>
      </c>
      <c r="X31" s="59">
        <v>745542</v>
      </c>
      <c r="Y31" s="60">
        <v>10.95</v>
      </c>
      <c r="Z31" s="61">
        <v>13620000</v>
      </c>
    </row>
    <row r="32" spans="1:26" ht="13.5">
      <c r="A32" s="69" t="s">
        <v>50</v>
      </c>
      <c r="B32" s="21">
        <f>SUM(B28:B31)</f>
        <v>88657454</v>
      </c>
      <c r="C32" s="21">
        <f>SUM(C28:C31)</f>
        <v>0</v>
      </c>
      <c r="D32" s="98">
        <f aca="true" t="shared" si="5" ref="D32:Z32">SUM(D28:D31)</f>
        <v>58461250</v>
      </c>
      <c r="E32" s="99">
        <f t="shared" si="5"/>
        <v>58461250</v>
      </c>
      <c r="F32" s="99">
        <f t="shared" si="5"/>
        <v>7981170</v>
      </c>
      <c r="G32" s="99">
        <f t="shared" si="5"/>
        <v>3197169</v>
      </c>
      <c r="H32" s="99">
        <f t="shared" si="5"/>
        <v>8316125</v>
      </c>
      <c r="I32" s="99">
        <f t="shared" si="5"/>
        <v>19494464</v>
      </c>
      <c r="J32" s="99">
        <f t="shared" si="5"/>
        <v>892572</v>
      </c>
      <c r="K32" s="99">
        <f t="shared" si="5"/>
        <v>3338299</v>
      </c>
      <c r="L32" s="99">
        <f t="shared" si="5"/>
        <v>9908380</v>
      </c>
      <c r="M32" s="99">
        <f t="shared" si="5"/>
        <v>14139251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33633715</v>
      </c>
      <c r="W32" s="99">
        <f t="shared" si="5"/>
        <v>29230625</v>
      </c>
      <c r="X32" s="99">
        <f t="shared" si="5"/>
        <v>4403090</v>
      </c>
      <c r="Y32" s="100">
        <f>+IF(W32&lt;&gt;0,(X32/W32)*100,0)</f>
        <v>15.063276956958669</v>
      </c>
      <c r="Z32" s="101">
        <f t="shared" si="5"/>
        <v>58461250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266137216</v>
      </c>
      <c r="C35" s="18">
        <v>0</v>
      </c>
      <c r="D35" s="58">
        <v>292416239</v>
      </c>
      <c r="E35" s="59">
        <v>292416239</v>
      </c>
      <c r="F35" s="59">
        <v>91700030</v>
      </c>
      <c r="G35" s="59">
        <v>74947598</v>
      </c>
      <c r="H35" s="59">
        <v>52335825</v>
      </c>
      <c r="I35" s="59">
        <v>52335825</v>
      </c>
      <c r="J35" s="59">
        <v>40367416</v>
      </c>
      <c r="K35" s="59">
        <v>285995598</v>
      </c>
      <c r="L35" s="59">
        <v>332772092</v>
      </c>
      <c r="M35" s="59">
        <v>332772092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332772092</v>
      </c>
      <c r="W35" s="59">
        <v>146208120</v>
      </c>
      <c r="X35" s="59">
        <v>186563972</v>
      </c>
      <c r="Y35" s="60">
        <v>127.6</v>
      </c>
      <c r="Z35" s="61">
        <v>292416239</v>
      </c>
    </row>
    <row r="36" spans="1:26" ht="13.5">
      <c r="A36" s="57" t="s">
        <v>53</v>
      </c>
      <c r="B36" s="18">
        <v>547691828</v>
      </c>
      <c r="C36" s="18">
        <v>0</v>
      </c>
      <c r="D36" s="58">
        <v>1118889642</v>
      </c>
      <c r="E36" s="59">
        <v>1118889642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548516975</v>
      </c>
      <c r="L36" s="59">
        <v>548516975</v>
      </c>
      <c r="M36" s="59">
        <v>548516975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548516975</v>
      </c>
      <c r="W36" s="59">
        <v>559444821</v>
      </c>
      <c r="X36" s="59">
        <v>-10927846</v>
      </c>
      <c r="Y36" s="60">
        <v>-1.95</v>
      </c>
      <c r="Z36" s="61">
        <v>1118889642</v>
      </c>
    </row>
    <row r="37" spans="1:26" ht="13.5">
      <c r="A37" s="57" t="s">
        <v>54</v>
      </c>
      <c r="B37" s="18">
        <v>61523663</v>
      </c>
      <c r="C37" s="18">
        <v>0</v>
      </c>
      <c r="D37" s="58">
        <v>36702917</v>
      </c>
      <c r="E37" s="59">
        <v>36702917</v>
      </c>
      <c r="F37" s="59">
        <v>17576752</v>
      </c>
      <c r="G37" s="59">
        <v>13806152</v>
      </c>
      <c r="H37" s="59">
        <v>5961320</v>
      </c>
      <c r="I37" s="59">
        <v>5961320</v>
      </c>
      <c r="J37" s="59">
        <v>5177133</v>
      </c>
      <c r="K37" s="59">
        <v>62194952</v>
      </c>
      <c r="L37" s="59">
        <v>70246328</v>
      </c>
      <c r="M37" s="59">
        <v>70246328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70246328</v>
      </c>
      <c r="W37" s="59">
        <v>18351459</v>
      </c>
      <c r="X37" s="59">
        <v>51894869</v>
      </c>
      <c r="Y37" s="60">
        <v>282.78</v>
      </c>
      <c r="Z37" s="61">
        <v>36702917</v>
      </c>
    </row>
    <row r="38" spans="1:26" ht="13.5">
      <c r="A38" s="57" t="s">
        <v>55</v>
      </c>
      <c r="B38" s="18">
        <v>24942855</v>
      </c>
      <c r="C38" s="18">
        <v>0</v>
      </c>
      <c r="D38" s="58">
        <v>22937649</v>
      </c>
      <c r="E38" s="59">
        <v>22937649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24343296</v>
      </c>
      <c r="L38" s="59">
        <v>24343296</v>
      </c>
      <c r="M38" s="59">
        <v>24343296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24343296</v>
      </c>
      <c r="W38" s="59">
        <v>11468825</v>
      </c>
      <c r="X38" s="59">
        <v>12874471</v>
      </c>
      <c r="Y38" s="60">
        <v>112.26</v>
      </c>
      <c r="Z38" s="61">
        <v>22937649</v>
      </c>
    </row>
    <row r="39" spans="1:26" ht="13.5">
      <c r="A39" s="57" t="s">
        <v>56</v>
      </c>
      <c r="B39" s="18">
        <v>727362526</v>
      </c>
      <c r="C39" s="18">
        <v>0</v>
      </c>
      <c r="D39" s="58">
        <v>1351665315</v>
      </c>
      <c r="E39" s="59">
        <v>1351665315</v>
      </c>
      <c r="F39" s="59">
        <v>74123278</v>
      </c>
      <c r="G39" s="59">
        <v>61141446</v>
      </c>
      <c r="H39" s="59">
        <v>46374505</v>
      </c>
      <c r="I39" s="59">
        <v>46374505</v>
      </c>
      <c r="J39" s="59">
        <v>35190283</v>
      </c>
      <c r="K39" s="59">
        <v>747974325</v>
      </c>
      <c r="L39" s="59">
        <v>786699443</v>
      </c>
      <c r="M39" s="59">
        <v>786699443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786699443</v>
      </c>
      <c r="W39" s="59">
        <v>675832658</v>
      </c>
      <c r="X39" s="59">
        <v>110866785</v>
      </c>
      <c r="Y39" s="60">
        <v>16.4</v>
      </c>
      <c r="Z39" s="61">
        <v>1351665315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393178339</v>
      </c>
      <c r="C42" s="18">
        <v>0</v>
      </c>
      <c r="D42" s="58">
        <v>43953600</v>
      </c>
      <c r="E42" s="59">
        <v>43953600</v>
      </c>
      <c r="F42" s="59">
        <v>70119574</v>
      </c>
      <c r="G42" s="59">
        <v>-14715958</v>
      </c>
      <c r="H42" s="59">
        <v>-14821025</v>
      </c>
      <c r="I42" s="59">
        <v>40582591</v>
      </c>
      <c r="J42" s="59">
        <v>3739407</v>
      </c>
      <c r="K42" s="59">
        <v>-14966936</v>
      </c>
      <c r="L42" s="59">
        <v>52843168</v>
      </c>
      <c r="M42" s="59">
        <v>41615639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82198230</v>
      </c>
      <c r="W42" s="59">
        <v>63954342</v>
      </c>
      <c r="X42" s="59">
        <v>18243888</v>
      </c>
      <c r="Y42" s="60">
        <v>28.53</v>
      </c>
      <c r="Z42" s="61">
        <v>43953600</v>
      </c>
    </row>
    <row r="43" spans="1:26" ht="13.5">
      <c r="A43" s="57" t="s">
        <v>59</v>
      </c>
      <c r="B43" s="18">
        <v>-323340346</v>
      </c>
      <c r="C43" s="18">
        <v>0</v>
      </c>
      <c r="D43" s="58">
        <v>-58461250</v>
      </c>
      <c r="E43" s="59">
        <v>-58461250</v>
      </c>
      <c r="F43" s="59">
        <v>-7981170</v>
      </c>
      <c r="G43" s="59">
        <v>-3393655</v>
      </c>
      <c r="H43" s="59">
        <v>-8316125</v>
      </c>
      <c r="I43" s="59">
        <v>-19690950</v>
      </c>
      <c r="J43" s="59">
        <v>-892572</v>
      </c>
      <c r="K43" s="59">
        <v>-3338299</v>
      </c>
      <c r="L43" s="59">
        <v>-9908380</v>
      </c>
      <c r="M43" s="59">
        <v>-14139251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-33830201</v>
      </c>
      <c r="W43" s="59">
        <v>-38974128</v>
      </c>
      <c r="X43" s="59">
        <v>5143927</v>
      </c>
      <c r="Y43" s="60">
        <v>-13.2</v>
      </c>
      <c r="Z43" s="61">
        <v>-58461250</v>
      </c>
    </row>
    <row r="44" spans="1:26" ht="13.5">
      <c r="A44" s="57" t="s">
        <v>60</v>
      </c>
      <c r="B44" s="18">
        <v>-455959</v>
      </c>
      <c r="C44" s="18">
        <v>0</v>
      </c>
      <c r="D44" s="58">
        <v>-1700000</v>
      </c>
      <c r="E44" s="59">
        <v>-1700000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-849996</v>
      </c>
      <c r="X44" s="59">
        <v>849996</v>
      </c>
      <c r="Y44" s="60">
        <v>-100</v>
      </c>
      <c r="Z44" s="61">
        <v>-1700000</v>
      </c>
    </row>
    <row r="45" spans="1:26" ht="13.5">
      <c r="A45" s="69" t="s">
        <v>61</v>
      </c>
      <c r="B45" s="21">
        <v>231326749</v>
      </c>
      <c r="C45" s="21">
        <v>0</v>
      </c>
      <c r="D45" s="98">
        <v>211470739</v>
      </c>
      <c r="E45" s="99">
        <v>211470739</v>
      </c>
      <c r="F45" s="99">
        <v>293465151</v>
      </c>
      <c r="G45" s="99">
        <v>275355538</v>
      </c>
      <c r="H45" s="99">
        <v>252218388</v>
      </c>
      <c r="I45" s="99">
        <v>252218388</v>
      </c>
      <c r="J45" s="99">
        <v>255065223</v>
      </c>
      <c r="K45" s="99">
        <v>236759988</v>
      </c>
      <c r="L45" s="99">
        <v>279694776</v>
      </c>
      <c r="M45" s="99">
        <v>279694776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279694776</v>
      </c>
      <c r="W45" s="99">
        <v>251808607</v>
      </c>
      <c r="X45" s="99">
        <v>27886169</v>
      </c>
      <c r="Y45" s="100">
        <v>11.07</v>
      </c>
      <c r="Z45" s="101">
        <v>211470739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2327421</v>
      </c>
      <c r="C49" s="51">
        <v>0</v>
      </c>
      <c r="D49" s="128">
        <v>1671782</v>
      </c>
      <c r="E49" s="53">
        <v>1534172</v>
      </c>
      <c r="F49" s="53">
        <v>0</v>
      </c>
      <c r="G49" s="53">
        <v>0</v>
      </c>
      <c r="H49" s="53">
        <v>0</v>
      </c>
      <c r="I49" s="53">
        <v>1123208</v>
      </c>
      <c r="J49" s="53">
        <v>0</v>
      </c>
      <c r="K49" s="53">
        <v>0</v>
      </c>
      <c r="L49" s="53">
        <v>0</v>
      </c>
      <c r="M49" s="53">
        <v>989700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8003447</v>
      </c>
      <c r="W49" s="53">
        <v>9200956</v>
      </c>
      <c r="X49" s="53">
        <v>61037942</v>
      </c>
      <c r="Y49" s="53">
        <v>85888628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92.5309483178511</v>
      </c>
      <c r="C58" s="5">
        <f>IF(C67=0,0,+(C76/C67)*100)</f>
        <v>0</v>
      </c>
      <c r="D58" s="6">
        <f aca="true" t="shared" si="6" ref="D58:Z58">IF(D67=0,0,+(D76/D67)*100)</f>
        <v>57.05110924920768</v>
      </c>
      <c r="E58" s="7">
        <f t="shared" si="6"/>
        <v>57.05110924920768</v>
      </c>
      <c r="F58" s="7">
        <f t="shared" si="6"/>
        <v>3.0792793390977025</v>
      </c>
      <c r="G58" s="7">
        <f t="shared" si="6"/>
        <v>253.53582664161448</v>
      </c>
      <c r="H58" s="7">
        <f t="shared" si="6"/>
        <v>145.28491430110455</v>
      </c>
      <c r="I58" s="7">
        <f t="shared" si="6"/>
        <v>10.813982098841022</v>
      </c>
      <c r="J58" s="7">
        <f t="shared" si="6"/>
        <v>1957.899199751796</v>
      </c>
      <c r="K58" s="7">
        <f t="shared" si="6"/>
        <v>94.18838418088151</v>
      </c>
      <c r="L58" s="7">
        <f t="shared" si="6"/>
        <v>83.11708682948756</v>
      </c>
      <c r="M58" s="7">
        <f t="shared" si="6"/>
        <v>599.0156126178565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65.40417512522272</v>
      </c>
      <c r="W58" s="7">
        <f t="shared" si="6"/>
        <v>33.53480371466199</v>
      </c>
      <c r="X58" s="7">
        <f t="shared" si="6"/>
        <v>0</v>
      </c>
      <c r="Y58" s="7">
        <f t="shared" si="6"/>
        <v>0</v>
      </c>
      <c r="Z58" s="8">
        <f t="shared" si="6"/>
        <v>57.05110924920768</v>
      </c>
    </row>
    <row r="59" spans="1:26" ht="13.5">
      <c r="A59" s="36" t="s">
        <v>31</v>
      </c>
      <c r="B59" s="9">
        <f aca="true" t="shared" si="7" ref="B59:Z66">IF(B68=0,0,+(B77/B68)*100)</f>
        <v>94.77424850749152</v>
      </c>
      <c r="C59" s="9">
        <f t="shared" si="7"/>
        <v>0</v>
      </c>
      <c r="D59" s="2">
        <f t="shared" si="7"/>
        <v>65</v>
      </c>
      <c r="E59" s="10">
        <f t="shared" si="7"/>
        <v>65</v>
      </c>
      <c r="F59" s="10">
        <f t="shared" si="7"/>
        <v>0.8986321727504943</v>
      </c>
      <c r="G59" s="10">
        <f t="shared" si="7"/>
        <v>-85.92625261066163</v>
      </c>
      <c r="H59" s="10">
        <f t="shared" si="7"/>
        <v>1310.1001795875977</v>
      </c>
      <c r="I59" s="10">
        <f t="shared" si="7"/>
        <v>4.93173557233548</v>
      </c>
      <c r="J59" s="10">
        <f t="shared" si="7"/>
        <v>-5067092.476489028</v>
      </c>
      <c r="K59" s="10">
        <f t="shared" si="7"/>
        <v>-2711.006703718558</v>
      </c>
      <c r="L59" s="10">
        <f t="shared" si="7"/>
        <v>0</v>
      </c>
      <c r="M59" s="10">
        <f t="shared" si="7"/>
        <v>-96382.95070898042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66.71665349999266</v>
      </c>
      <c r="W59" s="10">
        <f t="shared" si="7"/>
        <v>32.49998961038961</v>
      </c>
      <c r="X59" s="10">
        <f t="shared" si="7"/>
        <v>0</v>
      </c>
      <c r="Y59" s="10">
        <f t="shared" si="7"/>
        <v>0</v>
      </c>
      <c r="Z59" s="11">
        <f t="shared" si="7"/>
        <v>65</v>
      </c>
    </row>
    <row r="60" spans="1:26" ht="13.5">
      <c r="A60" s="37" t="s">
        <v>32</v>
      </c>
      <c r="B60" s="12">
        <f t="shared" si="7"/>
        <v>79.1977671435585</v>
      </c>
      <c r="C60" s="12">
        <f t="shared" si="7"/>
        <v>0</v>
      </c>
      <c r="D60" s="3">
        <f t="shared" si="7"/>
        <v>65</v>
      </c>
      <c r="E60" s="13">
        <f t="shared" si="7"/>
        <v>65</v>
      </c>
      <c r="F60" s="13">
        <f t="shared" si="7"/>
        <v>83.6710979558336</v>
      </c>
      <c r="G60" s="13">
        <f t="shared" si="7"/>
        <v>57.81522095965567</v>
      </c>
      <c r="H60" s="13">
        <f t="shared" si="7"/>
        <v>116.84546152105297</v>
      </c>
      <c r="I60" s="13">
        <f t="shared" si="7"/>
        <v>86.16361743887867</v>
      </c>
      <c r="J60" s="13">
        <f t="shared" si="7"/>
        <v>97.6729291204099</v>
      </c>
      <c r="K60" s="13">
        <f t="shared" si="7"/>
        <v>57.93450787894723</v>
      </c>
      <c r="L60" s="13">
        <f t="shared" si="7"/>
        <v>53.51774374299589</v>
      </c>
      <c r="M60" s="13">
        <f t="shared" si="7"/>
        <v>66.12210886383072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75.61079815874123</v>
      </c>
      <c r="W60" s="13">
        <f t="shared" si="7"/>
        <v>64.99990090817657</v>
      </c>
      <c r="X60" s="13">
        <f t="shared" si="7"/>
        <v>0</v>
      </c>
      <c r="Y60" s="13">
        <f t="shared" si="7"/>
        <v>0</v>
      </c>
      <c r="Z60" s="14">
        <f t="shared" si="7"/>
        <v>65</v>
      </c>
    </row>
    <row r="61" spans="1:26" ht="13.5">
      <c r="A61" s="38" t="s">
        <v>105</v>
      </c>
      <c r="B61" s="12">
        <f t="shared" si="7"/>
        <v>104.12201078559396</v>
      </c>
      <c r="C61" s="12">
        <f t="shared" si="7"/>
        <v>0</v>
      </c>
      <c r="D61" s="3">
        <f t="shared" si="7"/>
        <v>65</v>
      </c>
      <c r="E61" s="13">
        <f t="shared" si="7"/>
        <v>65</v>
      </c>
      <c r="F61" s="13">
        <f t="shared" si="7"/>
        <v>64.46037191617683</v>
      </c>
      <c r="G61" s="13">
        <f t="shared" si="7"/>
        <v>65.2944795570222</v>
      </c>
      <c r="H61" s="13">
        <f t="shared" si="7"/>
        <v>190.6422878921051</v>
      </c>
      <c r="I61" s="13">
        <f t="shared" si="7"/>
        <v>107.66515095530033</v>
      </c>
      <c r="J61" s="13">
        <f t="shared" si="7"/>
        <v>132.3210981647247</v>
      </c>
      <c r="K61" s="13">
        <f t="shared" si="7"/>
        <v>57.61628636344629</v>
      </c>
      <c r="L61" s="13">
        <f t="shared" si="7"/>
        <v>45.60082841835127</v>
      </c>
      <c r="M61" s="13">
        <f t="shared" si="7"/>
        <v>62.883712576642736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82.70208094974028</v>
      </c>
      <c r="W61" s="13">
        <f t="shared" si="7"/>
        <v>65.00003411036751</v>
      </c>
      <c r="X61" s="13">
        <f t="shared" si="7"/>
        <v>0</v>
      </c>
      <c r="Y61" s="13">
        <f t="shared" si="7"/>
        <v>0</v>
      </c>
      <c r="Z61" s="14">
        <f t="shared" si="7"/>
        <v>65</v>
      </c>
    </row>
    <row r="62" spans="1:26" ht="13.5">
      <c r="A62" s="38" t="s">
        <v>106</v>
      </c>
      <c r="B62" s="12">
        <f t="shared" si="7"/>
        <v>61.14695209359397</v>
      </c>
      <c r="C62" s="12">
        <f t="shared" si="7"/>
        <v>0</v>
      </c>
      <c r="D62" s="3">
        <f t="shared" si="7"/>
        <v>65</v>
      </c>
      <c r="E62" s="13">
        <f t="shared" si="7"/>
        <v>65</v>
      </c>
      <c r="F62" s="13">
        <f t="shared" si="7"/>
        <v>63.33160675437688</v>
      </c>
      <c r="G62" s="13">
        <f t="shared" si="7"/>
        <v>28.204954420685212</v>
      </c>
      <c r="H62" s="13">
        <f t="shared" si="7"/>
        <v>74.718655422678</v>
      </c>
      <c r="I62" s="13">
        <f t="shared" si="7"/>
        <v>55.929032957131206</v>
      </c>
      <c r="J62" s="13">
        <f t="shared" si="7"/>
        <v>69.34122572078054</v>
      </c>
      <c r="K62" s="13">
        <f t="shared" si="7"/>
        <v>25.404938522507877</v>
      </c>
      <c r="L62" s="13">
        <f t="shared" si="7"/>
        <v>33.022329793878825</v>
      </c>
      <c r="M62" s="13">
        <f t="shared" si="7"/>
        <v>36.95542334846078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45.37740673049175</v>
      </c>
      <c r="W62" s="13">
        <f t="shared" si="7"/>
        <v>65.00014251916882</v>
      </c>
      <c r="X62" s="13">
        <f t="shared" si="7"/>
        <v>0</v>
      </c>
      <c r="Y62" s="13">
        <f t="shared" si="7"/>
        <v>0</v>
      </c>
      <c r="Z62" s="14">
        <f t="shared" si="7"/>
        <v>65</v>
      </c>
    </row>
    <row r="63" spans="1:26" ht="13.5">
      <c r="A63" s="38" t="s">
        <v>107</v>
      </c>
      <c r="B63" s="12">
        <f t="shared" si="7"/>
        <v>57.91669144615553</v>
      </c>
      <c r="C63" s="12">
        <f t="shared" si="7"/>
        <v>0</v>
      </c>
      <c r="D63" s="3">
        <f t="shared" si="7"/>
        <v>65</v>
      </c>
      <c r="E63" s="13">
        <f t="shared" si="7"/>
        <v>65</v>
      </c>
      <c r="F63" s="13">
        <f t="shared" si="7"/>
        <v>70.04936948441383</v>
      </c>
      <c r="G63" s="13">
        <f t="shared" si="7"/>
        <v>45.220158962535336</v>
      </c>
      <c r="H63" s="13">
        <f t="shared" si="7"/>
        <v>61.25210573065025</v>
      </c>
      <c r="I63" s="13">
        <f t="shared" si="7"/>
        <v>58.962386868909846</v>
      </c>
      <c r="J63" s="13">
        <f t="shared" si="7"/>
        <v>71.78566585899317</v>
      </c>
      <c r="K63" s="13">
        <f t="shared" si="7"/>
        <v>63.86639014505499</v>
      </c>
      <c r="L63" s="13">
        <f t="shared" si="7"/>
        <v>55.52702437632625</v>
      </c>
      <c r="M63" s="13">
        <f t="shared" si="7"/>
        <v>63.74844163978022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61.35249828073924</v>
      </c>
      <c r="W63" s="13">
        <f t="shared" si="7"/>
        <v>64.99970631424375</v>
      </c>
      <c r="X63" s="13">
        <f t="shared" si="7"/>
        <v>0</v>
      </c>
      <c r="Y63" s="13">
        <f t="shared" si="7"/>
        <v>0</v>
      </c>
      <c r="Z63" s="14">
        <f t="shared" si="7"/>
        <v>65</v>
      </c>
    </row>
    <row r="64" spans="1:26" ht="13.5">
      <c r="A64" s="38" t="s">
        <v>108</v>
      </c>
      <c r="B64" s="12">
        <f t="shared" si="7"/>
        <v>76.36629091845259</v>
      </c>
      <c r="C64" s="12">
        <f t="shared" si="7"/>
        <v>0</v>
      </c>
      <c r="D64" s="3">
        <f t="shared" si="7"/>
        <v>65</v>
      </c>
      <c r="E64" s="13">
        <f t="shared" si="7"/>
        <v>65</v>
      </c>
      <c r="F64" s="13">
        <f t="shared" si="7"/>
        <v>115.0640862713772</v>
      </c>
      <c r="G64" s="13">
        <f t="shared" si="7"/>
        <v>65.44591089411047</v>
      </c>
      <c r="H64" s="13">
        <f t="shared" si="7"/>
        <v>83.98388006506829</v>
      </c>
      <c r="I64" s="13">
        <f t="shared" si="7"/>
        <v>88.71376413256358</v>
      </c>
      <c r="J64" s="13">
        <f t="shared" si="7"/>
        <v>98.07980410199472</v>
      </c>
      <c r="K64" s="13">
        <f t="shared" si="7"/>
        <v>67.01481373010753</v>
      </c>
      <c r="L64" s="13">
        <f t="shared" si="7"/>
        <v>74.34699009022334</v>
      </c>
      <c r="M64" s="13">
        <f t="shared" si="7"/>
        <v>79.93016200125938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84.31112876600179</v>
      </c>
      <c r="W64" s="13">
        <f t="shared" si="7"/>
        <v>64.99981735159818</v>
      </c>
      <c r="X64" s="13">
        <f t="shared" si="7"/>
        <v>0</v>
      </c>
      <c r="Y64" s="13">
        <f t="shared" si="7"/>
        <v>0</v>
      </c>
      <c r="Z64" s="14">
        <f t="shared" si="7"/>
        <v>65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50635143</v>
      </c>
      <c r="C67" s="23"/>
      <c r="D67" s="24">
        <v>54902000</v>
      </c>
      <c r="E67" s="25">
        <v>54902000</v>
      </c>
      <c r="F67" s="25">
        <v>29277792</v>
      </c>
      <c r="G67" s="25">
        <v>369362</v>
      </c>
      <c r="H67" s="25">
        <v>1017341</v>
      </c>
      <c r="I67" s="25">
        <v>30664495</v>
      </c>
      <c r="J67" s="25">
        <v>857359</v>
      </c>
      <c r="K67" s="25">
        <v>998311</v>
      </c>
      <c r="L67" s="25">
        <v>1281408</v>
      </c>
      <c r="M67" s="25">
        <v>3137078</v>
      </c>
      <c r="N67" s="25"/>
      <c r="O67" s="25"/>
      <c r="P67" s="25"/>
      <c r="Q67" s="25"/>
      <c r="R67" s="25"/>
      <c r="S67" s="25"/>
      <c r="T67" s="25"/>
      <c r="U67" s="25"/>
      <c r="V67" s="25">
        <v>33801573</v>
      </c>
      <c r="W67" s="25">
        <v>46700992</v>
      </c>
      <c r="X67" s="25"/>
      <c r="Y67" s="24"/>
      <c r="Z67" s="26">
        <v>54902000</v>
      </c>
    </row>
    <row r="68" spans="1:26" ht="13.5" hidden="1">
      <c r="A68" s="36" t="s">
        <v>31</v>
      </c>
      <c r="B68" s="18">
        <v>40165936</v>
      </c>
      <c r="C68" s="18"/>
      <c r="D68" s="19">
        <v>38500000</v>
      </c>
      <c r="E68" s="20">
        <v>38500000</v>
      </c>
      <c r="F68" s="20">
        <v>28288660</v>
      </c>
      <c r="G68" s="20">
        <v>-591804</v>
      </c>
      <c r="H68" s="20">
        <v>46217</v>
      </c>
      <c r="I68" s="20">
        <v>27743073</v>
      </c>
      <c r="J68" s="20">
        <v>-319</v>
      </c>
      <c r="K68" s="20">
        <v>-17453</v>
      </c>
      <c r="L68" s="20"/>
      <c r="M68" s="20">
        <v>-17772</v>
      </c>
      <c r="N68" s="20"/>
      <c r="O68" s="20"/>
      <c r="P68" s="20"/>
      <c r="Q68" s="20"/>
      <c r="R68" s="20"/>
      <c r="S68" s="20"/>
      <c r="T68" s="20"/>
      <c r="U68" s="20"/>
      <c r="V68" s="20">
        <v>27725301</v>
      </c>
      <c r="W68" s="20">
        <v>38500000</v>
      </c>
      <c r="X68" s="20"/>
      <c r="Y68" s="19"/>
      <c r="Z68" s="22">
        <v>38500000</v>
      </c>
    </row>
    <row r="69" spans="1:26" ht="13.5" hidden="1">
      <c r="A69" s="37" t="s">
        <v>32</v>
      </c>
      <c r="B69" s="18">
        <v>8090444</v>
      </c>
      <c r="C69" s="18"/>
      <c r="D69" s="19">
        <v>9688000</v>
      </c>
      <c r="E69" s="20">
        <v>9688000</v>
      </c>
      <c r="F69" s="20">
        <v>773665</v>
      </c>
      <c r="G69" s="20">
        <v>740203</v>
      </c>
      <c r="H69" s="20">
        <v>746759</v>
      </c>
      <c r="I69" s="20">
        <v>2260627</v>
      </c>
      <c r="J69" s="20">
        <v>637024</v>
      </c>
      <c r="K69" s="20">
        <v>806326</v>
      </c>
      <c r="L69" s="20">
        <v>1070800</v>
      </c>
      <c r="M69" s="20">
        <v>2514150</v>
      </c>
      <c r="N69" s="20"/>
      <c r="O69" s="20"/>
      <c r="P69" s="20"/>
      <c r="Q69" s="20"/>
      <c r="R69" s="20"/>
      <c r="S69" s="20"/>
      <c r="T69" s="20"/>
      <c r="U69" s="20"/>
      <c r="V69" s="20">
        <v>4774777</v>
      </c>
      <c r="W69" s="20">
        <v>4843992</v>
      </c>
      <c r="X69" s="20"/>
      <c r="Y69" s="19"/>
      <c r="Z69" s="22">
        <v>9688000</v>
      </c>
    </row>
    <row r="70" spans="1:26" ht="13.5" hidden="1">
      <c r="A70" s="38" t="s">
        <v>105</v>
      </c>
      <c r="B70" s="18">
        <v>2507975</v>
      </c>
      <c r="C70" s="18"/>
      <c r="D70" s="19">
        <v>3518000</v>
      </c>
      <c r="E70" s="20">
        <v>3518000</v>
      </c>
      <c r="F70" s="20">
        <v>274578</v>
      </c>
      <c r="G70" s="20">
        <v>250306</v>
      </c>
      <c r="H70" s="20">
        <v>270782</v>
      </c>
      <c r="I70" s="20">
        <v>795666</v>
      </c>
      <c r="J70" s="20">
        <v>159976</v>
      </c>
      <c r="K70" s="20">
        <v>286964</v>
      </c>
      <c r="L70" s="20">
        <v>555275</v>
      </c>
      <c r="M70" s="20">
        <v>1002215</v>
      </c>
      <c r="N70" s="20"/>
      <c r="O70" s="20"/>
      <c r="P70" s="20"/>
      <c r="Q70" s="20"/>
      <c r="R70" s="20"/>
      <c r="S70" s="20"/>
      <c r="T70" s="20"/>
      <c r="U70" s="20"/>
      <c r="V70" s="20">
        <v>1797881</v>
      </c>
      <c r="W70" s="20">
        <v>1758996</v>
      </c>
      <c r="X70" s="20"/>
      <c r="Y70" s="19"/>
      <c r="Z70" s="22">
        <v>3518000</v>
      </c>
    </row>
    <row r="71" spans="1:26" ht="13.5" hidden="1">
      <c r="A71" s="38" t="s">
        <v>106</v>
      </c>
      <c r="B71" s="18">
        <v>765263</v>
      </c>
      <c r="C71" s="18"/>
      <c r="D71" s="19">
        <v>842000</v>
      </c>
      <c r="E71" s="20">
        <v>842000</v>
      </c>
      <c r="F71" s="20">
        <v>48265</v>
      </c>
      <c r="G71" s="20">
        <v>59018</v>
      </c>
      <c r="H71" s="20">
        <v>68066</v>
      </c>
      <c r="I71" s="20">
        <v>175349</v>
      </c>
      <c r="J71" s="20">
        <v>44431</v>
      </c>
      <c r="K71" s="20">
        <v>98410</v>
      </c>
      <c r="L71" s="20">
        <v>76848</v>
      </c>
      <c r="M71" s="20">
        <v>219689</v>
      </c>
      <c r="N71" s="20"/>
      <c r="O71" s="20"/>
      <c r="P71" s="20"/>
      <c r="Q71" s="20"/>
      <c r="R71" s="20"/>
      <c r="S71" s="20"/>
      <c r="T71" s="20"/>
      <c r="U71" s="20"/>
      <c r="V71" s="20">
        <v>395038</v>
      </c>
      <c r="W71" s="20">
        <v>420996</v>
      </c>
      <c r="X71" s="20"/>
      <c r="Y71" s="19"/>
      <c r="Z71" s="22">
        <v>842000</v>
      </c>
    </row>
    <row r="72" spans="1:26" ht="13.5" hidden="1">
      <c r="A72" s="38" t="s">
        <v>107</v>
      </c>
      <c r="B72" s="18">
        <v>1900093</v>
      </c>
      <c r="C72" s="18"/>
      <c r="D72" s="19">
        <v>2043000</v>
      </c>
      <c r="E72" s="20">
        <v>2043000</v>
      </c>
      <c r="F72" s="20">
        <v>175412</v>
      </c>
      <c r="G72" s="20">
        <v>168719</v>
      </c>
      <c r="H72" s="20">
        <v>163245</v>
      </c>
      <c r="I72" s="20">
        <v>507376</v>
      </c>
      <c r="J72" s="20">
        <v>169623</v>
      </c>
      <c r="K72" s="20">
        <v>168281</v>
      </c>
      <c r="L72" s="20">
        <v>168237</v>
      </c>
      <c r="M72" s="20">
        <v>506141</v>
      </c>
      <c r="N72" s="20"/>
      <c r="O72" s="20"/>
      <c r="P72" s="20"/>
      <c r="Q72" s="20"/>
      <c r="R72" s="20"/>
      <c r="S72" s="20"/>
      <c r="T72" s="20"/>
      <c r="U72" s="20"/>
      <c r="V72" s="20">
        <v>1013517</v>
      </c>
      <c r="W72" s="20">
        <v>1021500</v>
      </c>
      <c r="X72" s="20"/>
      <c r="Y72" s="19"/>
      <c r="Z72" s="22">
        <v>2043000</v>
      </c>
    </row>
    <row r="73" spans="1:26" ht="13.5" hidden="1">
      <c r="A73" s="38" t="s">
        <v>108</v>
      </c>
      <c r="B73" s="18">
        <v>2917113</v>
      </c>
      <c r="C73" s="18"/>
      <c r="D73" s="19">
        <v>3285000</v>
      </c>
      <c r="E73" s="20">
        <v>3285000</v>
      </c>
      <c r="F73" s="20">
        <v>275410</v>
      </c>
      <c r="G73" s="20">
        <v>262160</v>
      </c>
      <c r="H73" s="20">
        <v>244666</v>
      </c>
      <c r="I73" s="20">
        <v>782236</v>
      </c>
      <c r="J73" s="20">
        <v>262994</v>
      </c>
      <c r="K73" s="20">
        <v>252671</v>
      </c>
      <c r="L73" s="20">
        <v>270440</v>
      </c>
      <c r="M73" s="20">
        <v>786105</v>
      </c>
      <c r="N73" s="20"/>
      <c r="O73" s="20"/>
      <c r="P73" s="20"/>
      <c r="Q73" s="20"/>
      <c r="R73" s="20"/>
      <c r="S73" s="20"/>
      <c r="T73" s="20"/>
      <c r="U73" s="20"/>
      <c r="V73" s="20">
        <v>1568341</v>
      </c>
      <c r="W73" s="20">
        <v>1642500</v>
      </c>
      <c r="X73" s="20"/>
      <c r="Y73" s="19"/>
      <c r="Z73" s="22">
        <v>3285000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2378763</v>
      </c>
      <c r="C75" s="27"/>
      <c r="D75" s="28">
        <v>6714000</v>
      </c>
      <c r="E75" s="29">
        <v>6714000</v>
      </c>
      <c r="F75" s="29">
        <v>215467</v>
      </c>
      <c r="G75" s="29">
        <v>220963</v>
      </c>
      <c r="H75" s="29">
        <v>224365</v>
      </c>
      <c r="I75" s="29">
        <v>660795</v>
      </c>
      <c r="J75" s="29">
        <v>220654</v>
      </c>
      <c r="K75" s="29">
        <v>209438</v>
      </c>
      <c r="L75" s="29">
        <v>210608</v>
      </c>
      <c r="M75" s="29">
        <v>640700</v>
      </c>
      <c r="N75" s="29"/>
      <c r="O75" s="29"/>
      <c r="P75" s="29"/>
      <c r="Q75" s="29"/>
      <c r="R75" s="29"/>
      <c r="S75" s="29"/>
      <c r="T75" s="29"/>
      <c r="U75" s="29"/>
      <c r="V75" s="29">
        <v>1301495</v>
      </c>
      <c r="W75" s="29">
        <v>3357000</v>
      </c>
      <c r="X75" s="29"/>
      <c r="Y75" s="28"/>
      <c r="Z75" s="30">
        <v>6714000</v>
      </c>
    </row>
    <row r="76" spans="1:26" ht="13.5" hidden="1">
      <c r="A76" s="41" t="s">
        <v>112</v>
      </c>
      <c r="B76" s="31">
        <v>46853178</v>
      </c>
      <c r="C76" s="31"/>
      <c r="D76" s="32">
        <v>31322200</v>
      </c>
      <c r="E76" s="33">
        <v>31322200</v>
      </c>
      <c r="F76" s="33">
        <v>901545</v>
      </c>
      <c r="G76" s="33">
        <v>936465</v>
      </c>
      <c r="H76" s="33">
        <v>1478043</v>
      </c>
      <c r="I76" s="33">
        <v>3316053</v>
      </c>
      <c r="J76" s="33">
        <v>16786225</v>
      </c>
      <c r="K76" s="33">
        <v>940293</v>
      </c>
      <c r="L76" s="33">
        <v>1065069</v>
      </c>
      <c r="M76" s="33">
        <v>18791587</v>
      </c>
      <c r="N76" s="33"/>
      <c r="O76" s="33"/>
      <c r="P76" s="33"/>
      <c r="Q76" s="33"/>
      <c r="R76" s="33"/>
      <c r="S76" s="33"/>
      <c r="T76" s="33"/>
      <c r="U76" s="33"/>
      <c r="V76" s="33">
        <v>22107640</v>
      </c>
      <c r="W76" s="33">
        <v>15661086</v>
      </c>
      <c r="X76" s="33"/>
      <c r="Y76" s="32"/>
      <c r="Z76" s="34">
        <v>31322200</v>
      </c>
    </row>
    <row r="77" spans="1:26" ht="13.5" hidden="1">
      <c r="A77" s="36" t="s">
        <v>31</v>
      </c>
      <c r="B77" s="18">
        <v>38066964</v>
      </c>
      <c r="C77" s="18"/>
      <c r="D77" s="19">
        <v>25025000</v>
      </c>
      <c r="E77" s="20">
        <v>25025000</v>
      </c>
      <c r="F77" s="20">
        <v>254211</v>
      </c>
      <c r="G77" s="20">
        <v>508515</v>
      </c>
      <c r="H77" s="20">
        <v>605489</v>
      </c>
      <c r="I77" s="20">
        <v>1368215</v>
      </c>
      <c r="J77" s="20">
        <v>16164025</v>
      </c>
      <c r="K77" s="20">
        <v>473152</v>
      </c>
      <c r="L77" s="20">
        <v>492001</v>
      </c>
      <c r="M77" s="20">
        <v>17129178</v>
      </c>
      <c r="N77" s="20"/>
      <c r="O77" s="20"/>
      <c r="P77" s="20"/>
      <c r="Q77" s="20"/>
      <c r="R77" s="20"/>
      <c r="S77" s="20"/>
      <c r="T77" s="20"/>
      <c r="U77" s="20"/>
      <c r="V77" s="20">
        <v>18497393</v>
      </c>
      <c r="W77" s="20">
        <v>12512496</v>
      </c>
      <c r="X77" s="20"/>
      <c r="Y77" s="19"/>
      <c r="Z77" s="22">
        <v>25025000</v>
      </c>
    </row>
    <row r="78" spans="1:26" ht="13.5" hidden="1">
      <c r="A78" s="37" t="s">
        <v>32</v>
      </c>
      <c r="B78" s="18">
        <v>6407451</v>
      </c>
      <c r="C78" s="18"/>
      <c r="D78" s="19">
        <v>6297200</v>
      </c>
      <c r="E78" s="20">
        <v>6297200</v>
      </c>
      <c r="F78" s="20">
        <v>647334</v>
      </c>
      <c r="G78" s="20">
        <v>427950</v>
      </c>
      <c r="H78" s="20">
        <v>872554</v>
      </c>
      <c r="I78" s="20">
        <v>1947838</v>
      </c>
      <c r="J78" s="20">
        <v>622200</v>
      </c>
      <c r="K78" s="20">
        <v>467141</v>
      </c>
      <c r="L78" s="20">
        <v>573068</v>
      </c>
      <c r="M78" s="20">
        <v>1662409</v>
      </c>
      <c r="N78" s="20"/>
      <c r="O78" s="20"/>
      <c r="P78" s="20"/>
      <c r="Q78" s="20"/>
      <c r="R78" s="20"/>
      <c r="S78" s="20"/>
      <c r="T78" s="20"/>
      <c r="U78" s="20"/>
      <c r="V78" s="20">
        <v>3610247</v>
      </c>
      <c r="W78" s="20">
        <v>3148590</v>
      </c>
      <c r="X78" s="20"/>
      <c r="Y78" s="19"/>
      <c r="Z78" s="22">
        <v>6297200</v>
      </c>
    </row>
    <row r="79" spans="1:26" ht="13.5" hidden="1">
      <c r="A79" s="38" t="s">
        <v>105</v>
      </c>
      <c r="B79" s="18">
        <v>2611354</v>
      </c>
      <c r="C79" s="18"/>
      <c r="D79" s="19">
        <v>2286700</v>
      </c>
      <c r="E79" s="20">
        <v>2286700</v>
      </c>
      <c r="F79" s="20">
        <v>176994</v>
      </c>
      <c r="G79" s="20">
        <v>163436</v>
      </c>
      <c r="H79" s="20">
        <v>516225</v>
      </c>
      <c r="I79" s="20">
        <v>856655</v>
      </c>
      <c r="J79" s="20">
        <v>211682</v>
      </c>
      <c r="K79" s="20">
        <v>165338</v>
      </c>
      <c r="L79" s="20">
        <v>253210</v>
      </c>
      <c r="M79" s="20">
        <v>630230</v>
      </c>
      <c r="N79" s="20"/>
      <c r="O79" s="20"/>
      <c r="P79" s="20"/>
      <c r="Q79" s="20"/>
      <c r="R79" s="20"/>
      <c r="S79" s="20"/>
      <c r="T79" s="20"/>
      <c r="U79" s="20"/>
      <c r="V79" s="20">
        <v>1486885</v>
      </c>
      <c r="W79" s="20">
        <v>1143348</v>
      </c>
      <c r="X79" s="20"/>
      <c r="Y79" s="19"/>
      <c r="Z79" s="22">
        <v>2286700</v>
      </c>
    </row>
    <row r="80" spans="1:26" ht="13.5" hidden="1">
      <c r="A80" s="38" t="s">
        <v>106</v>
      </c>
      <c r="B80" s="18">
        <v>467935</v>
      </c>
      <c r="C80" s="18"/>
      <c r="D80" s="19">
        <v>547300</v>
      </c>
      <c r="E80" s="20">
        <v>547300</v>
      </c>
      <c r="F80" s="20">
        <v>30567</v>
      </c>
      <c r="G80" s="20">
        <v>16646</v>
      </c>
      <c r="H80" s="20">
        <v>50858</v>
      </c>
      <c r="I80" s="20">
        <v>98071</v>
      </c>
      <c r="J80" s="20">
        <v>30809</v>
      </c>
      <c r="K80" s="20">
        <v>25001</v>
      </c>
      <c r="L80" s="20">
        <v>25377</v>
      </c>
      <c r="M80" s="20">
        <v>81187</v>
      </c>
      <c r="N80" s="20"/>
      <c r="O80" s="20"/>
      <c r="P80" s="20"/>
      <c r="Q80" s="20"/>
      <c r="R80" s="20"/>
      <c r="S80" s="20"/>
      <c r="T80" s="20"/>
      <c r="U80" s="20"/>
      <c r="V80" s="20">
        <v>179258</v>
      </c>
      <c r="W80" s="20">
        <v>273648</v>
      </c>
      <c r="X80" s="20"/>
      <c r="Y80" s="19"/>
      <c r="Z80" s="22">
        <v>547300</v>
      </c>
    </row>
    <row r="81" spans="1:26" ht="13.5" hidden="1">
      <c r="A81" s="38" t="s">
        <v>107</v>
      </c>
      <c r="B81" s="18">
        <v>1100471</v>
      </c>
      <c r="C81" s="18"/>
      <c r="D81" s="19">
        <v>1327950</v>
      </c>
      <c r="E81" s="20">
        <v>1327950</v>
      </c>
      <c r="F81" s="20">
        <v>122875</v>
      </c>
      <c r="G81" s="20">
        <v>76295</v>
      </c>
      <c r="H81" s="20">
        <v>99991</v>
      </c>
      <c r="I81" s="20">
        <v>299161</v>
      </c>
      <c r="J81" s="20">
        <v>121765</v>
      </c>
      <c r="K81" s="20">
        <v>107475</v>
      </c>
      <c r="L81" s="20">
        <v>93417</v>
      </c>
      <c r="M81" s="20">
        <v>322657</v>
      </c>
      <c r="N81" s="20"/>
      <c r="O81" s="20"/>
      <c r="P81" s="20"/>
      <c r="Q81" s="20"/>
      <c r="R81" s="20"/>
      <c r="S81" s="20"/>
      <c r="T81" s="20"/>
      <c r="U81" s="20"/>
      <c r="V81" s="20">
        <v>621818</v>
      </c>
      <c r="W81" s="20">
        <v>663972</v>
      </c>
      <c r="X81" s="20"/>
      <c r="Y81" s="19"/>
      <c r="Z81" s="22">
        <v>1327950</v>
      </c>
    </row>
    <row r="82" spans="1:26" ht="13.5" hidden="1">
      <c r="A82" s="38" t="s">
        <v>108</v>
      </c>
      <c r="B82" s="18">
        <v>2227691</v>
      </c>
      <c r="C82" s="18"/>
      <c r="D82" s="19">
        <v>2135250</v>
      </c>
      <c r="E82" s="20">
        <v>2135250</v>
      </c>
      <c r="F82" s="20">
        <v>316898</v>
      </c>
      <c r="G82" s="20">
        <v>171573</v>
      </c>
      <c r="H82" s="20">
        <v>205480</v>
      </c>
      <c r="I82" s="20">
        <v>693951</v>
      </c>
      <c r="J82" s="20">
        <v>257944</v>
      </c>
      <c r="K82" s="20">
        <v>169327</v>
      </c>
      <c r="L82" s="20">
        <v>201064</v>
      </c>
      <c r="M82" s="20">
        <v>628335</v>
      </c>
      <c r="N82" s="20"/>
      <c r="O82" s="20"/>
      <c r="P82" s="20"/>
      <c r="Q82" s="20"/>
      <c r="R82" s="20"/>
      <c r="S82" s="20"/>
      <c r="T82" s="20"/>
      <c r="U82" s="20"/>
      <c r="V82" s="20">
        <v>1322286</v>
      </c>
      <c r="W82" s="20">
        <v>1067622</v>
      </c>
      <c r="X82" s="20"/>
      <c r="Y82" s="19"/>
      <c r="Z82" s="22">
        <v>2135250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2378763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28602264</v>
      </c>
      <c r="C5" s="18">
        <v>0</v>
      </c>
      <c r="D5" s="58">
        <v>25874397</v>
      </c>
      <c r="E5" s="59">
        <v>25874397</v>
      </c>
      <c r="F5" s="59">
        <v>1495863</v>
      </c>
      <c r="G5" s="59">
        <v>1280343</v>
      </c>
      <c r="H5" s="59">
        <v>1124760</v>
      </c>
      <c r="I5" s="59">
        <v>3900966</v>
      </c>
      <c r="J5" s="59">
        <v>1085129</v>
      </c>
      <c r="K5" s="59">
        <v>1087161</v>
      </c>
      <c r="L5" s="59">
        <v>1100270</v>
      </c>
      <c r="M5" s="59">
        <v>3272560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7173526</v>
      </c>
      <c r="W5" s="59">
        <v>12937194</v>
      </c>
      <c r="X5" s="59">
        <v>-5763668</v>
      </c>
      <c r="Y5" s="60">
        <v>-44.55</v>
      </c>
      <c r="Z5" s="61">
        <v>25874397</v>
      </c>
    </row>
    <row r="6" spans="1:26" ht="13.5">
      <c r="A6" s="57" t="s">
        <v>32</v>
      </c>
      <c r="B6" s="18">
        <v>124786961</v>
      </c>
      <c r="C6" s="18">
        <v>0</v>
      </c>
      <c r="D6" s="58">
        <v>143554417</v>
      </c>
      <c r="E6" s="59">
        <v>143554417</v>
      </c>
      <c r="F6" s="59">
        <v>11400052</v>
      </c>
      <c r="G6" s="59">
        <v>12018778</v>
      </c>
      <c r="H6" s="59">
        <v>13029855</v>
      </c>
      <c r="I6" s="59">
        <v>36448685</v>
      </c>
      <c r="J6" s="59">
        <v>12514571</v>
      </c>
      <c r="K6" s="59">
        <v>11358201</v>
      </c>
      <c r="L6" s="59">
        <v>10511024</v>
      </c>
      <c r="M6" s="59">
        <v>34383796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70832481</v>
      </c>
      <c r="W6" s="59">
        <v>130727298</v>
      </c>
      <c r="X6" s="59">
        <v>-59894817</v>
      </c>
      <c r="Y6" s="60">
        <v>-45.82</v>
      </c>
      <c r="Z6" s="61">
        <v>143554417</v>
      </c>
    </row>
    <row r="7" spans="1:26" ht="13.5">
      <c r="A7" s="57" t="s">
        <v>33</v>
      </c>
      <c r="B7" s="18">
        <v>557432</v>
      </c>
      <c r="C7" s="18">
        <v>0</v>
      </c>
      <c r="D7" s="58">
        <v>11593</v>
      </c>
      <c r="E7" s="59">
        <v>11593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5796</v>
      </c>
      <c r="X7" s="59">
        <v>-5796</v>
      </c>
      <c r="Y7" s="60">
        <v>-100</v>
      </c>
      <c r="Z7" s="61">
        <v>11593</v>
      </c>
    </row>
    <row r="8" spans="1:26" ht="13.5">
      <c r="A8" s="57" t="s">
        <v>34</v>
      </c>
      <c r="B8" s="18">
        <v>43672555</v>
      </c>
      <c r="C8" s="18">
        <v>0</v>
      </c>
      <c r="D8" s="58">
        <v>47937998</v>
      </c>
      <c r="E8" s="59">
        <v>47937998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33000000</v>
      </c>
      <c r="X8" s="59">
        <v>-33000000</v>
      </c>
      <c r="Y8" s="60">
        <v>-100</v>
      </c>
      <c r="Z8" s="61">
        <v>47937998</v>
      </c>
    </row>
    <row r="9" spans="1:26" ht="13.5">
      <c r="A9" s="57" t="s">
        <v>35</v>
      </c>
      <c r="B9" s="18">
        <v>39600333</v>
      </c>
      <c r="C9" s="18">
        <v>0</v>
      </c>
      <c r="D9" s="58">
        <v>42110262</v>
      </c>
      <c r="E9" s="59">
        <v>42110262</v>
      </c>
      <c r="F9" s="59">
        <v>5326881</v>
      </c>
      <c r="G9" s="59">
        <v>146931</v>
      </c>
      <c r="H9" s="59">
        <v>32259</v>
      </c>
      <c r="I9" s="59">
        <v>5506071</v>
      </c>
      <c r="J9" s="59">
        <v>120899</v>
      </c>
      <c r="K9" s="59">
        <v>37138</v>
      </c>
      <c r="L9" s="59">
        <v>-1325782</v>
      </c>
      <c r="M9" s="59">
        <v>-1167745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4338326</v>
      </c>
      <c r="W9" s="59">
        <v>12655068</v>
      </c>
      <c r="X9" s="59">
        <v>-8316742</v>
      </c>
      <c r="Y9" s="60">
        <v>-65.72</v>
      </c>
      <c r="Z9" s="61">
        <v>42110262</v>
      </c>
    </row>
    <row r="10" spans="1:26" ht="25.5">
      <c r="A10" s="62" t="s">
        <v>97</v>
      </c>
      <c r="B10" s="63">
        <f>SUM(B5:B9)</f>
        <v>237219545</v>
      </c>
      <c r="C10" s="63">
        <f>SUM(C5:C9)</f>
        <v>0</v>
      </c>
      <c r="D10" s="64">
        <f aca="true" t="shared" si="0" ref="D10:Z10">SUM(D5:D9)</f>
        <v>259488667</v>
      </c>
      <c r="E10" s="65">
        <f t="shared" si="0"/>
        <v>259488667</v>
      </c>
      <c r="F10" s="65">
        <f t="shared" si="0"/>
        <v>18222796</v>
      </c>
      <c r="G10" s="65">
        <f t="shared" si="0"/>
        <v>13446052</v>
      </c>
      <c r="H10" s="65">
        <f t="shared" si="0"/>
        <v>14186874</v>
      </c>
      <c r="I10" s="65">
        <f t="shared" si="0"/>
        <v>45855722</v>
      </c>
      <c r="J10" s="65">
        <f t="shared" si="0"/>
        <v>13720599</v>
      </c>
      <c r="K10" s="65">
        <f t="shared" si="0"/>
        <v>12482500</v>
      </c>
      <c r="L10" s="65">
        <f t="shared" si="0"/>
        <v>10285512</v>
      </c>
      <c r="M10" s="65">
        <f t="shared" si="0"/>
        <v>36488611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82344333</v>
      </c>
      <c r="W10" s="65">
        <f t="shared" si="0"/>
        <v>189325356</v>
      </c>
      <c r="X10" s="65">
        <f t="shared" si="0"/>
        <v>-106981023</v>
      </c>
      <c r="Y10" s="66">
        <f>+IF(W10&lt;&gt;0,(X10/W10)*100,0)</f>
        <v>-56.506442274958665</v>
      </c>
      <c r="Z10" s="67">
        <f t="shared" si="0"/>
        <v>259488667</v>
      </c>
    </row>
    <row r="11" spans="1:26" ht="13.5">
      <c r="A11" s="57" t="s">
        <v>36</v>
      </c>
      <c r="B11" s="18">
        <v>70815061</v>
      </c>
      <c r="C11" s="18">
        <v>0</v>
      </c>
      <c r="D11" s="58">
        <v>60187124</v>
      </c>
      <c r="E11" s="59">
        <v>60187124</v>
      </c>
      <c r="F11" s="59">
        <v>4990654</v>
      </c>
      <c r="G11" s="59">
        <v>89093</v>
      </c>
      <c r="H11" s="59">
        <v>5032637</v>
      </c>
      <c r="I11" s="59">
        <v>10112384</v>
      </c>
      <c r="J11" s="59">
        <v>5476027</v>
      </c>
      <c r="K11" s="59">
        <v>5110625</v>
      </c>
      <c r="L11" s="59">
        <v>5096577</v>
      </c>
      <c r="M11" s="59">
        <v>15683229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25795613</v>
      </c>
      <c r="W11" s="59">
        <v>30093558</v>
      </c>
      <c r="X11" s="59">
        <v>-4297945</v>
      </c>
      <c r="Y11" s="60">
        <v>-14.28</v>
      </c>
      <c r="Z11" s="61">
        <v>60187124</v>
      </c>
    </row>
    <row r="12" spans="1:26" ht="13.5">
      <c r="A12" s="57" t="s">
        <v>37</v>
      </c>
      <c r="B12" s="18">
        <v>4214302</v>
      </c>
      <c r="C12" s="18">
        <v>0</v>
      </c>
      <c r="D12" s="58">
        <v>3506982</v>
      </c>
      <c r="E12" s="59">
        <v>3506982</v>
      </c>
      <c r="F12" s="59">
        <v>102742</v>
      </c>
      <c r="G12" s="59">
        <v>0</v>
      </c>
      <c r="H12" s="59">
        <v>460633</v>
      </c>
      <c r="I12" s="59">
        <v>563375</v>
      </c>
      <c r="J12" s="59">
        <v>0</v>
      </c>
      <c r="K12" s="59">
        <v>396940</v>
      </c>
      <c r="L12" s="59">
        <v>372250</v>
      </c>
      <c r="M12" s="59">
        <v>769190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1332565</v>
      </c>
      <c r="W12" s="59">
        <v>1753488</v>
      </c>
      <c r="X12" s="59">
        <v>-420923</v>
      </c>
      <c r="Y12" s="60">
        <v>-24</v>
      </c>
      <c r="Z12" s="61">
        <v>3506982</v>
      </c>
    </row>
    <row r="13" spans="1:26" ht="13.5">
      <c r="A13" s="57" t="s">
        <v>98</v>
      </c>
      <c r="B13" s="18">
        <v>6731218</v>
      </c>
      <c r="C13" s="18">
        <v>0</v>
      </c>
      <c r="D13" s="58">
        <v>22958410</v>
      </c>
      <c r="E13" s="59">
        <v>22958410</v>
      </c>
      <c r="F13" s="59">
        <v>1754643</v>
      </c>
      <c r="G13" s="59">
        <v>0</v>
      </c>
      <c r="H13" s="59">
        <v>0</v>
      </c>
      <c r="I13" s="59">
        <v>1754643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1754643</v>
      </c>
      <c r="W13" s="59">
        <v>11479302</v>
      </c>
      <c r="X13" s="59">
        <v>-9724659</v>
      </c>
      <c r="Y13" s="60">
        <v>-84.71</v>
      </c>
      <c r="Z13" s="61">
        <v>22958410</v>
      </c>
    </row>
    <row r="14" spans="1:26" ht="13.5">
      <c r="A14" s="57" t="s">
        <v>38</v>
      </c>
      <c r="B14" s="18">
        <v>3961936</v>
      </c>
      <c r="C14" s="18">
        <v>0</v>
      </c>
      <c r="D14" s="58">
        <v>1300</v>
      </c>
      <c r="E14" s="59">
        <v>1300</v>
      </c>
      <c r="F14" s="59">
        <v>0</v>
      </c>
      <c r="G14" s="59">
        <v>0</v>
      </c>
      <c r="H14" s="59">
        <v>24</v>
      </c>
      <c r="I14" s="59">
        <v>24</v>
      </c>
      <c r="J14" s="59">
        <v>0</v>
      </c>
      <c r="K14" s="59">
        <v>0</v>
      </c>
      <c r="L14" s="59">
        <v>914</v>
      </c>
      <c r="M14" s="59">
        <v>914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938</v>
      </c>
      <c r="W14" s="59">
        <v>648</v>
      </c>
      <c r="X14" s="59">
        <v>290</v>
      </c>
      <c r="Y14" s="60">
        <v>44.75</v>
      </c>
      <c r="Z14" s="61">
        <v>1300</v>
      </c>
    </row>
    <row r="15" spans="1:26" ht="13.5">
      <c r="A15" s="57" t="s">
        <v>39</v>
      </c>
      <c r="B15" s="18">
        <v>72161182</v>
      </c>
      <c r="C15" s="18">
        <v>0</v>
      </c>
      <c r="D15" s="58">
        <v>95652496</v>
      </c>
      <c r="E15" s="59">
        <v>95652496</v>
      </c>
      <c r="F15" s="59">
        <v>662526</v>
      </c>
      <c r="G15" s="59">
        <v>252157</v>
      </c>
      <c r="H15" s="59">
        <v>4853319</v>
      </c>
      <c r="I15" s="59">
        <v>5768002</v>
      </c>
      <c r="J15" s="59">
        <v>7840</v>
      </c>
      <c r="K15" s="59">
        <v>530449</v>
      </c>
      <c r="L15" s="59">
        <v>5292478</v>
      </c>
      <c r="M15" s="59">
        <v>5830767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11598769</v>
      </c>
      <c r="W15" s="59">
        <v>47826246</v>
      </c>
      <c r="X15" s="59">
        <v>-36227477</v>
      </c>
      <c r="Y15" s="60">
        <v>-75.75</v>
      </c>
      <c r="Z15" s="61">
        <v>95652496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506932</v>
      </c>
      <c r="K16" s="59">
        <v>0</v>
      </c>
      <c r="L16" s="59">
        <v>0</v>
      </c>
      <c r="M16" s="59">
        <v>506932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506932</v>
      </c>
      <c r="W16" s="59"/>
      <c r="X16" s="59">
        <v>506932</v>
      </c>
      <c r="Y16" s="60">
        <v>0</v>
      </c>
      <c r="Z16" s="61">
        <v>0</v>
      </c>
    </row>
    <row r="17" spans="1:26" ht="13.5">
      <c r="A17" s="57" t="s">
        <v>41</v>
      </c>
      <c r="B17" s="18">
        <v>99483063</v>
      </c>
      <c r="C17" s="18">
        <v>0</v>
      </c>
      <c r="D17" s="58">
        <v>100405496</v>
      </c>
      <c r="E17" s="59">
        <v>100405496</v>
      </c>
      <c r="F17" s="59">
        <v>837692</v>
      </c>
      <c r="G17" s="59">
        <v>3403375</v>
      </c>
      <c r="H17" s="59">
        <v>2036398</v>
      </c>
      <c r="I17" s="59">
        <v>6277465</v>
      </c>
      <c r="J17" s="59">
        <v>3851254</v>
      </c>
      <c r="K17" s="59">
        <v>2852238</v>
      </c>
      <c r="L17" s="59">
        <v>6593903</v>
      </c>
      <c r="M17" s="59">
        <v>13297395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19574860</v>
      </c>
      <c r="W17" s="59">
        <v>48858540</v>
      </c>
      <c r="X17" s="59">
        <v>-29283680</v>
      </c>
      <c r="Y17" s="60">
        <v>-59.94</v>
      </c>
      <c r="Z17" s="61">
        <v>100405496</v>
      </c>
    </row>
    <row r="18" spans="1:26" ht="13.5">
      <c r="A18" s="69" t="s">
        <v>42</v>
      </c>
      <c r="B18" s="70">
        <f>SUM(B11:B17)</f>
        <v>257366762</v>
      </c>
      <c r="C18" s="70">
        <f>SUM(C11:C17)</f>
        <v>0</v>
      </c>
      <c r="D18" s="71">
        <f aca="true" t="shared" si="1" ref="D18:Z18">SUM(D11:D17)</f>
        <v>282711808</v>
      </c>
      <c r="E18" s="72">
        <f t="shared" si="1"/>
        <v>282711808</v>
      </c>
      <c r="F18" s="72">
        <f t="shared" si="1"/>
        <v>8348257</v>
      </c>
      <c r="G18" s="72">
        <f t="shared" si="1"/>
        <v>3744625</v>
      </c>
      <c r="H18" s="72">
        <f t="shared" si="1"/>
        <v>12383011</v>
      </c>
      <c r="I18" s="72">
        <f t="shared" si="1"/>
        <v>24475893</v>
      </c>
      <c r="J18" s="72">
        <f t="shared" si="1"/>
        <v>9842053</v>
      </c>
      <c r="K18" s="72">
        <f t="shared" si="1"/>
        <v>8890252</v>
      </c>
      <c r="L18" s="72">
        <f t="shared" si="1"/>
        <v>17356122</v>
      </c>
      <c r="M18" s="72">
        <f t="shared" si="1"/>
        <v>36088427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60564320</v>
      </c>
      <c r="W18" s="72">
        <f t="shared" si="1"/>
        <v>140011782</v>
      </c>
      <c r="X18" s="72">
        <f t="shared" si="1"/>
        <v>-79447462</v>
      </c>
      <c r="Y18" s="66">
        <f>+IF(W18&lt;&gt;0,(X18/W18)*100,0)</f>
        <v>-56.74341177944582</v>
      </c>
      <c r="Z18" s="73">
        <f t="shared" si="1"/>
        <v>282711808</v>
      </c>
    </row>
    <row r="19" spans="1:26" ht="13.5">
      <c r="A19" s="69" t="s">
        <v>43</v>
      </c>
      <c r="B19" s="74">
        <f>+B10-B18</f>
        <v>-20147217</v>
      </c>
      <c r="C19" s="74">
        <f>+C10-C18</f>
        <v>0</v>
      </c>
      <c r="D19" s="75">
        <f aca="true" t="shared" si="2" ref="D19:Z19">+D10-D18</f>
        <v>-23223141</v>
      </c>
      <c r="E19" s="76">
        <f t="shared" si="2"/>
        <v>-23223141</v>
      </c>
      <c r="F19" s="76">
        <f t="shared" si="2"/>
        <v>9874539</v>
      </c>
      <c r="G19" s="76">
        <f t="shared" si="2"/>
        <v>9701427</v>
      </c>
      <c r="H19" s="76">
        <f t="shared" si="2"/>
        <v>1803863</v>
      </c>
      <c r="I19" s="76">
        <f t="shared" si="2"/>
        <v>21379829</v>
      </c>
      <c r="J19" s="76">
        <f t="shared" si="2"/>
        <v>3878546</v>
      </c>
      <c r="K19" s="76">
        <f t="shared" si="2"/>
        <v>3592248</v>
      </c>
      <c r="L19" s="76">
        <f t="shared" si="2"/>
        <v>-7070610</v>
      </c>
      <c r="M19" s="76">
        <f t="shared" si="2"/>
        <v>400184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21780013</v>
      </c>
      <c r="W19" s="76">
        <f>IF(E10=E18,0,W10-W18)</f>
        <v>49313574</v>
      </c>
      <c r="X19" s="76">
        <f t="shared" si="2"/>
        <v>-27533561</v>
      </c>
      <c r="Y19" s="77">
        <f>+IF(W19&lt;&gt;0,(X19/W19)*100,0)</f>
        <v>-55.833635177202936</v>
      </c>
      <c r="Z19" s="78">
        <f t="shared" si="2"/>
        <v>-23223141</v>
      </c>
    </row>
    <row r="20" spans="1:26" ht="13.5">
      <c r="A20" s="57" t="s">
        <v>44</v>
      </c>
      <c r="B20" s="18">
        <v>47492444</v>
      </c>
      <c r="C20" s="18">
        <v>0</v>
      </c>
      <c r="D20" s="58">
        <v>19579000</v>
      </c>
      <c r="E20" s="59">
        <v>19579000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9789500</v>
      </c>
      <c r="X20" s="59">
        <v>-9789500</v>
      </c>
      <c r="Y20" s="60">
        <v>-100</v>
      </c>
      <c r="Z20" s="61">
        <v>19579000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27345227</v>
      </c>
      <c r="C22" s="85">
        <f>SUM(C19:C21)</f>
        <v>0</v>
      </c>
      <c r="D22" s="86">
        <f aca="true" t="shared" si="3" ref="D22:Z22">SUM(D19:D21)</f>
        <v>-3644141</v>
      </c>
      <c r="E22" s="87">
        <f t="shared" si="3"/>
        <v>-3644141</v>
      </c>
      <c r="F22" s="87">
        <f t="shared" si="3"/>
        <v>9874539</v>
      </c>
      <c r="G22" s="87">
        <f t="shared" si="3"/>
        <v>9701427</v>
      </c>
      <c r="H22" s="87">
        <f t="shared" si="3"/>
        <v>1803863</v>
      </c>
      <c r="I22" s="87">
        <f t="shared" si="3"/>
        <v>21379829</v>
      </c>
      <c r="J22" s="87">
        <f t="shared" si="3"/>
        <v>3878546</v>
      </c>
      <c r="K22" s="87">
        <f t="shared" si="3"/>
        <v>3592248</v>
      </c>
      <c r="L22" s="87">
        <f t="shared" si="3"/>
        <v>-7070610</v>
      </c>
      <c r="M22" s="87">
        <f t="shared" si="3"/>
        <v>400184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21780013</v>
      </c>
      <c r="W22" s="87">
        <f t="shared" si="3"/>
        <v>59103074</v>
      </c>
      <c r="X22" s="87">
        <f t="shared" si="3"/>
        <v>-37323061</v>
      </c>
      <c r="Y22" s="88">
        <f>+IF(W22&lt;&gt;0,(X22/W22)*100,0)</f>
        <v>-63.149102870689944</v>
      </c>
      <c r="Z22" s="89">
        <f t="shared" si="3"/>
        <v>-3644141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27345227</v>
      </c>
      <c r="C24" s="74">
        <f>SUM(C22:C23)</f>
        <v>0</v>
      </c>
      <c r="D24" s="75">
        <f aca="true" t="shared" si="4" ref="D24:Z24">SUM(D22:D23)</f>
        <v>-3644141</v>
      </c>
      <c r="E24" s="76">
        <f t="shared" si="4"/>
        <v>-3644141</v>
      </c>
      <c r="F24" s="76">
        <f t="shared" si="4"/>
        <v>9874539</v>
      </c>
      <c r="G24" s="76">
        <f t="shared" si="4"/>
        <v>9701427</v>
      </c>
      <c r="H24" s="76">
        <f t="shared" si="4"/>
        <v>1803863</v>
      </c>
      <c r="I24" s="76">
        <f t="shared" si="4"/>
        <v>21379829</v>
      </c>
      <c r="J24" s="76">
        <f t="shared" si="4"/>
        <v>3878546</v>
      </c>
      <c r="K24" s="76">
        <f t="shared" si="4"/>
        <v>3592248</v>
      </c>
      <c r="L24" s="76">
        <f t="shared" si="4"/>
        <v>-7070610</v>
      </c>
      <c r="M24" s="76">
        <f t="shared" si="4"/>
        <v>400184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21780013</v>
      </c>
      <c r="W24" s="76">
        <f t="shared" si="4"/>
        <v>59103074</v>
      </c>
      <c r="X24" s="76">
        <f t="shared" si="4"/>
        <v>-37323061</v>
      </c>
      <c r="Y24" s="77">
        <f>+IF(W24&lt;&gt;0,(X24/W24)*100,0)</f>
        <v>-63.149102870689944</v>
      </c>
      <c r="Z24" s="78">
        <f t="shared" si="4"/>
        <v>-3644141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68517733</v>
      </c>
      <c r="C27" s="21">
        <v>0</v>
      </c>
      <c r="D27" s="98">
        <v>23360143</v>
      </c>
      <c r="E27" s="99">
        <v>23360143</v>
      </c>
      <c r="F27" s="99">
        <v>1625118</v>
      </c>
      <c r="G27" s="99">
        <v>3789654</v>
      </c>
      <c r="H27" s="99">
        <v>672823</v>
      </c>
      <c r="I27" s="99">
        <v>6087595</v>
      </c>
      <c r="J27" s="99">
        <v>1050699</v>
      </c>
      <c r="K27" s="99">
        <v>1233900</v>
      </c>
      <c r="L27" s="99">
        <v>1337083</v>
      </c>
      <c r="M27" s="99">
        <v>3621682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9709277</v>
      </c>
      <c r="W27" s="99">
        <v>11680072</v>
      </c>
      <c r="X27" s="99">
        <v>-1970795</v>
      </c>
      <c r="Y27" s="100">
        <v>-16.87</v>
      </c>
      <c r="Z27" s="101">
        <v>23360143</v>
      </c>
    </row>
    <row r="28" spans="1:26" ht="13.5">
      <c r="A28" s="102" t="s">
        <v>44</v>
      </c>
      <c r="B28" s="18">
        <v>39379035</v>
      </c>
      <c r="C28" s="18">
        <v>0</v>
      </c>
      <c r="D28" s="58">
        <v>21796037</v>
      </c>
      <c r="E28" s="59">
        <v>21796037</v>
      </c>
      <c r="F28" s="59">
        <v>1625118</v>
      </c>
      <c r="G28" s="59">
        <v>2041953</v>
      </c>
      <c r="H28" s="59">
        <v>672823</v>
      </c>
      <c r="I28" s="59">
        <v>4339894</v>
      </c>
      <c r="J28" s="59">
        <v>403752</v>
      </c>
      <c r="K28" s="59">
        <v>1233900</v>
      </c>
      <c r="L28" s="59">
        <v>333551</v>
      </c>
      <c r="M28" s="59">
        <v>1971203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6311097</v>
      </c>
      <c r="W28" s="59">
        <v>10898019</v>
      </c>
      <c r="X28" s="59">
        <v>-4586922</v>
      </c>
      <c r="Y28" s="60">
        <v>-42.09</v>
      </c>
      <c r="Z28" s="61">
        <v>21796037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29138698</v>
      </c>
      <c r="C31" s="18">
        <v>0</v>
      </c>
      <c r="D31" s="58">
        <v>1564106</v>
      </c>
      <c r="E31" s="59">
        <v>1564106</v>
      </c>
      <c r="F31" s="59">
        <v>0</v>
      </c>
      <c r="G31" s="59">
        <v>1747701</v>
      </c>
      <c r="H31" s="59">
        <v>0</v>
      </c>
      <c r="I31" s="59">
        <v>1747701</v>
      </c>
      <c r="J31" s="59">
        <v>646947</v>
      </c>
      <c r="K31" s="59">
        <v>0</v>
      </c>
      <c r="L31" s="59">
        <v>1003532</v>
      </c>
      <c r="M31" s="59">
        <v>1650479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3398180</v>
      </c>
      <c r="W31" s="59">
        <v>782053</v>
      </c>
      <c r="X31" s="59">
        <v>2616127</v>
      </c>
      <c r="Y31" s="60">
        <v>334.52</v>
      </c>
      <c r="Z31" s="61">
        <v>1564106</v>
      </c>
    </row>
    <row r="32" spans="1:26" ht="13.5">
      <c r="A32" s="69" t="s">
        <v>50</v>
      </c>
      <c r="B32" s="21">
        <f>SUM(B28:B31)</f>
        <v>68517733</v>
      </c>
      <c r="C32" s="21">
        <f>SUM(C28:C31)</f>
        <v>0</v>
      </c>
      <c r="D32" s="98">
        <f aca="true" t="shared" si="5" ref="D32:Z32">SUM(D28:D31)</f>
        <v>23360143</v>
      </c>
      <c r="E32" s="99">
        <f t="shared" si="5"/>
        <v>23360143</v>
      </c>
      <c r="F32" s="99">
        <f t="shared" si="5"/>
        <v>1625118</v>
      </c>
      <c r="G32" s="99">
        <f t="shared" si="5"/>
        <v>3789654</v>
      </c>
      <c r="H32" s="99">
        <f t="shared" si="5"/>
        <v>672823</v>
      </c>
      <c r="I32" s="99">
        <f t="shared" si="5"/>
        <v>6087595</v>
      </c>
      <c r="J32" s="99">
        <f t="shared" si="5"/>
        <v>1050699</v>
      </c>
      <c r="K32" s="99">
        <f t="shared" si="5"/>
        <v>1233900</v>
      </c>
      <c r="L32" s="99">
        <f t="shared" si="5"/>
        <v>1337083</v>
      </c>
      <c r="M32" s="99">
        <f t="shared" si="5"/>
        <v>3621682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9709277</v>
      </c>
      <c r="W32" s="99">
        <f t="shared" si="5"/>
        <v>11680072</v>
      </c>
      <c r="X32" s="99">
        <f t="shared" si="5"/>
        <v>-1970795</v>
      </c>
      <c r="Y32" s="100">
        <f>+IF(W32&lt;&gt;0,(X32/W32)*100,0)</f>
        <v>-16.873140850501606</v>
      </c>
      <c r="Z32" s="101">
        <f t="shared" si="5"/>
        <v>23360143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46552175</v>
      </c>
      <c r="C35" s="18">
        <v>0</v>
      </c>
      <c r="D35" s="58">
        <v>175978480</v>
      </c>
      <c r="E35" s="59">
        <v>175978480</v>
      </c>
      <c r="F35" s="59">
        <v>120449355</v>
      </c>
      <c r="G35" s="59">
        <v>32794002</v>
      </c>
      <c r="H35" s="59">
        <v>41102744</v>
      </c>
      <c r="I35" s="59">
        <v>41102744</v>
      </c>
      <c r="J35" s="59">
        <v>149432707</v>
      </c>
      <c r="K35" s="59">
        <v>154918311</v>
      </c>
      <c r="L35" s="59">
        <v>158107462</v>
      </c>
      <c r="M35" s="59">
        <v>158107462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158107462</v>
      </c>
      <c r="W35" s="59">
        <v>87989240</v>
      </c>
      <c r="X35" s="59">
        <v>70118222</v>
      </c>
      <c r="Y35" s="60">
        <v>79.69</v>
      </c>
      <c r="Z35" s="61">
        <v>175978480</v>
      </c>
    </row>
    <row r="36" spans="1:26" ht="13.5">
      <c r="A36" s="57" t="s">
        <v>53</v>
      </c>
      <c r="B36" s="18">
        <v>455691443</v>
      </c>
      <c r="C36" s="18">
        <v>0</v>
      </c>
      <c r="D36" s="58">
        <v>413467353</v>
      </c>
      <c r="E36" s="59">
        <v>413467353</v>
      </c>
      <c r="F36" s="59">
        <v>445640823</v>
      </c>
      <c r="G36" s="59">
        <v>3789654</v>
      </c>
      <c r="H36" s="59">
        <v>4462477</v>
      </c>
      <c r="I36" s="59">
        <v>4462477</v>
      </c>
      <c r="J36" s="59">
        <v>446019591</v>
      </c>
      <c r="K36" s="59">
        <v>447833491</v>
      </c>
      <c r="L36" s="59">
        <v>449170574</v>
      </c>
      <c r="M36" s="59">
        <v>449170574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449170574</v>
      </c>
      <c r="W36" s="59">
        <v>206733677</v>
      </c>
      <c r="X36" s="59">
        <v>242436897</v>
      </c>
      <c r="Y36" s="60">
        <v>117.27</v>
      </c>
      <c r="Z36" s="61">
        <v>413467353</v>
      </c>
    </row>
    <row r="37" spans="1:26" ht="13.5">
      <c r="A37" s="57" t="s">
        <v>54</v>
      </c>
      <c r="B37" s="18">
        <v>295658252</v>
      </c>
      <c r="C37" s="18">
        <v>0</v>
      </c>
      <c r="D37" s="58">
        <v>142892238</v>
      </c>
      <c r="E37" s="59">
        <v>142892238</v>
      </c>
      <c r="F37" s="59">
        <v>398571656</v>
      </c>
      <c r="G37" s="59">
        <v>14691544</v>
      </c>
      <c r="H37" s="59">
        <v>17197361</v>
      </c>
      <c r="I37" s="59">
        <v>17197361</v>
      </c>
      <c r="J37" s="59">
        <v>418486383</v>
      </c>
      <c r="K37" s="59">
        <v>422458832</v>
      </c>
      <c r="L37" s="59">
        <v>431608338</v>
      </c>
      <c r="M37" s="59">
        <v>431608338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431608338</v>
      </c>
      <c r="W37" s="59">
        <v>71446119</v>
      </c>
      <c r="X37" s="59">
        <v>360162219</v>
      </c>
      <c r="Y37" s="60">
        <v>504.1</v>
      </c>
      <c r="Z37" s="61">
        <v>142892238</v>
      </c>
    </row>
    <row r="38" spans="1:26" ht="13.5">
      <c r="A38" s="57" t="s">
        <v>55</v>
      </c>
      <c r="B38" s="18">
        <v>37221536</v>
      </c>
      <c r="C38" s="18">
        <v>0</v>
      </c>
      <c r="D38" s="58">
        <v>23293595</v>
      </c>
      <c r="E38" s="59">
        <v>23293595</v>
      </c>
      <c r="F38" s="59">
        <v>1283893</v>
      </c>
      <c r="G38" s="59">
        <v>0</v>
      </c>
      <c r="H38" s="59">
        <v>0</v>
      </c>
      <c r="I38" s="59">
        <v>0</v>
      </c>
      <c r="J38" s="59">
        <v>1283893</v>
      </c>
      <c r="K38" s="59">
        <v>1283893</v>
      </c>
      <c r="L38" s="59">
        <v>1283893</v>
      </c>
      <c r="M38" s="59">
        <v>1283893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1283893</v>
      </c>
      <c r="W38" s="59">
        <v>11646798</v>
      </c>
      <c r="X38" s="59">
        <v>-10362905</v>
      </c>
      <c r="Y38" s="60">
        <v>-88.98</v>
      </c>
      <c r="Z38" s="61">
        <v>23293595</v>
      </c>
    </row>
    <row r="39" spans="1:26" ht="13.5">
      <c r="A39" s="57" t="s">
        <v>56</v>
      </c>
      <c r="B39" s="18">
        <v>169363830</v>
      </c>
      <c r="C39" s="18">
        <v>0</v>
      </c>
      <c r="D39" s="58">
        <v>423260000</v>
      </c>
      <c r="E39" s="59">
        <v>423260000</v>
      </c>
      <c r="F39" s="59">
        <v>166234629</v>
      </c>
      <c r="G39" s="59">
        <v>21892112</v>
      </c>
      <c r="H39" s="59">
        <v>28367860</v>
      </c>
      <c r="I39" s="59">
        <v>28367860</v>
      </c>
      <c r="J39" s="59">
        <v>175682022</v>
      </c>
      <c r="K39" s="59">
        <v>179009077</v>
      </c>
      <c r="L39" s="59">
        <v>174385805</v>
      </c>
      <c r="M39" s="59">
        <v>174385805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174385805</v>
      </c>
      <c r="W39" s="59">
        <v>211630000</v>
      </c>
      <c r="X39" s="59">
        <v>-37244195</v>
      </c>
      <c r="Y39" s="60">
        <v>-17.6</v>
      </c>
      <c r="Z39" s="61">
        <v>423260000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63847756</v>
      </c>
      <c r="C42" s="18">
        <v>0</v>
      </c>
      <c r="D42" s="58">
        <v>7892234</v>
      </c>
      <c r="E42" s="59">
        <v>7892234</v>
      </c>
      <c r="F42" s="59">
        <v>10228383</v>
      </c>
      <c r="G42" s="59">
        <v>-166275</v>
      </c>
      <c r="H42" s="59">
        <v>7087593</v>
      </c>
      <c r="I42" s="59">
        <v>17149701</v>
      </c>
      <c r="J42" s="59">
        <v>3367372</v>
      </c>
      <c r="K42" s="59">
        <v>4051089</v>
      </c>
      <c r="L42" s="59">
        <v>-4823192</v>
      </c>
      <c r="M42" s="59">
        <v>2595269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19744970</v>
      </c>
      <c r="W42" s="59">
        <v>7209284</v>
      </c>
      <c r="X42" s="59">
        <v>12535686</v>
      </c>
      <c r="Y42" s="60">
        <v>173.88</v>
      </c>
      <c r="Z42" s="61">
        <v>7892234</v>
      </c>
    </row>
    <row r="43" spans="1:26" ht="13.5">
      <c r="A43" s="57" t="s">
        <v>59</v>
      </c>
      <c r="B43" s="18">
        <v>-63104131</v>
      </c>
      <c r="C43" s="18">
        <v>0</v>
      </c>
      <c r="D43" s="58">
        <v>-3775849</v>
      </c>
      <c r="E43" s="59">
        <v>-3775849</v>
      </c>
      <c r="F43" s="59">
        <v>-1625118</v>
      </c>
      <c r="G43" s="59">
        <v>-900000</v>
      </c>
      <c r="H43" s="59">
        <v>-672823</v>
      </c>
      <c r="I43" s="59">
        <v>-3197941</v>
      </c>
      <c r="J43" s="59">
        <v>-1050699</v>
      </c>
      <c r="K43" s="59">
        <v>-1813900</v>
      </c>
      <c r="L43" s="59">
        <v>-29947903</v>
      </c>
      <c r="M43" s="59">
        <v>-32812502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-36010443</v>
      </c>
      <c r="W43" s="59">
        <v>7112076</v>
      </c>
      <c r="X43" s="59">
        <v>-43122519</v>
      </c>
      <c r="Y43" s="60">
        <v>-606.33</v>
      </c>
      <c r="Z43" s="61">
        <v>-3775849</v>
      </c>
    </row>
    <row r="44" spans="1:26" ht="13.5">
      <c r="A44" s="57" t="s">
        <v>60</v>
      </c>
      <c r="B44" s="18">
        <v>488881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894</v>
      </c>
      <c r="I44" s="59">
        <v>894</v>
      </c>
      <c r="J44" s="59">
        <v>-577</v>
      </c>
      <c r="K44" s="59">
        <v>0</v>
      </c>
      <c r="L44" s="59">
        <v>0</v>
      </c>
      <c r="M44" s="59">
        <v>-577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317</v>
      </c>
      <c r="W44" s="59"/>
      <c r="X44" s="59">
        <v>317</v>
      </c>
      <c r="Y44" s="60">
        <v>0</v>
      </c>
      <c r="Z44" s="61">
        <v>0</v>
      </c>
    </row>
    <row r="45" spans="1:26" ht="13.5">
      <c r="A45" s="69" t="s">
        <v>61</v>
      </c>
      <c r="B45" s="21">
        <v>1707721</v>
      </c>
      <c r="C45" s="21">
        <v>0</v>
      </c>
      <c r="D45" s="98">
        <v>8090007</v>
      </c>
      <c r="E45" s="99">
        <v>8090007</v>
      </c>
      <c r="F45" s="99">
        <v>8603265</v>
      </c>
      <c r="G45" s="99">
        <v>7536990</v>
      </c>
      <c r="H45" s="99">
        <v>13952654</v>
      </c>
      <c r="I45" s="99">
        <v>13952654</v>
      </c>
      <c r="J45" s="99">
        <v>16268750</v>
      </c>
      <c r="K45" s="99">
        <v>18505939</v>
      </c>
      <c r="L45" s="99">
        <v>-16265156</v>
      </c>
      <c r="M45" s="99">
        <v>-16265156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-16265156</v>
      </c>
      <c r="W45" s="99">
        <v>18294982</v>
      </c>
      <c r="X45" s="99">
        <v>-34560138</v>
      </c>
      <c r="Y45" s="100">
        <v>-188.91</v>
      </c>
      <c r="Z45" s="101">
        <v>8090007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17508891</v>
      </c>
      <c r="C49" s="51">
        <v>0</v>
      </c>
      <c r="D49" s="128">
        <v>7395140</v>
      </c>
      <c r="E49" s="53">
        <v>11483893</v>
      </c>
      <c r="F49" s="53">
        <v>0</v>
      </c>
      <c r="G49" s="53">
        <v>0</v>
      </c>
      <c r="H49" s="53">
        <v>0</v>
      </c>
      <c r="I49" s="53">
        <v>1918699</v>
      </c>
      <c r="J49" s="53">
        <v>0</v>
      </c>
      <c r="K49" s="53">
        <v>0</v>
      </c>
      <c r="L49" s="53">
        <v>0</v>
      </c>
      <c r="M49" s="53">
        <v>12961591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13798378</v>
      </c>
      <c r="W49" s="53">
        <v>415438552</v>
      </c>
      <c r="X49" s="53">
        <v>143743597</v>
      </c>
      <c r="Y49" s="53">
        <v>624248741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-8943387</v>
      </c>
      <c r="C51" s="51">
        <v>0</v>
      </c>
      <c r="D51" s="128">
        <v>302952</v>
      </c>
      <c r="E51" s="53">
        <v>-697979</v>
      </c>
      <c r="F51" s="53">
        <v>0</v>
      </c>
      <c r="G51" s="53">
        <v>0</v>
      </c>
      <c r="H51" s="53">
        <v>0</v>
      </c>
      <c r="I51" s="53">
        <v>-4030661</v>
      </c>
      <c r="J51" s="53">
        <v>0</v>
      </c>
      <c r="K51" s="53">
        <v>0</v>
      </c>
      <c r="L51" s="53">
        <v>0</v>
      </c>
      <c r="M51" s="53">
        <v>-2422003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-24220120</v>
      </c>
      <c r="W51" s="53">
        <v>254142742</v>
      </c>
      <c r="X51" s="53">
        <v>0</v>
      </c>
      <c r="Y51" s="53">
        <v>214131544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94.1223405872803</v>
      </c>
      <c r="C58" s="5">
        <f>IF(C67=0,0,+(C76/C67)*100)</f>
        <v>0</v>
      </c>
      <c r="D58" s="6">
        <f aca="true" t="shared" si="6" ref="D58:Z58">IF(D67=0,0,+(D76/D67)*100)</f>
        <v>64.6417686549429</v>
      </c>
      <c r="E58" s="7">
        <f t="shared" si="6"/>
        <v>64.6417686549429</v>
      </c>
      <c r="F58" s="7">
        <f t="shared" si="6"/>
        <v>58.6889247250565</v>
      </c>
      <c r="G58" s="7">
        <f t="shared" si="6"/>
        <v>0.563210155017012</v>
      </c>
      <c r="H58" s="7">
        <f t="shared" si="6"/>
        <v>95.71482516479608</v>
      </c>
      <c r="I58" s="7">
        <f t="shared" si="6"/>
        <v>53.23221804350007</v>
      </c>
      <c r="J58" s="7">
        <f t="shared" si="6"/>
        <v>95.63115362838886</v>
      </c>
      <c r="K58" s="7">
        <f t="shared" si="6"/>
        <v>95.22892945982608</v>
      </c>
      <c r="L58" s="7">
        <f t="shared" si="6"/>
        <v>94.88442528069478</v>
      </c>
      <c r="M58" s="7">
        <f t="shared" si="6"/>
        <v>95.26830704883776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72.23114065727893</v>
      </c>
      <c r="W58" s="7">
        <f t="shared" si="6"/>
        <v>39.83609277317142</v>
      </c>
      <c r="X58" s="7">
        <f t="shared" si="6"/>
        <v>0</v>
      </c>
      <c r="Y58" s="7">
        <f t="shared" si="6"/>
        <v>0</v>
      </c>
      <c r="Z58" s="8">
        <f t="shared" si="6"/>
        <v>64.6417686549429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71.00000823207591</v>
      </c>
      <c r="E59" s="10">
        <f t="shared" si="7"/>
        <v>71.00000823207591</v>
      </c>
      <c r="F59" s="10">
        <f t="shared" si="7"/>
        <v>151.7695136519855</v>
      </c>
      <c r="G59" s="10">
        <f t="shared" si="7"/>
        <v>0.028664193891793057</v>
      </c>
      <c r="H59" s="10">
        <f t="shared" si="7"/>
        <v>196.2952985525801</v>
      </c>
      <c r="I59" s="10">
        <f t="shared" si="7"/>
        <v>114.80443561927993</v>
      </c>
      <c r="J59" s="10">
        <f t="shared" si="7"/>
        <v>202.23383579279513</v>
      </c>
      <c r="K59" s="10">
        <f t="shared" si="7"/>
        <v>202.80813973275346</v>
      </c>
      <c r="L59" s="10">
        <f t="shared" si="7"/>
        <v>196.32908286147946</v>
      </c>
      <c r="M59" s="10">
        <f t="shared" si="7"/>
        <v>200.43938079057372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153.8710670317498</v>
      </c>
      <c r="W59" s="10">
        <f t="shared" si="7"/>
        <v>71.00003292831506</v>
      </c>
      <c r="X59" s="10">
        <f t="shared" si="7"/>
        <v>0</v>
      </c>
      <c r="Y59" s="10">
        <f t="shared" si="7"/>
        <v>0</v>
      </c>
      <c r="Z59" s="11">
        <f t="shared" si="7"/>
        <v>71.00000823207591</v>
      </c>
    </row>
    <row r="60" spans="1:26" ht="13.5">
      <c r="A60" s="37" t="s">
        <v>32</v>
      </c>
      <c r="B60" s="12">
        <f t="shared" si="7"/>
        <v>142.3762639752081</v>
      </c>
      <c r="C60" s="12">
        <f t="shared" si="7"/>
        <v>0</v>
      </c>
      <c r="D60" s="3">
        <f t="shared" si="7"/>
        <v>68.02298462192215</v>
      </c>
      <c r="E60" s="13">
        <f t="shared" si="7"/>
        <v>68.02298462192215</v>
      </c>
      <c r="F60" s="13">
        <f t="shared" si="7"/>
        <v>73.60640986549886</v>
      </c>
      <c r="G60" s="13">
        <f t="shared" si="7"/>
        <v>0.6201545614703924</v>
      </c>
      <c r="H60" s="13">
        <f t="shared" si="7"/>
        <v>87.03254180495486</v>
      </c>
      <c r="I60" s="13">
        <f t="shared" si="7"/>
        <v>54.339183978791006</v>
      </c>
      <c r="J60" s="13">
        <f t="shared" si="7"/>
        <v>86.38771556771702</v>
      </c>
      <c r="K60" s="13">
        <f t="shared" si="7"/>
        <v>84.93188313888793</v>
      </c>
      <c r="L60" s="13">
        <f t="shared" si="7"/>
        <v>84.05742390084924</v>
      </c>
      <c r="M60" s="13">
        <f t="shared" si="7"/>
        <v>85.19443868268645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69.31706938233604</v>
      </c>
      <c r="W60" s="13">
        <f t="shared" si="7"/>
        <v>37.348741041063974</v>
      </c>
      <c r="X60" s="13">
        <f t="shared" si="7"/>
        <v>0</v>
      </c>
      <c r="Y60" s="13">
        <f t="shared" si="7"/>
        <v>0</v>
      </c>
      <c r="Z60" s="14">
        <f t="shared" si="7"/>
        <v>68.02298462192215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83.00000392697014</v>
      </c>
      <c r="E61" s="13">
        <f t="shared" si="7"/>
        <v>83.00000392697014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83.00001207543436</v>
      </c>
      <c r="X61" s="13">
        <f t="shared" si="7"/>
        <v>0</v>
      </c>
      <c r="Y61" s="13">
        <f t="shared" si="7"/>
        <v>0</v>
      </c>
      <c r="Z61" s="14">
        <f t="shared" si="7"/>
        <v>83.00000392697014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54.00030698720695</v>
      </c>
      <c r="E62" s="13">
        <f t="shared" si="7"/>
        <v>54.00030698720695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53.99999580907252</v>
      </c>
      <c r="X62" s="13">
        <f t="shared" si="7"/>
        <v>0</v>
      </c>
      <c r="Y62" s="13">
        <f t="shared" si="7"/>
        <v>0</v>
      </c>
      <c r="Z62" s="14">
        <f t="shared" si="7"/>
        <v>54.00030698720695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43.99996122687036</v>
      </c>
      <c r="E63" s="13">
        <f t="shared" si="7"/>
        <v>43.99996122687036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4.400557634864581</v>
      </c>
      <c r="X63" s="13">
        <f t="shared" si="7"/>
        <v>0</v>
      </c>
      <c r="Y63" s="13">
        <f t="shared" si="7"/>
        <v>0</v>
      </c>
      <c r="Z63" s="14">
        <f t="shared" si="7"/>
        <v>43.99996122687036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39.00003300225634</v>
      </c>
      <c r="E64" s="13">
        <f t="shared" si="7"/>
        <v>39.00003300225634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39.000055871062735</v>
      </c>
      <c r="X64" s="13">
        <f t="shared" si="7"/>
        <v>0</v>
      </c>
      <c r="Y64" s="13">
        <f t="shared" si="7"/>
        <v>0</v>
      </c>
      <c r="Z64" s="14">
        <f t="shared" si="7"/>
        <v>39.00003300225634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31.999980713390585</v>
      </c>
      <c r="E66" s="16">
        <f t="shared" si="7"/>
        <v>31.999980713390585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29.455949245870244</v>
      </c>
      <c r="M66" s="16">
        <f t="shared" si="7"/>
        <v>29.455949245870244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-0.1879628176204973</v>
      </c>
      <c r="W66" s="16">
        <f t="shared" si="7"/>
        <v>31.99998553504076</v>
      </c>
      <c r="X66" s="16">
        <f t="shared" si="7"/>
        <v>0</v>
      </c>
      <c r="Y66" s="16">
        <f t="shared" si="7"/>
        <v>0</v>
      </c>
      <c r="Z66" s="17">
        <f t="shared" si="7"/>
        <v>31.999980713390585</v>
      </c>
    </row>
    <row r="67" spans="1:26" ht="13.5" hidden="1">
      <c r="A67" s="40" t="s">
        <v>111</v>
      </c>
      <c r="B67" s="23">
        <v>188761788</v>
      </c>
      <c r="C67" s="23"/>
      <c r="D67" s="24">
        <v>189339001</v>
      </c>
      <c r="E67" s="25">
        <v>189339001</v>
      </c>
      <c r="F67" s="25">
        <v>18166005</v>
      </c>
      <c r="G67" s="25">
        <v>13299121</v>
      </c>
      <c r="H67" s="25">
        <v>14154615</v>
      </c>
      <c r="I67" s="25">
        <v>45619741</v>
      </c>
      <c r="J67" s="25">
        <v>13599700</v>
      </c>
      <c r="K67" s="25">
        <v>12445362</v>
      </c>
      <c r="L67" s="25">
        <v>11577878</v>
      </c>
      <c r="M67" s="25">
        <v>37622940</v>
      </c>
      <c r="N67" s="25"/>
      <c r="O67" s="25"/>
      <c r="P67" s="25"/>
      <c r="Q67" s="25"/>
      <c r="R67" s="25"/>
      <c r="S67" s="25"/>
      <c r="T67" s="25"/>
      <c r="U67" s="25"/>
      <c r="V67" s="25">
        <v>83242681</v>
      </c>
      <c r="W67" s="25">
        <v>153619584</v>
      </c>
      <c r="X67" s="25"/>
      <c r="Y67" s="24"/>
      <c r="Z67" s="26">
        <v>189339001</v>
      </c>
    </row>
    <row r="68" spans="1:26" ht="13.5" hidden="1">
      <c r="A68" s="36" t="s">
        <v>31</v>
      </c>
      <c r="B68" s="18">
        <v>28602264</v>
      </c>
      <c r="C68" s="18"/>
      <c r="D68" s="19">
        <v>25874397</v>
      </c>
      <c r="E68" s="20">
        <v>25874397</v>
      </c>
      <c r="F68" s="20">
        <v>1495863</v>
      </c>
      <c r="G68" s="20">
        <v>1280343</v>
      </c>
      <c r="H68" s="20">
        <v>1124760</v>
      </c>
      <c r="I68" s="20">
        <v>3900966</v>
      </c>
      <c r="J68" s="20">
        <v>1085129</v>
      </c>
      <c r="K68" s="20">
        <v>1087161</v>
      </c>
      <c r="L68" s="20">
        <v>1100270</v>
      </c>
      <c r="M68" s="20">
        <v>3272560</v>
      </c>
      <c r="N68" s="20"/>
      <c r="O68" s="20"/>
      <c r="P68" s="20"/>
      <c r="Q68" s="20"/>
      <c r="R68" s="20"/>
      <c r="S68" s="20"/>
      <c r="T68" s="20"/>
      <c r="U68" s="20"/>
      <c r="V68" s="20">
        <v>7173526</v>
      </c>
      <c r="W68" s="20">
        <v>12937194</v>
      </c>
      <c r="X68" s="20"/>
      <c r="Y68" s="19"/>
      <c r="Z68" s="22">
        <v>25874397</v>
      </c>
    </row>
    <row r="69" spans="1:26" ht="13.5" hidden="1">
      <c r="A69" s="37" t="s">
        <v>32</v>
      </c>
      <c r="B69" s="18">
        <v>124786961</v>
      </c>
      <c r="C69" s="18"/>
      <c r="D69" s="19">
        <v>143554417</v>
      </c>
      <c r="E69" s="20">
        <v>143554417</v>
      </c>
      <c r="F69" s="20">
        <v>11400052</v>
      </c>
      <c r="G69" s="20">
        <v>12018778</v>
      </c>
      <c r="H69" s="20">
        <v>13029855</v>
      </c>
      <c r="I69" s="20">
        <v>36448685</v>
      </c>
      <c r="J69" s="20">
        <v>12514571</v>
      </c>
      <c r="K69" s="20">
        <v>11358201</v>
      </c>
      <c r="L69" s="20">
        <v>10511024</v>
      </c>
      <c r="M69" s="20">
        <v>34383796</v>
      </c>
      <c r="N69" s="20"/>
      <c r="O69" s="20"/>
      <c r="P69" s="20"/>
      <c r="Q69" s="20"/>
      <c r="R69" s="20"/>
      <c r="S69" s="20"/>
      <c r="T69" s="20"/>
      <c r="U69" s="20"/>
      <c r="V69" s="20">
        <v>70832481</v>
      </c>
      <c r="W69" s="20">
        <v>130727298</v>
      </c>
      <c r="X69" s="20"/>
      <c r="Y69" s="19"/>
      <c r="Z69" s="22">
        <v>143554417</v>
      </c>
    </row>
    <row r="70" spans="1:26" ht="13.5" hidden="1">
      <c r="A70" s="38" t="s">
        <v>105</v>
      </c>
      <c r="B70" s="18">
        <v>76216789</v>
      </c>
      <c r="C70" s="18"/>
      <c r="D70" s="19">
        <v>81487760</v>
      </c>
      <c r="E70" s="20">
        <v>81487760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40743876</v>
      </c>
      <c r="X70" s="20"/>
      <c r="Y70" s="19"/>
      <c r="Z70" s="22">
        <v>81487760</v>
      </c>
    </row>
    <row r="71" spans="1:26" ht="13.5" hidden="1">
      <c r="A71" s="38" t="s">
        <v>106</v>
      </c>
      <c r="B71" s="18">
        <v>26454400</v>
      </c>
      <c r="C71" s="18"/>
      <c r="D71" s="19">
        <v>34359738</v>
      </c>
      <c r="E71" s="20">
        <v>34359738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17179968</v>
      </c>
      <c r="X71" s="20"/>
      <c r="Y71" s="19"/>
      <c r="Z71" s="22">
        <v>34359738</v>
      </c>
    </row>
    <row r="72" spans="1:26" ht="13.5" hidden="1">
      <c r="A72" s="38" t="s">
        <v>107</v>
      </c>
      <c r="B72" s="18">
        <v>12558003</v>
      </c>
      <c r="C72" s="18"/>
      <c r="D72" s="19">
        <v>13101857</v>
      </c>
      <c r="E72" s="20">
        <v>13101857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65500926</v>
      </c>
      <c r="X72" s="20"/>
      <c r="Y72" s="19"/>
      <c r="Z72" s="22">
        <v>13101857</v>
      </c>
    </row>
    <row r="73" spans="1:26" ht="13.5" hidden="1">
      <c r="A73" s="38" t="s">
        <v>108</v>
      </c>
      <c r="B73" s="18">
        <v>9557769</v>
      </c>
      <c r="C73" s="18"/>
      <c r="D73" s="19">
        <v>14605062</v>
      </c>
      <c r="E73" s="20">
        <v>14605062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7302528</v>
      </c>
      <c r="X73" s="20"/>
      <c r="Y73" s="19"/>
      <c r="Z73" s="22">
        <v>14605062</v>
      </c>
    </row>
    <row r="74" spans="1:26" ht="13.5" hidden="1">
      <c r="A74" s="38" t="s">
        <v>109</v>
      </c>
      <c r="B74" s="18"/>
      <c r="C74" s="18"/>
      <c r="D74" s="19"/>
      <c r="E74" s="20"/>
      <c r="F74" s="20">
        <v>11400052</v>
      </c>
      <c r="G74" s="20">
        <v>12018778</v>
      </c>
      <c r="H74" s="20">
        <v>13029855</v>
      </c>
      <c r="I74" s="20">
        <v>36448685</v>
      </c>
      <c r="J74" s="20">
        <v>12514571</v>
      </c>
      <c r="K74" s="20">
        <v>11358201</v>
      </c>
      <c r="L74" s="20">
        <v>10511024</v>
      </c>
      <c r="M74" s="20">
        <v>34383796</v>
      </c>
      <c r="N74" s="20"/>
      <c r="O74" s="20"/>
      <c r="P74" s="20"/>
      <c r="Q74" s="20"/>
      <c r="R74" s="20"/>
      <c r="S74" s="20"/>
      <c r="T74" s="20"/>
      <c r="U74" s="20"/>
      <c r="V74" s="20">
        <v>70832481</v>
      </c>
      <c r="W74" s="20"/>
      <c r="X74" s="20"/>
      <c r="Y74" s="19"/>
      <c r="Z74" s="22"/>
    </row>
    <row r="75" spans="1:26" ht="13.5" hidden="1">
      <c r="A75" s="39" t="s">
        <v>110</v>
      </c>
      <c r="B75" s="27">
        <v>35372563</v>
      </c>
      <c r="C75" s="27"/>
      <c r="D75" s="28">
        <v>19910187</v>
      </c>
      <c r="E75" s="29">
        <v>19910187</v>
      </c>
      <c r="F75" s="29">
        <v>5270090</v>
      </c>
      <c r="G75" s="29"/>
      <c r="H75" s="29"/>
      <c r="I75" s="29">
        <v>5270090</v>
      </c>
      <c r="J75" s="29"/>
      <c r="K75" s="29"/>
      <c r="L75" s="29">
        <v>-33416</v>
      </c>
      <c r="M75" s="29">
        <v>-33416</v>
      </c>
      <c r="N75" s="29"/>
      <c r="O75" s="29"/>
      <c r="P75" s="29"/>
      <c r="Q75" s="29"/>
      <c r="R75" s="29"/>
      <c r="S75" s="29"/>
      <c r="T75" s="29"/>
      <c r="U75" s="29"/>
      <c r="V75" s="29">
        <v>5236674</v>
      </c>
      <c r="W75" s="29">
        <v>9955092</v>
      </c>
      <c r="X75" s="29"/>
      <c r="Y75" s="28"/>
      <c r="Z75" s="30">
        <v>19910187</v>
      </c>
    </row>
    <row r="76" spans="1:26" ht="13.5" hidden="1">
      <c r="A76" s="41" t="s">
        <v>112</v>
      </c>
      <c r="B76" s="31">
        <v>177667013</v>
      </c>
      <c r="C76" s="31"/>
      <c r="D76" s="32">
        <v>122392079</v>
      </c>
      <c r="E76" s="33">
        <v>122392079</v>
      </c>
      <c r="F76" s="33">
        <v>10661433</v>
      </c>
      <c r="G76" s="33">
        <v>74902</v>
      </c>
      <c r="H76" s="33">
        <v>13548065</v>
      </c>
      <c r="I76" s="33">
        <v>24284400</v>
      </c>
      <c r="J76" s="33">
        <v>13005550</v>
      </c>
      <c r="K76" s="33">
        <v>11851585</v>
      </c>
      <c r="L76" s="33">
        <v>10985603</v>
      </c>
      <c r="M76" s="33">
        <v>35842738</v>
      </c>
      <c r="N76" s="33"/>
      <c r="O76" s="33"/>
      <c r="P76" s="33"/>
      <c r="Q76" s="33"/>
      <c r="R76" s="33"/>
      <c r="S76" s="33"/>
      <c r="T76" s="33"/>
      <c r="U76" s="33"/>
      <c r="V76" s="33">
        <v>60127138</v>
      </c>
      <c r="W76" s="33">
        <v>61196040</v>
      </c>
      <c r="X76" s="33"/>
      <c r="Y76" s="32"/>
      <c r="Z76" s="34">
        <v>122392079</v>
      </c>
    </row>
    <row r="77" spans="1:26" ht="13.5" hidden="1">
      <c r="A77" s="36" t="s">
        <v>31</v>
      </c>
      <c r="B77" s="18"/>
      <c r="C77" s="18"/>
      <c r="D77" s="19">
        <v>18370824</v>
      </c>
      <c r="E77" s="20">
        <v>18370824</v>
      </c>
      <c r="F77" s="20">
        <v>2270264</v>
      </c>
      <c r="G77" s="20">
        <v>367</v>
      </c>
      <c r="H77" s="20">
        <v>2207851</v>
      </c>
      <c r="I77" s="20">
        <v>4478482</v>
      </c>
      <c r="J77" s="20">
        <v>2194498</v>
      </c>
      <c r="K77" s="20">
        <v>2204851</v>
      </c>
      <c r="L77" s="20">
        <v>2160150</v>
      </c>
      <c r="M77" s="20">
        <v>6559499</v>
      </c>
      <c r="N77" s="20"/>
      <c r="O77" s="20"/>
      <c r="P77" s="20"/>
      <c r="Q77" s="20"/>
      <c r="R77" s="20"/>
      <c r="S77" s="20"/>
      <c r="T77" s="20"/>
      <c r="U77" s="20"/>
      <c r="V77" s="20">
        <v>11037981</v>
      </c>
      <c r="W77" s="20">
        <v>9185412</v>
      </c>
      <c r="X77" s="20"/>
      <c r="Y77" s="19"/>
      <c r="Z77" s="22">
        <v>18370824</v>
      </c>
    </row>
    <row r="78" spans="1:26" ht="13.5" hidden="1">
      <c r="A78" s="37" t="s">
        <v>32</v>
      </c>
      <c r="B78" s="18">
        <v>177667013</v>
      </c>
      <c r="C78" s="18"/>
      <c r="D78" s="19">
        <v>97649999</v>
      </c>
      <c r="E78" s="20">
        <v>97649999</v>
      </c>
      <c r="F78" s="20">
        <v>8391169</v>
      </c>
      <c r="G78" s="20">
        <v>74535</v>
      </c>
      <c r="H78" s="20">
        <v>11340214</v>
      </c>
      <c r="I78" s="20">
        <v>19805918</v>
      </c>
      <c r="J78" s="20">
        <v>10811052</v>
      </c>
      <c r="K78" s="20">
        <v>9646734</v>
      </c>
      <c r="L78" s="20">
        <v>8835296</v>
      </c>
      <c r="M78" s="20">
        <v>29293082</v>
      </c>
      <c r="N78" s="20"/>
      <c r="O78" s="20"/>
      <c r="P78" s="20"/>
      <c r="Q78" s="20"/>
      <c r="R78" s="20"/>
      <c r="S78" s="20"/>
      <c r="T78" s="20"/>
      <c r="U78" s="20"/>
      <c r="V78" s="20">
        <v>49099000</v>
      </c>
      <c r="W78" s="20">
        <v>48825000</v>
      </c>
      <c r="X78" s="20"/>
      <c r="Y78" s="19"/>
      <c r="Z78" s="22">
        <v>97649999</v>
      </c>
    </row>
    <row r="79" spans="1:26" ht="13.5" hidden="1">
      <c r="A79" s="38" t="s">
        <v>105</v>
      </c>
      <c r="B79" s="18"/>
      <c r="C79" s="18"/>
      <c r="D79" s="19">
        <v>67634844</v>
      </c>
      <c r="E79" s="20">
        <v>67634844</v>
      </c>
      <c r="F79" s="20">
        <v>5021150</v>
      </c>
      <c r="G79" s="20">
        <v>74535</v>
      </c>
      <c r="H79" s="20">
        <v>7999199</v>
      </c>
      <c r="I79" s="20">
        <v>13094884</v>
      </c>
      <c r="J79" s="20">
        <v>7093996</v>
      </c>
      <c r="K79" s="20">
        <v>5637622</v>
      </c>
      <c r="L79" s="20">
        <v>5930341</v>
      </c>
      <c r="M79" s="20">
        <v>18661959</v>
      </c>
      <c r="N79" s="20"/>
      <c r="O79" s="20"/>
      <c r="P79" s="20"/>
      <c r="Q79" s="20"/>
      <c r="R79" s="20"/>
      <c r="S79" s="20"/>
      <c r="T79" s="20"/>
      <c r="U79" s="20"/>
      <c r="V79" s="20">
        <v>31756843</v>
      </c>
      <c r="W79" s="20">
        <v>33817422</v>
      </c>
      <c r="X79" s="20"/>
      <c r="Y79" s="19"/>
      <c r="Z79" s="22">
        <v>67634844</v>
      </c>
    </row>
    <row r="80" spans="1:26" ht="13.5" hidden="1">
      <c r="A80" s="38" t="s">
        <v>106</v>
      </c>
      <c r="B80" s="18"/>
      <c r="C80" s="18"/>
      <c r="D80" s="19">
        <v>18554364</v>
      </c>
      <c r="E80" s="20">
        <v>18554364</v>
      </c>
      <c r="F80" s="20">
        <v>2589304</v>
      </c>
      <c r="G80" s="20"/>
      <c r="H80" s="20">
        <v>2562629</v>
      </c>
      <c r="I80" s="20">
        <v>5151933</v>
      </c>
      <c r="J80" s="20">
        <v>2941771</v>
      </c>
      <c r="K80" s="20">
        <v>3235306</v>
      </c>
      <c r="L80" s="20">
        <v>2143721</v>
      </c>
      <c r="M80" s="20">
        <v>8320798</v>
      </c>
      <c r="N80" s="20"/>
      <c r="O80" s="20"/>
      <c r="P80" s="20"/>
      <c r="Q80" s="20"/>
      <c r="R80" s="20"/>
      <c r="S80" s="20"/>
      <c r="T80" s="20"/>
      <c r="U80" s="20"/>
      <c r="V80" s="20">
        <v>13472731</v>
      </c>
      <c r="W80" s="20">
        <v>9277182</v>
      </c>
      <c r="X80" s="20"/>
      <c r="Y80" s="19"/>
      <c r="Z80" s="22">
        <v>18554364</v>
      </c>
    </row>
    <row r="81" spans="1:26" ht="13.5" hidden="1">
      <c r="A81" s="38" t="s">
        <v>107</v>
      </c>
      <c r="B81" s="18"/>
      <c r="C81" s="18"/>
      <c r="D81" s="19">
        <v>5764812</v>
      </c>
      <c r="E81" s="20">
        <v>5764812</v>
      </c>
      <c r="F81" s="20">
        <v>780715</v>
      </c>
      <c r="G81" s="20"/>
      <c r="H81" s="20">
        <v>778386</v>
      </c>
      <c r="I81" s="20">
        <v>1559101</v>
      </c>
      <c r="J81" s="20">
        <v>775285</v>
      </c>
      <c r="K81" s="20">
        <v>773806</v>
      </c>
      <c r="L81" s="20">
        <v>761234</v>
      </c>
      <c r="M81" s="20">
        <v>2310325</v>
      </c>
      <c r="N81" s="20"/>
      <c r="O81" s="20"/>
      <c r="P81" s="20"/>
      <c r="Q81" s="20"/>
      <c r="R81" s="20"/>
      <c r="S81" s="20"/>
      <c r="T81" s="20"/>
      <c r="U81" s="20"/>
      <c r="V81" s="20">
        <v>3869426</v>
      </c>
      <c r="W81" s="20">
        <v>2882406</v>
      </c>
      <c r="X81" s="20"/>
      <c r="Y81" s="19"/>
      <c r="Z81" s="22">
        <v>5764812</v>
      </c>
    </row>
    <row r="82" spans="1:26" ht="13.5" hidden="1">
      <c r="A82" s="38" t="s">
        <v>108</v>
      </c>
      <c r="B82" s="18"/>
      <c r="C82" s="18"/>
      <c r="D82" s="19">
        <v>5695979</v>
      </c>
      <c r="E82" s="20">
        <v>5695979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2847990</v>
      </c>
      <c r="X82" s="20"/>
      <c r="Y82" s="19"/>
      <c r="Z82" s="22">
        <v>5695979</v>
      </c>
    </row>
    <row r="83" spans="1:26" ht="13.5" hidden="1">
      <c r="A83" s="38" t="s">
        <v>109</v>
      </c>
      <c r="B83" s="18">
        <v>177667013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6371256</v>
      </c>
      <c r="E84" s="29">
        <v>6371256</v>
      </c>
      <c r="F84" s="29"/>
      <c r="G84" s="29"/>
      <c r="H84" s="29"/>
      <c r="I84" s="29"/>
      <c r="J84" s="29"/>
      <c r="K84" s="29"/>
      <c r="L84" s="29">
        <v>-9843</v>
      </c>
      <c r="M84" s="29">
        <v>-9843</v>
      </c>
      <c r="N84" s="29"/>
      <c r="O84" s="29"/>
      <c r="P84" s="29"/>
      <c r="Q84" s="29"/>
      <c r="R84" s="29"/>
      <c r="S84" s="29"/>
      <c r="T84" s="29"/>
      <c r="U84" s="29"/>
      <c r="V84" s="29">
        <v>-9843</v>
      </c>
      <c r="W84" s="29">
        <v>3185628</v>
      </c>
      <c r="X84" s="29"/>
      <c r="Y84" s="28"/>
      <c r="Z84" s="30">
        <v>6371256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19052119</v>
      </c>
      <c r="C5" s="18">
        <v>0</v>
      </c>
      <c r="D5" s="58">
        <v>17617818</v>
      </c>
      <c r="E5" s="59">
        <v>17617818</v>
      </c>
      <c r="F5" s="59">
        <v>17617818</v>
      </c>
      <c r="G5" s="59">
        <v>0</v>
      </c>
      <c r="H5" s="59">
        <v>0</v>
      </c>
      <c r="I5" s="59">
        <v>17617818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17617818</v>
      </c>
      <c r="W5" s="59">
        <v>13462645</v>
      </c>
      <c r="X5" s="59">
        <v>4155173</v>
      </c>
      <c r="Y5" s="60">
        <v>30.86</v>
      </c>
      <c r="Z5" s="61">
        <v>17617818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3203131</v>
      </c>
      <c r="C7" s="18">
        <v>0</v>
      </c>
      <c r="D7" s="58">
        <v>1550000</v>
      </c>
      <c r="E7" s="59">
        <v>1550000</v>
      </c>
      <c r="F7" s="59">
        <v>213935</v>
      </c>
      <c r="G7" s="59">
        <v>150663</v>
      </c>
      <c r="H7" s="59">
        <v>108370</v>
      </c>
      <c r="I7" s="59">
        <v>472968</v>
      </c>
      <c r="J7" s="59">
        <v>108370</v>
      </c>
      <c r="K7" s="59">
        <v>85578</v>
      </c>
      <c r="L7" s="59">
        <v>233201</v>
      </c>
      <c r="M7" s="59">
        <v>427149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900117</v>
      </c>
      <c r="W7" s="59">
        <v>774996</v>
      </c>
      <c r="X7" s="59">
        <v>125121</v>
      </c>
      <c r="Y7" s="60">
        <v>16.14</v>
      </c>
      <c r="Z7" s="61">
        <v>1550000</v>
      </c>
    </row>
    <row r="8" spans="1:26" ht="13.5">
      <c r="A8" s="57" t="s">
        <v>34</v>
      </c>
      <c r="B8" s="18">
        <v>110604111</v>
      </c>
      <c r="C8" s="18">
        <v>0</v>
      </c>
      <c r="D8" s="58">
        <v>123580001</v>
      </c>
      <c r="E8" s="59">
        <v>123580001</v>
      </c>
      <c r="F8" s="59">
        <v>0</v>
      </c>
      <c r="G8" s="59">
        <v>0</v>
      </c>
      <c r="H8" s="59">
        <v>0</v>
      </c>
      <c r="I8" s="59">
        <v>0</v>
      </c>
      <c r="J8" s="59">
        <v>10417610</v>
      </c>
      <c r="K8" s="59">
        <v>1848000</v>
      </c>
      <c r="L8" s="59">
        <v>36354000</v>
      </c>
      <c r="M8" s="59">
        <v>48619610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48619610</v>
      </c>
      <c r="W8" s="59">
        <v>77053334</v>
      </c>
      <c r="X8" s="59">
        <v>-28433724</v>
      </c>
      <c r="Y8" s="60">
        <v>-36.9</v>
      </c>
      <c r="Z8" s="61">
        <v>123580001</v>
      </c>
    </row>
    <row r="9" spans="1:26" ht="13.5">
      <c r="A9" s="57" t="s">
        <v>35</v>
      </c>
      <c r="B9" s="18">
        <v>3463001</v>
      </c>
      <c r="C9" s="18">
        <v>0</v>
      </c>
      <c r="D9" s="58">
        <v>1785000</v>
      </c>
      <c r="E9" s="59">
        <v>1785000</v>
      </c>
      <c r="F9" s="59">
        <v>181547</v>
      </c>
      <c r="G9" s="59">
        <v>106940</v>
      </c>
      <c r="H9" s="59">
        <v>44630</v>
      </c>
      <c r="I9" s="59">
        <v>333117</v>
      </c>
      <c r="J9" s="59">
        <v>44630</v>
      </c>
      <c r="K9" s="59">
        <v>40243</v>
      </c>
      <c r="L9" s="59">
        <v>44223</v>
      </c>
      <c r="M9" s="59">
        <v>129096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462213</v>
      </c>
      <c r="W9" s="59">
        <v>892494</v>
      </c>
      <c r="X9" s="59">
        <v>-430281</v>
      </c>
      <c r="Y9" s="60">
        <v>-48.21</v>
      </c>
      <c r="Z9" s="61">
        <v>1785000</v>
      </c>
    </row>
    <row r="10" spans="1:26" ht="25.5">
      <c r="A10" s="62" t="s">
        <v>97</v>
      </c>
      <c r="B10" s="63">
        <f>SUM(B5:B9)</f>
        <v>136322362</v>
      </c>
      <c r="C10" s="63">
        <f>SUM(C5:C9)</f>
        <v>0</v>
      </c>
      <c r="D10" s="64">
        <f aca="true" t="shared" si="0" ref="D10:Z10">SUM(D5:D9)</f>
        <v>144532819</v>
      </c>
      <c r="E10" s="65">
        <f t="shared" si="0"/>
        <v>144532819</v>
      </c>
      <c r="F10" s="65">
        <f t="shared" si="0"/>
        <v>18013300</v>
      </c>
      <c r="G10" s="65">
        <f t="shared" si="0"/>
        <v>257603</v>
      </c>
      <c r="H10" s="65">
        <f t="shared" si="0"/>
        <v>153000</v>
      </c>
      <c r="I10" s="65">
        <f t="shared" si="0"/>
        <v>18423903</v>
      </c>
      <c r="J10" s="65">
        <f t="shared" si="0"/>
        <v>10570610</v>
      </c>
      <c r="K10" s="65">
        <f t="shared" si="0"/>
        <v>1973821</v>
      </c>
      <c r="L10" s="65">
        <f t="shared" si="0"/>
        <v>36631424</v>
      </c>
      <c r="M10" s="65">
        <f t="shared" si="0"/>
        <v>49175855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67599758</v>
      </c>
      <c r="W10" s="65">
        <f t="shared" si="0"/>
        <v>92183469</v>
      </c>
      <c r="X10" s="65">
        <f t="shared" si="0"/>
        <v>-24583711</v>
      </c>
      <c r="Y10" s="66">
        <f>+IF(W10&lt;&gt;0,(X10/W10)*100,0)</f>
        <v>-26.66824243726389</v>
      </c>
      <c r="Z10" s="67">
        <f t="shared" si="0"/>
        <v>144532819</v>
      </c>
    </row>
    <row r="11" spans="1:26" ht="13.5">
      <c r="A11" s="57" t="s">
        <v>36</v>
      </c>
      <c r="B11" s="18">
        <v>31365084</v>
      </c>
      <c r="C11" s="18">
        <v>0</v>
      </c>
      <c r="D11" s="58">
        <v>34395956</v>
      </c>
      <c r="E11" s="59">
        <v>34395956</v>
      </c>
      <c r="F11" s="59">
        <v>2974835</v>
      </c>
      <c r="G11" s="59">
        <v>2493785</v>
      </c>
      <c r="H11" s="59">
        <v>2704690</v>
      </c>
      <c r="I11" s="59">
        <v>8173310</v>
      </c>
      <c r="J11" s="59">
        <v>2471485</v>
      </c>
      <c r="K11" s="59">
        <v>6373867</v>
      </c>
      <c r="L11" s="59">
        <v>3146803</v>
      </c>
      <c r="M11" s="59">
        <v>11992155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20165465</v>
      </c>
      <c r="W11" s="59">
        <v>17197980</v>
      </c>
      <c r="X11" s="59">
        <v>2967485</v>
      </c>
      <c r="Y11" s="60">
        <v>17.25</v>
      </c>
      <c r="Z11" s="61">
        <v>34395956</v>
      </c>
    </row>
    <row r="12" spans="1:26" ht="13.5">
      <c r="A12" s="57" t="s">
        <v>37</v>
      </c>
      <c r="B12" s="18">
        <v>10933537</v>
      </c>
      <c r="C12" s="18">
        <v>0</v>
      </c>
      <c r="D12" s="58">
        <v>11782168</v>
      </c>
      <c r="E12" s="59">
        <v>11782168</v>
      </c>
      <c r="F12" s="59">
        <v>923384</v>
      </c>
      <c r="G12" s="59">
        <v>941052</v>
      </c>
      <c r="H12" s="59">
        <v>890713</v>
      </c>
      <c r="I12" s="59">
        <v>2755149</v>
      </c>
      <c r="J12" s="59">
        <v>890713</v>
      </c>
      <c r="K12" s="59">
        <v>1012110</v>
      </c>
      <c r="L12" s="59">
        <v>896946</v>
      </c>
      <c r="M12" s="59">
        <v>2799769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5554918</v>
      </c>
      <c r="W12" s="59">
        <v>5891082</v>
      </c>
      <c r="X12" s="59">
        <v>-336164</v>
      </c>
      <c r="Y12" s="60">
        <v>-5.71</v>
      </c>
      <c r="Z12" s="61">
        <v>11782168</v>
      </c>
    </row>
    <row r="13" spans="1:26" ht="13.5">
      <c r="A13" s="57" t="s">
        <v>98</v>
      </c>
      <c r="B13" s="18">
        <v>19639810</v>
      </c>
      <c r="C13" s="18">
        <v>0</v>
      </c>
      <c r="D13" s="58">
        <v>27390000</v>
      </c>
      <c r="E13" s="59">
        <v>27390000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13695000</v>
      </c>
      <c r="X13" s="59">
        <v>-13695000</v>
      </c>
      <c r="Y13" s="60">
        <v>-100</v>
      </c>
      <c r="Z13" s="61">
        <v>27390000</v>
      </c>
    </row>
    <row r="14" spans="1:26" ht="13.5">
      <c r="A14" s="57" t="s">
        <v>38</v>
      </c>
      <c r="B14" s="18">
        <v>0</v>
      </c>
      <c r="C14" s="18">
        <v>0</v>
      </c>
      <c r="D14" s="58">
        <v>250000</v>
      </c>
      <c r="E14" s="59">
        <v>250000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124998</v>
      </c>
      <c r="X14" s="59">
        <v>-124998</v>
      </c>
      <c r="Y14" s="60">
        <v>-100</v>
      </c>
      <c r="Z14" s="61">
        <v>250000</v>
      </c>
    </row>
    <row r="15" spans="1:26" ht="13.5">
      <c r="A15" s="57" t="s">
        <v>39</v>
      </c>
      <c r="B15" s="18">
        <v>3827035</v>
      </c>
      <c r="C15" s="18">
        <v>0</v>
      </c>
      <c r="D15" s="58">
        <v>8080000</v>
      </c>
      <c r="E15" s="59">
        <v>8080000</v>
      </c>
      <c r="F15" s="59">
        <v>105439</v>
      </c>
      <c r="G15" s="59">
        <v>107095</v>
      </c>
      <c r="H15" s="59">
        <v>0</v>
      </c>
      <c r="I15" s="59">
        <v>212534</v>
      </c>
      <c r="J15" s="59">
        <v>31296</v>
      </c>
      <c r="K15" s="59">
        <v>88672</v>
      </c>
      <c r="L15" s="59">
        <v>27176</v>
      </c>
      <c r="M15" s="59">
        <v>147144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359678</v>
      </c>
      <c r="W15" s="59">
        <v>4039998</v>
      </c>
      <c r="X15" s="59">
        <v>-3680320</v>
      </c>
      <c r="Y15" s="60">
        <v>-91.1</v>
      </c>
      <c r="Z15" s="61">
        <v>8080000</v>
      </c>
    </row>
    <row r="16" spans="1:26" ht="13.5">
      <c r="A16" s="68" t="s">
        <v>40</v>
      </c>
      <c r="B16" s="18">
        <v>2318960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115730566</v>
      </c>
      <c r="C17" s="18">
        <v>0</v>
      </c>
      <c r="D17" s="58">
        <v>97190784</v>
      </c>
      <c r="E17" s="59">
        <v>97190784</v>
      </c>
      <c r="F17" s="59">
        <v>4112203</v>
      </c>
      <c r="G17" s="59">
        <v>3705479</v>
      </c>
      <c r="H17" s="59">
        <v>7324666</v>
      </c>
      <c r="I17" s="59">
        <v>15142348</v>
      </c>
      <c r="J17" s="59">
        <v>8344187</v>
      </c>
      <c r="K17" s="59">
        <v>10888662</v>
      </c>
      <c r="L17" s="59">
        <v>9549213</v>
      </c>
      <c r="M17" s="59">
        <v>28782062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43924410</v>
      </c>
      <c r="W17" s="59">
        <v>49370388</v>
      </c>
      <c r="X17" s="59">
        <v>-5445978</v>
      </c>
      <c r="Y17" s="60">
        <v>-11.03</v>
      </c>
      <c r="Z17" s="61">
        <v>97190784</v>
      </c>
    </row>
    <row r="18" spans="1:26" ht="13.5">
      <c r="A18" s="69" t="s">
        <v>42</v>
      </c>
      <c r="B18" s="70">
        <f>SUM(B11:B17)</f>
        <v>183814992</v>
      </c>
      <c r="C18" s="70">
        <f>SUM(C11:C17)</f>
        <v>0</v>
      </c>
      <c r="D18" s="71">
        <f aca="true" t="shared" si="1" ref="D18:Z18">SUM(D11:D17)</f>
        <v>179088908</v>
      </c>
      <c r="E18" s="72">
        <f t="shared" si="1"/>
        <v>179088908</v>
      </c>
      <c r="F18" s="72">
        <f t="shared" si="1"/>
        <v>8115861</v>
      </c>
      <c r="G18" s="72">
        <f t="shared" si="1"/>
        <v>7247411</v>
      </c>
      <c r="H18" s="72">
        <f t="shared" si="1"/>
        <v>10920069</v>
      </c>
      <c r="I18" s="72">
        <f t="shared" si="1"/>
        <v>26283341</v>
      </c>
      <c r="J18" s="72">
        <f t="shared" si="1"/>
        <v>11737681</v>
      </c>
      <c r="K18" s="72">
        <f t="shared" si="1"/>
        <v>18363311</v>
      </c>
      <c r="L18" s="72">
        <f t="shared" si="1"/>
        <v>13620138</v>
      </c>
      <c r="M18" s="72">
        <f t="shared" si="1"/>
        <v>43721130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70004471</v>
      </c>
      <c r="W18" s="72">
        <f t="shared" si="1"/>
        <v>90319446</v>
      </c>
      <c r="X18" s="72">
        <f t="shared" si="1"/>
        <v>-20314975</v>
      </c>
      <c r="Y18" s="66">
        <f>+IF(W18&lt;&gt;0,(X18/W18)*100,0)</f>
        <v>-22.49236006164165</v>
      </c>
      <c r="Z18" s="73">
        <f t="shared" si="1"/>
        <v>179088908</v>
      </c>
    </row>
    <row r="19" spans="1:26" ht="13.5">
      <c r="A19" s="69" t="s">
        <v>43</v>
      </c>
      <c r="B19" s="74">
        <f>+B10-B18</f>
        <v>-47492630</v>
      </c>
      <c r="C19" s="74">
        <f>+C10-C18</f>
        <v>0</v>
      </c>
      <c r="D19" s="75">
        <f aca="true" t="shared" si="2" ref="D19:Z19">+D10-D18</f>
        <v>-34556089</v>
      </c>
      <c r="E19" s="76">
        <f t="shared" si="2"/>
        <v>-34556089</v>
      </c>
      <c r="F19" s="76">
        <f t="shared" si="2"/>
        <v>9897439</v>
      </c>
      <c r="G19" s="76">
        <f t="shared" si="2"/>
        <v>-6989808</v>
      </c>
      <c r="H19" s="76">
        <f t="shared" si="2"/>
        <v>-10767069</v>
      </c>
      <c r="I19" s="76">
        <f t="shared" si="2"/>
        <v>-7859438</v>
      </c>
      <c r="J19" s="76">
        <f t="shared" si="2"/>
        <v>-1167071</v>
      </c>
      <c r="K19" s="76">
        <f t="shared" si="2"/>
        <v>-16389490</v>
      </c>
      <c r="L19" s="76">
        <f t="shared" si="2"/>
        <v>23011286</v>
      </c>
      <c r="M19" s="76">
        <f t="shared" si="2"/>
        <v>5454725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-2404713</v>
      </c>
      <c r="W19" s="76">
        <f>IF(E10=E18,0,W10-W18)</f>
        <v>1864023</v>
      </c>
      <c r="X19" s="76">
        <f t="shared" si="2"/>
        <v>-4268736</v>
      </c>
      <c r="Y19" s="77">
        <f>+IF(W19&lt;&gt;0,(X19/W19)*100,0)</f>
        <v>-229.0066163346697</v>
      </c>
      <c r="Z19" s="78">
        <f t="shared" si="2"/>
        <v>-34556089</v>
      </c>
    </row>
    <row r="20" spans="1:26" ht="13.5">
      <c r="A20" s="57" t="s">
        <v>44</v>
      </c>
      <c r="B20" s="18">
        <v>28476562</v>
      </c>
      <c r="C20" s="18">
        <v>0</v>
      </c>
      <c r="D20" s="58">
        <v>29521000</v>
      </c>
      <c r="E20" s="59">
        <v>29521000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19680666</v>
      </c>
      <c r="X20" s="59">
        <v>-19680666</v>
      </c>
      <c r="Y20" s="60">
        <v>-100</v>
      </c>
      <c r="Z20" s="61">
        <v>29521000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-19016068</v>
      </c>
      <c r="C22" s="85">
        <f>SUM(C19:C21)</f>
        <v>0</v>
      </c>
      <c r="D22" s="86">
        <f aca="true" t="shared" si="3" ref="D22:Z22">SUM(D19:D21)</f>
        <v>-5035089</v>
      </c>
      <c r="E22" s="87">
        <f t="shared" si="3"/>
        <v>-5035089</v>
      </c>
      <c r="F22" s="87">
        <f t="shared" si="3"/>
        <v>9897439</v>
      </c>
      <c r="G22" s="87">
        <f t="shared" si="3"/>
        <v>-6989808</v>
      </c>
      <c r="H22" s="87">
        <f t="shared" si="3"/>
        <v>-10767069</v>
      </c>
      <c r="I22" s="87">
        <f t="shared" si="3"/>
        <v>-7859438</v>
      </c>
      <c r="J22" s="87">
        <f t="shared" si="3"/>
        <v>-1167071</v>
      </c>
      <c r="K22" s="87">
        <f t="shared" si="3"/>
        <v>-16389490</v>
      </c>
      <c r="L22" s="87">
        <f t="shared" si="3"/>
        <v>23011286</v>
      </c>
      <c r="M22" s="87">
        <f t="shared" si="3"/>
        <v>5454725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-2404713</v>
      </c>
      <c r="W22" s="87">
        <f t="shared" si="3"/>
        <v>21544689</v>
      </c>
      <c r="X22" s="87">
        <f t="shared" si="3"/>
        <v>-23949402</v>
      </c>
      <c r="Y22" s="88">
        <f>+IF(W22&lt;&gt;0,(X22/W22)*100,0)</f>
        <v>-111.16151177675388</v>
      </c>
      <c r="Z22" s="89">
        <f t="shared" si="3"/>
        <v>-5035089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-19016068</v>
      </c>
      <c r="C24" s="74">
        <f>SUM(C22:C23)</f>
        <v>0</v>
      </c>
      <c r="D24" s="75">
        <f aca="true" t="shared" si="4" ref="D24:Z24">SUM(D22:D23)</f>
        <v>-5035089</v>
      </c>
      <c r="E24" s="76">
        <f t="shared" si="4"/>
        <v>-5035089</v>
      </c>
      <c r="F24" s="76">
        <f t="shared" si="4"/>
        <v>9897439</v>
      </c>
      <c r="G24" s="76">
        <f t="shared" si="4"/>
        <v>-6989808</v>
      </c>
      <c r="H24" s="76">
        <f t="shared" si="4"/>
        <v>-10767069</v>
      </c>
      <c r="I24" s="76">
        <f t="shared" si="4"/>
        <v>-7859438</v>
      </c>
      <c r="J24" s="76">
        <f t="shared" si="4"/>
        <v>-1167071</v>
      </c>
      <c r="K24" s="76">
        <f t="shared" si="4"/>
        <v>-16389490</v>
      </c>
      <c r="L24" s="76">
        <f t="shared" si="4"/>
        <v>23011286</v>
      </c>
      <c r="M24" s="76">
        <f t="shared" si="4"/>
        <v>5454725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-2404713</v>
      </c>
      <c r="W24" s="76">
        <f t="shared" si="4"/>
        <v>21544689</v>
      </c>
      <c r="X24" s="76">
        <f t="shared" si="4"/>
        <v>-23949402</v>
      </c>
      <c r="Y24" s="77">
        <f>+IF(W24&lt;&gt;0,(X24/W24)*100,0)</f>
        <v>-111.16151177675388</v>
      </c>
      <c r="Z24" s="78">
        <f t="shared" si="4"/>
        <v>-5035089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45101192</v>
      </c>
      <c r="C27" s="21">
        <v>0</v>
      </c>
      <c r="D27" s="98">
        <v>57150000</v>
      </c>
      <c r="E27" s="99">
        <v>57150000</v>
      </c>
      <c r="F27" s="99">
        <v>2756553</v>
      </c>
      <c r="G27" s="99">
        <v>0</v>
      </c>
      <c r="H27" s="99">
        <v>0</v>
      </c>
      <c r="I27" s="99">
        <v>2756553</v>
      </c>
      <c r="J27" s="99">
        <v>0</v>
      </c>
      <c r="K27" s="99">
        <v>1702580</v>
      </c>
      <c r="L27" s="99">
        <v>1914648</v>
      </c>
      <c r="M27" s="99">
        <v>3617228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6373781</v>
      </c>
      <c r="W27" s="99">
        <v>28575000</v>
      </c>
      <c r="X27" s="99">
        <v>-22201219</v>
      </c>
      <c r="Y27" s="100">
        <v>-77.69</v>
      </c>
      <c r="Z27" s="101">
        <v>57150000</v>
      </c>
    </row>
    <row r="28" spans="1:26" ht="13.5">
      <c r="A28" s="102" t="s">
        <v>44</v>
      </c>
      <c r="B28" s="18">
        <v>29063809</v>
      </c>
      <c r="C28" s="18">
        <v>0</v>
      </c>
      <c r="D28" s="58">
        <v>29521000</v>
      </c>
      <c r="E28" s="59">
        <v>29521000</v>
      </c>
      <c r="F28" s="59">
        <v>2756553</v>
      </c>
      <c r="G28" s="59">
        <v>0</v>
      </c>
      <c r="H28" s="59">
        <v>0</v>
      </c>
      <c r="I28" s="59">
        <v>2756553</v>
      </c>
      <c r="J28" s="59">
        <v>0</v>
      </c>
      <c r="K28" s="59">
        <v>1702580</v>
      </c>
      <c r="L28" s="59">
        <v>1914648</v>
      </c>
      <c r="M28" s="59">
        <v>3617228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6373781</v>
      </c>
      <c r="W28" s="59">
        <v>14760500</v>
      </c>
      <c r="X28" s="59">
        <v>-8386719</v>
      </c>
      <c r="Y28" s="60">
        <v>-56.82</v>
      </c>
      <c r="Z28" s="61">
        <v>29521000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16037383</v>
      </c>
      <c r="C31" s="18">
        <v>0</v>
      </c>
      <c r="D31" s="58">
        <v>27629000</v>
      </c>
      <c r="E31" s="59">
        <v>27629000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13814500</v>
      </c>
      <c r="X31" s="59">
        <v>-13814500</v>
      </c>
      <c r="Y31" s="60">
        <v>-100</v>
      </c>
      <c r="Z31" s="61">
        <v>27629000</v>
      </c>
    </row>
    <row r="32" spans="1:26" ht="13.5">
      <c r="A32" s="69" t="s">
        <v>50</v>
      </c>
      <c r="B32" s="21">
        <f>SUM(B28:B31)</f>
        <v>45101192</v>
      </c>
      <c r="C32" s="21">
        <f>SUM(C28:C31)</f>
        <v>0</v>
      </c>
      <c r="D32" s="98">
        <f aca="true" t="shared" si="5" ref="D32:Z32">SUM(D28:D31)</f>
        <v>57150000</v>
      </c>
      <c r="E32" s="99">
        <f t="shared" si="5"/>
        <v>57150000</v>
      </c>
      <c r="F32" s="99">
        <f t="shared" si="5"/>
        <v>2756553</v>
      </c>
      <c r="G32" s="99">
        <f t="shared" si="5"/>
        <v>0</v>
      </c>
      <c r="H32" s="99">
        <f t="shared" si="5"/>
        <v>0</v>
      </c>
      <c r="I32" s="99">
        <f t="shared" si="5"/>
        <v>2756553</v>
      </c>
      <c r="J32" s="99">
        <f t="shared" si="5"/>
        <v>0</v>
      </c>
      <c r="K32" s="99">
        <f t="shared" si="5"/>
        <v>1702580</v>
      </c>
      <c r="L32" s="99">
        <f t="shared" si="5"/>
        <v>1914648</v>
      </c>
      <c r="M32" s="99">
        <f t="shared" si="5"/>
        <v>3617228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6373781</v>
      </c>
      <c r="W32" s="99">
        <f t="shared" si="5"/>
        <v>28575000</v>
      </c>
      <c r="X32" s="99">
        <f t="shared" si="5"/>
        <v>-22201219</v>
      </c>
      <c r="Y32" s="100">
        <f>+IF(W32&lt;&gt;0,(X32/W32)*100,0)</f>
        <v>-77.69455468066492</v>
      </c>
      <c r="Z32" s="101">
        <f t="shared" si="5"/>
        <v>57150000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48418171</v>
      </c>
      <c r="C35" s="18">
        <v>0</v>
      </c>
      <c r="D35" s="58">
        <v>15650000</v>
      </c>
      <c r="E35" s="59">
        <v>15650000</v>
      </c>
      <c r="F35" s="59">
        <v>0</v>
      </c>
      <c r="G35" s="59">
        <v>45266144</v>
      </c>
      <c r="H35" s="59">
        <v>20765954</v>
      </c>
      <c r="I35" s="59">
        <v>20765954</v>
      </c>
      <c r="J35" s="59">
        <v>57762332</v>
      </c>
      <c r="K35" s="59">
        <v>39381160</v>
      </c>
      <c r="L35" s="59">
        <v>60494898</v>
      </c>
      <c r="M35" s="59">
        <v>60494898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60494898</v>
      </c>
      <c r="W35" s="59">
        <v>7825000</v>
      </c>
      <c r="X35" s="59">
        <v>52669898</v>
      </c>
      <c r="Y35" s="60">
        <v>673.1</v>
      </c>
      <c r="Z35" s="61">
        <v>15650000</v>
      </c>
    </row>
    <row r="36" spans="1:26" ht="13.5">
      <c r="A36" s="57" t="s">
        <v>53</v>
      </c>
      <c r="B36" s="18">
        <v>497376373</v>
      </c>
      <c r="C36" s="18">
        <v>0</v>
      </c>
      <c r="D36" s="58">
        <v>970284148</v>
      </c>
      <c r="E36" s="59">
        <v>970284148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145987</v>
      </c>
      <c r="M36" s="59">
        <v>145987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145987</v>
      </c>
      <c r="W36" s="59">
        <v>485142074</v>
      </c>
      <c r="X36" s="59">
        <v>-484996087</v>
      </c>
      <c r="Y36" s="60">
        <v>-99.97</v>
      </c>
      <c r="Z36" s="61">
        <v>970284148</v>
      </c>
    </row>
    <row r="37" spans="1:26" ht="13.5">
      <c r="A37" s="57" t="s">
        <v>54</v>
      </c>
      <c r="B37" s="18">
        <v>55017281</v>
      </c>
      <c r="C37" s="18">
        <v>0</v>
      </c>
      <c r="D37" s="58">
        <v>25521100</v>
      </c>
      <c r="E37" s="59">
        <v>25521100</v>
      </c>
      <c r="F37" s="59">
        <v>0</v>
      </c>
      <c r="G37" s="59">
        <v>3951127</v>
      </c>
      <c r="H37" s="59">
        <v>8637078</v>
      </c>
      <c r="I37" s="59">
        <v>8637078</v>
      </c>
      <c r="J37" s="59">
        <v>637078</v>
      </c>
      <c r="K37" s="59">
        <v>337078</v>
      </c>
      <c r="L37" s="59">
        <v>145987</v>
      </c>
      <c r="M37" s="59">
        <v>145987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145987</v>
      </c>
      <c r="W37" s="59">
        <v>12760550</v>
      </c>
      <c r="X37" s="59">
        <v>-12614563</v>
      </c>
      <c r="Y37" s="60">
        <v>-98.86</v>
      </c>
      <c r="Z37" s="61">
        <v>25521100</v>
      </c>
    </row>
    <row r="38" spans="1:26" ht="13.5">
      <c r="A38" s="57" t="s">
        <v>55</v>
      </c>
      <c r="B38" s="18">
        <v>1221346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489555917</v>
      </c>
      <c r="C39" s="18">
        <v>0</v>
      </c>
      <c r="D39" s="58">
        <v>960413048</v>
      </c>
      <c r="E39" s="59">
        <v>960413048</v>
      </c>
      <c r="F39" s="59">
        <v>0</v>
      </c>
      <c r="G39" s="59">
        <v>41315017</v>
      </c>
      <c r="H39" s="59">
        <v>12128876</v>
      </c>
      <c r="I39" s="59">
        <v>12128876</v>
      </c>
      <c r="J39" s="59">
        <v>57125254</v>
      </c>
      <c r="K39" s="59">
        <v>39044082</v>
      </c>
      <c r="L39" s="59">
        <v>60494898</v>
      </c>
      <c r="M39" s="59">
        <v>60494898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60494898</v>
      </c>
      <c r="W39" s="59">
        <v>480206524</v>
      </c>
      <c r="X39" s="59">
        <v>-419711626</v>
      </c>
      <c r="Y39" s="60">
        <v>-87.4</v>
      </c>
      <c r="Z39" s="61">
        <v>960413048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30680213</v>
      </c>
      <c r="C42" s="18">
        <v>0</v>
      </c>
      <c r="D42" s="58">
        <v>56877919</v>
      </c>
      <c r="E42" s="59">
        <v>56877919</v>
      </c>
      <c r="F42" s="59">
        <v>-7667243</v>
      </c>
      <c r="G42" s="59">
        <v>-6956564</v>
      </c>
      <c r="H42" s="59">
        <v>-461010</v>
      </c>
      <c r="I42" s="59">
        <v>-15084817</v>
      </c>
      <c r="J42" s="59">
        <v>36996378</v>
      </c>
      <c r="K42" s="59">
        <v>-16678592</v>
      </c>
      <c r="L42" s="59">
        <v>23028386</v>
      </c>
      <c r="M42" s="59">
        <v>43346172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28261355</v>
      </c>
      <c r="W42" s="59">
        <v>48356019</v>
      </c>
      <c r="X42" s="59">
        <v>-20094664</v>
      </c>
      <c r="Y42" s="60">
        <v>-41.56</v>
      </c>
      <c r="Z42" s="61">
        <v>56877919</v>
      </c>
    </row>
    <row r="43" spans="1:26" ht="13.5">
      <c r="A43" s="57" t="s">
        <v>59</v>
      </c>
      <c r="B43" s="18">
        <v>-14255421</v>
      </c>
      <c r="C43" s="18">
        <v>0</v>
      </c>
      <c r="D43" s="58">
        <v>-27629001</v>
      </c>
      <c r="E43" s="59">
        <v>-27629001</v>
      </c>
      <c r="F43" s="59">
        <v>-2756553</v>
      </c>
      <c r="G43" s="59">
        <v>0</v>
      </c>
      <c r="H43" s="59">
        <v>0</v>
      </c>
      <c r="I43" s="59">
        <v>-2756553</v>
      </c>
      <c r="J43" s="59">
        <v>0</v>
      </c>
      <c r="K43" s="59">
        <v>-1702580</v>
      </c>
      <c r="L43" s="59">
        <v>-1914648</v>
      </c>
      <c r="M43" s="59">
        <v>-3617228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-6373781</v>
      </c>
      <c r="W43" s="59">
        <v>-8894334</v>
      </c>
      <c r="X43" s="59">
        <v>2520553</v>
      </c>
      <c r="Y43" s="60">
        <v>-28.34</v>
      </c>
      <c r="Z43" s="61">
        <v>-27629001</v>
      </c>
    </row>
    <row r="44" spans="1:26" ht="13.5">
      <c r="A44" s="57" t="s">
        <v>60</v>
      </c>
      <c r="B44" s="18">
        <v>-6594492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48437624</v>
      </c>
      <c r="C45" s="21">
        <v>0</v>
      </c>
      <c r="D45" s="98">
        <v>42248918</v>
      </c>
      <c r="E45" s="99">
        <v>42248918</v>
      </c>
      <c r="F45" s="99">
        <v>28183528</v>
      </c>
      <c r="G45" s="99">
        <v>21226964</v>
      </c>
      <c r="H45" s="99">
        <v>20765954</v>
      </c>
      <c r="I45" s="99">
        <v>20765954</v>
      </c>
      <c r="J45" s="99">
        <v>57762332</v>
      </c>
      <c r="K45" s="99">
        <v>39381160</v>
      </c>
      <c r="L45" s="99">
        <v>60494898</v>
      </c>
      <c r="M45" s="99">
        <v>60494898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60494898</v>
      </c>
      <c r="W45" s="99">
        <v>52461685</v>
      </c>
      <c r="X45" s="99">
        <v>8033213</v>
      </c>
      <c r="Y45" s="100">
        <v>15.31</v>
      </c>
      <c r="Z45" s="101">
        <v>42248918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9571</v>
      </c>
      <c r="E49" s="53">
        <v>678652</v>
      </c>
      <c r="F49" s="53">
        <v>0</v>
      </c>
      <c r="G49" s="53">
        <v>0</v>
      </c>
      <c r="H49" s="53">
        <v>0</v>
      </c>
      <c r="I49" s="53">
        <v>98996</v>
      </c>
      <c r="J49" s="53">
        <v>0</v>
      </c>
      <c r="K49" s="53">
        <v>0</v>
      </c>
      <c r="L49" s="53">
        <v>0</v>
      </c>
      <c r="M49" s="53">
        <v>85913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4194953</v>
      </c>
      <c r="W49" s="53">
        <v>97427</v>
      </c>
      <c r="X49" s="53">
        <v>25058551</v>
      </c>
      <c r="Y49" s="53">
        <v>30224063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145987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145987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84.24769444280712</v>
      </c>
      <c r="C58" s="5">
        <f>IF(C67=0,0,+(C76/C67)*100)</f>
        <v>0</v>
      </c>
      <c r="D58" s="6">
        <f aca="true" t="shared" si="6" ref="D58:Z58">IF(D67=0,0,+(D76/D67)*100)</f>
        <v>100.00000567607181</v>
      </c>
      <c r="E58" s="7">
        <f t="shared" si="6"/>
        <v>100.00000567607181</v>
      </c>
      <c r="F58" s="7">
        <f t="shared" si="6"/>
        <v>0.3526827215492861</v>
      </c>
      <c r="G58" s="7">
        <f t="shared" si="6"/>
        <v>0</v>
      </c>
      <c r="H58" s="7">
        <f t="shared" si="6"/>
        <v>0</v>
      </c>
      <c r="I58" s="7">
        <f t="shared" si="6"/>
        <v>63.46243331608943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63.98153846293565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100.00000567607181</v>
      </c>
    </row>
    <row r="59" spans="1:26" ht="13.5">
      <c r="A59" s="36" t="s">
        <v>31</v>
      </c>
      <c r="B59" s="9">
        <f aca="true" t="shared" si="7" ref="B59:Z66">IF(B68=0,0,+(B77/B68)*100)</f>
        <v>80.588852085167</v>
      </c>
      <c r="C59" s="9">
        <f t="shared" si="7"/>
        <v>0</v>
      </c>
      <c r="D59" s="2">
        <f t="shared" si="7"/>
        <v>100.00000567607181</v>
      </c>
      <c r="E59" s="10">
        <f t="shared" si="7"/>
        <v>100.00000567607181</v>
      </c>
      <c r="F59" s="10">
        <f t="shared" si="7"/>
        <v>0.3526827215492861</v>
      </c>
      <c r="G59" s="10">
        <f t="shared" si="7"/>
        <v>0</v>
      </c>
      <c r="H59" s="10">
        <f t="shared" si="7"/>
        <v>0</v>
      </c>
      <c r="I59" s="10">
        <f t="shared" si="7"/>
        <v>63.46243331608943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63.98153846293565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100.00000567607181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19052119</v>
      </c>
      <c r="C67" s="23"/>
      <c r="D67" s="24">
        <v>17617818</v>
      </c>
      <c r="E67" s="25">
        <v>17617818</v>
      </c>
      <c r="F67" s="25">
        <v>17617818</v>
      </c>
      <c r="G67" s="25"/>
      <c r="H67" s="25"/>
      <c r="I67" s="25">
        <v>17617818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17617818</v>
      </c>
      <c r="W67" s="25">
        <v>13462645</v>
      </c>
      <c r="X67" s="25"/>
      <c r="Y67" s="24"/>
      <c r="Z67" s="26">
        <v>17617818</v>
      </c>
    </row>
    <row r="68" spans="1:26" ht="13.5" hidden="1">
      <c r="A68" s="36" t="s">
        <v>31</v>
      </c>
      <c r="B68" s="18">
        <v>19052119</v>
      </c>
      <c r="C68" s="18"/>
      <c r="D68" s="19">
        <v>17617818</v>
      </c>
      <c r="E68" s="20">
        <v>17617818</v>
      </c>
      <c r="F68" s="20">
        <v>17617818</v>
      </c>
      <c r="G68" s="20"/>
      <c r="H68" s="20"/>
      <c r="I68" s="20">
        <v>17617818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17617818</v>
      </c>
      <c r="W68" s="20">
        <v>13462645</v>
      </c>
      <c r="X68" s="20"/>
      <c r="Y68" s="19"/>
      <c r="Z68" s="22">
        <v>17617818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>
        <v>16050971</v>
      </c>
      <c r="C76" s="31"/>
      <c r="D76" s="32">
        <v>17617819</v>
      </c>
      <c r="E76" s="33">
        <v>17617819</v>
      </c>
      <c r="F76" s="33">
        <v>62135</v>
      </c>
      <c r="G76" s="33">
        <v>33244</v>
      </c>
      <c r="H76" s="33">
        <v>11085317</v>
      </c>
      <c r="I76" s="33">
        <v>11180696</v>
      </c>
      <c r="J76" s="33">
        <v>28461</v>
      </c>
      <c r="K76" s="33">
        <v>45894</v>
      </c>
      <c r="L76" s="33">
        <v>17100</v>
      </c>
      <c r="M76" s="33">
        <v>91455</v>
      </c>
      <c r="N76" s="33"/>
      <c r="O76" s="33"/>
      <c r="P76" s="33"/>
      <c r="Q76" s="33"/>
      <c r="R76" s="33"/>
      <c r="S76" s="33"/>
      <c r="T76" s="33"/>
      <c r="U76" s="33"/>
      <c r="V76" s="33">
        <v>11272151</v>
      </c>
      <c r="W76" s="33">
        <v>13462645</v>
      </c>
      <c r="X76" s="33"/>
      <c r="Y76" s="32"/>
      <c r="Z76" s="34">
        <v>17617819</v>
      </c>
    </row>
    <row r="77" spans="1:26" ht="13.5" hidden="1">
      <c r="A77" s="36" t="s">
        <v>31</v>
      </c>
      <c r="B77" s="18">
        <v>15353884</v>
      </c>
      <c r="C77" s="18"/>
      <c r="D77" s="19">
        <v>17617819</v>
      </c>
      <c r="E77" s="20">
        <v>17617819</v>
      </c>
      <c r="F77" s="20">
        <v>62135</v>
      </c>
      <c r="G77" s="20">
        <v>33244</v>
      </c>
      <c r="H77" s="20">
        <v>11085317</v>
      </c>
      <c r="I77" s="20">
        <v>11180696</v>
      </c>
      <c r="J77" s="20">
        <v>28461</v>
      </c>
      <c r="K77" s="20">
        <v>45894</v>
      </c>
      <c r="L77" s="20">
        <v>17100</v>
      </c>
      <c r="M77" s="20">
        <v>91455</v>
      </c>
      <c r="N77" s="20"/>
      <c r="O77" s="20"/>
      <c r="P77" s="20"/>
      <c r="Q77" s="20"/>
      <c r="R77" s="20"/>
      <c r="S77" s="20"/>
      <c r="T77" s="20"/>
      <c r="U77" s="20"/>
      <c r="V77" s="20">
        <v>11272151</v>
      </c>
      <c r="W77" s="20">
        <v>13462645</v>
      </c>
      <c r="X77" s="20"/>
      <c r="Y77" s="19"/>
      <c r="Z77" s="22">
        <v>17617819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697087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15069912</v>
      </c>
      <c r="C7" s="18">
        <v>0</v>
      </c>
      <c r="D7" s="58">
        <v>17253000</v>
      </c>
      <c r="E7" s="59">
        <v>17253000</v>
      </c>
      <c r="F7" s="59">
        <v>214522</v>
      </c>
      <c r="G7" s="59">
        <v>0</v>
      </c>
      <c r="H7" s="59">
        <v>0</v>
      </c>
      <c r="I7" s="59">
        <v>214522</v>
      </c>
      <c r="J7" s="59">
        <v>696062</v>
      </c>
      <c r="K7" s="59">
        <v>449564</v>
      </c>
      <c r="L7" s="59">
        <v>592852</v>
      </c>
      <c r="M7" s="59">
        <v>1738478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1953000</v>
      </c>
      <c r="W7" s="59">
        <v>8626248</v>
      </c>
      <c r="X7" s="59">
        <v>-6673248</v>
      </c>
      <c r="Y7" s="60">
        <v>-77.36</v>
      </c>
      <c r="Z7" s="61">
        <v>17253000</v>
      </c>
    </row>
    <row r="8" spans="1:26" ht="13.5">
      <c r="A8" s="57" t="s">
        <v>34</v>
      </c>
      <c r="B8" s="18">
        <v>313972560</v>
      </c>
      <c r="C8" s="18">
        <v>0</v>
      </c>
      <c r="D8" s="58">
        <v>342247102</v>
      </c>
      <c r="E8" s="59">
        <v>342247102</v>
      </c>
      <c r="F8" s="59">
        <v>140564942</v>
      </c>
      <c r="G8" s="59">
        <v>0</v>
      </c>
      <c r="H8" s="59">
        <v>0</v>
      </c>
      <c r="I8" s="59">
        <v>140564942</v>
      </c>
      <c r="J8" s="59">
        <v>337219</v>
      </c>
      <c r="K8" s="59">
        <v>337876</v>
      </c>
      <c r="L8" s="59">
        <v>233796</v>
      </c>
      <c r="M8" s="59">
        <v>908891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141473833</v>
      </c>
      <c r="W8" s="59">
        <v>256685250</v>
      </c>
      <c r="X8" s="59">
        <v>-115211417</v>
      </c>
      <c r="Y8" s="60">
        <v>-44.88</v>
      </c>
      <c r="Z8" s="61">
        <v>342247102</v>
      </c>
    </row>
    <row r="9" spans="1:26" ht="13.5">
      <c r="A9" s="57" t="s">
        <v>35</v>
      </c>
      <c r="B9" s="18">
        <v>1599585</v>
      </c>
      <c r="C9" s="18">
        <v>0</v>
      </c>
      <c r="D9" s="58">
        <v>-13583000</v>
      </c>
      <c r="E9" s="59">
        <v>-13583000</v>
      </c>
      <c r="F9" s="59">
        <v>73415</v>
      </c>
      <c r="G9" s="59">
        <v>197654</v>
      </c>
      <c r="H9" s="59">
        <v>197654</v>
      </c>
      <c r="I9" s="59">
        <v>468723</v>
      </c>
      <c r="J9" s="59">
        <v>159680</v>
      </c>
      <c r="K9" s="59">
        <v>144570</v>
      </c>
      <c r="L9" s="59">
        <v>176638</v>
      </c>
      <c r="M9" s="59">
        <v>480888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949611</v>
      </c>
      <c r="W9" s="59">
        <v>792294</v>
      </c>
      <c r="X9" s="59">
        <v>157317</v>
      </c>
      <c r="Y9" s="60">
        <v>19.86</v>
      </c>
      <c r="Z9" s="61">
        <v>-13583000</v>
      </c>
    </row>
    <row r="10" spans="1:26" ht="25.5">
      <c r="A10" s="62" t="s">
        <v>97</v>
      </c>
      <c r="B10" s="63">
        <f>SUM(B5:B9)</f>
        <v>330642057</v>
      </c>
      <c r="C10" s="63">
        <f>SUM(C5:C9)</f>
        <v>0</v>
      </c>
      <c r="D10" s="64">
        <f aca="true" t="shared" si="0" ref="D10:Z10">SUM(D5:D9)</f>
        <v>345917102</v>
      </c>
      <c r="E10" s="65">
        <f t="shared" si="0"/>
        <v>345917102</v>
      </c>
      <c r="F10" s="65">
        <f t="shared" si="0"/>
        <v>140852879</v>
      </c>
      <c r="G10" s="65">
        <f t="shared" si="0"/>
        <v>197654</v>
      </c>
      <c r="H10" s="65">
        <f t="shared" si="0"/>
        <v>197654</v>
      </c>
      <c r="I10" s="65">
        <f t="shared" si="0"/>
        <v>141248187</v>
      </c>
      <c r="J10" s="65">
        <f t="shared" si="0"/>
        <v>1192961</v>
      </c>
      <c r="K10" s="65">
        <f t="shared" si="0"/>
        <v>932010</v>
      </c>
      <c r="L10" s="65">
        <f t="shared" si="0"/>
        <v>1003286</v>
      </c>
      <c r="M10" s="65">
        <f t="shared" si="0"/>
        <v>3128257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144376444</v>
      </c>
      <c r="W10" s="65">
        <f t="shared" si="0"/>
        <v>266103792</v>
      </c>
      <c r="X10" s="65">
        <f t="shared" si="0"/>
        <v>-121727348</v>
      </c>
      <c r="Y10" s="66">
        <f>+IF(W10&lt;&gt;0,(X10/W10)*100,0)</f>
        <v>-45.74431167820412</v>
      </c>
      <c r="Z10" s="67">
        <f t="shared" si="0"/>
        <v>345917102</v>
      </c>
    </row>
    <row r="11" spans="1:26" ht="13.5">
      <c r="A11" s="57" t="s">
        <v>36</v>
      </c>
      <c r="B11" s="18">
        <v>119543441</v>
      </c>
      <c r="C11" s="18">
        <v>0</v>
      </c>
      <c r="D11" s="58">
        <v>137836000</v>
      </c>
      <c r="E11" s="59">
        <v>137836000</v>
      </c>
      <c r="F11" s="59">
        <v>8664628</v>
      </c>
      <c r="G11" s="59">
        <v>8998083</v>
      </c>
      <c r="H11" s="59">
        <v>8998083</v>
      </c>
      <c r="I11" s="59">
        <v>26660794</v>
      </c>
      <c r="J11" s="59">
        <v>9481585</v>
      </c>
      <c r="K11" s="59">
        <v>17043088</v>
      </c>
      <c r="L11" s="59">
        <v>12166947</v>
      </c>
      <c r="M11" s="59">
        <v>38691620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65352414</v>
      </c>
      <c r="W11" s="59">
        <v>75440400</v>
      </c>
      <c r="X11" s="59">
        <v>-10087986</v>
      </c>
      <c r="Y11" s="60">
        <v>-13.37</v>
      </c>
      <c r="Z11" s="61">
        <v>137836000</v>
      </c>
    </row>
    <row r="12" spans="1:26" ht="13.5">
      <c r="A12" s="57" t="s">
        <v>37</v>
      </c>
      <c r="B12" s="18">
        <v>7104170</v>
      </c>
      <c r="C12" s="18">
        <v>0</v>
      </c>
      <c r="D12" s="58">
        <v>8602000</v>
      </c>
      <c r="E12" s="59">
        <v>8602000</v>
      </c>
      <c r="F12" s="59">
        <v>494300</v>
      </c>
      <c r="G12" s="59">
        <v>494300</v>
      </c>
      <c r="H12" s="59">
        <v>494300</v>
      </c>
      <c r="I12" s="59">
        <v>1482900</v>
      </c>
      <c r="J12" s="59">
        <v>531990</v>
      </c>
      <c r="K12" s="59">
        <v>590000</v>
      </c>
      <c r="L12" s="59">
        <v>531992</v>
      </c>
      <c r="M12" s="59">
        <v>1653982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3136882</v>
      </c>
      <c r="W12" s="59">
        <v>4301016</v>
      </c>
      <c r="X12" s="59">
        <v>-1164134</v>
      </c>
      <c r="Y12" s="60">
        <v>-27.07</v>
      </c>
      <c r="Z12" s="61">
        <v>8602000</v>
      </c>
    </row>
    <row r="13" spans="1:26" ht="13.5">
      <c r="A13" s="57" t="s">
        <v>98</v>
      </c>
      <c r="B13" s="18">
        <v>225031690</v>
      </c>
      <c r="C13" s="18">
        <v>0</v>
      </c>
      <c r="D13" s="58">
        <v>40828000</v>
      </c>
      <c r="E13" s="59">
        <v>40828000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40828000</v>
      </c>
    </row>
    <row r="14" spans="1:26" ht="13.5">
      <c r="A14" s="57" t="s">
        <v>38</v>
      </c>
      <c r="B14" s="18">
        <v>3733959</v>
      </c>
      <c r="C14" s="18">
        <v>0</v>
      </c>
      <c r="D14" s="58">
        <v>130000</v>
      </c>
      <c r="E14" s="59">
        <v>130000</v>
      </c>
      <c r="F14" s="59">
        <v>4430</v>
      </c>
      <c r="G14" s="59">
        <v>0</v>
      </c>
      <c r="H14" s="59">
        <v>0</v>
      </c>
      <c r="I14" s="59">
        <v>4430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4430</v>
      </c>
      <c r="W14" s="59">
        <v>52853718</v>
      </c>
      <c r="X14" s="59">
        <v>-52849288</v>
      </c>
      <c r="Y14" s="60">
        <v>-99.99</v>
      </c>
      <c r="Z14" s="61">
        <v>130000</v>
      </c>
    </row>
    <row r="15" spans="1:26" ht="13.5">
      <c r="A15" s="57" t="s">
        <v>39</v>
      </c>
      <c r="B15" s="18">
        <v>106163798</v>
      </c>
      <c r="C15" s="18">
        <v>0</v>
      </c>
      <c r="D15" s="58">
        <v>116471000</v>
      </c>
      <c r="E15" s="59">
        <v>116471000</v>
      </c>
      <c r="F15" s="59">
        <v>734627</v>
      </c>
      <c r="G15" s="59">
        <v>0</v>
      </c>
      <c r="H15" s="59">
        <v>0</v>
      </c>
      <c r="I15" s="59">
        <v>734627</v>
      </c>
      <c r="J15" s="59">
        <v>5946383</v>
      </c>
      <c r="K15" s="59">
        <v>854886</v>
      </c>
      <c r="L15" s="59">
        <v>0</v>
      </c>
      <c r="M15" s="59">
        <v>6801269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7535896</v>
      </c>
      <c r="W15" s="59">
        <v>14572002</v>
      </c>
      <c r="X15" s="59">
        <v>-7036106</v>
      </c>
      <c r="Y15" s="60">
        <v>-48.29</v>
      </c>
      <c r="Z15" s="61">
        <v>116471000</v>
      </c>
    </row>
    <row r="16" spans="1:26" ht="13.5">
      <c r="A16" s="68" t="s">
        <v>40</v>
      </c>
      <c r="B16" s="18">
        <v>19324358</v>
      </c>
      <c r="C16" s="18">
        <v>0</v>
      </c>
      <c r="D16" s="58">
        <v>12950000</v>
      </c>
      <c r="E16" s="59">
        <v>12950000</v>
      </c>
      <c r="F16" s="59">
        <v>344871</v>
      </c>
      <c r="G16" s="59">
        <v>3620090</v>
      </c>
      <c r="H16" s="59">
        <v>3620090</v>
      </c>
      <c r="I16" s="59">
        <v>7585051</v>
      </c>
      <c r="J16" s="59">
        <v>3665774</v>
      </c>
      <c r="K16" s="59">
        <v>52280</v>
      </c>
      <c r="L16" s="59">
        <v>25900</v>
      </c>
      <c r="M16" s="59">
        <v>3743954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11329005</v>
      </c>
      <c r="W16" s="59"/>
      <c r="X16" s="59">
        <v>11329005</v>
      </c>
      <c r="Y16" s="60">
        <v>0</v>
      </c>
      <c r="Z16" s="61">
        <v>12950000</v>
      </c>
    </row>
    <row r="17" spans="1:26" ht="13.5">
      <c r="A17" s="57" t="s">
        <v>41</v>
      </c>
      <c r="B17" s="18">
        <v>53062627</v>
      </c>
      <c r="C17" s="18">
        <v>0</v>
      </c>
      <c r="D17" s="58">
        <v>58974000</v>
      </c>
      <c r="E17" s="59">
        <v>58974000</v>
      </c>
      <c r="F17" s="59">
        <v>4624956</v>
      </c>
      <c r="G17" s="59">
        <v>10381293</v>
      </c>
      <c r="H17" s="59">
        <v>10381293</v>
      </c>
      <c r="I17" s="59">
        <v>25387542</v>
      </c>
      <c r="J17" s="59">
        <v>7252700</v>
      </c>
      <c r="K17" s="59">
        <v>9095677</v>
      </c>
      <c r="L17" s="59">
        <v>7832812</v>
      </c>
      <c r="M17" s="59">
        <v>24181189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49568731</v>
      </c>
      <c r="W17" s="59">
        <v>15835020</v>
      </c>
      <c r="X17" s="59">
        <v>33733711</v>
      </c>
      <c r="Y17" s="60">
        <v>213.03</v>
      </c>
      <c r="Z17" s="61">
        <v>58974000</v>
      </c>
    </row>
    <row r="18" spans="1:26" ht="13.5">
      <c r="A18" s="69" t="s">
        <v>42</v>
      </c>
      <c r="B18" s="70">
        <f>SUM(B11:B17)</f>
        <v>533964043</v>
      </c>
      <c r="C18" s="70">
        <f>SUM(C11:C17)</f>
        <v>0</v>
      </c>
      <c r="D18" s="71">
        <f aca="true" t="shared" si="1" ref="D18:Z18">SUM(D11:D17)</f>
        <v>375791000</v>
      </c>
      <c r="E18" s="72">
        <f t="shared" si="1"/>
        <v>375791000</v>
      </c>
      <c r="F18" s="72">
        <f t="shared" si="1"/>
        <v>14867812</v>
      </c>
      <c r="G18" s="72">
        <f t="shared" si="1"/>
        <v>23493766</v>
      </c>
      <c r="H18" s="72">
        <f t="shared" si="1"/>
        <v>23493766</v>
      </c>
      <c r="I18" s="72">
        <f t="shared" si="1"/>
        <v>61855344</v>
      </c>
      <c r="J18" s="72">
        <f t="shared" si="1"/>
        <v>26878432</v>
      </c>
      <c r="K18" s="72">
        <f t="shared" si="1"/>
        <v>27635931</v>
      </c>
      <c r="L18" s="72">
        <f t="shared" si="1"/>
        <v>20557651</v>
      </c>
      <c r="M18" s="72">
        <f t="shared" si="1"/>
        <v>75072014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136927358</v>
      </c>
      <c r="W18" s="72">
        <f t="shared" si="1"/>
        <v>163002156</v>
      </c>
      <c r="X18" s="72">
        <f t="shared" si="1"/>
        <v>-26074798</v>
      </c>
      <c r="Y18" s="66">
        <f>+IF(W18&lt;&gt;0,(X18/W18)*100,0)</f>
        <v>-15.996597002066649</v>
      </c>
      <c r="Z18" s="73">
        <f t="shared" si="1"/>
        <v>375791000</v>
      </c>
    </row>
    <row r="19" spans="1:26" ht="13.5">
      <c r="A19" s="69" t="s">
        <v>43</v>
      </c>
      <c r="B19" s="74">
        <f>+B10-B18</f>
        <v>-203321986</v>
      </c>
      <c r="C19" s="74">
        <f>+C10-C18</f>
        <v>0</v>
      </c>
      <c r="D19" s="75">
        <f aca="true" t="shared" si="2" ref="D19:Z19">+D10-D18</f>
        <v>-29873898</v>
      </c>
      <c r="E19" s="76">
        <f t="shared" si="2"/>
        <v>-29873898</v>
      </c>
      <c r="F19" s="76">
        <f t="shared" si="2"/>
        <v>125985067</v>
      </c>
      <c r="G19" s="76">
        <f t="shared" si="2"/>
        <v>-23296112</v>
      </c>
      <c r="H19" s="76">
        <f t="shared" si="2"/>
        <v>-23296112</v>
      </c>
      <c r="I19" s="76">
        <f t="shared" si="2"/>
        <v>79392843</v>
      </c>
      <c r="J19" s="76">
        <f t="shared" si="2"/>
        <v>-25685471</v>
      </c>
      <c r="K19" s="76">
        <f t="shared" si="2"/>
        <v>-26703921</v>
      </c>
      <c r="L19" s="76">
        <f t="shared" si="2"/>
        <v>-19554365</v>
      </c>
      <c r="M19" s="76">
        <f t="shared" si="2"/>
        <v>-71943757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7449086</v>
      </c>
      <c r="W19" s="76">
        <f>IF(E10=E18,0,W10-W18)</f>
        <v>103101636</v>
      </c>
      <c r="X19" s="76">
        <f t="shared" si="2"/>
        <v>-95652550</v>
      </c>
      <c r="Y19" s="77">
        <f>+IF(W19&lt;&gt;0,(X19/W19)*100,0)</f>
        <v>-92.77500698437025</v>
      </c>
      <c r="Z19" s="78">
        <f t="shared" si="2"/>
        <v>-29873898</v>
      </c>
    </row>
    <row r="20" spans="1:26" ht="13.5">
      <c r="A20" s="57" t="s">
        <v>44</v>
      </c>
      <c r="B20" s="18">
        <v>361213819</v>
      </c>
      <c r="C20" s="18">
        <v>0</v>
      </c>
      <c r="D20" s="58">
        <v>369415000</v>
      </c>
      <c r="E20" s="59">
        <v>369415000</v>
      </c>
      <c r="F20" s="59">
        <v>0</v>
      </c>
      <c r="G20" s="59">
        <v>2376375</v>
      </c>
      <c r="H20" s="59">
        <v>2376375</v>
      </c>
      <c r="I20" s="59">
        <v>4752750</v>
      </c>
      <c r="J20" s="59">
        <v>16057512</v>
      </c>
      <c r="K20" s="59">
        <v>16935289</v>
      </c>
      <c r="L20" s="59">
        <v>40195929</v>
      </c>
      <c r="M20" s="59">
        <v>73188730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77941480</v>
      </c>
      <c r="W20" s="59">
        <v>235511000</v>
      </c>
      <c r="X20" s="59">
        <v>-157569520</v>
      </c>
      <c r="Y20" s="60">
        <v>-66.91</v>
      </c>
      <c r="Z20" s="61">
        <v>369415000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157891833</v>
      </c>
      <c r="C22" s="85">
        <f>SUM(C19:C21)</f>
        <v>0</v>
      </c>
      <c r="D22" s="86">
        <f aca="true" t="shared" si="3" ref="D22:Z22">SUM(D19:D21)</f>
        <v>339541102</v>
      </c>
      <c r="E22" s="87">
        <f t="shared" si="3"/>
        <v>339541102</v>
      </c>
      <c r="F22" s="87">
        <f t="shared" si="3"/>
        <v>125985067</v>
      </c>
      <c r="G22" s="87">
        <f t="shared" si="3"/>
        <v>-20919737</v>
      </c>
      <c r="H22" s="87">
        <f t="shared" si="3"/>
        <v>-20919737</v>
      </c>
      <c r="I22" s="87">
        <f t="shared" si="3"/>
        <v>84145593</v>
      </c>
      <c r="J22" s="87">
        <f t="shared" si="3"/>
        <v>-9627959</v>
      </c>
      <c r="K22" s="87">
        <f t="shared" si="3"/>
        <v>-9768632</v>
      </c>
      <c r="L22" s="87">
        <f t="shared" si="3"/>
        <v>20641564</v>
      </c>
      <c r="M22" s="87">
        <f t="shared" si="3"/>
        <v>1244973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85390566</v>
      </c>
      <c r="W22" s="87">
        <f t="shared" si="3"/>
        <v>338612636</v>
      </c>
      <c r="X22" s="87">
        <f t="shared" si="3"/>
        <v>-253222070</v>
      </c>
      <c r="Y22" s="88">
        <f>+IF(W22&lt;&gt;0,(X22/W22)*100,0)</f>
        <v>-74.78222696922627</v>
      </c>
      <c r="Z22" s="89">
        <f t="shared" si="3"/>
        <v>339541102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157891833</v>
      </c>
      <c r="C24" s="74">
        <f>SUM(C22:C23)</f>
        <v>0</v>
      </c>
      <c r="D24" s="75">
        <f aca="true" t="shared" si="4" ref="D24:Z24">SUM(D22:D23)</f>
        <v>339541102</v>
      </c>
      <c r="E24" s="76">
        <f t="shared" si="4"/>
        <v>339541102</v>
      </c>
      <c r="F24" s="76">
        <f t="shared" si="4"/>
        <v>125985067</v>
      </c>
      <c r="G24" s="76">
        <f t="shared" si="4"/>
        <v>-20919737</v>
      </c>
      <c r="H24" s="76">
        <f t="shared" si="4"/>
        <v>-20919737</v>
      </c>
      <c r="I24" s="76">
        <f t="shared" si="4"/>
        <v>84145593</v>
      </c>
      <c r="J24" s="76">
        <f t="shared" si="4"/>
        <v>-9627959</v>
      </c>
      <c r="K24" s="76">
        <f t="shared" si="4"/>
        <v>-9768632</v>
      </c>
      <c r="L24" s="76">
        <f t="shared" si="4"/>
        <v>20641564</v>
      </c>
      <c r="M24" s="76">
        <f t="shared" si="4"/>
        <v>1244973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85390566</v>
      </c>
      <c r="W24" s="76">
        <f t="shared" si="4"/>
        <v>338612636</v>
      </c>
      <c r="X24" s="76">
        <f t="shared" si="4"/>
        <v>-253222070</v>
      </c>
      <c r="Y24" s="77">
        <f>+IF(W24&lt;&gt;0,(X24/W24)*100,0)</f>
        <v>-74.78222696922627</v>
      </c>
      <c r="Z24" s="78">
        <f t="shared" si="4"/>
        <v>339541102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125490707</v>
      </c>
      <c r="C27" s="21">
        <v>0</v>
      </c>
      <c r="D27" s="98">
        <v>375989898</v>
      </c>
      <c r="E27" s="99">
        <v>375989898</v>
      </c>
      <c r="F27" s="99">
        <v>10025995</v>
      </c>
      <c r="G27" s="99">
        <v>17755463</v>
      </c>
      <c r="H27" s="99">
        <v>28230135</v>
      </c>
      <c r="I27" s="99">
        <v>56011593</v>
      </c>
      <c r="J27" s="99">
        <v>16234100</v>
      </c>
      <c r="K27" s="99">
        <v>62670000</v>
      </c>
      <c r="L27" s="99">
        <v>39795630</v>
      </c>
      <c r="M27" s="99">
        <v>118699730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174711323</v>
      </c>
      <c r="W27" s="99">
        <v>187994949</v>
      </c>
      <c r="X27" s="99">
        <v>-13283626</v>
      </c>
      <c r="Y27" s="100">
        <v>-7.07</v>
      </c>
      <c r="Z27" s="101">
        <v>375989898</v>
      </c>
    </row>
    <row r="28" spans="1:26" ht="13.5">
      <c r="A28" s="102" t="s">
        <v>44</v>
      </c>
      <c r="B28" s="18">
        <v>124828636</v>
      </c>
      <c r="C28" s="18">
        <v>0</v>
      </c>
      <c r="D28" s="58">
        <v>369415000</v>
      </c>
      <c r="E28" s="59">
        <v>369415000</v>
      </c>
      <c r="F28" s="59">
        <v>10001196</v>
      </c>
      <c r="G28" s="59">
        <v>17750983</v>
      </c>
      <c r="H28" s="59">
        <v>28189686</v>
      </c>
      <c r="I28" s="59">
        <v>55941865</v>
      </c>
      <c r="J28" s="59">
        <v>16057512</v>
      </c>
      <c r="K28" s="59">
        <v>62635300</v>
      </c>
      <c r="L28" s="59">
        <v>39791026</v>
      </c>
      <c r="M28" s="59">
        <v>118483838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174425703</v>
      </c>
      <c r="W28" s="59">
        <v>184707500</v>
      </c>
      <c r="X28" s="59">
        <v>-10281797</v>
      </c>
      <c r="Y28" s="60">
        <v>-5.57</v>
      </c>
      <c r="Z28" s="61">
        <v>369415000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662071</v>
      </c>
      <c r="C31" s="18">
        <v>0</v>
      </c>
      <c r="D31" s="58">
        <v>6574898</v>
      </c>
      <c r="E31" s="59">
        <v>6574898</v>
      </c>
      <c r="F31" s="59">
        <v>24799</v>
      </c>
      <c r="G31" s="59">
        <v>4480</v>
      </c>
      <c r="H31" s="59">
        <v>40449</v>
      </c>
      <c r="I31" s="59">
        <v>69728</v>
      </c>
      <c r="J31" s="59">
        <v>176588</v>
      </c>
      <c r="K31" s="59">
        <v>34700</v>
      </c>
      <c r="L31" s="59">
        <v>4604</v>
      </c>
      <c r="M31" s="59">
        <v>215892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285620</v>
      </c>
      <c r="W31" s="59">
        <v>3287449</v>
      </c>
      <c r="X31" s="59">
        <v>-3001829</v>
      </c>
      <c r="Y31" s="60">
        <v>-91.31</v>
      </c>
      <c r="Z31" s="61">
        <v>6574898</v>
      </c>
    </row>
    <row r="32" spans="1:26" ht="13.5">
      <c r="A32" s="69" t="s">
        <v>50</v>
      </c>
      <c r="B32" s="21">
        <f>SUM(B28:B31)</f>
        <v>125490707</v>
      </c>
      <c r="C32" s="21">
        <f>SUM(C28:C31)</f>
        <v>0</v>
      </c>
      <c r="D32" s="98">
        <f aca="true" t="shared" si="5" ref="D32:Z32">SUM(D28:D31)</f>
        <v>375989898</v>
      </c>
      <c r="E32" s="99">
        <f t="shared" si="5"/>
        <v>375989898</v>
      </c>
      <c r="F32" s="99">
        <f t="shared" si="5"/>
        <v>10025995</v>
      </c>
      <c r="G32" s="99">
        <f t="shared" si="5"/>
        <v>17755463</v>
      </c>
      <c r="H32" s="99">
        <f t="shared" si="5"/>
        <v>28230135</v>
      </c>
      <c r="I32" s="99">
        <f t="shared" si="5"/>
        <v>56011593</v>
      </c>
      <c r="J32" s="99">
        <f t="shared" si="5"/>
        <v>16234100</v>
      </c>
      <c r="K32" s="99">
        <f t="shared" si="5"/>
        <v>62670000</v>
      </c>
      <c r="L32" s="99">
        <f t="shared" si="5"/>
        <v>39795630</v>
      </c>
      <c r="M32" s="99">
        <f t="shared" si="5"/>
        <v>118699730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174711323</v>
      </c>
      <c r="W32" s="99">
        <f t="shared" si="5"/>
        <v>187994949</v>
      </c>
      <c r="X32" s="99">
        <f t="shared" si="5"/>
        <v>-13283626</v>
      </c>
      <c r="Y32" s="100">
        <f>+IF(W32&lt;&gt;0,(X32/W32)*100,0)</f>
        <v>-7.065948351623</v>
      </c>
      <c r="Z32" s="101">
        <f t="shared" si="5"/>
        <v>375989898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71040171</v>
      </c>
      <c r="C35" s="18">
        <v>0</v>
      </c>
      <c r="D35" s="58">
        <v>78851000</v>
      </c>
      <c r="E35" s="59">
        <v>78851000</v>
      </c>
      <c r="F35" s="59">
        <v>186836000</v>
      </c>
      <c r="G35" s="59">
        <v>140612000</v>
      </c>
      <c r="H35" s="59">
        <v>152339694</v>
      </c>
      <c r="I35" s="59">
        <v>152339694</v>
      </c>
      <c r="J35" s="59">
        <v>86570629</v>
      </c>
      <c r="K35" s="59">
        <v>85581079</v>
      </c>
      <c r="L35" s="59">
        <v>65268637</v>
      </c>
      <c r="M35" s="59">
        <v>65268637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65268637</v>
      </c>
      <c r="W35" s="59">
        <v>39425500</v>
      </c>
      <c r="X35" s="59">
        <v>25843137</v>
      </c>
      <c r="Y35" s="60">
        <v>65.55</v>
      </c>
      <c r="Z35" s="61">
        <v>78851000</v>
      </c>
    </row>
    <row r="36" spans="1:26" ht="13.5">
      <c r="A36" s="57" t="s">
        <v>53</v>
      </c>
      <c r="B36" s="18">
        <v>2376818305</v>
      </c>
      <c r="C36" s="18">
        <v>0</v>
      </c>
      <c r="D36" s="58">
        <v>2608456000</v>
      </c>
      <c r="E36" s="59">
        <v>2608456000</v>
      </c>
      <c r="F36" s="59">
        <v>2792824000</v>
      </c>
      <c r="G36" s="59">
        <v>2810579000</v>
      </c>
      <c r="H36" s="59">
        <v>2417812844</v>
      </c>
      <c r="I36" s="59">
        <v>2417812844</v>
      </c>
      <c r="J36" s="59">
        <v>2459560703</v>
      </c>
      <c r="K36" s="59">
        <v>2492185501</v>
      </c>
      <c r="L36" s="59">
        <v>2518387197</v>
      </c>
      <c r="M36" s="59">
        <v>2518387197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2518387197</v>
      </c>
      <c r="W36" s="59">
        <v>1304228000</v>
      </c>
      <c r="X36" s="59">
        <v>1214159197</v>
      </c>
      <c r="Y36" s="60">
        <v>93.09</v>
      </c>
      <c r="Z36" s="61">
        <v>2608456000</v>
      </c>
    </row>
    <row r="37" spans="1:26" ht="13.5">
      <c r="A37" s="57" t="s">
        <v>54</v>
      </c>
      <c r="B37" s="18">
        <v>235461054</v>
      </c>
      <c r="C37" s="18">
        <v>0</v>
      </c>
      <c r="D37" s="58">
        <v>217857000</v>
      </c>
      <c r="E37" s="59">
        <v>217857000</v>
      </c>
      <c r="F37" s="59">
        <v>151340000</v>
      </c>
      <c r="G37" s="59">
        <v>148672000</v>
      </c>
      <c r="H37" s="59">
        <v>225886202</v>
      </c>
      <c r="I37" s="59">
        <v>225886202</v>
      </c>
      <c r="J37" s="59">
        <v>211759719</v>
      </c>
      <c r="K37" s="59">
        <v>273121238</v>
      </c>
      <c r="L37" s="59">
        <v>297026300</v>
      </c>
      <c r="M37" s="59">
        <v>297026300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297026300</v>
      </c>
      <c r="W37" s="59">
        <v>108928500</v>
      </c>
      <c r="X37" s="59">
        <v>188097800</v>
      </c>
      <c r="Y37" s="60">
        <v>172.68</v>
      </c>
      <c r="Z37" s="61">
        <v>217857000</v>
      </c>
    </row>
    <row r="38" spans="1:26" ht="13.5">
      <c r="A38" s="57" t="s">
        <v>55</v>
      </c>
      <c r="B38" s="18">
        <v>80984335</v>
      </c>
      <c r="C38" s="18">
        <v>0</v>
      </c>
      <c r="D38" s="58">
        <v>80520000</v>
      </c>
      <c r="E38" s="59">
        <v>80520000</v>
      </c>
      <c r="F38" s="59">
        <v>113432000</v>
      </c>
      <c r="G38" s="59">
        <v>108551000</v>
      </c>
      <c r="H38" s="59">
        <v>90905335</v>
      </c>
      <c r="I38" s="59">
        <v>90905335</v>
      </c>
      <c r="J38" s="59">
        <v>90005335</v>
      </c>
      <c r="K38" s="59">
        <v>90005335</v>
      </c>
      <c r="L38" s="59">
        <v>90005335</v>
      </c>
      <c r="M38" s="59">
        <v>90005335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90005335</v>
      </c>
      <c r="W38" s="59">
        <v>40260000</v>
      </c>
      <c r="X38" s="59">
        <v>49745335</v>
      </c>
      <c r="Y38" s="60">
        <v>123.56</v>
      </c>
      <c r="Z38" s="61">
        <v>80520000</v>
      </c>
    </row>
    <row r="39" spans="1:26" ht="13.5">
      <c r="A39" s="57" t="s">
        <v>56</v>
      </c>
      <c r="B39" s="18">
        <v>2131413087</v>
      </c>
      <c r="C39" s="18">
        <v>0</v>
      </c>
      <c r="D39" s="58">
        <v>2388930000</v>
      </c>
      <c r="E39" s="59">
        <v>2388930000</v>
      </c>
      <c r="F39" s="59">
        <v>2714888000</v>
      </c>
      <c r="G39" s="59">
        <v>2693968000</v>
      </c>
      <c r="H39" s="59">
        <v>2253361001</v>
      </c>
      <c r="I39" s="59">
        <v>2253361001</v>
      </c>
      <c r="J39" s="59">
        <v>2244366278</v>
      </c>
      <c r="K39" s="59">
        <v>2214640007</v>
      </c>
      <c r="L39" s="59">
        <v>2196624199</v>
      </c>
      <c r="M39" s="59">
        <v>2196624199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2196624199</v>
      </c>
      <c r="W39" s="59">
        <v>1194465000</v>
      </c>
      <c r="X39" s="59">
        <v>1002159199</v>
      </c>
      <c r="Y39" s="60">
        <v>83.9</v>
      </c>
      <c r="Z39" s="61">
        <v>2388930000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445538284</v>
      </c>
      <c r="C42" s="18">
        <v>0</v>
      </c>
      <c r="D42" s="58">
        <v>28389000</v>
      </c>
      <c r="E42" s="59">
        <v>28389000</v>
      </c>
      <c r="F42" s="59">
        <v>126884671</v>
      </c>
      <c r="G42" s="59">
        <v>-20019696</v>
      </c>
      <c r="H42" s="59">
        <v>0</v>
      </c>
      <c r="I42" s="59">
        <v>106864975</v>
      </c>
      <c r="J42" s="59">
        <v>0</v>
      </c>
      <c r="K42" s="59">
        <v>-29726272</v>
      </c>
      <c r="L42" s="59">
        <v>-18015807</v>
      </c>
      <c r="M42" s="59">
        <v>-47742079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59122896</v>
      </c>
      <c r="W42" s="59">
        <v>102774500</v>
      </c>
      <c r="X42" s="59">
        <v>-43651604</v>
      </c>
      <c r="Y42" s="60">
        <v>-42.47</v>
      </c>
      <c r="Z42" s="61">
        <v>28389000</v>
      </c>
    </row>
    <row r="43" spans="1:26" ht="13.5">
      <c r="A43" s="57" t="s">
        <v>59</v>
      </c>
      <c r="B43" s="18">
        <v>-484066734</v>
      </c>
      <c r="C43" s="18">
        <v>0</v>
      </c>
      <c r="D43" s="58">
        <v>-378690000</v>
      </c>
      <c r="E43" s="59">
        <v>-378690000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-235511000</v>
      </c>
      <c r="X43" s="59">
        <v>235511000</v>
      </c>
      <c r="Y43" s="60">
        <v>-100</v>
      </c>
      <c r="Z43" s="61">
        <v>-378690000</v>
      </c>
    </row>
    <row r="44" spans="1:26" ht="13.5">
      <c r="A44" s="57" t="s">
        <v>60</v>
      </c>
      <c r="B44" s="18">
        <v>-10802863</v>
      </c>
      <c r="C44" s="18">
        <v>0</v>
      </c>
      <c r="D44" s="58">
        <v>-11880000</v>
      </c>
      <c r="E44" s="59">
        <v>-11880000</v>
      </c>
      <c r="F44" s="59">
        <v>-900000</v>
      </c>
      <c r="G44" s="59">
        <v>-900000</v>
      </c>
      <c r="H44" s="59">
        <v>0</v>
      </c>
      <c r="I44" s="59">
        <v>-1800000</v>
      </c>
      <c r="J44" s="59">
        <v>0</v>
      </c>
      <c r="K44" s="59">
        <v>-900000</v>
      </c>
      <c r="L44" s="59">
        <v>-900000</v>
      </c>
      <c r="M44" s="59">
        <v>-1800000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-3600000</v>
      </c>
      <c r="W44" s="59">
        <v>-5940000</v>
      </c>
      <c r="X44" s="59">
        <v>2340000</v>
      </c>
      <c r="Y44" s="60">
        <v>-39.39</v>
      </c>
      <c r="Z44" s="61">
        <v>-11880000</v>
      </c>
    </row>
    <row r="45" spans="1:26" ht="13.5">
      <c r="A45" s="69" t="s">
        <v>61</v>
      </c>
      <c r="B45" s="21">
        <v>33167660</v>
      </c>
      <c r="C45" s="21">
        <v>0</v>
      </c>
      <c r="D45" s="98">
        <v>-343005000</v>
      </c>
      <c r="E45" s="99">
        <v>-343005000</v>
      </c>
      <c r="F45" s="99">
        <v>177118671</v>
      </c>
      <c r="G45" s="99">
        <v>156198975</v>
      </c>
      <c r="H45" s="99">
        <v>156198975</v>
      </c>
      <c r="I45" s="99">
        <v>156198975</v>
      </c>
      <c r="J45" s="99">
        <v>156198975</v>
      </c>
      <c r="K45" s="99">
        <v>125572703</v>
      </c>
      <c r="L45" s="99">
        <v>106656896</v>
      </c>
      <c r="M45" s="99">
        <v>106656896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106656896</v>
      </c>
      <c r="W45" s="99">
        <v>-119500500</v>
      </c>
      <c r="X45" s="99">
        <v>226157396</v>
      </c>
      <c r="Y45" s="100">
        <v>-189.25</v>
      </c>
      <c r="Z45" s="101">
        <v>-343005000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193071</v>
      </c>
      <c r="C49" s="51">
        <v>0</v>
      </c>
      <c r="D49" s="128">
        <v>0</v>
      </c>
      <c r="E49" s="53">
        <v>247283</v>
      </c>
      <c r="F49" s="53">
        <v>0</v>
      </c>
      <c r="G49" s="53">
        <v>0</v>
      </c>
      <c r="H49" s="53">
        <v>0</v>
      </c>
      <c r="I49" s="53">
        <v>94642</v>
      </c>
      <c r="J49" s="53">
        <v>0</v>
      </c>
      <c r="K49" s="53">
        <v>0</v>
      </c>
      <c r="L49" s="53">
        <v>0</v>
      </c>
      <c r="M49" s="53">
        <v>19269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554265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6984791</v>
      </c>
      <c r="C51" s="51">
        <v>0</v>
      </c>
      <c r="D51" s="128">
        <v>469592</v>
      </c>
      <c r="E51" s="53">
        <v>0</v>
      </c>
      <c r="F51" s="53">
        <v>0</v>
      </c>
      <c r="G51" s="53">
        <v>0</v>
      </c>
      <c r="H51" s="53">
        <v>0</v>
      </c>
      <c r="I51" s="53">
        <v>302683</v>
      </c>
      <c r="J51" s="53">
        <v>0</v>
      </c>
      <c r="K51" s="53">
        <v>0</v>
      </c>
      <c r="L51" s="53">
        <v>0</v>
      </c>
      <c r="M51" s="53">
        <v>18302683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13015534</v>
      </c>
      <c r="X51" s="53">
        <v>0</v>
      </c>
      <c r="Y51" s="53">
        <v>39075283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45248696</v>
      </c>
      <c r="C5" s="18">
        <v>0</v>
      </c>
      <c r="D5" s="58">
        <v>49379681</v>
      </c>
      <c r="E5" s="59">
        <v>49379681</v>
      </c>
      <c r="F5" s="59">
        <v>0</v>
      </c>
      <c r="G5" s="59">
        <v>0</v>
      </c>
      <c r="H5" s="59">
        <v>0</v>
      </c>
      <c r="I5" s="59">
        <v>0</v>
      </c>
      <c r="J5" s="59">
        <v>3757075</v>
      </c>
      <c r="K5" s="59">
        <v>3801334</v>
      </c>
      <c r="L5" s="59">
        <v>0</v>
      </c>
      <c r="M5" s="59">
        <v>7558409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7558409</v>
      </c>
      <c r="W5" s="59">
        <v>24690000</v>
      </c>
      <c r="X5" s="59">
        <v>-17131591</v>
      </c>
      <c r="Y5" s="60">
        <v>-69.39</v>
      </c>
      <c r="Z5" s="61">
        <v>49379681</v>
      </c>
    </row>
    <row r="6" spans="1:26" ht="13.5">
      <c r="A6" s="57" t="s">
        <v>32</v>
      </c>
      <c r="B6" s="18">
        <v>47836578</v>
      </c>
      <c r="C6" s="18">
        <v>0</v>
      </c>
      <c r="D6" s="58">
        <v>40946035</v>
      </c>
      <c r="E6" s="59">
        <v>40946035</v>
      </c>
      <c r="F6" s="59">
        <v>0</v>
      </c>
      <c r="G6" s="59">
        <v>0</v>
      </c>
      <c r="H6" s="59">
        <v>0</v>
      </c>
      <c r="I6" s="59">
        <v>0</v>
      </c>
      <c r="J6" s="59">
        <v>4130708</v>
      </c>
      <c r="K6" s="59">
        <v>4128499</v>
      </c>
      <c r="L6" s="59">
        <v>0</v>
      </c>
      <c r="M6" s="59">
        <v>8259207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8259207</v>
      </c>
      <c r="W6" s="59">
        <v>15355059</v>
      </c>
      <c r="X6" s="59">
        <v>-7095852</v>
      </c>
      <c r="Y6" s="60">
        <v>-46.21</v>
      </c>
      <c r="Z6" s="61">
        <v>40946035</v>
      </c>
    </row>
    <row r="7" spans="1:26" ht="13.5">
      <c r="A7" s="57" t="s">
        <v>33</v>
      </c>
      <c r="B7" s="18">
        <v>17669104</v>
      </c>
      <c r="C7" s="18">
        <v>0</v>
      </c>
      <c r="D7" s="58">
        <v>13577555</v>
      </c>
      <c r="E7" s="59">
        <v>13577555</v>
      </c>
      <c r="F7" s="59">
        <v>24964</v>
      </c>
      <c r="G7" s="59">
        <v>324922</v>
      </c>
      <c r="H7" s="59">
        <v>24964</v>
      </c>
      <c r="I7" s="59">
        <v>374850</v>
      </c>
      <c r="J7" s="59">
        <v>217781</v>
      </c>
      <c r="K7" s="59">
        <v>0</v>
      </c>
      <c r="L7" s="59">
        <v>0</v>
      </c>
      <c r="M7" s="59">
        <v>217781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592631</v>
      </c>
      <c r="W7" s="59">
        <v>6788778</v>
      </c>
      <c r="X7" s="59">
        <v>-6196147</v>
      </c>
      <c r="Y7" s="60">
        <v>-91.27</v>
      </c>
      <c r="Z7" s="61">
        <v>13577555</v>
      </c>
    </row>
    <row r="8" spans="1:26" ht="13.5">
      <c r="A8" s="57" t="s">
        <v>34</v>
      </c>
      <c r="B8" s="18">
        <v>289186733</v>
      </c>
      <c r="C8" s="18">
        <v>0</v>
      </c>
      <c r="D8" s="58">
        <v>311497000</v>
      </c>
      <c r="E8" s="59">
        <v>311497000</v>
      </c>
      <c r="F8" s="59">
        <v>127850000</v>
      </c>
      <c r="G8" s="59">
        <v>50000</v>
      </c>
      <c r="H8" s="59">
        <v>50000</v>
      </c>
      <c r="I8" s="59">
        <v>127950000</v>
      </c>
      <c r="J8" s="59">
        <v>150960</v>
      </c>
      <c r="K8" s="59">
        <v>8942103</v>
      </c>
      <c r="L8" s="59">
        <v>85489145</v>
      </c>
      <c r="M8" s="59">
        <v>94582208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222532208</v>
      </c>
      <c r="W8" s="59">
        <v>249018428</v>
      </c>
      <c r="X8" s="59">
        <v>-26486220</v>
      </c>
      <c r="Y8" s="60">
        <v>-10.64</v>
      </c>
      <c r="Z8" s="61">
        <v>311497000</v>
      </c>
    </row>
    <row r="9" spans="1:26" ht="13.5">
      <c r="A9" s="57" t="s">
        <v>35</v>
      </c>
      <c r="B9" s="18">
        <v>1774515</v>
      </c>
      <c r="C9" s="18">
        <v>0</v>
      </c>
      <c r="D9" s="58">
        <v>12497274</v>
      </c>
      <c r="E9" s="59">
        <v>12497274</v>
      </c>
      <c r="F9" s="59">
        <v>163819</v>
      </c>
      <c r="G9" s="59">
        <v>17476</v>
      </c>
      <c r="H9" s="59">
        <v>163819</v>
      </c>
      <c r="I9" s="59">
        <v>345114</v>
      </c>
      <c r="J9" s="59">
        <v>2696629</v>
      </c>
      <c r="K9" s="59">
        <v>41322</v>
      </c>
      <c r="L9" s="59">
        <v>0</v>
      </c>
      <c r="M9" s="59">
        <v>2737951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3083065</v>
      </c>
      <c r="W9" s="59">
        <v>6248844</v>
      </c>
      <c r="X9" s="59">
        <v>-3165779</v>
      </c>
      <c r="Y9" s="60">
        <v>-50.66</v>
      </c>
      <c r="Z9" s="61">
        <v>12497274</v>
      </c>
    </row>
    <row r="10" spans="1:26" ht="25.5">
      <c r="A10" s="62" t="s">
        <v>97</v>
      </c>
      <c r="B10" s="63">
        <f>SUM(B5:B9)</f>
        <v>401715626</v>
      </c>
      <c r="C10" s="63">
        <f>SUM(C5:C9)</f>
        <v>0</v>
      </c>
      <c r="D10" s="64">
        <f aca="true" t="shared" si="0" ref="D10:Z10">SUM(D5:D9)</f>
        <v>427897545</v>
      </c>
      <c r="E10" s="65">
        <f t="shared" si="0"/>
        <v>427897545</v>
      </c>
      <c r="F10" s="65">
        <f t="shared" si="0"/>
        <v>128038783</v>
      </c>
      <c r="G10" s="65">
        <f t="shared" si="0"/>
        <v>392398</v>
      </c>
      <c r="H10" s="65">
        <f t="shared" si="0"/>
        <v>238783</v>
      </c>
      <c r="I10" s="65">
        <f t="shared" si="0"/>
        <v>128669964</v>
      </c>
      <c r="J10" s="65">
        <f t="shared" si="0"/>
        <v>10953153</v>
      </c>
      <c r="K10" s="65">
        <f t="shared" si="0"/>
        <v>16913258</v>
      </c>
      <c r="L10" s="65">
        <f t="shared" si="0"/>
        <v>85489145</v>
      </c>
      <c r="M10" s="65">
        <f t="shared" si="0"/>
        <v>113355556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242025520</v>
      </c>
      <c r="W10" s="65">
        <f t="shared" si="0"/>
        <v>302101109</v>
      </c>
      <c r="X10" s="65">
        <f t="shared" si="0"/>
        <v>-60075589</v>
      </c>
      <c r="Y10" s="66">
        <f>+IF(W10&lt;&gt;0,(X10/W10)*100,0)</f>
        <v>-19.88592137210592</v>
      </c>
      <c r="Z10" s="67">
        <f t="shared" si="0"/>
        <v>427897545</v>
      </c>
    </row>
    <row r="11" spans="1:26" ht="13.5">
      <c r="A11" s="57" t="s">
        <v>36</v>
      </c>
      <c r="B11" s="18">
        <v>105134963</v>
      </c>
      <c r="C11" s="18">
        <v>0</v>
      </c>
      <c r="D11" s="58">
        <v>134591638</v>
      </c>
      <c r="E11" s="59">
        <v>134591638</v>
      </c>
      <c r="F11" s="59">
        <v>8010388</v>
      </c>
      <c r="G11" s="59">
        <v>9231916</v>
      </c>
      <c r="H11" s="59">
        <v>8010388</v>
      </c>
      <c r="I11" s="59">
        <v>25252692</v>
      </c>
      <c r="J11" s="59">
        <v>7076837</v>
      </c>
      <c r="K11" s="59">
        <v>7415128</v>
      </c>
      <c r="L11" s="59">
        <v>14024941</v>
      </c>
      <c r="M11" s="59">
        <v>28516906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53769598</v>
      </c>
      <c r="W11" s="59">
        <v>67295820</v>
      </c>
      <c r="X11" s="59">
        <v>-13526222</v>
      </c>
      <c r="Y11" s="60">
        <v>-20.1</v>
      </c>
      <c r="Z11" s="61">
        <v>134591638</v>
      </c>
    </row>
    <row r="12" spans="1:26" ht="13.5">
      <c r="A12" s="57" t="s">
        <v>37</v>
      </c>
      <c r="B12" s="18">
        <v>18810430</v>
      </c>
      <c r="C12" s="18">
        <v>0</v>
      </c>
      <c r="D12" s="58">
        <v>19708078</v>
      </c>
      <c r="E12" s="59">
        <v>19708078</v>
      </c>
      <c r="F12" s="59">
        <v>1561557</v>
      </c>
      <c r="G12" s="59">
        <v>1561557</v>
      </c>
      <c r="H12" s="59">
        <v>1561557</v>
      </c>
      <c r="I12" s="59">
        <v>4684671</v>
      </c>
      <c r="J12" s="59">
        <v>1561557</v>
      </c>
      <c r="K12" s="59">
        <v>1561557</v>
      </c>
      <c r="L12" s="59">
        <v>1561557</v>
      </c>
      <c r="M12" s="59">
        <v>4684671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9369342</v>
      </c>
      <c r="W12" s="59">
        <v>9854040</v>
      </c>
      <c r="X12" s="59">
        <v>-484698</v>
      </c>
      <c r="Y12" s="60">
        <v>-4.92</v>
      </c>
      <c r="Z12" s="61">
        <v>19708078</v>
      </c>
    </row>
    <row r="13" spans="1:26" ht="13.5">
      <c r="A13" s="57" t="s">
        <v>98</v>
      </c>
      <c r="B13" s="18">
        <v>63322052</v>
      </c>
      <c r="C13" s="18">
        <v>0</v>
      </c>
      <c r="D13" s="58">
        <v>41902483</v>
      </c>
      <c r="E13" s="59">
        <v>41902483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20951244</v>
      </c>
      <c r="X13" s="59">
        <v>-20951244</v>
      </c>
      <c r="Y13" s="60">
        <v>-100</v>
      </c>
      <c r="Z13" s="61">
        <v>41902483</v>
      </c>
    </row>
    <row r="14" spans="1:26" ht="13.5">
      <c r="A14" s="57" t="s">
        <v>38</v>
      </c>
      <c r="B14" s="18">
        <v>22403519</v>
      </c>
      <c r="C14" s="18">
        <v>0</v>
      </c>
      <c r="D14" s="58">
        <v>199965</v>
      </c>
      <c r="E14" s="59">
        <v>199965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99984</v>
      </c>
      <c r="X14" s="59">
        <v>-99984</v>
      </c>
      <c r="Y14" s="60">
        <v>-100</v>
      </c>
      <c r="Z14" s="61">
        <v>199965</v>
      </c>
    </row>
    <row r="15" spans="1:26" ht="13.5">
      <c r="A15" s="57" t="s">
        <v>39</v>
      </c>
      <c r="B15" s="18">
        <v>52868159</v>
      </c>
      <c r="C15" s="18">
        <v>0</v>
      </c>
      <c r="D15" s="58">
        <v>46368717</v>
      </c>
      <c r="E15" s="59">
        <v>46368717</v>
      </c>
      <c r="F15" s="59">
        <v>1298802</v>
      </c>
      <c r="G15" s="59">
        <v>585872</v>
      </c>
      <c r="H15" s="59">
        <v>1298802</v>
      </c>
      <c r="I15" s="59">
        <v>3183476</v>
      </c>
      <c r="J15" s="59">
        <v>974882</v>
      </c>
      <c r="K15" s="59">
        <v>7951735</v>
      </c>
      <c r="L15" s="59">
        <v>900</v>
      </c>
      <c r="M15" s="59">
        <v>8927517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12110993</v>
      </c>
      <c r="W15" s="59">
        <v>23184360</v>
      </c>
      <c r="X15" s="59">
        <v>-11073367</v>
      </c>
      <c r="Y15" s="60">
        <v>-47.76</v>
      </c>
      <c r="Z15" s="61">
        <v>46368717</v>
      </c>
    </row>
    <row r="16" spans="1:26" ht="13.5">
      <c r="A16" s="68" t="s">
        <v>40</v>
      </c>
      <c r="B16" s="18">
        <v>0</v>
      </c>
      <c r="C16" s="18">
        <v>0</v>
      </c>
      <c r="D16" s="58">
        <v>14732162</v>
      </c>
      <c r="E16" s="59">
        <v>14732162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7366080</v>
      </c>
      <c r="X16" s="59">
        <v>-7366080</v>
      </c>
      <c r="Y16" s="60">
        <v>-100</v>
      </c>
      <c r="Z16" s="61">
        <v>14732162</v>
      </c>
    </row>
    <row r="17" spans="1:26" ht="13.5">
      <c r="A17" s="57" t="s">
        <v>41</v>
      </c>
      <c r="B17" s="18">
        <v>276636034</v>
      </c>
      <c r="C17" s="18">
        <v>0</v>
      </c>
      <c r="D17" s="58">
        <v>218722162</v>
      </c>
      <c r="E17" s="59">
        <v>218722162</v>
      </c>
      <c r="F17" s="59">
        <v>23215490</v>
      </c>
      <c r="G17" s="59">
        <v>14624536</v>
      </c>
      <c r="H17" s="59">
        <v>23215490</v>
      </c>
      <c r="I17" s="59">
        <v>61055516</v>
      </c>
      <c r="J17" s="59">
        <v>25974470</v>
      </c>
      <c r="K17" s="59">
        <v>14707035</v>
      </c>
      <c r="L17" s="59">
        <v>36719469</v>
      </c>
      <c r="M17" s="59">
        <v>77400974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138456490</v>
      </c>
      <c r="W17" s="59">
        <v>104978082</v>
      </c>
      <c r="X17" s="59">
        <v>33478408</v>
      </c>
      <c r="Y17" s="60">
        <v>31.89</v>
      </c>
      <c r="Z17" s="61">
        <v>218722162</v>
      </c>
    </row>
    <row r="18" spans="1:26" ht="13.5">
      <c r="A18" s="69" t="s">
        <v>42</v>
      </c>
      <c r="B18" s="70">
        <f>SUM(B11:B17)</f>
        <v>539175157</v>
      </c>
      <c r="C18" s="70">
        <f>SUM(C11:C17)</f>
        <v>0</v>
      </c>
      <c r="D18" s="71">
        <f aca="true" t="shared" si="1" ref="D18:Z18">SUM(D11:D17)</f>
        <v>476225205</v>
      </c>
      <c r="E18" s="72">
        <f t="shared" si="1"/>
        <v>476225205</v>
      </c>
      <c r="F18" s="72">
        <f t="shared" si="1"/>
        <v>34086237</v>
      </c>
      <c r="G18" s="72">
        <f t="shared" si="1"/>
        <v>26003881</v>
      </c>
      <c r="H18" s="72">
        <f t="shared" si="1"/>
        <v>34086237</v>
      </c>
      <c r="I18" s="72">
        <f t="shared" si="1"/>
        <v>94176355</v>
      </c>
      <c r="J18" s="72">
        <f t="shared" si="1"/>
        <v>35587746</v>
      </c>
      <c r="K18" s="72">
        <f t="shared" si="1"/>
        <v>31635455</v>
      </c>
      <c r="L18" s="72">
        <f t="shared" si="1"/>
        <v>52306867</v>
      </c>
      <c r="M18" s="72">
        <f t="shared" si="1"/>
        <v>119530068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213706423</v>
      </c>
      <c r="W18" s="72">
        <f t="shared" si="1"/>
        <v>233729610</v>
      </c>
      <c r="X18" s="72">
        <f t="shared" si="1"/>
        <v>-20023187</v>
      </c>
      <c r="Y18" s="66">
        <f>+IF(W18&lt;&gt;0,(X18/W18)*100,0)</f>
        <v>-8.566816587765667</v>
      </c>
      <c r="Z18" s="73">
        <f t="shared" si="1"/>
        <v>476225205</v>
      </c>
    </row>
    <row r="19" spans="1:26" ht="13.5">
      <c r="A19" s="69" t="s">
        <v>43</v>
      </c>
      <c r="B19" s="74">
        <f>+B10-B18</f>
        <v>-137459531</v>
      </c>
      <c r="C19" s="74">
        <f>+C10-C18</f>
        <v>0</v>
      </c>
      <c r="D19" s="75">
        <f aca="true" t="shared" si="2" ref="D19:Z19">+D10-D18</f>
        <v>-48327660</v>
      </c>
      <c r="E19" s="76">
        <f t="shared" si="2"/>
        <v>-48327660</v>
      </c>
      <c r="F19" s="76">
        <f t="shared" si="2"/>
        <v>93952546</v>
      </c>
      <c r="G19" s="76">
        <f t="shared" si="2"/>
        <v>-25611483</v>
      </c>
      <c r="H19" s="76">
        <f t="shared" si="2"/>
        <v>-33847454</v>
      </c>
      <c r="I19" s="76">
        <f t="shared" si="2"/>
        <v>34493609</v>
      </c>
      <c r="J19" s="76">
        <f t="shared" si="2"/>
        <v>-24634593</v>
      </c>
      <c r="K19" s="76">
        <f t="shared" si="2"/>
        <v>-14722197</v>
      </c>
      <c r="L19" s="76">
        <f t="shared" si="2"/>
        <v>33182278</v>
      </c>
      <c r="M19" s="76">
        <f t="shared" si="2"/>
        <v>-6174512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28319097</v>
      </c>
      <c r="W19" s="76">
        <f>IF(E10=E18,0,W10-W18)</f>
        <v>68371499</v>
      </c>
      <c r="X19" s="76">
        <f t="shared" si="2"/>
        <v>-40052402</v>
      </c>
      <c r="Y19" s="77">
        <f>+IF(W19&lt;&gt;0,(X19/W19)*100,0)</f>
        <v>-58.58055269491751</v>
      </c>
      <c r="Z19" s="78">
        <f t="shared" si="2"/>
        <v>-48327660</v>
      </c>
    </row>
    <row r="20" spans="1:26" ht="13.5">
      <c r="A20" s="57" t="s">
        <v>44</v>
      </c>
      <c r="B20" s="18">
        <v>205510882</v>
      </c>
      <c r="C20" s="18">
        <v>0</v>
      </c>
      <c r="D20" s="58">
        <v>172384000</v>
      </c>
      <c r="E20" s="59">
        <v>172384000</v>
      </c>
      <c r="F20" s="59">
        <v>840246</v>
      </c>
      <c r="G20" s="59">
        <v>3113765</v>
      </c>
      <c r="H20" s="59">
        <v>0</v>
      </c>
      <c r="I20" s="59">
        <v>3954011</v>
      </c>
      <c r="J20" s="59">
        <v>7683230</v>
      </c>
      <c r="K20" s="59">
        <v>1647875</v>
      </c>
      <c r="L20" s="59">
        <v>22029582</v>
      </c>
      <c r="M20" s="59">
        <v>31360687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35314698</v>
      </c>
      <c r="W20" s="59">
        <v>137907200</v>
      </c>
      <c r="X20" s="59">
        <v>-102592502</v>
      </c>
      <c r="Y20" s="60">
        <v>-74.39</v>
      </c>
      <c r="Z20" s="61">
        <v>172384000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68051351</v>
      </c>
      <c r="C22" s="85">
        <f>SUM(C19:C21)</f>
        <v>0</v>
      </c>
      <c r="D22" s="86">
        <f aca="true" t="shared" si="3" ref="D22:Z22">SUM(D19:D21)</f>
        <v>124056340</v>
      </c>
      <c r="E22" s="87">
        <f t="shared" si="3"/>
        <v>124056340</v>
      </c>
      <c r="F22" s="87">
        <f t="shared" si="3"/>
        <v>94792792</v>
      </c>
      <c r="G22" s="87">
        <f t="shared" si="3"/>
        <v>-22497718</v>
      </c>
      <c r="H22" s="87">
        <f t="shared" si="3"/>
        <v>-33847454</v>
      </c>
      <c r="I22" s="87">
        <f t="shared" si="3"/>
        <v>38447620</v>
      </c>
      <c r="J22" s="87">
        <f t="shared" si="3"/>
        <v>-16951363</v>
      </c>
      <c r="K22" s="87">
        <f t="shared" si="3"/>
        <v>-13074322</v>
      </c>
      <c r="L22" s="87">
        <f t="shared" si="3"/>
        <v>55211860</v>
      </c>
      <c r="M22" s="87">
        <f t="shared" si="3"/>
        <v>25186175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63633795</v>
      </c>
      <c r="W22" s="87">
        <f t="shared" si="3"/>
        <v>206278699</v>
      </c>
      <c r="X22" s="87">
        <f t="shared" si="3"/>
        <v>-142644904</v>
      </c>
      <c r="Y22" s="88">
        <f>+IF(W22&lt;&gt;0,(X22/W22)*100,0)</f>
        <v>-69.15154336900292</v>
      </c>
      <c r="Z22" s="89">
        <f t="shared" si="3"/>
        <v>124056340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68051351</v>
      </c>
      <c r="C24" s="74">
        <f>SUM(C22:C23)</f>
        <v>0</v>
      </c>
      <c r="D24" s="75">
        <f aca="true" t="shared" si="4" ref="D24:Z24">SUM(D22:D23)</f>
        <v>124056340</v>
      </c>
      <c r="E24" s="76">
        <f t="shared" si="4"/>
        <v>124056340</v>
      </c>
      <c r="F24" s="76">
        <f t="shared" si="4"/>
        <v>94792792</v>
      </c>
      <c r="G24" s="76">
        <f t="shared" si="4"/>
        <v>-22497718</v>
      </c>
      <c r="H24" s="76">
        <f t="shared" si="4"/>
        <v>-33847454</v>
      </c>
      <c r="I24" s="76">
        <f t="shared" si="4"/>
        <v>38447620</v>
      </c>
      <c r="J24" s="76">
        <f t="shared" si="4"/>
        <v>-16951363</v>
      </c>
      <c r="K24" s="76">
        <f t="shared" si="4"/>
        <v>-13074322</v>
      </c>
      <c r="L24" s="76">
        <f t="shared" si="4"/>
        <v>55211860</v>
      </c>
      <c r="M24" s="76">
        <f t="shared" si="4"/>
        <v>25186175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63633795</v>
      </c>
      <c r="W24" s="76">
        <f t="shared" si="4"/>
        <v>206278699</v>
      </c>
      <c r="X24" s="76">
        <f t="shared" si="4"/>
        <v>-142644904</v>
      </c>
      <c r="Y24" s="77">
        <f>+IF(W24&lt;&gt;0,(X24/W24)*100,0)</f>
        <v>-69.15154336900292</v>
      </c>
      <c r="Z24" s="78">
        <f t="shared" si="4"/>
        <v>124056340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200436391</v>
      </c>
      <c r="C27" s="21">
        <v>0</v>
      </c>
      <c r="D27" s="98">
        <v>197384000</v>
      </c>
      <c r="E27" s="99">
        <v>197384000</v>
      </c>
      <c r="F27" s="99">
        <v>840246</v>
      </c>
      <c r="G27" s="99">
        <v>4113765</v>
      </c>
      <c r="H27" s="99">
        <v>6814786</v>
      </c>
      <c r="I27" s="99">
        <v>11768797</v>
      </c>
      <c r="J27" s="99">
        <v>9013700</v>
      </c>
      <c r="K27" s="99">
        <v>10512103</v>
      </c>
      <c r="L27" s="99">
        <v>28544032</v>
      </c>
      <c r="M27" s="99">
        <v>48069835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59838632</v>
      </c>
      <c r="W27" s="99">
        <v>98692000</v>
      </c>
      <c r="X27" s="99">
        <v>-38853368</v>
      </c>
      <c r="Y27" s="100">
        <v>-39.37</v>
      </c>
      <c r="Z27" s="101">
        <v>197384000</v>
      </c>
    </row>
    <row r="28" spans="1:26" ht="13.5">
      <c r="A28" s="102" t="s">
        <v>44</v>
      </c>
      <c r="B28" s="18">
        <v>179321454</v>
      </c>
      <c r="C28" s="18">
        <v>0</v>
      </c>
      <c r="D28" s="58">
        <v>166884000</v>
      </c>
      <c r="E28" s="59">
        <v>166884000</v>
      </c>
      <c r="F28" s="59">
        <v>840246</v>
      </c>
      <c r="G28" s="59">
        <v>3113765</v>
      </c>
      <c r="H28" s="59">
        <v>3575436</v>
      </c>
      <c r="I28" s="59">
        <v>7529447</v>
      </c>
      <c r="J28" s="59">
        <v>7683230</v>
      </c>
      <c r="K28" s="59">
        <v>10512103</v>
      </c>
      <c r="L28" s="59">
        <v>25109172</v>
      </c>
      <c r="M28" s="59">
        <v>43304505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50833952</v>
      </c>
      <c r="W28" s="59">
        <v>83442000</v>
      </c>
      <c r="X28" s="59">
        <v>-32608048</v>
      </c>
      <c r="Y28" s="60">
        <v>-39.08</v>
      </c>
      <c r="Z28" s="61">
        <v>166884000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21114937</v>
      </c>
      <c r="C31" s="18">
        <v>0</v>
      </c>
      <c r="D31" s="58">
        <v>30500000</v>
      </c>
      <c r="E31" s="59">
        <v>30500000</v>
      </c>
      <c r="F31" s="59">
        <v>0</v>
      </c>
      <c r="G31" s="59">
        <v>1000000</v>
      </c>
      <c r="H31" s="59">
        <v>3239350</v>
      </c>
      <c r="I31" s="59">
        <v>4239350</v>
      </c>
      <c r="J31" s="59">
        <v>1330470</v>
      </c>
      <c r="K31" s="59">
        <v>0</v>
      </c>
      <c r="L31" s="59">
        <v>3434860</v>
      </c>
      <c r="M31" s="59">
        <v>4765330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9004680</v>
      </c>
      <c r="W31" s="59">
        <v>15250000</v>
      </c>
      <c r="X31" s="59">
        <v>-6245320</v>
      </c>
      <c r="Y31" s="60">
        <v>-40.95</v>
      </c>
      <c r="Z31" s="61">
        <v>30500000</v>
      </c>
    </row>
    <row r="32" spans="1:26" ht="13.5">
      <c r="A32" s="69" t="s">
        <v>50</v>
      </c>
      <c r="B32" s="21">
        <f>SUM(B28:B31)</f>
        <v>200436391</v>
      </c>
      <c r="C32" s="21">
        <f>SUM(C28:C31)</f>
        <v>0</v>
      </c>
      <c r="D32" s="98">
        <f aca="true" t="shared" si="5" ref="D32:Z32">SUM(D28:D31)</f>
        <v>197384000</v>
      </c>
      <c r="E32" s="99">
        <f t="shared" si="5"/>
        <v>197384000</v>
      </c>
      <c r="F32" s="99">
        <f t="shared" si="5"/>
        <v>840246</v>
      </c>
      <c r="G32" s="99">
        <f t="shared" si="5"/>
        <v>4113765</v>
      </c>
      <c r="H32" s="99">
        <f t="shared" si="5"/>
        <v>6814786</v>
      </c>
      <c r="I32" s="99">
        <f t="shared" si="5"/>
        <v>11768797</v>
      </c>
      <c r="J32" s="99">
        <f t="shared" si="5"/>
        <v>9013700</v>
      </c>
      <c r="K32" s="99">
        <f t="shared" si="5"/>
        <v>10512103</v>
      </c>
      <c r="L32" s="99">
        <f t="shared" si="5"/>
        <v>28544032</v>
      </c>
      <c r="M32" s="99">
        <f t="shared" si="5"/>
        <v>48069835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59838632</v>
      </c>
      <c r="W32" s="99">
        <f t="shared" si="5"/>
        <v>98692000</v>
      </c>
      <c r="X32" s="99">
        <f t="shared" si="5"/>
        <v>-38853368</v>
      </c>
      <c r="Y32" s="100">
        <f>+IF(W32&lt;&gt;0,(X32/W32)*100,0)</f>
        <v>-39.36830543509099</v>
      </c>
      <c r="Z32" s="101">
        <f t="shared" si="5"/>
        <v>197384000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72942586</v>
      </c>
      <c r="C35" s="18">
        <v>0</v>
      </c>
      <c r="D35" s="58">
        <v>85676525</v>
      </c>
      <c r="E35" s="59">
        <v>85676525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42838263</v>
      </c>
      <c r="X35" s="59">
        <v>-42838263</v>
      </c>
      <c r="Y35" s="60">
        <v>-100</v>
      </c>
      <c r="Z35" s="61">
        <v>85676525</v>
      </c>
    </row>
    <row r="36" spans="1:26" ht="13.5">
      <c r="A36" s="57" t="s">
        <v>53</v>
      </c>
      <c r="B36" s="18">
        <v>1090024165</v>
      </c>
      <c r="C36" s="18">
        <v>0</v>
      </c>
      <c r="D36" s="58">
        <v>892030227</v>
      </c>
      <c r="E36" s="59">
        <v>892030227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446015114</v>
      </c>
      <c r="X36" s="59">
        <v>-446015114</v>
      </c>
      <c r="Y36" s="60">
        <v>-100</v>
      </c>
      <c r="Z36" s="61">
        <v>892030227</v>
      </c>
    </row>
    <row r="37" spans="1:26" ht="13.5">
      <c r="A37" s="57" t="s">
        <v>54</v>
      </c>
      <c r="B37" s="18">
        <v>224601750</v>
      </c>
      <c r="C37" s="18">
        <v>0</v>
      </c>
      <c r="D37" s="58">
        <v>40997004</v>
      </c>
      <c r="E37" s="59">
        <v>40997004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20498502</v>
      </c>
      <c r="X37" s="59">
        <v>-20498502</v>
      </c>
      <c r="Y37" s="60">
        <v>-100</v>
      </c>
      <c r="Z37" s="61">
        <v>40997004</v>
      </c>
    </row>
    <row r="38" spans="1:26" ht="13.5">
      <c r="A38" s="57" t="s">
        <v>55</v>
      </c>
      <c r="B38" s="18">
        <v>4748000</v>
      </c>
      <c r="C38" s="18">
        <v>0</v>
      </c>
      <c r="D38" s="58">
        <v>2983614</v>
      </c>
      <c r="E38" s="59">
        <v>2983614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1491807</v>
      </c>
      <c r="X38" s="59">
        <v>-1491807</v>
      </c>
      <c r="Y38" s="60">
        <v>-100</v>
      </c>
      <c r="Z38" s="61">
        <v>2983614</v>
      </c>
    </row>
    <row r="39" spans="1:26" ht="13.5">
      <c r="A39" s="57" t="s">
        <v>56</v>
      </c>
      <c r="B39" s="18">
        <v>933617001</v>
      </c>
      <c r="C39" s="18">
        <v>0</v>
      </c>
      <c r="D39" s="58">
        <v>933726134</v>
      </c>
      <c r="E39" s="59">
        <v>933726134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466863067</v>
      </c>
      <c r="X39" s="59">
        <v>-466863067</v>
      </c>
      <c r="Y39" s="60">
        <v>-100</v>
      </c>
      <c r="Z39" s="61">
        <v>933726134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234533518</v>
      </c>
      <c r="C42" s="18">
        <v>0</v>
      </c>
      <c r="D42" s="58">
        <v>184988490</v>
      </c>
      <c r="E42" s="59">
        <v>184988490</v>
      </c>
      <c r="F42" s="59">
        <v>285024557</v>
      </c>
      <c r="G42" s="59">
        <v>-63759489</v>
      </c>
      <c r="H42" s="59">
        <v>20435113</v>
      </c>
      <c r="I42" s="59">
        <v>241700181</v>
      </c>
      <c r="J42" s="59">
        <v>-5163791</v>
      </c>
      <c r="K42" s="59">
        <v>20444837</v>
      </c>
      <c r="L42" s="59">
        <v>54553784</v>
      </c>
      <c r="M42" s="59">
        <v>69834830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311535011</v>
      </c>
      <c r="W42" s="59">
        <v>237623991</v>
      </c>
      <c r="X42" s="59">
        <v>73911020</v>
      </c>
      <c r="Y42" s="60">
        <v>31.1</v>
      </c>
      <c r="Z42" s="61">
        <v>184988490</v>
      </c>
    </row>
    <row r="43" spans="1:26" ht="13.5">
      <c r="A43" s="57" t="s">
        <v>59</v>
      </c>
      <c r="B43" s="18">
        <v>-145068939</v>
      </c>
      <c r="C43" s="18">
        <v>0</v>
      </c>
      <c r="D43" s="58">
        <v>-197384000</v>
      </c>
      <c r="E43" s="59">
        <v>-197384000</v>
      </c>
      <c r="F43" s="59">
        <v>-27539660</v>
      </c>
      <c r="G43" s="59">
        <v>-7771646</v>
      </c>
      <c r="H43" s="59">
        <v>-6502989</v>
      </c>
      <c r="I43" s="59">
        <v>-41814295</v>
      </c>
      <c r="J43" s="59">
        <v>-8348831</v>
      </c>
      <c r="K43" s="59">
        <v>-10378333</v>
      </c>
      <c r="L43" s="59">
        <v>-26795378</v>
      </c>
      <c r="M43" s="59">
        <v>-45522542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-87336837</v>
      </c>
      <c r="W43" s="59">
        <v>-98692002</v>
      </c>
      <c r="X43" s="59">
        <v>11355165</v>
      </c>
      <c r="Y43" s="60">
        <v>-11.51</v>
      </c>
      <c r="Z43" s="61">
        <v>-197384000</v>
      </c>
    </row>
    <row r="44" spans="1:26" ht="13.5">
      <c r="A44" s="57" t="s">
        <v>60</v>
      </c>
      <c r="B44" s="18">
        <v>-139133257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14628722</v>
      </c>
      <c r="C45" s="21">
        <v>0</v>
      </c>
      <c r="D45" s="98">
        <v>5250973</v>
      </c>
      <c r="E45" s="99">
        <v>5250973</v>
      </c>
      <c r="F45" s="99">
        <v>259207920</v>
      </c>
      <c r="G45" s="99">
        <v>187676785</v>
      </c>
      <c r="H45" s="99">
        <v>201608909</v>
      </c>
      <c r="I45" s="99">
        <v>201608909</v>
      </c>
      <c r="J45" s="99">
        <v>188096287</v>
      </c>
      <c r="K45" s="99">
        <v>198162791</v>
      </c>
      <c r="L45" s="99">
        <v>225921197</v>
      </c>
      <c r="M45" s="99">
        <v>225921197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225921197</v>
      </c>
      <c r="W45" s="99">
        <v>156578472</v>
      </c>
      <c r="X45" s="99">
        <v>69342725</v>
      </c>
      <c r="Y45" s="100">
        <v>44.29</v>
      </c>
      <c r="Z45" s="101">
        <v>5250973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9324479</v>
      </c>
      <c r="C49" s="51">
        <v>0</v>
      </c>
      <c r="D49" s="128">
        <v>9311148</v>
      </c>
      <c r="E49" s="53">
        <v>9307382</v>
      </c>
      <c r="F49" s="53">
        <v>0</v>
      </c>
      <c r="G49" s="53">
        <v>0</v>
      </c>
      <c r="H49" s="53">
        <v>0</v>
      </c>
      <c r="I49" s="53">
        <v>10041869</v>
      </c>
      <c r="J49" s="53">
        <v>0</v>
      </c>
      <c r="K49" s="53">
        <v>0</v>
      </c>
      <c r="L49" s="53">
        <v>0</v>
      </c>
      <c r="M49" s="53">
        <v>5330901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4312632</v>
      </c>
      <c r="W49" s="53">
        <v>339879654</v>
      </c>
      <c r="X49" s="53">
        <v>0</v>
      </c>
      <c r="Y49" s="53">
        <v>387508065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4926069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4926069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36.75873348939303</v>
      </c>
      <c r="C58" s="5">
        <f>IF(C67=0,0,+(C76/C67)*100)</f>
        <v>0</v>
      </c>
      <c r="D58" s="6">
        <f aca="true" t="shared" si="6" ref="D58:Z58">IF(D67=0,0,+(D76/D67)*100)</f>
        <v>64.79151180076687</v>
      </c>
      <c r="E58" s="7">
        <f t="shared" si="6"/>
        <v>64.79151180076687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5.251348826406608</v>
      </c>
      <c r="K58" s="7">
        <f t="shared" si="6"/>
        <v>93.50090979217343</v>
      </c>
      <c r="L58" s="7">
        <f t="shared" si="6"/>
        <v>0</v>
      </c>
      <c r="M58" s="7">
        <f t="shared" si="6"/>
        <v>53.42674268992242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259.1901017195006</v>
      </c>
      <c r="W58" s="7">
        <f t="shared" si="6"/>
        <v>73.04528276726853</v>
      </c>
      <c r="X58" s="7">
        <f t="shared" si="6"/>
        <v>0</v>
      </c>
      <c r="Y58" s="7">
        <f t="shared" si="6"/>
        <v>0</v>
      </c>
      <c r="Z58" s="8">
        <f t="shared" si="6"/>
        <v>64.79151180076687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349.31011274991863</v>
      </c>
      <c r="W59" s="10">
        <f t="shared" si="7"/>
        <v>101.92809234507898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72.81996007323099</v>
      </c>
      <c r="C60" s="12">
        <f t="shared" si="7"/>
        <v>0</v>
      </c>
      <c r="D60" s="3">
        <f t="shared" si="7"/>
        <v>40.98643250805603</v>
      </c>
      <c r="E60" s="13">
        <f t="shared" si="7"/>
        <v>40.98643250805603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10.027699851938216</v>
      </c>
      <c r="K60" s="13">
        <f t="shared" si="7"/>
        <v>179.5922925014636</v>
      </c>
      <c r="L60" s="13">
        <f t="shared" si="7"/>
        <v>0</v>
      </c>
      <c r="M60" s="13">
        <f t="shared" si="7"/>
        <v>102.32019853722034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176.7168203920788</v>
      </c>
      <c r="W60" s="13">
        <f t="shared" si="7"/>
        <v>54.646484914190175</v>
      </c>
      <c r="X60" s="13">
        <f t="shared" si="7"/>
        <v>0</v>
      </c>
      <c r="Y60" s="13">
        <f t="shared" si="7"/>
        <v>0</v>
      </c>
      <c r="Z60" s="14">
        <f t="shared" si="7"/>
        <v>40.98643250805603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43.343914008479025</v>
      </c>
      <c r="E62" s="13">
        <f t="shared" si="7"/>
        <v>43.343914008479025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82.11158547166953</v>
      </c>
      <c r="X62" s="13">
        <f t="shared" si="7"/>
        <v>0</v>
      </c>
      <c r="Y62" s="13">
        <f t="shared" si="7"/>
        <v>0</v>
      </c>
      <c r="Z62" s="14">
        <f t="shared" si="7"/>
        <v>43.343914008479025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38.333543375813825</v>
      </c>
      <c r="E64" s="13">
        <f t="shared" si="7"/>
        <v>38.333543375813825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38.33191632487177</v>
      </c>
      <c r="X64" s="13">
        <f t="shared" si="7"/>
        <v>0</v>
      </c>
      <c r="Y64" s="13">
        <f t="shared" si="7"/>
        <v>0</v>
      </c>
      <c r="Z64" s="14">
        <f t="shared" si="7"/>
        <v>38.333543375813825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94765444</v>
      </c>
      <c r="C67" s="23"/>
      <c r="D67" s="24">
        <v>102115228</v>
      </c>
      <c r="E67" s="25">
        <v>102115228</v>
      </c>
      <c r="F67" s="25"/>
      <c r="G67" s="25"/>
      <c r="H67" s="25"/>
      <c r="I67" s="25"/>
      <c r="J67" s="25">
        <v>7887783</v>
      </c>
      <c r="K67" s="25">
        <v>7929833</v>
      </c>
      <c r="L67" s="25"/>
      <c r="M67" s="25">
        <v>15817616</v>
      </c>
      <c r="N67" s="25"/>
      <c r="O67" s="25"/>
      <c r="P67" s="25"/>
      <c r="Q67" s="25"/>
      <c r="R67" s="25"/>
      <c r="S67" s="25"/>
      <c r="T67" s="25"/>
      <c r="U67" s="25"/>
      <c r="V67" s="25">
        <v>15817616</v>
      </c>
      <c r="W67" s="25">
        <v>45940059</v>
      </c>
      <c r="X67" s="25"/>
      <c r="Y67" s="24"/>
      <c r="Z67" s="26">
        <v>102115228</v>
      </c>
    </row>
    <row r="68" spans="1:26" ht="13.5" hidden="1">
      <c r="A68" s="36" t="s">
        <v>31</v>
      </c>
      <c r="B68" s="18">
        <v>45248696</v>
      </c>
      <c r="C68" s="18"/>
      <c r="D68" s="19">
        <v>49379681</v>
      </c>
      <c r="E68" s="20">
        <v>49379681</v>
      </c>
      <c r="F68" s="20"/>
      <c r="G68" s="20"/>
      <c r="H68" s="20"/>
      <c r="I68" s="20"/>
      <c r="J68" s="20">
        <v>3757075</v>
      </c>
      <c r="K68" s="20">
        <v>3801334</v>
      </c>
      <c r="L68" s="20"/>
      <c r="M68" s="20">
        <v>7558409</v>
      </c>
      <c r="N68" s="20"/>
      <c r="O68" s="20"/>
      <c r="P68" s="20"/>
      <c r="Q68" s="20"/>
      <c r="R68" s="20"/>
      <c r="S68" s="20"/>
      <c r="T68" s="20"/>
      <c r="U68" s="20"/>
      <c r="V68" s="20">
        <v>7558409</v>
      </c>
      <c r="W68" s="20">
        <v>24690000</v>
      </c>
      <c r="X68" s="20"/>
      <c r="Y68" s="19"/>
      <c r="Z68" s="22">
        <v>49379681</v>
      </c>
    </row>
    <row r="69" spans="1:26" ht="13.5" hidden="1">
      <c r="A69" s="37" t="s">
        <v>32</v>
      </c>
      <c r="B69" s="18">
        <v>47836578</v>
      </c>
      <c r="C69" s="18"/>
      <c r="D69" s="19">
        <v>40946035</v>
      </c>
      <c r="E69" s="20">
        <v>40946035</v>
      </c>
      <c r="F69" s="20"/>
      <c r="G69" s="20"/>
      <c r="H69" s="20"/>
      <c r="I69" s="20"/>
      <c r="J69" s="20">
        <v>4130708</v>
      </c>
      <c r="K69" s="20">
        <v>4128499</v>
      </c>
      <c r="L69" s="20"/>
      <c r="M69" s="20">
        <v>8259207</v>
      </c>
      <c r="N69" s="20"/>
      <c r="O69" s="20"/>
      <c r="P69" s="20"/>
      <c r="Q69" s="20"/>
      <c r="R69" s="20"/>
      <c r="S69" s="20"/>
      <c r="T69" s="20"/>
      <c r="U69" s="20"/>
      <c r="V69" s="20">
        <v>8259207</v>
      </c>
      <c r="W69" s="20">
        <v>15355059</v>
      </c>
      <c r="X69" s="20"/>
      <c r="Y69" s="19"/>
      <c r="Z69" s="22">
        <v>40946035</v>
      </c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>
        <v>28475197</v>
      </c>
      <c r="C71" s="18"/>
      <c r="D71" s="19">
        <v>21680091</v>
      </c>
      <c r="E71" s="20">
        <v>21680091</v>
      </c>
      <c r="F71" s="20"/>
      <c r="G71" s="20"/>
      <c r="H71" s="20"/>
      <c r="I71" s="20"/>
      <c r="J71" s="20">
        <v>2423994</v>
      </c>
      <c r="K71" s="20">
        <v>2421785</v>
      </c>
      <c r="L71" s="20"/>
      <c r="M71" s="20">
        <v>4845779</v>
      </c>
      <c r="N71" s="20"/>
      <c r="O71" s="20"/>
      <c r="P71" s="20"/>
      <c r="Q71" s="20"/>
      <c r="R71" s="20"/>
      <c r="S71" s="20"/>
      <c r="T71" s="20"/>
      <c r="U71" s="20"/>
      <c r="V71" s="20">
        <v>4845779</v>
      </c>
      <c r="W71" s="20">
        <v>5722089</v>
      </c>
      <c r="X71" s="20"/>
      <c r="Y71" s="19"/>
      <c r="Z71" s="22">
        <v>21680091</v>
      </c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>
        <v>19361381</v>
      </c>
      <c r="C73" s="18"/>
      <c r="D73" s="19">
        <v>19265944</v>
      </c>
      <c r="E73" s="20">
        <v>19265944</v>
      </c>
      <c r="F73" s="20"/>
      <c r="G73" s="20"/>
      <c r="H73" s="20"/>
      <c r="I73" s="20"/>
      <c r="J73" s="20">
        <v>1706714</v>
      </c>
      <c r="K73" s="20">
        <v>1706714</v>
      </c>
      <c r="L73" s="20"/>
      <c r="M73" s="20">
        <v>3413428</v>
      </c>
      <c r="N73" s="20"/>
      <c r="O73" s="20"/>
      <c r="P73" s="20"/>
      <c r="Q73" s="20"/>
      <c r="R73" s="20"/>
      <c r="S73" s="20"/>
      <c r="T73" s="20"/>
      <c r="U73" s="20"/>
      <c r="V73" s="20">
        <v>3413428</v>
      </c>
      <c r="W73" s="20">
        <v>9632970</v>
      </c>
      <c r="X73" s="20"/>
      <c r="Y73" s="19"/>
      <c r="Z73" s="22">
        <v>19265944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1680170</v>
      </c>
      <c r="C75" s="27"/>
      <c r="D75" s="28">
        <v>11789512</v>
      </c>
      <c r="E75" s="29">
        <v>11789512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5895000</v>
      </c>
      <c r="X75" s="29"/>
      <c r="Y75" s="28"/>
      <c r="Z75" s="30">
        <v>11789512</v>
      </c>
    </row>
    <row r="76" spans="1:26" ht="13.5" hidden="1">
      <c r="A76" s="41" t="s">
        <v>112</v>
      </c>
      <c r="B76" s="31">
        <v>34834577</v>
      </c>
      <c r="C76" s="31"/>
      <c r="D76" s="32">
        <v>66162000</v>
      </c>
      <c r="E76" s="33">
        <v>66162000</v>
      </c>
      <c r="F76" s="33">
        <v>813545</v>
      </c>
      <c r="G76" s="33">
        <v>5103616</v>
      </c>
      <c r="H76" s="33">
        <v>26629697</v>
      </c>
      <c r="I76" s="33">
        <v>32546858</v>
      </c>
      <c r="J76" s="33">
        <v>414215</v>
      </c>
      <c r="K76" s="33">
        <v>7414466</v>
      </c>
      <c r="L76" s="33">
        <v>622156</v>
      </c>
      <c r="M76" s="33">
        <v>8450837</v>
      </c>
      <c r="N76" s="33"/>
      <c r="O76" s="33"/>
      <c r="P76" s="33"/>
      <c r="Q76" s="33"/>
      <c r="R76" s="33"/>
      <c r="S76" s="33"/>
      <c r="T76" s="33"/>
      <c r="U76" s="33"/>
      <c r="V76" s="33">
        <v>40997695</v>
      </c>
      <c r="W76" s="33">
        <v>33557046</v>
      </c>
      <c r="X76" s="33"/>
      <c r="Y76" s="32"/>
      <c r="Z76" s="34">
        <v>66162000</v>
      </c>
    </row>
    <row r="77" spans="1:26" ht="13.5" hidden="1">
      <c r="A77" s="36" t="s">
        <v>31</v>
      </c>
      <c r="B77" s="18"/>
      <c r="C77" s="18"/>
      <c r="D77" s="19">
        <v>49379681</v>
      </c>
      <c r="E77" s="20">
        <v>49379681</v>
      </c>
      <c r="F77" s="20">
        <v>213234</v>
      </c>
      <c r="G77" s="20"/>
      <c r="H77" s="20">
        <v>26189053</v>
      </c>
      <c r="I77" s="20">
        <v>26402287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26402287</v>
      </c>
      <c r="W77" s="20">
        <v>25166046</v>
      </c>
      <c r="X77" s="20"/>
      <c r="Y77" s="19"/>
      <c r="Z77" s="22">
        <v>49379681</v>
      </c>
    </row>
    <row r="78" spans="1:26" ht="13.5" hidden="1">
      <c r="A78" s="37" t="s">
        <v>32</v>
      </c>
      <c r="B78" s="18">
        <v>34834577</v>
      </c>
      <c r="C78" s="18"/>
      <c r="D78" s="19">
        <v>16782319</v>
      </c>
      <c r="E78" s="20">
        <v>16782319</v>
      </c>
      <c r="F78" s="20">
        <v>600311</v>
      </c>
      <c r="G78" s="20">
        <v>5103616</v>
      </c>
      <c r="H78" s="20">
        <v>440644</v>
      </c>
      <c r="I78" s="20">
        <v>6144571</v>
      </c>
      <c r="J78" s="20">
        <v>414215</v>
      </c>
      <c r="K78" s="20">
        <v>7414466</v>
      </c>
      <c r="L78" s="20">
        <v>622156</v>
      </c>
      <c r="M78" s="20">
        <v>8450837</v>
      </c>
      <c r="N78" s="20"/>
      <c r="O78" s="20"/>
      <c r="P78" s="20"/>
      <c r="Q78" s="20"/>
      <c r="R78" s="20"/>
      <c r="S78" s="20"/>
      <c r="T78" s="20"/>
      <c r="U78" s="20"/>
      <c r="V78" s="20">
        <v>14595408</v>
      </c>
      <c r="W78" s="20">
        <v>8391000</v>
      </c>
      <c r="X78" s="20"/>
      <c r="Y78" s="19"/>
      <c r="Z78" s="22">
        <v>16782319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>
        <v>9397000</v>
      </c>
      <c r="E80" s="20">
        <v>9397000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4698498</v>
      </c>
      <c r="X80" s="20"/>
      <c r="Y80" s="19"/>
      <c r="Z80" s="22">
        <v>9397000</v>
      </c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>
        <v>7385319</v>
      </c>
      <c r="E82" s="20">
        <v>7385319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3692502</v>
      </c>
      <c r="X82" s="20"/>
      <c r="Y82" s="19"/>
      <c r="Z82" s="22">
        <v>7385319</v>
      </c>
    </row>
    <row r="83" spans="1:26" ht="13.5" hidden="1">
      <c r="A83" s="38" t="s">
        <v>109</v>
      </c>
      <c r="B83" s="18">
        <v>34834577</v>
      </c>
      <c r="C83" s="18"/>
      <c r="D83" s="19"/>
      <c r="E83" s="20"/>
      <c r="F83" s="20">
        <v>600311</v>
      </c>
      <c r="G83" s="20">
        <v>5103616</v>
      </c>
      <c r="H83" s="20">
        <v>440644</v>
      </c>
      <c r="I83" s="20">
        <v>6144571</v>
      </c>
      <c r="J83" s="20">
        <v>414215</v>
      </c>
      <c r="K83" s="20">
        <v>7414466</v>
      </c>
      <c r="L83" s="20">
        <v>622156</v>
      </c>
      <c r="M83" s="20">
        <v>8450837</v>
      </c>
      <c r="N83" s="20"/>
      <c r="O83" s="20"/>
      <c r="P83" s="20"/>
      <c r="Q83" s="20"/>
      <c r="R83" s="20"/>
      <c r="S83" s="20"/>
      <c r="T83" s="20"/>
      <c r="U83" s="20"/>
      <c r="V83" s="20">
        <v>14595408</v>
      </c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294054715</v>
      </c>
      <c r="C5" s="18">
        <v>0</v>
      </c>
      <c r="D5" s="58">
        <v>413697037</v>
      </c>
      <c r="E5" s="59">
        <v>413697037</v>
      </c>
      <c r="F5" s="59">
        <v>51176122</v>
      </c>
      <c r="G5" s="59">
        <v>20088078</v>
      </c>
      <c r="H5" s="59">
        <v>33854035</v>
      </c>
      <c r="I5" s="59">
        <v>105118235</v>
      </c>
      <c r="J5" s="59">
        <v>19704136</v>
      </c>
      <c r="K5" s="59">
        <v>29202711</v>
      </c>
      <c r="L5" s="59">
        <v>23819116</v>
      </c>
      <c r="M5" s="59">
        <v>72725963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177844198</v>
      </c>
      <c r="W5" s="59">
        <v>206524753</v>
      </c>
      <c r="X5" s="59">
        <v>-28680555</v>
      </c>
      <c r="Y5" s="60">
        <v>-13.89</v>
      </c>
      <c r="Z5" s="61">
        <v>413697037</v>
      </c>
    </row>
    <row r="6" spans="1:26" ht="13.5">
      <c r="A6" s="57" t="s">
        <v>32</v>
      </c>
      <c r="B6" s="18">
        <v>1430644778</v>
      </c>
      <c r="C6" s="18">
        <v>0</v>
      </c>
      <c r="D6" s="58">
        <v>1700589131</v>
      </c>
      <c r="E6" s="59">
        <v>1700589131</v>
      </c>
      <c r="F6" s="59">
        <v>156004056</v>
      </c>
      <c r="G6" s="59">
        <v>108301454</v>
      </c>
      <c r="H6" s="59">
        <v>129855072</v>
      </c>
      <c r="I6" s="59">
        <v>394160582</v>
      </c>
      <c r="J6" s="59">
        <v>107877943</v>
      </c>
      <c r="K6" s="59">
        <v>164218364</v>
      </c>
      <c r="L6" s="59">
        <v>4285829</v>
      </c>
      <c r="M6" s="59">
        <v>276382136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670542718</v>
      </c>
      <c r="W6" s="59">
        <v>849702150</v>
      </c>
      <c r="X6" s="59">
        <v>-179159432</v>
      </c>
      <c r="Y6" s="60">
        <v>-21.08</v>
      </c>
      <c r="Z6" s="61">
        <v>1700589131</v>
      </c>
    </row>
    <row r="7" spans="1:26" ht="13.5">
      <c r="A7" s="57" t="s">
        <v>33</v>
      </c>
      <c r="B7" s="18">
        <v>10588115</v>
      </c>
      <c r="C7" s="18">
        <v>0</v>
      </c>
      <c r="D7" s="58">
        <v>4039370</v>
      </c>
      <c r="E7" s="59">
        <v>4039370</v>
      </c>
      <c r="F7" s="59">
        <v>0</v>
      </c>
      <c r="G7" s="59">
        <v>13846</v>
      </c>
      <c r="H7" s="59">
        <v>-77</v>
      </c>
      <c r="I7" s="59">
        <v>13769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13769</v>
      </c>
      <c r="W7" s="59">
        <v>2056614</v>
      </c>
      <c r="X7" s="59">
        <v>-2042845</v>
      </c>
      <c r="Y7" s="60">
        <v>-99.33</v>
      </c>
      <c r="Z7" s="61">
        <v>4039370</v>
      </c>
    </row>
    <row r="8" spans="1:26" ht="13.5">
      <c r="A8" s="57" t="s">
        <v>34</v>
      </c>
      <c r="B8" s="18">
        <v>359816628</v>
      </c>
      <c r="C8" s="18">
        <v>0</v>
      </c>
      <c r="D8" s="58">
        <v>409108000</v>
      </c>
      <c r="E8" s="59">
        <v>409108000</v>
      </c>
      <c r="F8" s="59">
        <v>166690000</v>
      </c>
      <c r="G8" s="59">
        <v>0</v>
      </c>
      <c r="H8" s="59">
        <v>0</v>
      </c>
      <c r="I8" s="59">
        <v>166690000</v>
      </c>
      <c r="J8" s="59">
        <v>2725000</v>
      </c>
      <c r="K8" s="59">
        <v>3632000</v>
      </c>
      <c r="L8" s="59">
        <v>130586000</v>
      </c>
      <c r="M8" s="59">
        <v>136943000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303633000</v>
      </c>
      <c r="W8" s="59">
        <v>203908333</v>
      </c>
      <c r="X8" s="59">
        <v>99724667</v>
      </c>
      <c r="Y8" s="60">
        <v>48.91</v>
      </c>
      <c r="Z8" s="61">
        <v>409108000</v>
      </c>
    </row>
    <row r="9" spans="1:26" ht="13.5">
      <c r="A9" s="57" t="s">
        <v>35</v>
      </c>
      <c r="B9" s="18">
        <v>315306763</v>
      </c>
      <c r="C9" s="18">
        <v>0</v>
      </c>
      <c r="D9" s="58">
        <v>193206487</v>
      </c>
      <c r="E9" s="59">
        <v>193206487</v>
      </c>
      <c r="F9" s="59">
        <v>20722379</v>
      </c>
      <c r="G9" s="59">
        <v>10214380</v>
      </c>
      <c r="H9" s="59">
        <v>19912483</v>
      </c>
      <c r="I9" s="59">
        <v>50849242</v>
      </c>
      <c r="J9" s="59">
        <v>16282597</v>
      </c>
      <c r="K9" s="59">
        <v>42302541</v>
      </c>
      <c r="L9" s="59">
        <v>25022475</v>
      </c>
      <c r="M9" s="59">
        <v>83607613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134456855</v>
      </c>
      <c r="W9" s="59">
        <v>95785077</v>
      </c>
      <c r="X9" s="59">
        <v>38671778</v>
      </c>
      <c r="Y9" s="60">
        <v>40.37</v>
      </c>
      <c r="Z9" s="61">
        <v>193206487</v>
      </c>
    </row>
    <row r="10" spans="1:26" ht="25.5">
      <c r="A10" s="62" t="s">
        <v>97</v>
      </c>
      <c r="B10" s="63">
        <f>SUM(B5:B9)</f>
        <v>2410410999</v>
      </c>
      <c r="C10" s="63">
        <f>SUM(C5:C9)</f>
        <v>0</v>
      </c>
      <c r="D10" s="64">
        <f aca="true" t="shared" si="0" ref="D10:Z10">SUM(D5:D9)</f>
        <v>2720640025</v>
      </c>
      <c r="E10" s="65">
        <f t="shared" si="0"/>
        <v>2720640025</v>
      </c>
      <c r="F10" s="65">
        <f t="shared" si="0"/>
        <v>394592557</v>
      </c>
      <c r="G10" s="65">
        <f t="shared" si="0"/>
        <v>138617758</v>
      </c>
      <c r="H10" s="65">
        <f t="shared" si="0"/>
        <v>183621513</v>
      </c>
      <c r="I10" s="65">
        <f t="shared" si="0"/>
        <v>716831828</v>
      </c>
      <c r="J10" s="65">
        <f t="shared" si="0"/>
        <v>146589676</v>
      </c>
      <c r="K10" s="65">
        <f t="shared" si="0"/>
        <v>239355616</v>
      </c>
      <c r="L10" s="65">
        <f t="shared" si="0"/>
        <v>183713420</v>
      </c>
      <c r="M10" s="65">
        <f t="shared" si="0"/>
        <v>569658712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1286490540</v>
      </c>
      <c r="W10" s="65">
        <f t="shared" si="0"/>
        <v>1357976927</v>
      </c>
      <c r="X10" s="65">
        <f t="shared" si="0"/>
        <v>-71486387</v>
      </c>
      <c r="Y10" s="66">
        <f>+IF(W10&lt;&gt;0,(X10/W10)*100,0)</f>
        <v>-5.264182739682145</v>
      </c>
      <c r="Z10" s="67">
        <f t="shared" si="0"/>
        <v>2720640025</v>
      </c>
    </row>
    <row r="11" spans="1:26" ht="13.5">
      <c r="A11" s="57" t="s">
        <v>36</v>
      </c>
      <c r="B11" s="18">
        <v>579462120</v>
      </c>
      <c r="C11" s="18">
        <v>0</v>
      </c>
      <c r="D11" s="58">
        <v>652667779</v>
      </c>
      <c r="E11" s="59">
        <v>652667779</v>
      </c>
      <c r="F11" s="59">
        <v>44987364</v>
      </c>
      <c r="G11" s="59">
        <v>44823642</v>
      </c>
      <c r="H11" s="59">
        <v>49696829</v>
      </c>
      <c r="I11" s="59">
        <v>139507835</v>
      </c>
      <c r="J11" s="59">
        <v>48898488</v>
      </c>
      <c r="K11" s="59">
        <v>51694355</v>
      </c>
      <c r="L11" s="59">
        <v>49067352</v>
      </c>
      <c r="M11" s="59">
        <v>149660195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289168030</v>
      </c>
      <c r="W11" s="59">
        <v>325429982</v>
      </c>
      <c r="X11" s="59">
        <v>-36261952</v>
      </c>
      <c r="Y11" s="60">
        <v>-11.14</v>
      </c>
      <c r="Z11" s="61">
        <v>652667779</v>
      </c>
    </row>
    <row r="12" spans="1:26" ht="13.5">
      <c r="A12" s="57" t="s">
        <v>37</v>
      </c>
      <c r="B12" s="18">
        <v>33181840</v>
      </c>
      <c r="C12" s="18">
        <v>0</v>
      </c>
      <c r="D12" s="58">
        <v>33907256</v>
      </c>
      <c r="E12" s="59">
        <v>33907256</v>
      </c>
      <c r="F12" s="59">
        <v>2762606</v>
      </c>
      <c r="G12" s="59">
        <v>2762606</v>
      </c>
      <c r="H12" s="59">
        <v>2762606</v>
      </c>
      <c r="I12" s="59">
        <v>8287818</v>
      </c>
      <c r="J12" s="59">
        <v>2762606</v>
      </c>
      <c r="K12" s="59">
        <v>2762606</v>
      </c>
      <c r="L12" s="59">
        <v>2762606</v>
      </c>
      <c r="M12" s="59">
        <v>8287818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16575636</v>
      </c>
      <c r="W12" s="59">
        <v>16676000</v>
      </c>
      <c r="X12" s="59">
        <v>-100364</v>
      </c>
      <c r="Y12" s="60">
        <v>-0.6</v>
      </c>
      <c r="Z12" s="61">
        <v>33907256</v>
      </c>
    </row>
    <row r="13" spans="1:26" ht="13.5">
      <c r="A13" s="57" t="s">
        <v>98</v>
      </c>
      <c r="B13" s="18">
        <v>434791075</v>
      </c>
      <c r="C13" s="18">
        <v>0</v>
      </c>
      <c r="D13" s="58">
        <v>428189005</v>
      </c>
      <c r="E13" s="59">
        <v>428189005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207706850</v>
      </c>
      <c r="M13" s="59">
        <v>207706850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207706850</v>
      </c>
      <c r="W13" s="59">
        <v>213591417</v>
      </c>
      <c r="X13" s="59">
        <v>-5884567</v>
      </c>
      <c r="Y13" s="60">
        <v>-2.76</v>
      </c>
      <c r="Z13" s="61">
        <v>428189005</v>
      </c>
    </row>
    <row r="14" spans="1:26" ht="13.5">
      <c r="A14" s="57" t="s">
        <v>38</v>
      </c>
      <c r="B14" s="18">
        <v>45826281</v>
      </c>
      <c r="C14" s="18">
        <v>0</v>
      </c>
      <c r="D14" s="58">
        <v>11000000</v>
      </c>
      <c r="E14" s="59">
        <v>11000000</v>
      </c>
      <c r="F14" s="59">
        <v>212877</v>
      </c>
      <c r="G14" s="59">
        <v>211051</v>
      </c>
      <c r="H14" s="59">
        <v>1025859</v>
      </c>
      <c r="I14" s="59">
        <v>1449787</v>
      </c>
      <c r="J14" s="59">
        <v>207852</v>
      </c>
      <c r="K14" s="59">
        <v>199445</v>
      </c>
      <c r="L14" s="59">
        <v>1049492</v>
      </c>
      <c r="M14" s="59">
        <v>1456789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2906576</v>
      </c>
      <c r="W14" s="59">
        <v>5488667</v>
      </c>
      <c r="X14" s="59">
        <v>-2582091</v>
      </c>
      <c r="Y14" s="60">
        <v>-47.04</v>
      </c>
      <c r="Z14" s="61">
        <v>11000000</v>
      </c>
    </row>
    <row r="15" spans="1:26" ht="13.5">
      <c r="A15" s="57" t="s">
        <v>39</v>
      </c>
      <c r="B15" s="18">
        <v>841182818</v>
      </c>
      <c r="C15" s="18">
        <v>0</v>
      </c>
      <c r="D15" s="58">
        <v>996901131</v>
      </c>
      <c r="E15" s="59">
        <v>996901131</v>
      </c>
      <c r="F15" s="59">
        <v>95176</v>
      </c>
      <c r="G15" s="59">
        <v>30977866</v>
      </c>
      <c r="H15" s="59">
        <v>5558991</v>
      </c>
      <c r="I15" s="59">
        <v>36632033</v>
      </c>
      <c r="J15" s="59">
        <v>38163653</v>
      </c>
      <c r="K15" s="59">
        <v>45415216</v>
      </c>
      <c r="L15" s="59">
        <v>102281095</v>
      </c>
      <c r="M15" s="59">
        <v>185859964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222491997</v>
      </c>
      <c r="W15" s="59">
        <v>497221126</v>
      </c>
      <c r="X15" s="59">
        <v>-274729129</v>
      </c>
      <c r="Y15" s="60">
        <v>-55.25</v>
      </c>
      <c r="Z15" s="61">
        <v>996901131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952014189</v>
      </c>
      <c r="C17" s="18">
        <v>0</v>
      </c>
      <c r="D17" s="58">
        <v>996413152</v>
      </c>
      <c r="E17" s="59">
        <v>996413152</v>
      </c>
      <c r="F17" s="59">
        <v>8865955</v>
      </c>
      <c r="G17" s="59">
        <v>18638985</v>
      </c>
      <c r="H17" s="59">
        <v>24950675</v>
      </c>
      <c r="I17" s="59">
        <v>52455615</v>
      </c>
      <c r="J17" s="59">
        <v>28854345</v>
      </c>
      <c r="K17" s="59">
        <v>52766801</v>
      </c>
      <c r="L17" s="59">
        <v>55935061</v>
      </c>
      <c r="M17" s="59">
        <v>137556207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190011822</v>
      </c>
      <c r="W17" s="59">
        <v>497270000</v>
      </c>
      <c r="X17" s="59">
        <v>-307258178</v>
      </c>
      <c r="Y17" s="60">
        <v>-61.79</v>
      </c>
      <c r="Z17" s="61">
        <v>996413152</v>
      </c>
    </row>
    <row r="18" spans="1:26" ht="13.5">
      <c r="A18" s="69" t="s">
        <v>42</v>
      </c>
      <c r="B18" s="70">
        <f>SUM(B11:B17)</f>
        <v>2886458323</v>
      </c>
      <c r="C18" s="70">
        <f>SUM(C11:C17)</f>
        <v>0</v>
      </c>
      <c r="D18" s="71">
        <f aca="true" t="shared" si="1" ref="D18:Z18">SUM(D11:D17)</f>
        <v>3119078323</v>
      </c>
      <c r="E18" s="72">
        <f t="shared" si="1"/>
        <v>3119078323</v>
      </c>
      <c r="F18" s="72">
        <f t="shared" si="1"/>
        <v>56923978</v>
      </c>
      <c r="G18" s="72">
        <f t="shared" si="1"/>
        <v>97414150</v>
      </c>
      <c r="H18" s="72">
        <f t="shared" si="1"/>
        <v>83994960</v>
      </c>
      <c r="I18" s="72">
        <f t="shared" si="1"/>
        <v>238333088</v>
      </c>
      <c r="J18" s="72">
        <f t="shared" si="1"/>
        <v>118886944</v>
      </c>
      <c r="K18" s="72">
        <f t="shared" si="1"/>
        <v>152838423</v>
      </c>
      <c r="L18" s="72">
        <f t="shared" si="1"/>
        <v>418802456</v>
      </c>
      <c r="M18" s="72">
        <f t="shared" si="1"/>
        <v>690527823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928860911</v>
      </c>
      <c r="W18" s="72">
        <f t="shared" si="1"/>
        <v>1555677192</v>
      </c>
      <c r="X18" s="72">
        <f t="shared" si="1"/>
        <v>-626816281</v>
      </c>
      <c r="Y18" s="66">
        <f>+IF(W18&lt;&gt;0,(X18/W18)*100,0)</f>
        <v>-40.29218170860732</v>
      </c>
      <c r="Z18" s="73">
        <f t="shared" si="1"/>
        <v>3119078323</v>
      </c>
    </row>
    <row r="19" spans="1:26" ht="13.5">
      <c r="A19" s="69" t="s">
        <v>43</v>
      </c>
      <c r="B19" s="74">
        <f>+B10-B18</f>
        <v>-476047324</v>
      </c>
      <c r="C19" s="74">
        <f>+C10-C18</f>
        <v>0</v>
      </c>
      <c r="D19" s="75">
        <f aca="true" t="shared" si="2" ref="D19:Z19">+D10-D18</f>
        <v>-398438298</v>
      </c>
      <c r="E19" s="76">
        <f t="shared" si="2"/>
        <v>-398438298</v>
      </c>
      <c r="F19" s="76">
        <f t="shared" si="2"/>
        <v>337668579</v>
      </c>
      <c r="G19" s="76">
        <f t="shared" si="2"/>
        <v>41203608</v>
      </c>
      <c r="H19" s="76">
        <f t="shared" si="2"/>
        <v>99626553</v>
      </c>
      <c r="I19" s="76">
        <f t="shared" si="2"/>
        <v>478498740</v>
      </c>
      <c r="J19" s="76">
        <f t="shared" si="2"/>
        <v>27702732</v>
      </c>
      <c r="K19" s="76">
        <f t="shared" si="2"/>
        <v>86517193</v>
      </c>
      <c r="L19" s="76">
        <f t="shared" si="2"/>
        <v>-235089036</v>
      </c>
      <c r="M19" s="76">
        <f t="shared" si="2"/>
        <v>-120869111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357629629</v>
      </c>
      <c r="W19" s="76">
        <f>IF(E10=E18,0,W10-W18)</f>
        <v>-197700265</v>
      </c>
      <c r="X19" s="76">
        <f t="shared" si="2"/>
        <v>555329894</v>
      </c>
      <c r="Y19" s="77">
        <f>+IF(W19&lt;&gt;0,(X19/W19)*100,0)</f>
        <v>-280.8948657706655</v>
      </c>
      <c r="Z19" s="78">
        <f t="shared" si="2"/>
        <v>-398438298</v>
      </c>
    </row>
    <row r="20" spans="1:26" ht="13.5">
      <c r="A20" s="57" t="s">
        <v>44</v>
      </c>
      <c r="B20" s="18">
        <v>178023188</v>
      </c>
      <c r="C20" s="18">
        <v>0</v>
      </c>
      <c r="D20" s="58">
        <v>168889550</v>
      </c>
      <c r="E20" s="59">
        <v>168889550</v>
      </c>
      <c r="F20" s="59">
        <v>97353000</v>
      </c>
      <c r="G20" s="59">
        <v>0</v>
      </c>
      <c r="H20" s="59">
        <v>7120000</v>
      </c>
      <c r="I20" s="59">
        <v>104473000</v>
      </c>
      <c r="J20" s="59">
        <v>6000000</v>
      </c>
      <c r="K20" s="59">
        <v>8400000</v>
      </c>
      <c r="L20" s="59">
        <v>19500000</v>
      </c>
      <c r="M20" s="59">
        <v>33900000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138373000</v>
      </c>
      <c r="W20" s="59">
        <v>91769129</v>
      </c>
      <c r="X20" s="59">
        <v>46603871</v>
      </c>
      <c r="Y20" s="60">
        <v>50.78</v>
      </c>
      <c r="Z20" s="61">
        <v>168889550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-298024136</v>
      </c>
      <c r="C22" s="85">
        <f>SUM(C19:C21)</f>
        <v>0</v>
      </c>
      <c r="D22" s="86">
        <f aca="true" t="shared" si="3" ref="D22:Z22">SUM(D19:D21)</f>
        <v>-229548748</v>
      </c>
      <c r="E22" s="87">
        <f t="shared" si="3"/>
        <v>-229548748</v>
      </c>
      <c r="F22" s="87">
        <f t="shared" si="3"/>
        <v>435021579</v>
      </c>
      <c r="G22" s="87">
        <f t="shared" si="3"/>
        <v>41203608</v>
      </c>
      <c r="H22" s="87">
        <f t="shared" si="3"/>
        <v>106746553</v>
      </c>
      <c r="I22" s="87">
        <f t="shared" si="3"/>
        <v>582971740</v>
      </c>
      <c r="J22" s="87">
        <f t="shared" si="3"/>
        <v>33702732</v>
      </c>
      <c r="K22" s="87">
        <f t="shared" si="3"/>
        <v>94917193</v>
      </c>
      <c r="L22" s="87">
        <f t="shared" si="3"/>
        <v>-215589036</v>
      </c>
      <c r="M22" s="87">
        <f t="shared" si="3"/>
        <v>-86969111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496002629</v>
      </c>
      <c r="W22" s="87">
        <f t="shared" si="3"/>
        <v>-105931136</v>
      </c>
      <c r="X22" s="87">
        <f t="shared" si="3"/>
        <v>601933765</v>
      </c>
      <c r="Y22" s="88">
        <f>+IF(W22&lt;&gt;0,(X22/W22)*100,0)</f>
        <v>-568.2311997484857</v>
      </c>
      <c r="Z22" s="89">
        <f t="shared" si="3"/>
        <v>-229548748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-298024136</v>
      </c>
      <c r="C24" s="74">
        <f>SUM(C22:C23)</f>
        <v>0</v>
      </c>
      <c r="D24" s="75">
        <f aca="true" t="shared" si="4" ref="D24:Z24">SUM(D22:D23)</f>
        <v>-229548748</v>
      </c>
      <c r="E24" s="76">
        <f t="shared" si="4"/>
        <v>-229548748</v>
      </c>
      <c r="F24" s="76">
        <f t="shared" si="4"/>
        <v>435021579</v>
      </c>
      <c r="G24" s="76">
        <f t="shared" si="4"/>
        <v>41203608</v>
      </c>
      <c r="H24" s="76">
        <f t="shared" si="4"/>
        <v>106746553</v>
      </c>
      <c r="I24" s="76">
        <f t="shared" si="4"/>
        <v>582971740</v>
      </c>
      <c r="J24" s="76">
        <f t="shared" si="4"/>
        <v>33702732</v>
      </c>
      <c r="K24" s="76">
        <f t="shared" si="4"/>
        <v>94917193</v>
      </c>
      <c r="L24" s="76">
        <f t="shared" si="4"/>
        <v>-215589036</v>
      </c>
      <c r="M24" s="76">
        <f t="shared" si="4"/>
        <v>-86969111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496002629</v>
      </c>
      <c r="W24" s="76">
        <f t="shared" si="4"/>
        <v>-105931136</v>
      </c>
      <c r="X24" s="76">
        <f t="shared" si="4"/>
        <v>601933765</v>
      </c>
      <c r="Y24" s="77">
        <f>+IF(W24&lt;&gt;0,(X24/W24)*100,0)</f>
        <v>-568.2311997484857</v>
      </c>
      <c r="Z24" s="78">
        <f t="shared" si="4"/>
        <v>-229548748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175241380</v>
      </c>
      <c r="C27" s="21">
        <v>0</v>
      </c>
      <c r="D27" s="98">
        <v>220389550</v>
      </c>
      <c r="E27" s="99">
        <v>220389550</v>
      </c>
      <c r="F27" s="99">
        <v>3379940</v>
      </c>
      <c r="G27" s="99">
        <v>5843727</v>
      </c>
      <c r="H27" s="99">
        <v>7999917</v>
      </c>
      <c r="I27" s="99">
        <v>17223584</v>
      </c>
      <c r="J27" s="99">
        <v>29552238</v>
      </c>
      <c r="K27" s="99">
        <v>27598313</v>
      </c>
      <c r="L27" s="99">
        <v>9703343</v>
      </c>
      <c r="M27" s="99">
        <v>66853894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84077478</v>
      </c>
      <c r="W27" s="99">
        <v>110194775</v>
      </c>
      <c r="X27" s="99">
        <v>-26117297</v>
      </c>
      <c r="Y27" s="100">
        <v>-23.7</v>
      </c>
      <c r="Z27" s="101">
        <v>220389550</v>
      </c>
    </row>
    <row r="28" spans="1:26" ht="13.5">
      <c r="A28" s="102" t="s">
        <v>44</v>
      </c>
      <c r="B28" s="18">
        <v>173502366</v>
      </c>
      <c r="C28" s="18">
        <v>0</v>
      </c>
      <c r="D28" s="58">
        <v>168889550</v>
      </c>
      <c r="E28" s="59">
        <v>168889550</v>
      </c>
      <c r="F28" s="59">
        <v>3379940</v>
      </c>
      <c r="G28" s="59">
        <v>5843727</v>
      </c>
      <c r="H28" s="59">
        <v>7999917</v>
      </c>
      <c r="I28" s="59">
        <v>17223584</v>
      </c>
      <c r="J28" s="59">
        <v>29444602</v>
      </c>
      <c r="K28" s="59">
        <v>26857989</v>
      </c>
      <c r="L28" s="59">
        <v>9644124</v>
      </c>
      <c r="M28" s="59">
        <v>65946715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83170299</v>
      </c>
      <c r="W28" s="59">
        <v>84444775</v>
      </c>
      <c r="X28" s="59">
        <v>-1274476</v>
      </c>
      <c r="Y28" s="60">
        <v>-1.51</v>
      </c>
      <c r="Z28" s="61">
        <v>168889550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30000000</v>
      </c>
      <c r="E30" s="59">
        <v>30000000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15000000</v>
      </c>
      <c r="X30" s="59">
        <v>-15000000</v>
      </c>
      <c r="Y30" s="60">
        <v>-100</v>
      </c>
      <c r="Z30" s="61">
        <v>30000000</v>
      </c>
    </row>
    <row r="31" spans="1:26" ht="13.5">
      <c r="A31" s="57" t="s">
        <v>49</v>
      </c>
      <c r="B31" s="18">
        <v>1739014</v>
      </c>
      <c r="C31" s="18">
        <v>0</v>
      </c>
      <c r="D31" s="58">
        <v>21500000</v>
      </c>
      <c r="E31" s="59">
        <v>21500000</v>
      </c>
      <c r="F31" s="59">
        <v>0</v>
      </c>
      <c r="G31" s="59">
        <v>0</v>
      </c>
      <c r="H31" s="59">
        <v>0</v>
      </c>
      <c r="I31" s="59">
        <v>0</v>
      </c>
      <c r="J31" s="59">
        <v>107637</v>
      </c>
      <c r="K31" s="59">
        <v>740324</v>
      </c>
      <c r="L31" s="59">
        <v>59219</v>
      </c>
      <c r="M31" s="59">
        <v>907180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907180</v>
      </c>
      <c r="W31" s="59">
        <v>10750000</v>
      </c>
      <c r="X31" s="59">
        <v>-9842820</v>
      </c>
      <c r="Y31" s="60">
        <v>-91.56</v>
      </c>
      <c r="Z31" s="61">
        <v>21500000</v>
      </c>
    </row>
    <row r="32" spans="1:26" ht="13.5">
      <c r="A32" s="69" t="s">
        <v>50</v>
      </c>
      <c r="B32" s="21">
        <f>SUM(B28:B31)</f>
        <v>175241380</v>
      </c>
      <c r="C32" s="21">
        <f>SUM(C28:C31)</f>
        <v>0</v>
      </c>
      <c r="D32" s="98">
        <f aca="true" t="shared" si="5" ref="D32:Z32">SUM(D28:D31)</f>
        <v>220389550</v>
      </c>
      <c r="E32" s="99">
        <f t="shared" si="5"/>
        <v>220389550</v>
      </c>
      <c r="F32" s="99">
        <f t="shared" si="5"/>
        <v>3379940</v>
      </c>
      <c r="G32" s="99">
        <f t="shared" si="5"/>
        <v>5843727</v>
      </c>
      <c r="H32" s="99">
        <f t="shared" si="5"/>
        <v>7999917</v>
      </c>
      <c r="I32" s="99">
        <f t="shared" si="5"/>
        <v>17223584</v>
      </c>
      <c r="J32" s="99">
        <f t="shared" si="5"/>
        <v>29552239</v>
      </c>
      <c r="K32" s="99">
        <f t="shared" si="5"/>
        <v>27598313</v>
      </c>
      <c r="L32" s="99">
        <f t="shared" si="5"/>
        <v>9703343</v>
      </c>
      <c r="M32" s="99">
        <f t="shared" si="5"/>
        <v>66853895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84077479</v>
      </c>
      <c r="W32" s="99">
        <f t="shared" si="5"/>
        <v>110194775</v>
      </c>
      <c r="X32" s="99">
        <f t="shared" si="5"/>
        <v>-26117296</v>
      </c>
      <c r="Y32" s="100">
        <f>+IF(W32&lt;&gt;0,(X32/W32)*100,0)</f>
        <v>-23.701029381837753</v>
      </c>
      <c r="Z32" s="101">
        <f t="shared" si="5"/>
        <v>220389550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679718246</v>
      </c>
      <c r="C35" s="18">
        <v>0</v>
      </c>
      <c r="D35" s="58">
        <v>470000000</v>
      </c>
      <c r="E35" s="59">
        <v>470000000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235000000</v>
      </c>
      <c r="X35" s="59">
        <v>-235000000</v>
      </c>
      <c r="Y35" s="60">
        <v>-100</v>
      </c>
      <c r="Z35" s="61">
        <v>470000000</v>
      </c>
    </row>
    <row r="36" spans="1:26" ht="13.5">
      <c r="A36" s="57" t="s">
        <v>53</v>
      </c>
      <c r="B36" s="18">
        <v>5363985854</v>
      </c>
      <c r="C36" s="18">
        <v>0</v>
      </c>
      <c r="D36" s="58">
        <v>5133700550</v>
      </c>
      <c r="E36" s="59">
        <v>5133700550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2566850275</v>
      </c>
      <c r="X36" s="59">
        <v>-2566850275</v>
      </c>
      <c r="Y36" s="60">
        <v>-100</v>
      </c>
      <c r="Z36" s="61">
        <v>5133700550</v>
      </c>
    </row>
    <row r="37" spans="1:26" ht="13.5">
      <c r="A37" s="57" t="s">
        <v>54</v>
      </c>
      <c r="B37" s="18">
        <v>996348334</v>
      </c>
      <c r="C37" s="18">
        <v>0</v>
      </c>
      <c r="D37" s="58">
        <v>732745875</v>
      </c>
      <c r="E37" s="59">
        <v>732745875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366372938</v>
      </c>
      <c r="X37" s="59">
        <v>-366372938</v>
      </c>
      <c r="Y37" s="60">
        <v>-100</v>
      </c>
      <c r="Z37" s="61">
        <v>732745875</v>
      </c>
    </row>
    <row r="38" spans="1:26" ht="13.5">
      <c r="A38" s="57" t="s">
        <v>55</v>
      </c>
      <c r="B38" s="18">
        <v>494048723</v>
      </c>
      <c r="C38" s="18">
        <v>0</v>
      </c>
      <c r="D38" s="58">
        <v>104000000</v>
      </c>
      <c r="E38" s="59">
        <v>104000000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52000000</v>
      </c>
      <c r="X38" s="59">
        <v>-52000000</v>
      </c>
      <c r="Y38" s="60">
        <v>-100</v>
      </c>
      <c r="Z38" s="61">
        <v>104000000</v>
      </c>
    </row>
    <row r="39" spans="1:26" ht="13.5">
      <c r="A39" s="57" t="s">
        <v>56</v>
      </c>
      <c r="B39" s="18">
        <v>4553307043</v>
      </c>
      <c r="C39" s="18">
        <v>0</v>
      </c>
      <c r="D39" s="58">
        <v>4766954675</v>
      </c>
      <c r="E39" s="59">
        <v>4766954675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2383477338</v>
      </c>
      <c r="X39" s="59">
        <v>-2383477338</v>
      </c>
      <c r="Y39" s="60">
        <v>-100</v>
      </c>
      <c r="Z39" s="61">
        <v>4766954675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213861811</v>
      </c>
      <c r="C42" s="18">
        <v>0</v>
      </c>
      <c r="D42" s="58">
        <v>232228945</v>
      </c>
      <c r="E42" s="59">
        <v>232228945</v>
      </c>
      <c r="F42" s="59">
        <v>391429661</v>
      </c>
      <c r="G42" s="59">
        <v>-65251735</v>
      </c>
      <c r="H42" s="59">
        <v>-12461314</v>
      </c>
      <c r="I42" s="59">
        <v>313716612</v>
      </c>
      <c r="J42" s="59">
        <v>-4935186</v>
      </c>
      <c r="K42" s="59">
        <v>132091310</v>
      </c>
      <c r="L42" s="59">
        <v>48312568</v>
      </c>
      <c r="M42" s="59">
        <v>175468692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489185304</v>
      </c>
      <c r="W42" s="59">
        <v>255963298</v>
      </c>
      <c r="X42" s="59">
        <v>233222006</v>
      </c>
      <c r="Y42" s="60">
        <v>91.12</v>
      </c>
      <c r="Z42" s="61">
        <v>232228945</v>
      </c>
    </row>
    <row r="43" spans="1:26" ht="13.5">
      <c r="A43" s="57" t="s">
        <v>59</v>
      </c>
      <c r="B43" s="18">
        <v>-158251548</v>
      </c>
      <c r="C43" s="18">
        <v>0</v>
      </c>
      <c r="D43" s="58">
        <v>-220390000</v>
      </c>
      <c r="E43" s="59">
        <v>-220390000</v>
      </c>
      <c r="F43" s="59">
        <v>-3379940</v>
      </c>
      <c r="G43" s="59">
        <v>-5843728</v>
      </c>
      <c r="H43" s="59">
        <v>-7999917</v>
      </c>
      <c r="I43" s="59">
        <v>-17223585</v>
      </c>
      <c r="J43" s="59">
        <v>-29552238</v>
      </c>
      <c r="K43" s="59">
        <v>-27598314</v>
      </c>
      <c r="L43" s="59">
        <v>-9703343</v>
      </c>
      <c r="M43" s="59">
        <v>-66853895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-84077480</v>
      </c>
      <c r="W43" s="59">
        <v>-129760100</v>
      </c>
      <c r="X43" s="59">
        <v>45682620</v>
      </c>
      <c r="Y43" s="60">
        <v>-35.21</v>
      </c>
      <c r="Z43" s="61">
        <v>-220390000</v>
      </c>
    </row>
    <row r="44" spans="1:26" ht="13.5">
      <c r="A44" s="57" t="s">
        <v>60</v>
      </c>
      <c r="B44" s="18">
        <v>-9988265</v>
      </c>
      <c r="C44" s="18">
        <v>0</v>
      </c>
      <c r="D44" s="58">
        <v>13000000</v>
      </c>
      <c r="E44" s="59">
        <v>13000000</v>
      </c>
      <c r="F44" s="59">
        <v>-391412</v>
      </c>
      <c r="G44" s="59">
        <v>-391414</v>
      </c>
      <c r="H44" s="59">
        <v>-3182611</v>
      </c>
      <c r="I44" s="59">
        <v>-3965437</v>
      </c>
      <c r="J44" s="59">
        <v>-391412</v>
      </c>
      <c r="K44" s="59">
        <v>-391412</v>
      </c>
      <c r="L44" s="59">
        <v>-5453391</v>
      </c>
      <c r="M44" s="59">
        <v>-6236215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-10201652</v>
      </c>
      <c r="W44" s="59">
        <v>19465000</v>
      </c>
      <c r="X44" s="59">
        <v>-29666652</v>
      </c>
      <c r="Y44" s="60">
        <v>-152.41</v>
      </c>
      <c r="Z44" s="61">
        <v>13000000</v>
      </c>
    </row>
    <row r="45" spans="1:26" ht="13.5">
      <c r="A45" s="69" t="s">
        <v>61</v>
      </c>
      <c r="B45" s="21">
        <v>0</v>
      </c>
      <c r="C45" s="21">
        <v>0</v>
      </c>
      <c r="D45" s="98">
        <v>110000000</v>
      </c>
      <c r="E45" s="99">
        <v>110000000</v>
      </c>
      <c r="F45" s="99">
        <v>279742122</v>
      </c>
      <c r="G45" s="99">
        <v>208255245</v>
      </c>
      <c r="H45" s="99">
        <v>184611403</v>
      </c>
      <c r="I45" s="99">
        <v>184611403</v>
      </c>
      <c r="J45" s="99">
        <v>149732567</v>
      </c>
      <c r="K45" s="99">
        <v>253834151</v>
      </c>
      <c r="L45" s="99">
        <v>286989985</v>
      </c>
      <c r="M45" s="99">
        <v>286989985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286989985</v>
      </c>
      <c r="W45" s="99">
        <v>230829253</v>
      </c>
      <c r="X45" s="99">
        <v>56160732</v>
      </c>
      <c r="Y45" s="100">
        <v>24.33</v>
      </c>
      <c r="Z45" s="101">
        <v>110000000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187106404</v>
      </c>
      <c r="C49" s="51">
        <v>0</v>
      </c>
      <c r="D49" s="128">
        <v>125518009</v>
      </c>
      <c r="E49" s="53">
        <v>99046392</v>
      </c>
      <c r="F49" s="53">
        <v>0</v>
      </c>
      <c r="G49" s="53">
        <v>0</v>
      </c>
      <c r="H49" s="53">
        <v>0</v>
      </c>
      <c r="I49" s="53">
        <v>96554218</v>
      </c>
      <c r="J49" s="53">
        <v>0</v>
      </c>
      <c r="K49" s="53">
        <v>0</v>
      </c>
      <c r="L49" s="53">
        <v>0</v>
      </c>
      <c r="M49" s="53">
        <v>84593640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87873316</v>
      </c>
      <c r="W49" s="53">
        <v>419934803</v>
      </c>
      <c r="X49" s="53">
        <v>2192463727</v>
      </c>
      <c r="Y49" s="53">
        <v>3293090509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343568990</v>
      </c>
      <c r="C51" s="51">
        <v>0</v>
      </c>
      <c r="D51" s="128">
        <v>17196277</v>
      </c>
      <c r="E51" s="53">
        <v>77648965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366691045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805105277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63.03700905193048</v>
      </c>
      <c r="C58" s="5">
        <f>IF(C67=0,0,+(C76/C67)*100)</f>
        <v>0</v>
      </c>
      <c r="D58" s="6">
        <f aca="true" t="shared" si="6" ref="D58:Z58">IF(D67=0,0,+(D76/D67)*100)</f>
        <v>77.7937489428584</v>
      </c>
      <c r="E58" s="7">
        <f t="shared" si="6"/>
        <v>77.7937489428584</v>
      </c>
      <c r="F58" s="7">
        <f t="shared" si="6"/>
        <v>36.00776652117516</v>
      </c>
      <c r="G58" s="7">
        <f t="shared" si="6"/>
        <v>76.63852528281505</v>
      </c>
      <c r="H58" s="7">
        <f t="shared" si="6"/>
        <v>59.49853543867479</v>
      </c>
      <c r="I58" s="7">
        <f t="shared" si="6"/>
        <v>54.09984831963541</v>
      </c>
      <c r="J58" s="7">
        <f t="shared" si="6"/>
        <v>99.62872174700644</v>
      </c>
      <c r="K58" s="7">
        <f t="shared" si="6"/>
        <v>58.2597491081318</v>
      </c>
      <c r="L58" s="7">
        <f t="shared" si="6"/>
        <v>195.57177853054782</v>
      </c>
      <c r="M58" s="7">
        <f t="shared" si="6"/>
        <v>88.63039623554165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69.25989946561982</v>
      </c>
      <c r="W58" s="7">
        <f t="shared" si="6"/>
        <v>81.26841001143784</v>
      </c>
      <c r="X58" s="7">
        <f t="shared" si="6"/>
        <v>0</v>
      </c>
      <c r="Y58" s="7">
        <f t="shared" si="6"/>
        <v>0</v>
      </c>
      <c r="Z58" s="8">
        <f t="shared" si="6"/>
        <v>77.7937489428584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89.99999992748316</v>
      </c>
      <c r="E59" s="10">
        <f t="shared" si="7"/>
        <v>89.99999992748316</v>
      </c>
      <c r="F59" s="10">
        <f t="shared" si="7"/>
        <v>53.27640691492802</v>
      </c>
      <c r="G59" s="10">
        <f t="shared" si="7"/>
        <v>156.1829409463663</v>
      </c>
      <c r="H59" s="10">
        <f t="shared" si="7"/>
        <v>83.27417396478735</v>
      </c>
      <c r="I59" s="10">
        <f t="shared" si="7"/>
        <v>82.60281196692468</v>
      </c>
      <c r="J59" s="10">
        <f t="shared" si="7"/>
        <v>182.36089620981096</v>
      </c>
      <c r="K59" s="10">
        <f t="shared" si="7"/>
        <v>181.17917887828975</v>
      </c>
      <c r="L59" s="10">
        <f t="shared" si="7"/>
        <v>114.8439597842338</v>
      </c>
      <c r="M59" s="10">
        <f t="shared" si="7"/>
        <v>159.77332194281152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114.16020723937253</v>
      </c>
      <c r="W59" s="10">
        <f t="shared" si="7"/>
        <v>105.63954917307177</v>
      </c>
      <c r="X59" s="10">
        <f t="shared" si="7"/>
        <v>0</v>
      </c>
      <c r="Y59" s="10">
        <f t="shared" si="7"/>
        <v>0</v>
      </c>
      <c r="Z59" s="11">
        <f t="shared" si="7"/>
        <v>89.99999992748316</v>
      </c>
    </row>
    <row r="60" spans="1:26" ht="13.5">
      <c r="A60" s="37" t="s">
        <v>32</v>
      </c>
      <c r="B60" s="12">
        <f t="shared" si="7"/>
        <v>49.72353919988935</v>
      </c>
      <c r="C60" s="12">
        <f t="shared" si="7"/>
        <v>0</v>
      </c>
      <c r="D60" s="3">
        <f t="shared" si="7"/>
        <v>78.7700984077382</v>
      </c>
      <c r="E60" s="13">
        <f t="shared" si="7"/>
        <v>78.7700984077382</v>
      </c>
      <c r="F60" s="13">
        <f t="shared" si="7"/>
        <v>34.919466452846585</v>
      </c>
      <c r="G60" s="13">
        <f t="shared" si="7"/>
        <v>68.94161180883131</v>
      </c>
      <c r="H60" s="13">
        <f t="shared" si="7"/>
        <v>62.188680623888146</v>
      </c>
      <c r="I60" s="13">
        <f t="shared" si="7"/>
        <v>53.251318773423165</v>
      </c>
      <c r="J60" s="13">
        <f t="shared" si="7"/>
        <v>98.31396488529633</v>
      </c>
      <c r="K60" s="13">
        <f t="shared" si="7"/>
        <v>51.057538851136044</v>
      </c>
      <c r="L60" s="13">
        <f t="shared" si="7"/>
        <v>1734.8520437936277</v>
      </c>
      <c r="M60" s="13">
        <f t="shared" si="7"/>
        <v>95.61317305978125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70.71189131905538</v>
      </c>
      <c r="W60" s="13">
        <f t="shared" si="7"/>
        <v>79.65122649154178</v>
      </c>
      <c r="X60" s="13">
        <f t="shared" si="7"/>
        <v>0</v>
      </c>
      <c r="Y60" s="13">
        <f t="shared" si="7"/>
        <v>0</v>
      </c>
      <c r="Z60" s="14">
        <f t="shared" si="7"/>
        <v>78.7700984077382</v>
      </c>
    </row>
    <row r="61" spans="1:26" ht="13.5">
      <c r="A61" s="38" t="s">
        <v>105</v>
      </c>
      <c r="B61" s="12">
        <f t="shared" si="7"/>
        <v>45.911716089776</v>
      </c>
      <c r="C61" s="12">
        <f t="shared" si="7"/>
        <v>0</v>
      </c>
      <c r="D61" s="3">
        <f t="shared" si="7"/>
        <v>85.05774088618719</v>
      </c>
      <c r="E61" s="13">
        <f t="shared" si="7"/>
        <v>85.05774088618719</v>
      </c>
      <c r="F61" s="13">
        <f t="shared" si="7"/>
        <v>50.6085747155287</v>
      </c>
      <c r="G61" s="13">
        <f t="shared" si="7"/>
        <v>63.98113331337457</v>
      </c>
      <c r="H61" s="13">
        <f t="shared" si="7"/>
        <v>77.17329338764901</v>
      </c>
      <c r="I61" s="13">
        <f t="shared" si="7"/>
        <v>64.35972265369256</v>
      </c>
      <c r="J61" s="13">
        <f t="shared" si="7"/>
        <v>127.63944311118138</v>
      </c>
      <c r="K61" s="13">
        <f t="shared" si="7"/>
        <v>78.82125207601489</v>
      </c>
      <c r="L61" s="13">
        <f t="shared" si="7"/>
        <v>78.27129012170843</v>
      </c>
      <c r="M61" s="13">
        <f t="shared" si="7"/>
        <v>93.74488410641545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78.201724458678</v>
      </c>
      <c r="W61" s="13">
        <f t="shared" si="7"/>
        <v>90.01476633276131</v>
      </c>
      <c r="X61" s="13">
        <f t="shared" si="7"/>
        <v>0</v>
      </c>
      <c r="Y61" s="13">
        <f t="shared" si="7"/>
        <v>0</v>
      </c>
      <c r="Z61" s="14">
        <f t="shared" si="7"/>
        <v>85.05774088618719</v>
      </c>
    </row>
    <row r="62" spans="1:26" ht="13.5">
      <c r="A62" s="38" t="s">
        <v>106</v>
      </c>
      <c r="B62" s="12">
        <f t="shared" si="7"/>
        <v>28.018739360154736</v>
      </c>
      <c r="C62" s="12">
        <f t="shared" si="7"/>
        <v>0</v>
      </c>
      <c r="D62" s="3">
        <f t="shared" si="7"/>
        <v>74.43307460412025</v>
      </c>
      <c r="E62" s="13">
        <f t="shared" si="7"/>
        <v>74.43307460412025</v>
      </c>
      <c r="F62" s="13">
        <f t="shared" si="7"/>
        <v>23.36744720222858</v>
      </c>
      <c r="G62" s="13">
        <f t="shared" si="7"/>
        <v>98.22152000883602</v>
      </c>
      <c r="H62" s="13">
        <f t="shared" si="7"/>
        <v>50.178442498471355</v>
      </c>
      <c r="I62" s="13">
        <f t="shared" si="7"/>
        <v>43.15015646608745</v>
      </c>
      <c r="J62" s="13">
        <f t="shared" si="7"/>
        <v>69.18566332240279</v>
      </c>
      <c r="K62" s="13">
        <f t="shared" si="7"/>
        <v>35.12556081013877</v>
      </c>
      <c r="L62" s="13">
        <f t="shared" si="7"/>
        <v>-24.992414633058637</v>
      </c>
      <c r="M62" s="13">
        <f t="shared" si="7"/>
        <v>332.30320531477383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82.43384492484263</v>
      </c>
      <c r="W62" s="13">
        <f t="shared" si="7"/>
        <v>72.59569407598605</v>
      </c>
      <c r="X62" s="13">
        <f t="shared" si="7"/>
        <v>0</v>
      </c>
      <c r="Y62" s="13">
        <f t="shared" si="7"/>
        <v>0</v>
      </c>
      <c r="Z62" s="14">
        <f t="shared" si="7"/>
        <v>74.43307460412025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72.00000134370003</v>
      </c>
      <c r="E63" s="13">
        <f t="shared" si="7"/>
        <v>72.00000134370003</v>
      </c>
      <c r="F63" s="13">
        <f t="shared" si="7"/>
        <v>24.019770331908944</v>
      </c>
      <c r="G63" s="13">
        <f t="shared" si="7"/>
        <v>44.198884701377345</v>
      </c>
      <c r="H63" s="13">
        <f t="shared" si="7"/>
        <v>29.694168591745886</v>
      </c>
      <c r="I63" s="13">
        <f t="shared" si="7"/>
        <v>30.891439811290194</v>
      </c>
      <c r="J63" s="13">
        <f t="shared" si="7"/>
        <v>46.806381556416135</v>
      </c>
      <c r="K63" s="13">
        <f t="shared" si="7"/>
        <v>21.92040213881718</v>
      </c>
      <c r="L63" s="13">
        <f t="shared" si="7"/>
        <v>26.763908129564502</v>
      </c>
      <c r="M63" s="13">
        <f t="shared" si="7"/>
        <v>29.582701769908446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30.18911723437921</v>
      </c>
      <c r="W63" s="13">
        <f t="shared" si="7"/>
        <v>63.99282972526809</v>
      </c>
      <c r="X63" s="13">
        <f t="shared" si="7"/>
        <v>0</v>
      </c>
      <c r="Y63" s="13">
        <f t="shared" si="7"/>
        <v>0</v>
      </c>
      <c r="Z63" s="14">
        <f t="shared" si="7"/>
        <v>72.00000134370003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69.6668290777661</v>
      </c>
      <c r="E64" s="13">
        <f t="shared" si="7"/>
        <v>69.6668290777661</v>
      </c>
      <c r="F64" s="13">
        <f t="shared" si="7"/>
        <v>26.89672085124043</v>
      </c>
      <c r="G64" s="13">
        <f t="shared" si="7"/>
        <v>61.80064552433545</v>
      </c>
      <c r="H64" s="13">
        <f t="shared" si="7"/>
        <v>35.4424377231148</v>
      </c>
      <c r="I64" s="13">
        <f t="shared" si="7"/>
        <v>37.217591868023085</v>
      </c>
      <c r="J64" s="13">
        <f t="shared" si="7"/>
        <v>57.872134263600536</v>
      </c>
      <c r="K64" s="13">
        <f t="shared" si="7"/>
        <v>24.851859459255145</v>
      </c>
      <c r="L64" s="13">
        <f t="shared" si="7"/>
        <v>32.6677112572964</v>
      </c>
      <c r="M64" s="13">
        <f t="shared" si="7"/>
        <v>34.57656293715262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35.76194908114316</v>
      </c>
      <c r="W64" s="13">
        <f t="shared" si="7"/>
        <v>67.43496355826488</v>
      </c>
      <c r="X64" s="13">
        <f t="shared" si="7"/>
        <v>0</v>
      </c>
      <c r="Y64" s="13">
        <f t="shared" si="7"/>
        <v>0</v>
      </c>
      <c r="Z64" s="14">
        <f t="shared" si="7"/>
        <v>69.6668290777661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27.27715847150371</v>
      </c>
      <c r="E66" s="16">
        <f t="shared" si="7"/>
        <v>27.27715847150371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25.821329534950678</v>
      </c>
      <c r="X66" s="16">
        <f t="shared" si="7"/>
        <v>0</v>
      </c>
      <c r="Y66" s="16">
        <f t="shared" si="7"/>
        <v>0</v>
      </c>
      <c r="Z66" s="17">
        <f t="shared" si="7"/>
        <v>27.27715847150371</v>
      </c>
    </row>
    <row r="67" spans="1:26" ht="13.5" hidden="1">
      <c r="A67" s="40" t="s">
        <v>111</v>
      </c>
      <c r="B67" s="23">
        <v>1945939824</v>
      </c>
      <c r="C67" s="23"/>
      <c r="D67" s="24">
        <v>2247114989</v>
      </c>
      <c r="E67" s="25">
        <v>2247114989</v>
      </c>
      <c r="F67" s="25">
        <v>227008201</v>
      </c>
      <c r="G67" s="25">
        <v>138362421</v>
      </c>
      <c r="H67" s="25">
        <v>183108413</v>
      </c>
      <c r="I67" s="25">
        <v>548479035</v>
      </c>
      <c r="J67" s="25">
        <v>142520871</v>
      </c>
      <c r="K67" s="25">
        <v>234733395</v>
      </c>
      <c r="L67" s="25">
        <v>52005258</v>
      </c>
      <c r="M67" s="25">
        <v>429259524</v>
      </c>
      <c r="N67" s="25"/>
      <c r="O67" s="25"/>
      <c r="P67" s="25"/>
      <c r="Q67" s="25"/>
      <c r="R67" s="25"/>
      <c r="S67" s="25"/>
      <c r="T67" s="25"/>
      <c r="U67" s="25"/>
      <c r="V67" s="25">
        <v>977738559</v>
      </c>
      <c r="W67" s="25">
        <v>1122219903</v>
      </c>
      <c r="X67" s="25"/>
      <c r="Y67" s="24"/>
      <c r="Z67" s="26">
        <v>2247114989</v>
      </c>
    </row>
    <row r="68" spans="1:26" ht="13.5" hidden="1">
      <c r="A68" s="36" t="s">
        <v>31</v>
      </c>
      <c r="B68" s="18">
        <v>294054715</v>
      </c>
      <c r="C68" s="18"/>
      <c r="D68" s="19">
        <v>413697037</v>
      </c>
      <c r="E68" s="20">
        <v>413697037</v>
      </c>
      <c r="F68" s="20">
        <v>51176122</v>
      </c>
      <c r="G68" s="20">
        <v>20088078</v>
      </c>
      <c r="H68" s="20">
        <v>33854035</v>
      </c>
      <c r="I68" s="20">
        <v>105118235</v>
      </c>
      <c r="J68" s="20">
        <v>19704136</v>
      </c>
      <c r="K68" s="20">
        <v>29202711</v>
      </c>
      <c r="L68" s="20">
        <v>23819116</v>
      </c>
      <c r="M68" s="20">
        <v>72725963</v>
      </c>
      <c r="N68" s="20"/>
      <c r="O68" s="20"/>
      <c r="P68" s="20"/>
      <c r="Q68" s="20"/>
      <c r="R68" s="20"/>
      <c r="S68" s="20"/>
      <c r="T68" s="20"/>
      <c r="U68" s="20"/>
      <c r="V68" s="20">
        <v>177844198</v>
      </c>
      <c r="W68" s="20">
        <v>206524753</v>
      </c>
      <c r="X68" s="20"/>
      <c r="Y68" s="19"/>
      <c r="Z68" s="22">
        <v>413697037</v>
      </c>
    </row>
    <row r="69" spans="1:26" ht="13.5" hidden="1">
      <c r="A69" s="37" t="s">
        <v>32</v>
      </c>
      <c r="B69" s="18">
        <v>1430644778</v>
      </c>
      <c r="C69" s="18"/>
      <c r="D69" s="19">
        <v>1700589131</v>
      </c>
      <c r="E69" s="20">
        <v>1700589131</v>
      </c>
      <c r="F69" s="20">
        <v>156004056</v>
      </c>
      <c r="G69" s="20">
        <v>108301454</v>
      </c>
      <c r="H69" s="20">
        <v>129855072</v>
      </c>
      <c r="I69" s="20">
        <v>394160582</v>
      </c>
      <c r="J69" s="20">
        <v>107877943</v>
      </c>
      <c r="K69" s="20">
        <v>164218364</v>
      </c>
      <c r="L69" s="20">
        <v>4285829</v>
      </c>
      <c r="M69" s="20">
        <v>276382136</v>
      </c>
      <c r="N69" s="20"/>
      <c r="O69" s="20"/>
      <c r="P69" s="20"/>
      <c r="Q69" s="20"/>
      <c r="R69" s="20"/>
      <c r="S69" s="20"/>
      <c r="T69" s="20"/>
      <c r="U69" s="20"/>
      <c r="V69" s="20">
        <v>670542718</v>
      </c>
      <c r="W69" s="20">
        <v>849702150</v>
      </c>
      <c r="X69" s="20"/>
      <c r="Y69" s="19"/>
      <c r="Z69" s="22">
        <v>1700589131</v>
      </c>
    </row>
    <row r="70" spans="1:26" ht="13.5" hidden="1">
      <c r="A70" s="38" t="s">
        <v>105</v>
      </c>
      <c r="B70" s="18">
        <v>701219439</v>
      </c>
      <c r="C70" s="18"/>
      <c r="D70" s="19">
        <v>804515536</v>
      </c>
      <c r="E70" s="20">
        <v>804515536</v>
      </c>
      <c r="F70" s="20">
        <v>64160076</v>
      </c>
      <c r="G70" s="20">
        <v>76056810</v>
      </c>
      <c r="H70" s="20">
        <v>71101882</v>
      </c>
      <c r="I70" s="20">
        <v>211318768</v>
      </c>
      <c r="J70" s="20">
        <v>58225985</v>
      </c>
      <c r="K70" s="20">
        <v>68138962</v>
      </c>
      <c r="L70" s="20">
        <v>61825539</v>
      </c>
      <c r="M70" s="20">
        <v>188190486</v>
      </c>
      <c r="N70" s="20"/>
      <c r="O70" s="20"/>
      <c r="P70" s="20"/>
      <c r="Q70" s="20"/>
      <c r="R70" s="20"/>
      <c r="S70" s="20"/>
      <c r="T70" s="20"/>
      <c r="U70" s="20"/>
      <c r="V70" s="20">
        <v>399509254</v>
      </c>
      <c r="W70" s="20">
        <v>400912000</v>
      </c>
      <c r="X70" s="20"/>
      <c r="Y70" s="19"/>
      <c r="Z70" s="22">
        <v>804515536</v>
      </c>
    </row>
    <row r="71" spans="1:26" ht="13.5" hidden="1">
      <c r="A71" s="38" t="s">
        <v>106</v>
      </c>
      <c r="B71" s="18">
        <v>609182379</v>
      </c>
      <c r="C71" s="18"/>
      <c r="D71" s="19">
        <v>591843746</v>
      </c>
      <c r="E71" s="20">
        <v>591843746</v>
      </c>
      <c r="F71" s="20">
        <v>68114428</v>
      </c>
      <c r="G71" s="20">
        <v>19628728</v>
      </c>
      <c r="H71" s="20">
        <v>37919218</v>
      </c>
      <c r="I71" s="20">
        <v>125662374</v>
      </c>
      <c r="J71" s="20">
        <v>33690623</v>
      </c>
      <c r="K71" s="20">
        <v>64637963</v>
      </c>
      <c r="L71" s="20">
        <v>-78572336</v>
      </c>
      <c r="M71" s="20">
        <v>19756250</v>
      </c>
      <c r="N71" s="20"/>
      <c r="O71" s="20"/>
      <c r="P71" s="20"/>
      <c r="Q71" s="20"/>
      <c r="R71" s="20"/>
      <c r="S71" s="20"/>
      <c r="T71" s="20"/>
      <c r="U71" s="20"/>
      <c r="V71" s="20">
        <v>145418624</v>
      </c>
      <c r="W71" s="20">
        <v>297021312</v>
      </c>
      <c r="X71" s="20"/>
      <c r="Y71" s="19"/>
      <c r="Z71" s="22">
        <v>591843746</v>
      </c>
    </row>
    <row r="72" spans="1:26" ht="13.5" hidden="1">
      <c r="A72" s="38" t="s">
        <v>107</v>
      </c>
      <c r="B72" s="18"/>
      <c r="C72" s="18"/>
      <c r="D72" s="19">
        <v>119074195</v>
      </c>
      <c r="E72" s="20">
        <v>119074195</v>
      </c>
      <c r="F72" s="20">
        <v>10211867</v>
      </c>
      <c r="G72" s="20">
        <v>6099353</v>
      </c>
      <c r="H72" s="20">
        <v>9182739</v>
      </c>
      <c r="I72" s="20">
        <v>25493959</v>
      </c>
      <c r="J72" s="20">
        <v>7288128</v>
      </c>
      <c r="K72" s="20">
        <v>12975022</v>
      </c>
      <c r="L72" s="20">
        <v>9262784</v>
      </c>
      <c r="M72" s="20">
        <v>29525934</v>
      </c>
      <c r="N72" s="20"/>
      <c r="O72" s="20"/>
      <c r="P72" s="20"/>
      <c r="Q72" s="20"/>
      <c r="R72" s="20"/>
      <c r="S72" s="20"/>
      <c r="T72" s="20"/>
      <c r="U72" s="20"/>
      <c r="V72" s="20">
        <v>55019893</v>
      </c>
      <c r="W72" s="20">
        <v>59607200</v>
      </c>
      <c r="X72" s="20"/>
      <c r="Y72" s="19"/>
      <c r="Z72" s="22">
        <v>119074195</v>
      </c>
    </row>
    <row r="73" spans="1:26" ht="13.5" hidden="1">
      <c r="A73" s="38" t="s">
        <v>108</v>
      </c>
      <c r="B73" s="18">
        <v>120242960</v>
      </c>
      <c r="C73" s="18"/>
      <c r="D73" s="19">
        <v>185155654</v>
      </c>
      <c r="E73" s="20">
        <v>185155654</v>
      </c>
      <c r="F73" s="20">
        <v>13517685</v>
      </c>
      <c r="G73" s="20">
        <v>6516563</v>
      </c>
      <c r="H73" s="20">
        <v>11651233</v>
      </c>
      <c r="I73" s="20">
        <v>31685481</v>
      </c>
      <c r="J73" s="20">
        <v>8673207</v>
      </c>
      <c r="K73" s="20">
        <v>18466417</v>
      </c>
      <c r="L73" s="20">
        <v>11769842</v>
      </c>
      <c r="M73" s="20">
        <v>38909466</v>
      </c>
      <c r="N73" s="20"/>
      <c r="O73" s="20"/>
      <c r="P73" s="20"/>
      <c r="Q73" s="20"/>
      <c r="R73" s="20"/>
      <c r="S73" s="20"/>
      <c r="T73" s="20"/>
      <c r="U73" s="20"/>
      <c r="V73" s="20">
        <v>70594947</v>
      </c>
      <c r="W73" s="20">
        <v>92161638</v>
      </c>
      <c r="X73" s="20"/>
      <c r="Y73" s="19"/>
      <c r="Z73" s="22">
        <v>185155654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221240331</v>
      </c>
      <c r="C75" s="27"/>
      <c r="D75" s="28">
        <v>132828821</v>
      </c>
      <c r="E75" s="29">
        <v>132828821</v>
      </c>
      <c r="F75" s="29">
        <v>19828023</v>
      </c>
      <c r="G75" s="29">
        <v>9972889</v>
      </c>
      <c r="H75" s="29">
        <v>19399306</v>
      </c>
      <c r="I75" s="29">
        <v>49200218</v>
      </c>
      <c r="J75" s="29">
        <v>14938792</v>
      </c>
      <c r="K75" s="29">
        <v>41312320</v>
      </c>
      <c r="L75" s="29">
        <v>23900313</v>
      </c>
      <c r="M75" s="29">
        <v>80151425</v>
      </c>
      <c r="N75" s="29"/>
      <c r="O75" s="29"/>
      <c r="P75" s="29"/>
      <c r="Q75" s="29"/>
      <c r="R75" s="29"/>
      <c r="S75" s="29"/>
      <c r="T75" s="29"/>
      <c r="U75" s="29"/>
      <c r="V75" s="29">
        <v>129351643</v>
      </c>
      <c r="W75" s="29">
        <v>65993000</v>
      </c>
      <c r="X75" s="29"/>
      <c r="Y75" s="28"/>
      <c r="Z75" s="30">
        <v>132828821</v>
      </c>
    </row>
    <row r="76" spans="1:26" ht="13.5" hidden="1">
      <c r="A76" s="41" t="s">
        <v>112</v>
      </c>
      <c r="B76" s="31">
        <v>1226662263</v>
      </c>
      <c r="C76" s="31"/>
      <c r="D76" s="32">
        <v>1748114993</v>
      </c>
      <c r="E76" s="33">
        <v>1748114993</v>
      </c>
      <c r="F76" s="33">
        <v>81740583</v>
      </c>
      <c r="G76" s="33">
        <v>106038919</v>
      </c>
      <c r="H76" s="33">
        <v>108946824</v>
      </c>
      <c r="I76" s="33">
        <v>296726326</v>
      </c>
      <c r="J76" s="33">
        <v>141991722</v>
      </c>
      <c r="K76" s="33">
        <v>136755087</v>
      </c>
      <c r="L76" s="33">
        <v>101707608</v>
      </c>
      <c r="M76" s="33">
        <v>380454417</v>
      </c>
      <c r="N76" s="33"/>
      <c r="O76" s="33"/>
      <c r="P76" s="33"/>
      <c r="Q76" s="33"/>
      <c r="R76" s="33"/>
      <c r="S76" s="33"/>
      <c r="T76" s="33"/>
      <c r="U76" s="33"/>
      <c r="V76" s="33">
        <v>677180743</v>
      </c>
      <c r="W76" s="33">
        <v>912010272</v>
      </c>
      <c r="X76" s="33"/>
      <c r="Y76" s="32"/>
      <c r="Z76" s="34">
        <v>1748114993</v>
      </c>
    </row>
    <row r="77" spans="1:26" ht="13.5" hidden="1">
      <c r="A77" s="36" t="s">
        <v>31</v>
      </c>
      <c r="B77" s="18">
        <v>294054715</v>
      </c>
      <c r="C77" s="18"/>
      <c r="D77" s="19">
        <v>372327333</v>
      </c>
      <c r="E77" s="20">
        <v>372327333</v>
      </c>
      <c r="F77" s="20">
        <v>27264799</v>
      </c>
      <c r="G77" s="20">
        <v>31374151</v>
      </c>
      <c r="H77" s="20">
        <v>28191668</v>
      </c>
      <c r="I77" s="20">
        <v>86830618</v>
      </c>
      <c r="J77" s="20">
        <v>35932639</v>
      </c>
      <c r="K77" s="20">
        <v>52909232</v>
      </c>
      <c r="L77" s="20">
        <v>27354816</v>
      </c>
      <c r="M77" s="20">
        <v>116196687</v>
      </c>
      <c r="N77" s="20"/>
      <c r="O77" s="20"/>
      <c r="P77" s="20"/>
      <c r="Q77" s="20"/>
      <c r="R77" s="20"/>
      <c r="S77" s="20"/>
      <c r="T77" s="20"/>
      <c r="U77" s="20"/>
      <c r="V77" s="20">
        <v>203027305</v>
      </c>
      <c r="W77" s="20">
        <v>218171818</v>
      </c>
      <c r="X77" s="20"/>
      <c r="Y77" s="19"/>
      <c r="Z77" s="22">
        <v>372327333</v>
      </c>
    </row>
    <row r="78" spans="1:26" ht="13.5" hidden="1">
      <c r="A78" s="37" t="s">
        <v>32</v>
      </c>
      <c r="B78" s="18">
        <v>711367217</v>
      </c>
      <c r="C78" s="18"/>
      <c r="D78" s="19">
        <v>1339555732</v>
      </c>
      <c r="E78" s="20">
        <v>1339555732</v>
      </c>
      <c r="F78" s="20">
        <v>54475784</v>
      </c>
      <c r="G78" s="20">
        <v>74664768</v>
      </c>
      <c r="H78" s="20">
        <v>80755156</v>
      </c>
      <c r="I78" s="20">
        <v>209895708</v>
      </c>
      <c r="J78" s="20">
        <v>106059083</v>
      </c>
      <c r="K78" s="20">
        <v>83845855</v>
      </c>
      <c r="L78" s="20">
        <v>74352792</v>
      </c>
      <c r="M78" s="20">
        <v>264257730</v>
      </c>
      <c r="N78" s="20"/>
      <c r="O78" s="20"/>
      <c r="P78" s="20"/>
      <c r="Q78" s="20"/>
      <c r="R78" s="20"/>
      <c r="S78" s="20"/>
      <c r="T78" s="20"/>
      <c r="U78" s="20"/>
      <c r="V78" s="20">
        <v>474153438</v>
      </c>
      <c r="W78" s="20">
        <v>676798184</v>
      </c>
      <c r="X78" s="20"/>
      <c r="Y78" s="19"/>
      <c r="Z78" s="22">
        <v>1339555732</v>
      </c>
    </row>
    <row r="79" spans="1:26" ht="13.5" hidden="1">
      <c r="A79" s="38" t="s">
        <v>105</v>
      </c>
      <c r="B79" s="18">
        <v>321941878</v>
      </c>
      <c r="C79" s="18"/>
      <c r="D79" s="19">
        <v>684302740</v>
      </c>
      <c r="E79" s="20">
        <v>684302740</v>
      </c>
      <c r="F79" s="20">
        <v>32470500</v>
      </c>
      <c r="G79" s="20">
        <v>48662009</v>
      </c>
      <c r="H79" s="20">
        <v>54871664</v>
      </c>
      <c r="I79" s="20">
        <v>136004173</v>
      </c>
      <c r="J79" s="20">
        <v>74319323</v>
      </c>
      <c r="K79" s="20">
        <v>53707983</v>
      </c>
      <c r="L79" s="20">
        <v>48391647</v>
      </c>
      <c r="M79" s="20">
        <v>176418953</v>
      </c>
      <c r="N79" s="20"/>
      <c r="O79" s="20"/>
      <c r="P79" s="20"/>
      <c r="Q79" s="20"/>
      <c r="R79" s="20"/>
      <c r="S79" s="20"/>
      <c r="T79" s="20"/>
      <c r="U79" s="20"/>
      <c r="V79" s="20">
        <v>312423126</v>
      </c>
      <c r="W79" s="20">
        <v>360880000</v>
      </c>
      <c r="X79" s="20"/>
      <c r="Y79" s="19"/>
      <c r="Z79" s="22">
        <v>684302740</v>
      </c>
    </row>
    <row r="80" spans="1:26" ht="13.5" hidden="1">
      <c r="A80" s="38" t="s">
        <v>106</v>
      </c>
      <c r="B80" s="18">
        <v>170685223</v>
      </c>
      <c r="C80" s="18"/>
      <c r="D80" s="19">
        <v>440527497</v>
      </c>
      <c r="E80" s="20">
        <v>440527497</v>
      </c>
      <c r="F80" s="20">
        <v>15916603</v>
      </c>
      <c r="G80" s="20">
        <v>19279635</v>
      </c>
      <c r="H80" s="20">
        <v>19027273</v>
      </c>
      <c r="I80" s="20">
        <v>54223511</v>
      </c>
      <c r="J80" s="20">
        <v>23309081</v>
      </c>
      <c r="K80" s="20">
        <v>22704447</v>
      </c>
      <c r="L80" s="20">
        <v>19637124</v>
      </c>
      <c r="M80" s="20">
        <v>65650652</v>
      </c>
      <c r="N80" s="20"/>
      <c r="O80" s="20"/>
      <c r="P80" s="20"/>
      <c r="Q80" s="20"/>
      <c r="R80" s="20"/>
      <c r="S80" s="20"/>
      <c r="T80" s="20"/>
      <c r="U80" s="20"/>
      <c r="V80" s="20">
        <v>119874163</v>
      </c>
      <c r="W80" s="20">
        <v>215624683</v>
      </c>
      <c r="X80" s="20"/>
      <c r="Y80" s="19"/>
      <c r="Z80" s="22">
        <v>440527497</v>
      </c>
    </row>
    <row r="81" spans="1:26" ht="13.5" hidden="1">
      <c r="A81" s="38" t="s">
        <v>107</v>
      </c>
      <c r="B81" s="18">
        <v>98497156</v>
      </c>
      <c r="C81" s="18"/>
      <c r="D81" s="19">
        <v>85733422</v>
      </c>
      <c r="E81" s="20">
        <v>85733422</v>
      </c>
      <c r="F81" s="20">
        <v>2452867</v>
      </c>
      <c r="G81" s="20">
        <v>2695846</v>
      </c>
      <c r="H81" s="20">
        <v>2726738</v>
      </c>
      <c r="I81" s="20">
        <v>7875451</v>
      </c>
      <c r="J81" s="20">
        <v>3411309</v>
      </c>
      <c r="K81" s="20">
        <v>2844177</v>
      </c>
      <c r="L81" s="20">
        <v>2479083</v>
      </c>
      <c r="M81" s="20">
        <v>8734569</v>
      </c>
      <c r="N81" s="20"/>
      <c r="O81" s="20"/>
      <c r="P81" s="20"/>
      <c r="Q81" s="20"/>
      <c r="R81" s="20"/>
      <c r="S81" s="20"/>
      <c r="T81" s="20"/>
      <c r="U81" s="20"/>
      <c r="V81" s="20">
        <v>16610020</v>
      </c>
      <c r="W81" s="20">
        <v>38144334</v>
      </c>
      <c r="X81" s="20"/>
      <c r="Y81" s="19"/>
      <c r="Z81" s="22">
        <v>85733422</v>
      </c>
    </row>
    <row r="82" spans="1:26" ht="13.5" hidden="1">
      <c r="A82" s="38" t="s">
        <v>108</v>
      </c>
      <c r="B82" s="18">
        <v>120242960</v>
      </c>
      <c r="C82" s="18"/>
      <c r="D82" s="19">
        <v>128992073</v>
      </c>
      <c r="E82" s="20">
        <v>128992073</v>
      </c>
      <c r="F82" s="20">
        <v>3635814</v>
      </c>
      <c r="G82" s="20">
        <v>4027278</v>
      </c>
      <c r="H82" s="20">
        <v>4129481</v>
      </c>
      <c r="I82" s="20">
        <v>11792573</v>
      </c>
      <c r="J82" s="20">
        <v>5019370</v>
      </c>
      <c r="K82" s="20">
        <v>4589248</v>
      </c>
      <c r="L82" s="20">
        <v>3844938</v>
      </c>
      <c r="M82" s="20">
        <v>13453556</v>
      </c>
      <c r="N82" s="20"/>
      <c r="O82" s="20"/>
      <c r="P82" s="20"/>
      <c r="Q82" s="20"/>
      <c r="R82" s="20"/>
      <c r="S82" s="20"/>
      <c r="T82" s="20"/>
      <c r="U82" s="20"/>
      <c r="V82" s="20">
        <v>25246129</v>
      </c>
      <c r="W82" s="20">
        <v>62149167</v>
      </c>
      <c r="X82" s="20"/>
      <c r="Y82" s="19"/>
      <c r="Z82" s="22">
        <v>128992073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221240331</v>
      </c>
      <c r="C84" s="27"/>
      <c r="D84" s="28">
        <v>36231928</v>
      </c>
      <c r="E84" s="29">
        <v>36231928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17040270</v>
      </c>
      <c r="X84" s="29"/>
      <c r="Y84" s="28"/>
      <c r="Z84" s="30">
        <v>36231928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31835615</v>
      </c>
      <c r="C5" s="18">
        <v>0</v>
      </c>
      <c r="D5" s="58">
        <v>45333988</v>
      </c>
      <c r="E5" s="59">
        <v>45333988</v>
      </c>
      <c r="F5" s="59">
        <v>3940955</v>
      </c>
      <c r="G5" s="59">
        <v>0</v>
      </c>
      <c r="H5" s="59">
        <v>3668247</v>
      </c>
      <c r="I5" s="59">
        <v>7609202</v>
      </c>
      <c r="J5" s="59">
        <v>3658033</v>
      </c>
      <c r="K5" s="59">
        <v>0</v>
      </c>
      <c r="L5" s="59">
        <v>3673009</v>
      </c>
      <c r="M5" s="59">
        <v>7331042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14940244</v>
      </c>
      <c r="W5" s="59"/>
      <c r="X5" s="59">
        <v>14940244</v>
      </c>
      <c r="Y5" s="60">
        <v>0</v>
      </c>
      <c r="Z5" s="61">
        <v>45333988</v>
      </c>
    </row>
    <row r="6" spans="1:26" ht="13.5">
      <c r="A6" s="57" t="s">
        <v>32</v>
      </c>
      <c r="B6" s="18">
        <v>168700449</v>
      </c>
      <c r="C6" s="18">
        <v>0</v>
      </c>
      <c r="D6" s="58">
        <v>178975384</v>
      </c>
      <c r="E6" s="59">
        <v>178975384</v>
      </c>
      <c r="F6" s="59">
        <v>12809414</v>
      </c>
      <c r="G6" s="59">
        <v>0</v>
      </c>
      <c r="H6" s="59">
        <v>12741096</v>
      </c>
      <c r="I6" s="59">
        <v>25550510</v>
      </c>
      <c r="J6" s="59">
        <v>11320782</v>
      </c>
      <c r="K6" s="59">
        <v>0</v>
      </c>
      <c r="L6" s="59">
        <v>12730629</v>
      </c>
      <c r="M6" s="59">
        <v>24051411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49601921</v>
      </c>
      <c r="W6" s="59"/>
      <c r="X6" s="59">
        <v>49601921</v>
      </c>
      <c r="Y6" s="60">
        <v>0</v>
      </c>
      <c r="Z6" s="61">
        <v>178975384</v>
      </c>
    </row>
    <row r="7" spans="1:26" ht="13.5">
      <c r="A7" s="57" t="s">
        <v>33</v>
      </c>
      <c r="B7" s="18">
        <v>896744</v>
      </c>
      <c r="C7" s="18">
        <v>0</v>
      </c>
      <c r="D7" s="58">
        <v>700000</v>
      </c>
      <c r="E7" s="59">
        <v>700000</v>
      </c>
      <c r="F7" s="59">
        <v>0</v>
      </c>
      <c r="G7" s="59">
        <v>0</v>
      </c>
      <c r="H7" s="59">
        <v>0</v>
      </c>
      <c r="I7" s="59">
        <v>0</v>
      </c>
      <c r="J7" s="59">
        <v>40280</v>
      </c>
      <c r="K7" s="59">
        <v>0</v>
      </c>
      <c r="L7" s="59">
        <v>0</v>
      </c>
      <c r="M7" s="59">
        <v>40280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40280</v>
      </c>
      <c r="W7" s="59"/>
      <c r="X7" s="59">
        <v>40280</v>
      </c>
      <c r="Y7" s="60">
        <v>0</v>
      </c>
      <c r="Z7" s="61">
        <v>700000</v>
      </c>
    </row>
    <row r="8" spans="1:26" ht="13.5">
      <c r="A8" s="57" t="s">
        <v>34</v>
      </c>
      <c r="B8" s="18">
        <v>119226190</v>
      </c>
      <c r="C8" s="18">
        <v>0</v>
      </c>
      <c r="D8" s="58">
        <v>120461800</v>
      </c>
      <c r="E8" s="59">
        <v>120461800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38111000</v>
      </c>
      <c r="M8" s="59">
        <v>38111000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38111000</v>
      </c>
      <c r="W8" s="59"/>
      <c r="X8" s="59">
        <v>38111000</v>
      </c>
      <c r="Y8" s="60">
        <v>0</v>
      </c>
      <c r="Z8" s="61">
        <v>120461800</v>
      </c>
    </row>
    <row r="9" spans="1:26" ht="13.5">
      <c r="A9" s="57" t="s">
        <v>35</v>
      </c>
      <c r="B9" s="18">
        <v>83800838</v>
      </c>
      <c r="C9" s="18">
        <v>0</v>
      </c>
      <c r="D9" s="58">
        <v>64532980</v>
      </c>
      <c r="E9" s="59">
        <v>64532980</v>
      </c>
      <c r="F9" s="59">
        <v>5703743</v>
      </c>
      <c r="G9" s="59">
        <v>0</v>
      </c>
      <c r="H9" s="59">
        <v>5976712</v>
      </c>
      <c r="I9" s="59">
        <v>11680455</v>
      </c>
      <c r="J9" s="59">
        <v>6237155</v>
      </c>
      <c r="K9" s="59">
        <v>0</v>
      </c>
      <c r="L9" s="59">
        <v>6191734</v>
      </c>
      <c r="M9" s="59">
        <v>12428889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24109344</v>
      </c>
      <c r="W9" s="59"/>
      <c r="X9" s="59">
        <v>24109344</v>
      </c>
      <c r="Y9" s="60">
        <v>0</v>
      </c>
      <c r="Z9" s="61">
        <v>64532980</v>
      </c>
    </row>
    <row r="10" spans="1:26" ht="25.5">
      <c r="A10" s="62" t="s">
        <v>97</v>
      </c>
      <c r="B10" s="63">
        <f>SUM(B5:B9)</f>
        <v>404459836</v>
      </c>
      <c r="C10" s="63">
        <f>SUM(C5:C9)</f>
        <v>0</v>
      </c>
      <c r="D10" s="64">
        <f aca="true" t="shared" si="0" ref="D10:Z10">SUM(D5:D9)</f>
        <v>410004152</v>
      </c>
      <c r="E10" s="65">
        <f t="shared" si="0"/>
        <v>410004152</v>
      </c>
      <c r="F10" s="65">
        <f t="shared" si="0"/>
        <v>22454112</v>
      </c>
      <c r="G10" s="65">
        <f t="shared" si="0"/>
        <v>0</v>
      </c>
      <c r="H10" s="65">
        <f t="shared" si="0"/>
        <v>22386055</v>
      </c>
      <c r="I10" s="65">
        <f t="shared" si="0"/>
        <v>44840167</v>
      </c>
      <c r="J10" s="65">
        <f t="shared" si="0"/>
        <v>21256250</v>
      </c>
      <c r="K10" s="65">
        <f t="shared" si="0"/>
        <v>0</v>
      </c>
      <c r="L10" s="65">
        <f t="shared" si="0"/>
        <v>60706372</v>
      </c>
      <c r="M10" s="65">
        <f t="shared" si="0"/>
        <v>81962622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126802789</v>
      </c>
      <c r="W10" s="65">
        <f t="shared" si="0"/>
        <v>0</v>
      </c>
      <c r="X10" s="65">
        <f t="shared" si="0"/>
        <v>126802789</v>
      </c>
      <c r="Y10" s="66">
        <f>+IF(W10&lt;&gt;0,(X10/W10)*100,0)</f>
        <v>0</v>
      </c>
      <c r="Z10" s="67">
        <f t="shared" si="0"/>
        <v>410004152</v>
      </c>
    </row>
    <row r="11" spans="1:26" ht="13.5">
      <c r="A11" s="57" t="s">
        <v>36</v>
      </c>
      <c r="B11" s="18">
        <v>64805523</v>
      </c>
      <c r="C11" s="18">
        <v>0</v>
      </c>
      <c r="D11" s="58">
        <v>92823815</v>
      </c>
      <c r="E11" s="59">
        <v>92823815</v>
      </c>
      <c r="F11" s="59">
        <v>5421661</v>
      </c>
      <c r="G11" s="59">
        <v>0</v>
      </c>
      <c r="H11" s="59">
        <v>5678168</v>
      </c>
      <c r="I11" s="59">
        <v>11099829</v>
      </c>
      <c r="J11" s="59">
        <v>6228796</v>
      </c>
      <c r="K11" s="59">
        <v>0</v>
      </c>
      <c r="L11" s="59">
        <v>7539370</v>
      </c>
      <c r="M11" s="59">
        <v>13768166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24867995</v>
      </c>
      <c r="W11" s="59"/>
      <c r="X11" s="59">
        <v>24867995</v>
      </c>
      <c r="Y11" s="60">
        <v>0</v>
      </c>
      <c r="Z11" s="61">
        <v>92823815</v>
      </c>
    </row>
    <row r="12" spans="1:26" ht="13.5">
      <c r="A12" s="57" t="s">
        <v>37</v>
      </c>
      <c r="B12" s="18">
        <v>8577779</v>
      </c>
      <c r="C12" s="18">
        <v>0</v>
      </c>
      <c r="D12" s="58">
        <v>9061427</v>
      </c>
      <c r="E12" s="59">
        <v>9061427</v>
      </c>
      <c r="F12" s="59">
        <v>697984</v>
      </c>
      <c r="G12" s="59">
        <v>0</v>
      </c>
      <c r="H12" s="59">
        <v>697984</v>
      </c>
      <c r="I12" s="59">
        <v>1395968</v>
      </c>
      <c r="J12" s="59">
        <v>697984</v>
      </c>
      <c r="K12" s="59">
        <v>0</v>
      </c>
      <c r="L12" s="59">
        <v>697984</v>
      </c>
      <c r="M12" s="59">
        <v>1395968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2791936</v>
      </c>
      <c r="W12" s="59"/>
      <c r="X12" s="59">
        <v>2791936</v>
      </c>
      <c r="Y12" s="60">
        <v>0</v>
      </c>
      <c r="Z12" s="61">
        <v>9061427</v>
      </c>
    </row>
    <row r="13" spans="1:26" ht="13.5">
      <c r="A13" s="57" t="s">
        <v>98</v>
      </c>
      <c r="B13" s="18">
        <v>36261364</v>
      </c>
      <c r="C13" s="18">
        <v>0</v>
      </c>
      <c r="D13" s="58">
        <v>45321700</v>
      </c>
      <c r="E13" s="59">
        <v>45321700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45321700</v>
      </c>
    </row>
    <row r="14" spans="1:26" ht="13.5">
      <c r="A14" s="57" t="s">
        <v>38</v>
      </c>
      <c r="B14" s="18">
        <v>7619294</v>
      </c>
      <c r="C14" s="18">
        <v>0</v>
      </c>
      <c r="D14" s="58">
        <v>3511200</v>
      </c>
      <c r="E14" s="59">
        <v>3511200</v>
      </c>
      <c r="F14" s="59">
        <v>0</v>
      </c>
      <c r="G14" s="59">
        <v>0</v>
      </c>
      <c r="H14" s="59">
        <v>87836</v>
      </c>
      <c r="I14" s="59">
        <v>87836</v>
      </c>
      <c r="J14" s="59">
        <v>75330</v>
      </c>
      <c r="K14" s="59">
        <v>0</v>
      </c>
      <c r="L14" s="59">
        <v>0</v>
      </c>
      <c r="M14" s="59">
        <v>75330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163166</v>
      </c>
      <c r="W14" s="59"/>
      <c r="X14" s="59">
        <v>163166</v>
      </c>
      <c r="Y14" s="60">
        <v>0</v>
      </c>
      <c r="Z14" s="61">
        <v>3511200</v>
      </c>
    </row>
    <row r="15" spans="1:26" ht="13.5">
      <c r="A15" s="57" t="s">
        <v>39</v>
      </c>
      <c r="B15" s="18">
        <v>102964997</v>
      </c>
      <c r="C15" s="18">
        <v>0</v>
      </c>
      <c r="D15" s="58">
        <v>131056330</v>
      </c>
      <c r="E15" s="59">
        <v>131056330</v>
      </c>
      <c r="F15" s="59">
        <v>893967</v>
      </c>
      <c r="G15" s="59">
        <v>0</v>
      </c>
      <c r="H15" s="59">
        <v>11942209</v>
      </c>
      <c r="I15" s="59">
        <v>12836176</v>
      </c>
      <c r="J15" s="59">
        <v>9386554</v>
      </c>
      <c r="K15" s="59">
        <v>0</v>
      </c>
      <c r="L15" s="59">
        <v>854265</v>
      </c>
      <c r="M15" s="59">
        <v>10240819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23076995</v>
      </c>
      <c r="W15" s="59"/>
      <c r="X15" s="59">
        <v>23076995</v>
      </c>
      <c r="Y15" s="60">
        <v>0</v>
      </c>
      <c r="Z15" s="61">
        <v>131056330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232808389</v>
      </c>
      <c r="C17" s="18">
        <v>0</v>
      </c>
      <c r="D17" s="58">
        <v>116534911</v>
      </c>
      <c r="E17" s="59">
        <v>116534911</v>
      </c>
      <c r="F17" s="59">
        <v>215423</v>
      </c>
      <c r="G17" s="59">
        <v>0</v>
      </c>
      <c r="H17" s="59">
        <v>3187327</v>
      </c>
      <c r="I17" s="59">
        <v>3402750</v>
      </c>
      <c r="J17" s="59">
        <v>1276022</v>
      </c>
      <c r="K17" s="59">
        <v>0</v>
      </c>
      <c r="L17" s="59">
        <v>2204845</v>
      </c>
      <c r="M17" s="59">
        <v>3480867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6883617</v>
      </c>
      <c r="W17" s="59"/>
      <c r="X17" s="59">
        <v>6883617</v>
      </c>
      <c r="Y17" s="60">
        <v>0</v>
      </c>
      <c r="Z17" s="61">
        <v>116534911</v>
      </c>
    </row>
    <row r="18" spans="1:26" ht="13.5">
      <c r="A18" s="69" t="s">
        <v>42</v>
      </c>
      <c r="B18" s="70">
        <f>SUM(B11:B17)</f>
        <v>453037346</v>
      </c>
      <c r="C18" s="70">
        <f>SUM(C11:C17)</f>
        <v>0</v>
      </c>
      <c r="D18" s="71">
        <f aca="true" t="shared" si="1" ref="D18:Z18">SUM(D11:D17)</f>
        <v>398309383</v>
      </c>
      <c r="E18" s="72">
        <f t="shared" si="1"/>
        <v>398309383</v>
      </c>
      <c r="F18" s="72">
        <f t="shared" si="1"/>
        <v>7229035</v>
      </c>
      <c r="G18" s="72">
        <f t="shared" si="1"/>
        <v>0</v>
      </c>
      <c r="H18" s="72">
        <f t="shared" si="1"/>
        <v>21593524</v>
      </c>
      <c r="I18" s="72">
        <f t="shared" si="1"/>
        <v>28822559</v>
      </c>
      <c r="J18" s="72">
        <f t="shared" si="1"/>
        <v>17664686</v>
      </c>
      <c r="K18" s="72">
        <f t="shared" si="1"/>
        <v>0</v>
      </c>
      <c r="L18" s="72">
        <f t="shared" si="1"/>
        <v>11296464</v>
      </c>
      <c r="M18" s="72">
        <f t="shared" si="1"/>
        <v>28961150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57783709</v>
      </c>
      <c r="W18" s="72">
        <f t="shared" si="1"/>
        <v>0</v>
      </c>
      <c r="X18" s="72">
        <f t="shared" si="1"/>
        <v>57783709</v>
      </c>
      <c r="Y18" s="66">
        <f>+IF(W18&lt;&gt;0,(X18/W18)*100,0)</f>
        <v>0</v>
      </c>
      <c r="Z18" s="73">
        <f t="shared" si="1"/>
        <v>398309383</v>
      </c>
    </row>
    <row r="19" spans="1:26" ht="13.5">
      <c r="A19" s="69" t="s">
        <v>43</v>
      </c>
      <c r="B19" s="74">
        <f>+B10-B18</f>
        <v>-48577510</v>
      </c>
      <c r="C19" s="74">
        <f>+C10-C18</f>
        <v>0</v>
      </c>
      <c r="D19" s="75">
        <f aca="true" t="shared" si="2" ref="D19:Z19">+D10-D18</f>
        <v>11694769</v>
      </c>
      <c r="E19" s="76">
        <f t="shared" si="2"/>
        <v>11694769</v>
      </c>
      <c r="F19" s="76">
        <f t="shared" si="2"/>
        <v>15225077</v>
      </c>
      <c r="G19" s="76">
        <f t="shared" si="2"/>
        <v>0</v>
      </c>
      <c r="H19" s="76">
        <f t="shared" si="2"/>
        <v>792531</v>
      </c>
      <c r="I19" s="76">
        <f t="shared" si="2"/>
        <v>16017608</v>
      </c>
      <c r="J19" s="76">
        <f t="shared" si="2"/>
        <v>3591564</v>
      </c>
      <c r="K19" s="76">
        <f t="shared" si="2"/>
        <v>0</v>
      </c>
      <c r="L19" s="76">
        <f t="shared" si="2"/>
        <v>49409908</v>
      </c>
      <c r="M19" s="76">
        <f t="shared" si="2"/>
        <v>53001472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69019080</v>
      </c>
      <c r="W19" s="76">
        <f>IF(E10=E18,0,W10-W18)</f>
        <v>0</v>
      </c>
      <c r="X19" s="76">
        <f t="shared" si="2"/>
        <v>69019080</v>
      </c>
      <c r="Y19" s="77">
        <f>+IF(W19&lt;&gt;0,(X19/W19)*100,0)</f>
        <v>0</v>
      </c>
      <c r="Z19" s="78">
        <f t="shared" si="2"/>
        <v>11694769</v>
      </c>
    </row>
    <row r="20" spans="1:26" ht="13.5">
      <c r="A20" s="57" t="s">
        <v>44</v>
      </c>
      <c r="B20" s="18">
        <v>47409291</v>
      </c>
      <c r="C20" s="18">
        <v>0</v>
      </c>
      <c r="D20" s="58">
        <v>68034519</v>
      </c>
      <c r="E20" s="59">
        <v>68034519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68034519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-1168219</v>
      </c>
      <c r="C22" s="85">
        <f>SUM(C19:C21)</f>
        <v>0</v>
      </c>
      <c r="D22" s="86">
        <f aca="true" t="shared" si="3" ref="D22:Z22">SUM(D19:D21)</f>
        <v>79729288</v>
      </c>
      <c r="E22" s="87">
        <f t="shared" si="3"/>
        <v>79729288</v>
      </c>
      <c r="F22" s="87">
        <f t="shared" si="3"/>
        <v>15225077</v>
      </c>
      <c r="G22" s="87">
        <f t="shared" si="3"/>
        <v>0</v>
      </c>
      <c r="H22" s="87">
        <f t="shared" si="3"/>
        <v>792531</v>
      </c>
      <c r="I22" s="87">
        <f t="shared" si="3"/>
        <v>16017608</v>
      </c>
      <c r="J22" s="87">
        <f t="shared" si="3"/>
        <v>3591564</v>
      </c>
      <c r="K22" s="87">
        <f t="shared" si="3"/>
        <v>0</v>
      </c>
      <c r="L22" s="87">
        <f t="shared" si="3"/>
        <v>49409908</v>
      </c>
      <c r="M22" s="87">
        <f t="shared" si="3"/>
        <v>53001472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69019080</v>
      </c>
      <c r="W22" s="87">
        <f t="shared" si="3"/>
        <v>0</v>
      </c>
      <c r="X22" s="87">
        <f t="shared" si="3"/>
        <v>69019080</v>
      </c>
      <c r="Y22" s="88">
        <f>+IF(W22&lt;&gt;0,(X22/W22)*100,0)</f>
        <v>0</v>
      </c>
      <c r="Z22" s="89">
        <f t="shared" si="3"/>
        <v>79729288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-1168219</v>
      </c>
      <c r="C24" s="74">
        <f>SUM(C22:C23)</f>
        <v>0</v>
      </c>
      <c r="D24" s="75">
        <f aca="true" t="shared" si="4" ref="D24:Z24">SUM(D22:D23)</f>
        <v>79729288</v>
      </c>
      <c r="E24" s="76">
        <f t="shared" si="4"/>
        <v>79729288</v>
      </c>
      <c r="F24" s="76">
        <f t="shared" si="4"/>
        <v>15225077</v>
      </c>
      <c r="G24" s="76">
        <f t="shared" si="4"/>
        <v>0</v>
      </c>
      <c r="H24" s="76">
        <f t="shared" si="4"/>
        <v>792531</v>
      </c>
      <c r="I24" s="76">
        <f t="shared" si="4"/>
        <v>16017608</v>
      </c>
      <c r="J24" s="76">
        <f t="shared" si="4"/>
        <v>3591564</v>
      </c>
      <c r="K24" s="76">
        <f t="shared" si="4"/>
        <v>0</v>
      </c>
      <c r="L24" s="76">
        <f t="shared" si="4"/>
        <v>49409908</v>
      </c>
      <c r="M24" s="76">
        <f t="shared" si="4"/>
        <v>53001472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69019080</v>
      </c>
      <c r="W24" s="76">
        <f t="shared" si="4"/>
        <v>0</v>
      </c>
      <c r="X24" s="76">
        <f t="shared" si="4"/>
        <v>69019080</v>
      </c>
      <c r="Y24" s="77">
        <f>+IF(W24&lt;&gt;0,(X24/W24)*100,0)</f>
        <v>0</v>
      </c>
      <c r="Z24" s="78">
        <f t="shared" si="4"/>
        <v>79729288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72074355</v>
      </c>
      <c r="C27" s="21">
        <v>0</v>
      </c>
      <c r="D27" s="98">
        <v>68034519</v>
      </c>
      <c r="E27" s="99">
        <v>68034519</v>
      </c>
      <c r="F27" s="99">
        <v>0</v>
      </c>
      <c r="G27" s="99">
        <v>6187487</v>
      </c>
      <c r="H27" s="99">
        <v>0</v>
      </c>
      <c r="I27" s="99">
        <v>6187487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6187487</v>
      </c>
      <c r="W27" s="99">
        <v>34017260</v>
      </c>
      <c r="X27" s="99">
        <v>-27829773</v>
      </c>
      <c r="Y27" s="100">
        <v>-81.81</v>
      </c>
      <c r="Z27" s="101">
        <v>68034519</v>
      </c>
    </row>
    <row r="28" spans="1:26" ht="13.5">
      <c r="A28" s="102" t="s">
        <v>44</v>
      </c>
      <c r="B28" s="18">
        <v>72074355</v>
      </c>
      <c r="C28" s="18">
        <v>0</v>
      </c>
      <c r="D28" s="58">
        <v>64808200</v>
      </c>
      <c r="E28" s="59">
        <v>64808200</v>
      </c>
      <c r="F28" s="59">
        <v>0</v>
      </c>
      <c r="G28" s="59">
        <v>6187487</v>
      </c>
      <c r="H28" s="59">
        <v>0</v>
      </c>
      <c r="I28" s="59">
        <v>6187487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6187487</v>
      </c>
      <c r="W28" s="59">
        <v>32404100</v>
      </c>
      <c r="X28" s="59">
        <v>-26216613</v>
      </c>
      <c r="Y28" s="60">
        <v>-80.91</v>
      </c>
      <c r="Z28" s="61">
        <v>64808200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3226319</v>
      </c>
      <c r="E31" s="59">
        <v>3226319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1613160</v>
      </c>
      <c r="X31" s="59">
        <v>-1613160</v>
      </c>
      <c r="Y31" s="60">
        <v>-100</v>
      </c>
      <c r="Z31" s="61">
        <v>3226319</v>
      </c>
    </row>
    <row r="32" spans="1:26" ht="13.5">
      <c r="A32" s="69" t="s">
        <v>50</v>
      </c>
      <c r="B32" s="21">
        <f>SUM(B28:B31)</f>
        <v>72074355</v>
      </c>
      <c r="C32" s="21">
        <f>SUM(C28:C31)</f>
        <v>0</v>
      </c>
      <c r="D32" s="98">
        <f aca="true" t="shared" si="5" ref="D32:Z32">SUM(D28:D31)</f>
        <v>68034519</v>
      </c>
      <c r="E32" s="99">
        <f t="shared" si="5"/>
        <v>68034519</v>
      </c>
      <c r="F32" s="99">
        <f t="shared" si="5"/>
        <v>0</v>
      </c>
      <c r="G32" s="99">
        <f t="shared" si="5"/>
        <v>6187487</v>
      </c>
      <c r="H32" s="99">
        <f t="shared" si="5"/>
        <v>0</v>
      </c>
      <c r="I32" s="99">
        <f t="shared" si="5"/>
        <v>6187487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6187487</v>
      </c>
      <c r="W32" s="99">
        <f t="shared" si="5"/>
        <v>34017260</v>
      </c>
      <c r="X32" s="99">
        <f t="shared" si="5"/>
        <v>-27829773</v>
      </c>
      <c r="Y32" s="100">
        <f>+IF(W32&lt;&gt;0,(X32/W32)*100,0)</f>
        <v>-81.81074254657783</v>
      </c>
      <c r="Z32" s="101">
        <f t="shared" si="5"/>
        <v>68034519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78944480</v>
      </c>
      <c r="C35" s="18">
        <v>0</v>
      </c>
      <c r="D35" s="58">
        <v>81815000</v>
      </c>
      <c r="E35" s="59">
        <v>81815000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40907500</v>
      </c>
      <c r="X35" s="59">
        <v>-40907500</v>
      </c>
      <c r="Y35" s="60">
        <v>-100</v>
      </c>
      <c r="Z35" s="61">
        <v>81815000</v>
      </c>
    </row>
    <row r="36" spans="1:26" ht="13.5">
      <c r="A36" s="57" t="s">
        <v>53</v>
      </c>
      <c r="B36" s="18">
        <v>1045216820</v>
      </c>
      <c r="C36" s="18">
        <v>0</v>
      </c>
      <c r="D36" s="58">
        <v>1039217990</v>
      </c>
      <c r="E36" s="59">
        <v>1039217990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519608995</v>
      </c>
      <c r="X36" s="59">
        <v>-519608995</v>
      </c>
      <c r="Y36" s="60">
        <v>-100</v>
      </c>
      <c r="Z36" s="61">
        <v>1039217990</v>
      </c>
    </row>
    <row r="37" spans="1:26" ht="13.5">
      <c r="A37" s="57" t="s">
        <v>54</v>
      </c>
      <c r="B37" s="18">
        <v>242738968</v>
      </c>
      <c r="C37" s="18">
        <v>0</v>
      </c>
      <c r="D37" s="58">
        <v>216576990</v>
      </c>
      <c r="E37" s="59">
        <v>216576990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108288495</v>
      </c>
      <c r="X37" s="59">
        <v>-108288495</v>
      </c>
      <c r="Y37" s="60">
        <v>-100</v>
      </c>
      <c r="Z37" s="61">
        <v>216576990</v>
      </c>
    </row>
    <row r="38" spans="1:26" ht="13.5">
      <c r="A38" s="57" t="s">
        <v>55</v>
      </c>
      <c r="B38" s="18">
        <v>85755881</v>
      </c>
      <c r="C38" s="18">
        <v>0</v>
      </c>
      <c r="D38" s="58">
        <v>69274000</v>
      </c>
      <c r="E38" s="59">
        <v>69274000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34637000</v>
      </c>
      <c r="X38" s="59">
        <v>-34637000</v>
      </c>
      <c r="Y38" s="60">
        <v>-100</v>
      </c>
      <c r="Z38" s="61">
        <v>69274000</v>
      </c>
    </row>
    <row r="39" spans="1:26" ht="13.5">
      <c r="A39" s="57" t="s">
        <v>56</v>
      </c>
      <c r="B39" s="18">
        <v>795666451</v>
      </c>
      <c r="C39" s="18">
        <v>0</v>
      </c>
      <c r="D39" s="58">
        <v>835182000</v>
      </c>
      <c r="E39" s="59">
        <v>835182000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417591000</v>
      </c>
      <c r="X39" s="59">
        <v>-417591000</v>
      </c>
      <c r="Y39" s="60">
        <v>-100</v>
      </c>
      <c r="Z39" s="61">
        <v>835182000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100721164</v>
      </c>
      <c r="C42" s="18">
        <v>0</v>
      </c>
      <c r="D42" s="58">
        <v>85110637</v>
      </c>
      <c r="E42" s="59">
        <v>85110637</v>
      </c>
      <c r="F42" s="59">
        <v>-47668</v>
      </c>
      <c r="G42" s="59">
        <v>10199423</v>
      </c>
      <c r="H42" s="59">
        <v>1500571</v>
      </c>
      <c r="I42" s="59">
        <v>11652326</v>
      </c>
      <c r="J42" s="59">
        <v>8927586</v>
      </c>
      <c r="K42" s="59">
        <v>2205933</v>
      </c>
      <c r="L42" s="59">
        <v>14015447</v>
      </c>
      <c r="M42" s="59">
        <v>25148966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36801292</v>
      </c>
      <c r="W42" s="59">
        <v>42554321</v>
      </c>
      <c r="X42" s="59">
        <v>-5753029</v>
      </c>
      <c r="Y42" s="60">
        <v>-13.52</v>
      </c>
      <c r="Z42" s="61">
        <v>85110637</v>
      </c>
    </row>
    <row r="43" spans="1:26" ht="13.5">
      <c r="A43" s="57" t="s">
        <v>59</v>
      </c>
      <c r="B43" s="18">
        <v>-142931118</v>
      </c>
      <c r="C43" s="18">
        <v>0</v>
      </c>
      <c r="D43" s="58">
        <v>-56834520</v>
      </c>
      <c r="E43" s="59">
        <v>-56834520</v>
      </c>
      <c r="F43" s="59">
        <v>0</v>
      </c>
      <c r="G43" s="59">
        <v>-10412002</v>
      </c>
      <c r="H43" s="59">
        <v>-1413949</v>
      </c>
      <c r="I43" s="59">
        <v>-11825951</v>
      </c>
      <c r="J43" s="59">
        <v>-4197488</v>
      </c>
      <c r="K43" s="59">
        <v>-1603219</v>
      </c>
      <c r="L43" s="59">
        <v>-13647835</v>
      </c>
      <c r="M43" s="59">
        <v>-19448542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-31274493</v>
      </c>
      <c r="W43" s="59">
        <v>-28246260</v>
      </c>
      <c r="X43" s="59">
        <v>-3028233</v>
      </c>
      <c r="Y43" s="60">
        <v>10.72</v>
      </c>
      <c r="Z43" s="61">
        <v>-56834520</v>
      </c>
    </row>
    <row r="44" spans="1:26" ht="13.5">
      <c r="A44" s="57" t="s">
        <v>60</v>
      </c>
      <c r="B44" s="18">
        <v>-1843255</v>
      </c>
      <c r="C44" s="18">
        <v>0</v>
      </c>
      <c r="D44" s="58">
        <v>-3388002</v>
      </c>
      <c r="E44" s="59">
        <v>-3388002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-1864998</v>
      </c>
      <c r="X44" s="59">
        <v>1864998</v>
      </c>
      <c r="Y44" s="60">
        <v>-100</v>
      </c>
      <c r="Z44" s="61">
        <v>-3388002</v>
      </c>
    </row>
    <row r="45" spans="1:26" ht="13.5">
      <c r="A45" s="69" t="s">
        <v>61</v>
      </c>
      <c r="B45" s="21">
        <v>-38923349</v>
      </c>
      <c r="C45" s="21">
        <v>0</v>
      </c>
      <c r="D45" s="98">
        <v>24888116</v>
      </c>
      <c r="E45" s="99">
        <v>24888116</v>
      </c>
      <c r="F45" s="99">
        <v>527278</v>
      </c>
      <c r="G45" s="99">
        <v>314699</v>
      </c>
      <c r="H45" s="99">
        <v>401321</v>
      </c>
      <c r="I45" s="99">
        <v>401321</v>
      </c>
      <c r="J45" s="99">
        <v>5131419</v>
      </c>
      <c r="K45" s="99">
        <v>5734133</v>
      </c>
      <c r="L45" s="99">
        <v>6101745</v>
      </c>
      <c r="M45" s="99">
        <v>6101745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6101745</v>
      </c>
      <c r="W45" s="99">
        <v>12443064</v>
      </c>
      <c r="X45" s="99">
        <v>-6341319</v>
      </c>
      <c r="Y45" s="100">
        <v>-50.96</v>
      </c>
      <c r="Z45" s="101">
        <v>24888116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11473635</v>
      </c>
      <c r="C51" s="51">
        <v>0</v>
      </c>
      <c r="D51" s="128">
        <v>13715819</v>
      </c>
      <c r="E51" s="53">
        <v>18253810</v>
      </c>
      <c r="F51" s="53">
        <v>0</v>
      </c>
      <c r="G51" s="53">
        <v>0</v>
      </c>
      <c r="H51" s="53">
        <v>0</v>
      </c>
      <c r="I51" s="53">
        <v>25881370</v>
      </c>
      <c r="J51" s="53">
        <v>0</v>
      </c>
      <c r="K51" s="53">
        <v>0</v>
      </c>
      <c r="L51" s="53">
        <v>0</v>
      </c>
      <c r="M51" s="53">
        <v>9669100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146077873</v>
      </c>
      <c r="W51" s="53">
        <v>0</v>
      </c>
      <c r="X51" s="53">
        <v>0</v>
      </c>
      <c r="Y51" s="53">
        <v>225071607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29.891530617633187</v>
      </c>
      <c r="C58" s="5">
        <f>IF(C67=0,0,+(C76/C67)*100)</f>
        <v>0</v>
      </c>
      <c r="D58" s="6">
        <f aca="true" t="shared" si="6" ref="D58:Z58">IF(D67=0,0,+(D76/D67)*100)</f>
        <v>64.33857781484639</v>
      </c>
      <c r="E58" s="7">
        <f t="shared" si="6"/>
        <v>64.33857781484639</v>
      </c>
      <c r="F58" s="7">
        <f t="shared" si="6"/>
        <v>46.24646853267519</v>
      </c>
      <c r="G58" s="7">
        <f t="shared" si="6"/>
        <v>0</v>
      </c>
      <c r="H58" s="7">
        <f t="shared" si="6"/>
        <v>28.501827875648328</v>
      </c>
      <c r="I58" s="7">
        <f t="shared" si="6"/>
        <v>50.02390912348249</v>
      </c>
      <c r="J58" s="7">
        <f t="shared" si="6"/>
        <v>37.18013806406128</v>
      </c>
      <c r="K58" s="7">
        <f t="shared" si="6"/>
        <v>0</v>
      </c>
      <c r="L58" s="7">
        <f t="shared" si="6"/>
        <v>40.218909134702145</v>
      </c>
      <c r="M58" s="7">
        <f t="shared" si="6"/>
        <v>53.95443704883611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51.96200865615952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64.33857781484639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58.06638939420022</v>
      </c>
      <c r="E59" s="10">
        <f t="shared" si="7"/>
        <v>58.06638939420022</v>
      </c>
      <c r="F59" s="10">
        <f t="shared" si="7"/>
        <v>44.79982643800805</v>
      </c>
      <c r="G59" s="10">
        <f t="shared" si="7"/>
        <v>0</v>
      </c>
      <c r="H59" s="10">
        <f t="shared" si="7"/>
        <v>34.620623965616275</v>
      </c>
      <c r="I59" s="10">
        <f t="shared" si="7"/>
        <v>57.447982061719486</v>
      </c>
      <c r="J59" s="10">
        <f t="shared" si="7"/>
        <v>43.669234257864815</v>
      </c>
      <c r="K59" s="10">
        <f t="shared" si="7"/>
        <v>0</v>
      </c>
      <c r="L59" s="10">
        <f t="shared" si="7"/>
        <v>41.956771682291006</v>
      </c>
      <c r="M59" s="10">
        <f t="shared" si="7"/>
        <v>70.93612340510393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64.06649048034289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58.06638939420022</v>
      </c>
    </row>
    <row r="60" spans="1:26" ht="13.5">
      <c r="A60" s="37" t="s">
        <v>32</v>
      </c>
      <c r="B60" s="12">
        <f t="shared" si="7"/>
        <v>46.92640563155822</v>
      </c>
      <c r="C60" s="12">
        <f t="shared" si="7"/>
        <v>0</v>
      </c>
      <c r="D60" s="3">
        <f t="shared" si="7"/>
        <v>65.74874062010673</v>
      </c>
      <c r="E60" s="13">
        <f t="shared" si="7"/>
        <v>65.74874062010673</v>
      </c>
      <c r="F60" s="13">
        <f t="shared" si="7"/>
        <v>64.99931222458733</v>
      </c>
      <c r="G60" s="13">
        <f t="shared" si="7"/>
        <v>0</v>
      </c>
      <c r="H60" s="13">
        <f t="shared" si="7"/>
        <v>38.42867207028344</v>
      </c>
      <c r="I60" s="13">
        <f t="shared" si="7"/>
        <v>67.93509796869024</v>
      </c>
      <c r="J60" s="13">
        <f t="shared" si="7"/>
        <v>53.016434730392305</v>
      </c>
      <c r="K60" s="13">
        <f t="shared" si="7"/>
        <v>0</v>
      </c>
      <c r="L60" s="13">
        <f t="shared" si="7"/>
        <v>57.01393073350892</v>
      </c>
      <c r="M60" s="13">
        <f t="shared" si="7"/>
        <v>74.03148613609405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70.89116770296053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65.74874062010673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65.15973775413076</v>
      </c>
      <c r="E61" s="13">
        <f t="shared" si="7"/>
        <v>65.15973775413076</v>
      </c>
      <c r="F61" s="13">
        <f t="shared" si="7"/>
        <v>124.47897368256837</v>
      </c>
      <c r="G61" s="13">
        <f t="shared" si="7"/>
        <v>0</v>
      </c>
      <c r="H61" s="13">
        <f t="shared" si="7"/>
        <v>90.61713510277933</v>
      </c>
      <c r="I61" s="13">
        <f t="shared" si="7"/>
        <v>149.73991177987267</v>
      </c>
      <c r="J61" s="13">
        <f t="shared" si="7"/>
        <v>78.6816793572124</v>
      </c>
      <c r="K61" s="13">
        <f t="shared" si="7"/>
        <v>0</v>
      </c>
      <c r="L61" s="13">
        <f t="shared" si="7"/>
        <v>149.69188393040898</v>
      </c>
      <c r="M61" s="13">
        <f t="shared" si="7"/>
        <v>148.89932704749108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149.29139958852895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65.15973775413076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66.18967007574665</v>
      </c>
      <c r="E62" s="13">
        <f t="shared" si="7"/>
        <v>66.18967007574665</v>
      </c>
      <c r="F62" s="13">
        <f t="shared" si="7"/>
        <v>26.363421364794213</v>
      </c>
      <c r="G62" s="13">
        <f t="shared" si="7"/>
        <v>0</v>
      </c>
      <c r="H62" s="13">
        <f t="shared" si="7"/>
        <v>16.397685369567764</v>
      </c>
      <c r="I62" s="13">
        <f t="shared" si="7"/>
        <v>25.728033033351977</v>
      </c>
      <c r="J62" s="13">
        <f t="shared" si="7"/>
        <v>40.55018674471738</v>
      </c>
      <c r="K62" s="13">
        <f t="shared" si="7"/>
        <v>0</v>
      </c>
      <c r="L62" s="13">
        <f t="shared" si="7"/>
        <v>7.66292692212744</v>
      </c>
      <c r="M62" s="13">
        <f t="shared" si="7"/>
        <v>26.694951111836136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26.14917409339448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66.18967007574665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65.8346079730074</v>
      </c>
      <c r="E63" s="13">
        <f t="shared" si="7"/>
        <v>65.8346079730074</v>
      </c>
      <c r="F63" s="13">
        <f t="shared" si="7"/>
        <v>23.37550083806873</v>
      </c>
      <c r="G63" s="13">
        <f t="shared" si="7"/>
        <v>0</v>
      </c>
      <c r="H63" s="13">
        <f t="shared" si="7"/>
        <v>20.64000920425069</v>
      </c>
      <c r="I63" s="13">
        <f t="shared" si="7"/>
        <v>29.61402544289938</v>
      </c>
      <c r="J63" s="13">
        <f t="shared" si="7"/>
        <v>29.54107821554218</v>
      </c>
      <c r="K63" s="13">
        <f t="shared" si="7"/>
        <v>0</v>
      </c>
      <c r="L63" s="13">
        <f t="shared" si="7"/>
        <v>13.871854364534169</v>
      </c>
      <c r="M63" s="13">
        <f t="shared" si="7"/>
        <v>30.125855901804698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29.867935545588946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65.8346079730074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65.9067864417441</v>
      </c>
      <c r="E64" s="13">
        <f t="shared" si="7"/>
        <v>65.9067864417441</v>
      </c>
      <c r="F64" s="13">
        <f t="shared" si="7"/>
        <v>117.95339906904314</v>
      </c>
      <c r="G64" s="13">
        <f t="shared" si="7"/>
        <v>0</v>
      </c>
      <c r="H64" s="13">
        <f t="shared" si="7"/>
        <v>22.62290738106725</v>
      </c>
      <c r="I64" s="13">
        <f t="shared" si="7"/>
        <v>80.80521055411035</v>
      </c>
      <c r="J64" s="13">
        <f t="shared" si="7"/>
        <v>32.32003868746118</v>
      </c>
      <c r="K64" s="13">
        <f t="shared" si="7"/>
        <v>0</v>
      </c>
      <c r="L64" s="13">
        <f t="shared" si="7"/>
        <v>76.81328162998794</v>
      </c>
      <c r="M64" s="13">
        <f t="shared" si="7"/>
        <v>62.94757903061227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72.15796300581813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65.9067864417441</v>
      </c>
    </row>
    <row r="65" spans="1:26" ht="13.5">
      <c r="A65" s="38" t="s">
        <v>109</v>
      </c>
      <c r="B65" s="12">
        <f t="shared" si="7"/>
        <v>1354.6632449744109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64.99999172168984</v>
      </c>
      <c r="E66" s="16">
        <f t="shared" si="7"/>
        <v>64.99999172168984</v>
      </c>
      <c r="F66" s="16">
        <f t="shared" si="7"/>
        <v>5.152036499133644</v>
      </c>
      <c r="G66" s="16">
        <f t="shared" si="7"/>
        <v>0</v>
      </c>
      <c r="H66" s="16">
        <f t="shared" si="7"/>
        <v>3.2470905372146857</v>
      </c>
      <c r="I66" s="16">
        <f t="shared" si="7"/>
        <v>5.715749553907495</v>
      </c>
      <c r="J66" s="16">
        <f t="shared" si="7"/>
        <v>3.501766725834011</v>
      </c>
      <c r="K66" s="16">
        <f t="shared" si="7"/>
        <v>0</v>
      </c>
      <c r="L66" s="16">
        <f t="shared" si="7"/>
        <v>4.3104610896258295</v>
      </c>
      <c r="M66" s="16">
        <f t="shared" si="7"/>
        <v>4.006692321387674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4.841203446932175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64.99999172168984</v>
      </c>
    </row>
    <row r="67" spans="1:26" ht="13.5" hidden="1">
      <c r="A67" s="40" t="s">
        <v>111</v>
      </c>
      <c r="B67" s="23">
        <v>264841095</v>
      </c>
      <c r="C67" s="23"/>
      <c r="D67" s="24">
        <v>272628412</v>
      </c>
      <c r="E67" s="25">
        <v>272628412</v>
      </c>
      <c r="F67" s="25">
        <v>22457025</v>
      </c>
      <c r="G67" s="25"/>
      <c r="H67" s="25">
        <v>22306222</v>
      </c>
      <c r="I67" s="25">
        <v>44763247</v>
      </c>
      <c r="J67" s="25">
        <v>21006915</v>
      </c>
      <c r="K67" s="25"/>
      <c r="L67" s="25">
        <v>22535743</v>
      </c>
      <c r="M67" s="25">
        <v>43542658</v>
      </c>
      <c r="N67" s="25"/>
      <c r="O67" s="25"/>
      <c r="P67" s="25"/>
      <c r="Q67" s="25"/>
      <c r="R67" s="25"/>
      <c r="S67" s="25"/>
      <c r="T67" s="25"/>
      <c r="U67" s="25"/>
      <c r="V67" s="25">
        <v>88305905</v>
      </c>
      <c r="W67" s="25"/>
      <c r="X67" s="25"/>
      <c r="Y67" s="24"/>
      <c r="Z67" s="26">
        <v>272628412</v>
      </c>
    </row>
    <row r="68" spans="1:26" ht="13.5" hidden="1">
      <c r="A68" s="36" t="s">
        <v>31</v>
      </c>
      <c r="B68" s="18">
        <v>31835615</v>
      </c>
      <c r="C68" s="18"/>
      <c r="D68" s="19">
        <v>45333988</v>
      </c>
      <c r="E68" s="20">
        <v>45333988</v>
      </c>
      <c r="F68" s="20">
        <v>3940955</v>
      </c>
      <c r="G68" s="20"/>
      <c r="H68" s="20">
        <v>3668247</v>
      </c>
      <c r="I68" s="20">
        <v>7609202</v>
      </c>
      <c r="J68" s="20">
        <v>3658033</v>
      </c>
      <c r="K68" s="20"/>
      <c r="L68" s="20">
        <v>3673009</v>
      </c>
      <c r="M68" s="20">
        <v>7331042</v>
      </c>
      <c r="N68" s="20"/>
      <c r="O68" s="20"/>
      <c r="P68" s="20"/>
      <c r="Q68" s="20"/>
      <c r="R68" s="20"/>
      <c r="S68" s="20"/>
      <c r="T68" s="20"/>
      <c r="U68" s="20"/>
      <c r="V68" s="20">
        <v>14940244</v>
      </c>
      <c r="W68" s="20"/>
      <c r="X68" s="20"/>
      <c r="Y68" s="19"/>
      <c r="Z68" s="22">
        <v>45333988</v>
      </c>
    </row>
    <row r="69" spans="1:26" ht="13.5" hidden="1">
      <c r="A69" s="37" t="s">
        <v>32</v>
      </c>
      <c r="B69" s="18">
        <v>168700449</v>
      </c>
      <c r="C69" s="18"/>
      <c r="D69" s="19">
        <v>178975384</v>
      </c>
      <c r="E69" s="20">
        <v>178975384</v>
      </c>
      <c r="F69" s="20">
        <v>12809414</v>
      </c>
      <c r="G69" s="20"/>
      <c r="H69" s="20">
        <v>12741096</v>
      </c>
      <c r="I69" s="20">
        <v>25550510</v>
      </c>
      <c r="J69" s="20">
        <v>11320782</v>
      </c>
      <c r="K69" s="20"/>
      <c r="L69" s="20">
        <v>12730629</v>
      </c>
      <c r="M69" s="20">
        <v>24051411</v>
      </c>
      <c r="N69" s="20"/>
      <c r="O69" s="20"/>
      <c r="P69" s="20"/>
      <c r="Q69" s="20"/>
      <c r="R69" s="20"/>
      <c r="S69" s="20"/>
      <c r="T69" s="20"/>
      <c r="U69" s="20"/>
      <c r="V69" s="20">
        <v>49601921</v>
      </c>
      <c r="W69" s="20"/>
      <c r="X69" s="20"/>
      <c r="Y69" s="19"/>
      <c r="Z69" s="22">
        <v>178975384</v>
      </c>
    </row>
    <row r="70" spans="1:26" ht="13.5" hidden="1">
      <c r="A70" s="38" t="s">
        <v>105</v>
      </c>
      <c r="B70" s="18">
        <v>74208656</v>
      </c>
      <c r="C70" s="18"/>
      <c r="D70" s="19">
        <v>58774615</v>
      </c>
      <c r="E70" s="20">
        <v>58774615</v>
      </c>
      <c r="F70" s="20">
        <v>3862041</v>
      </c>
      <c r="G70" s="20"/>
      <c r="H70" s="20">
        <v>3528336</v>
      </c>
      <c r="I70" s="20">
        <v>7390377</v>
      </c>
      <c r="J70" s="20">
        <v>4732263</v>
      </c>
      <c r="K70" s="20"/>
      <c r="L70" s="20">
        <v>3721974</v>
      </c>
      <c r="M70" s="20">
        <v>8454237</v>
      </c>
      <c r="N70" s="20"/>
      <c r="O70" s="20"/>
      <c r="P70" s="20"/>
      <c r="Q70" s="20"/>
      <c r="R70" s="20"/>
      <c r="S70" s="20"/>
      <c r="T70" s="20"/>
      <c r="U70" s="20"/>
      <c r="V70" s="20">
        <v>15844614</v>
      </c>
      <c r="W70" s="20"/>
      <c r="X70" s="20"/>
      <c r="Y70" s="19"/>
      <c r="Z70" s="22">
        <v>58774615</v>
      </c>
    </row>
    <row r="71" spans="1:26" ht="13.5" hidden="1">
      <c r="A71" s="38" t="s">
        <v>106</v>
      </c>
      <c r="B71" s="18">
        <v>45764027</v>
      </c>
      <c r="C71" s="18"/>
      <c r="D71" s="19">
        <v>64820030</v>
      </c>
      <c r="E71" s="20">
        <v>64820030</v>
      </c>
      <c r="F71" s="20">
        <v>4833007</v>
      </c>
      <c r="G71" s="20"/>
      <c r="H71" s="20">
        <v>5335625</v>
      </c>
      <c r="I71" s="20">
        <v>10168632</v>
      </c>
      <c r="J71" s="20">
        <v>2714133</v>
      </c>
      <c r="K71" s="20"/>
      <c r="L71" s="20">
        <v>5132347</v>
      </c>
      <c r="M71" s="20">
        <v>7846480</v>
      </c>
      <c r="N71" s="20"/>
      <c r="O71" s="20"/>
      <c r="P71" s="20"/>
      <c r="Q71" s="20"/>
      <c r="R71" s="20"/>
      <c r="S71" s="20"/>
      <c r="T71" s="20"/>
      <c r="U71" s="20"/>
      <c r="V71" s="20">
        <v>18015112</v>
      </c>
      <c r="W71" s="20"/>
      <c r="X71" s="20"/>
      <c r="Y71" s="19"/>
      <c r="Z71" s="22">
        <v>64820030</v>
      </c>
    </row>
    <row r="72" spans="1:26" ht="13.5" hidden="1">
      <c r="A72" s="38" t="s">
        <v>107</v>
      </c>
      <c r="B72" s="18">
        <v>29086372</v>
      </c>
      <c r="C72" s="18"/>
      <c r="D72" s="19">
        <v>37619782</v>
      </c>
      <c r="E72" s="20">
        <v>37619782</v>
      </c>
      <c r="F72" s="20">
        <v>2758127</v>
      </c>
      <c r="G72" s="20"/>
      <c r="H72" s="20">
        <v>2677024</v>
      </c>
      <c r="I72" s="20">
        <v>5435151</v>
      </c>
      <c r="J72" s="20">
        <v>2675031</v>
      </c>
      <c r="K72" s="20"/>
      <c r="L72" s="20">
        <v>2675612</v>
      </c>
      <c r="M72" s="20">
        <v>5350643</v>
      </c>
      <c r="N72" s="20"/>
      <c r="O72" s="20"/>
      <c r="P72" s="20"/>
      <c r="Q72" s="20"/>
      <c r="R72" s="20"/>
      <c r="S72" s="20"/>
      <c r="T72" s="20"/>
      <c r="U72" s="20"/>
      <c r="V72" s="20">
        <v>10785794</v>
      </c>
      <c r="W72" s="20"/>
      <c r="X72" s="20"/>
      <c r="Y72" s="19"/>
      <c r="Z72" s="22">
        <v>37619782</v>
      </c>
    </row>
    <row r="73" spans="1:26" ht="13.5" hidden="1">
      <c r="A73" s="38" t="s">
        <v>108</v>
      </c>
      <c r="B73" s="18">
        <v>13797502</v>
      </c>
      <c r="C73" s="18"/>
      <c r="D73" s="19">
        <v>17760957</v>
      </c>
      <c r="E73" s="20">
        <v>17760957</v>
      </c>
      <c r="F73" s="20">
        <v>1356239</v>
      </c>
      <c r="G73" s="20"/>
      <c r="H73" s="20">
        <v>1200111</v>
      </c>
      <c r="I73" s="20">
        <v>2556350</v>
      </c>
      <c r="J73" s="20">
        <v>1199355</v>
      </c>
      <c r="K73" s="20"/>
      <c r="L73" s="20">
        <v>1200696</v>
      </c>
      <c r="M73" s="20">
        <v>2400051</v>
      </c>
      <c r="N73" s="20"/>
      <c r="O73" s="20"/>
      <c r="P73" s="20"/>
      <c r="Q73" s="20"/>
      <c r="R73" s="20"/>
      <c r="S73" s="20"/>
      <c r="T73" s="20"/>
      <c r="U73" s="20"/>
      <c r="V73" s="20">
        <v>4956401</v>
      </c>
      <c r="W73" s="20"/>
      <c r="X73" s="20"/>
      <c r="Y73" s="19"/>
      <c r="Z73" s="22">
        <v>17760957</v>
      </c>
    </row>
    <row r="74" spans="1:26" ht="13.5" hidden="1">
      <c r="A74" s="38" t="s">
        <v>109</v>
      </c>
      <c r="B74" s="18">
        <v>5843892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64305031</v>
      </c>
      <c r="C75" s="27"/>
      <c r="D75" s="28">
        <v>48319040</v>
      </c>
      <c r="E75" s="29">
        <v>48319040</v>
      </c>
      <c r="F75" s="29">
        <v>5706656</v>
      </c>
      <c r="G75" s="29"/>
      <c r="H75" s="29">
        <v>5896879</v>
      </c>
      <c r="I75" s="29">
        <v>11603535</v>
      </c>
      <c r="J75" s="29">
        <v>6028100</v>
      </c>
      <c r="K75" s="29"/>
      <c r="L75" s="29">
        <v>6132105</v>
      </c>
      <c r="M75" s="29">
        <v>12160205</v>
      </c>
      <c r="N75" s="29"/>
      <c r="O75" s="29"/>
      <c r="P75" s="29"/>
      <c r="Q75" s="29"/>
      <c r="R75" s="29"/>
      <c r="S75" s="29"/>
      <c r="T75" s="29"/>
      <c r="U75" s="29"/>
      <c r="V75" s="29">
        <v>23763740</v>
      </c>
      <c r="W75" s="29"/>
      <c r="X75" s="29"/>
      <c r="Y75" s="28"/>
      <c r="Z75" s="30">
        <v>48319040</v>
      </c>
    </row>
    <row r="76" spans="1:26" ht="13.5" hidden="1">
      <c r="A76" s="41" t="s">
        <v>112</v>
      </c>
      <c r="B76" s="31">
        <v>79165057</v>
      </c>
      <c r="C76" s="31"/>
      <c r="D76" s="32">
        <v>175405243</v>
      </c>
      <c r="E76" s="33">
        <v>175405243</v>
      </c>
      <c r="F76" s="33">
        <v>10385581</v>
      </c>
      <c r="G76" s="33">
        <v>5649064</v>
      </c>
      <c r="H76" s="33">
        <v>6357681</v>
      </c>
      <c r="I76" s="33">
        <v>22392326</v>
      </c>
      <c r="J76" s="33">
        <v>7810400</v>
      </c>
      <c r="K76" s="33">
        <v>6619166</v>
      </c>
      <c r="L76" s="33">
        <v>9063630</v>
      </c>
      <c r="M76" s="33">
        <v>23493196</v>
      </c>
      <c r="N76" s="33"/>
      <c r="O76" s="33"/>
      <c r="P76" s="33"/>
      <c r="Q76" s="33"/>
      <c r="R76" s="33"/>
      <c r="S76" s="33"/>
      <c r="T76" s="33"/>
      <c r="U76" s="33"/>
      <c r="V76" s="33">
        <v>45885522</v>
      </c>
      <c r="W76" s="33">
        <v>87702619</v>
      </c>
      <c r="X76" s="33"/>
      <c r="Y76" s="32"/>
      <c r="Z76" s="34">
        <v>175405243</v>
      </c>
    </row>
    <row r="77" spans="1:26" ht="13.5" hidden="1">
      <c r="A77" s="36" t="s">
        <v>31</v>
      </c>
      <c r="B77" s="18"/>
      <c r="C77" s="18"/>
      <c r="D77" s="19">
        <v>26323810</v>
      </c>
      <c r="E77" s="20">
        <v>26323810</v>
      </c>
      <c r="F77" s="20">
        <v>1765541</v>
      </c>
      <c r="G77" s="20">
        <v>1335822</v>
      </c>
      <c r="H77" s="20">
        <v>1269970</v>
      </c>
      <c r="I77" s="20">
        <v>4371333</v>
      </c>
      <c r="J77" s="20">
        <v>1597435</v>
      </c>
      <c r="K77" s="20">
        <v>2061846</v>
      </c>
      <c r="L77" s="20">
        <v>1541076</v>
      </c>
      <c r="M77" s="20">
        <v>5200357</v>
      </c>
      <c r="N77" s="20"/>
      <c r="O77" s="20"/>
      <c r="P77" s="20"/>
      <c r="Q77" s="20"/>
      <c r="R77" s="20"/>
      <c r="S77" s="20"/>
      <c r="T77" s="20"/>
      <c r="U77" s="20"/>
      <c r="V77" s="20">
        <v>9571690</v>
      </c>
      <c r="W77" s="20">
        <v>13161901</v>
      </c>
      <c r="X77" s="20"/>
      <c r="Y77" s="19"/>
      <c r="Z77" s="22">
        <v>26323810</v>
      </c>
    </row>
    <row r="78" spans="1:26" ht="13.5" hidden="1">
      <c r="A78" s="37" t="s">
        <v>32</v>
      </c>
      <c r="B78" s="18">
        <v>79165057</v>
      </c>
      <c r="C78" s="18"/>
      <c r="D78" s="19">
        <v>117674061</v>
      </c>
      <c r="E78" s="20">
        <v>117674061</v>
      </c>
      <c r="F78" s="20">
        <v>8326031</v>
      </c>
      <c r="G78" s="20">
        <v>4135499</v>
      </c>
      <c r="H78" s="20">
        <v>4896234</v>
      </c>
      <c r="I78" s="20">
        <v>17357764</v>
      </c>
      <c r="J78" s="20">
        <v>6001875</v>
      </c>
      <c r="K78" s="20">
        <v>4545510</v>
      </c>
      <c r="L78" s="20">
        <v>7258232</v>
      </c>
      <c r="M78" s="20">
        <v>17805617</v>
      </c>
      <c r="N78" s="20"/>
      <c r="O78" s="20"/>
      <c r="P78" s="20"/>
      <c r="Q78" s="20"/>
      <c r="R78" s="20"/>
      <c r="S78" s="20"/>
      <c r="T78" s="20"/>
      <c r="U78" s="20"/>
      <c r="V78" s="20">
        <v>35163381</v>
      </c>
      <c r="W78" s="20">
        <v>58837032</v>
      </c>
      <c r="X78" s="20"/>
      <c r="Y78" s="19"/>
      <c r="Z78" s="22">
        <v>117674061</v>
      </c>
    </row>
    <row r="79" spans="1:26" ht="13.5" hidden="1">
      <c r="A79" s="38" t="s">
        <v>105</v>
      </c>
      <c r="B79" s="18"/>
      <c r="C79" s="18"/>
      <c r="D79" s="19">
        <v>38297385</v>
      </c>
      <c r="E79" s="20">
        <v>38297385</v>
      </c>
      <c r="F79" s="20">
        <v>4807429</v>
      </c>
      <c r="G79" s="20">
        <v>3061638</v>
      </c>
      <c r="H79" s="20">
        <v>3197277</v>
      </c>
      <c r="I79" s="20">
        <v>11066344</v>
      </c>
      <c r="J79" s="20">
        <v>3723424</v>
      </c>
      <c r="K79" s="20">
        <v>3293385</v>
      </c>
      <c r="L79" s="20">
        <v>5571493</v>
      </c>
      <c r="M79" s="20">
        <v>12588302</v>
      </c>
      <c r="N79" s="20"/>
      <c r="O79" s="20"/>
      <c r="P79" s="20"/>
      <c r="Q79" s="20"/>
      <c r="R79" s="20"/>
      <c r="S79" s="20"/>
      <c r="T79" s="20"/>
      <c r="U79" s="20"/>
      <c r="V79" s="20">
        <v>23654646</v>
      </c>
      <c r="W79" s="20">
        <v>19148694</v>
      </c>
      <c r="X79" s="20"/>
      <c r="Y79" s="19"/>
      <c r="Z79" s="22">
        <v>38297385</v>
      </c>
    </row>
    <row r="80" spans="1:26" ht="13.5" hidden="1">
      <c r="A80" s="38" t="s">
        <v>106</v>
      </c>
      <c r="B80" s="18"/>
      <c r="C80" s="18"/>
      <c r="D80" s="19">
        <v>42904164</v>
      </c>
      <c r="E80" s="20">
        <v>42904164</v>
      </c>
      <c r="F80" s="20">
        <v>1274146</v>
      </c>
      <c r="G80" s="20">
        <v>467124</v>
      </c>
      <c r="H80" s="20">
        <v>874919</v>
      </c>
      <c r="I80" s="20">
        <v>2616189</v>
      </c>
      <c r="J80" s="20">
        <v>1100586</v>
      </c>
      <c r="K80" s="20">
        <v>600740</v>
      </c>
      <c r="L80" s="20">
        <v>393288</v>
      </c>
      <c r="M80" s="20">
        <v>2094614</v>
      </c>
      <c r="N80" s="20"/>
      <c r="O80" s="20"/>
      <c r="P80" s="20"/>
      <c r="Q80" s="20"/>
      <c r="R80" s="20"/>
      <c r="S80" s="20"/>
      <c r="T80" s="20"/>
      <c r="U80" s="20"/>
      <c r="V80" s="20">
        <v>4710803</v>
      </c>
      <c r="W80" s="20">
        <v>21452082</v>
      </c>
      <c r="X80" s="20"/>
      <c r="Y80" s="19"/>
      <c r="Z80" s="22">
        <v>42904164</v>
      </c>
    </row>
    <row r="81" spans="1:26" ht="13.5" hidden="1">
      <c r="A81" s="38" t="s">
        <v>107</v>
      </c>
      <c r="B81" s="18"/>
      <c r="C81" s="18"/>
      <c r="D81" s="19">
        <v>24766836</v>
      </c>
      <c r="E81" s="20">
        <v>24766836</v>
      </c>
      <c r="F81" s="20">
        <v>644726</v>
      </c>
      <c r="G81" s="20">
        <v>412303</v>
      </c>
      <c r="H81" s="20">
        <v>552538</v>
      </c>
      <c r="I81" s="20">
        <v>1609567</v>
      </c>
      <c r="J81" s="20">
        <v>790233</v>
      </c>
      <c r="K81" s="20">
        <v>450537</v>
      </c>
      <c r="L81" s="20">
        <v>371157</v>
      </c>
      <c r="M81" s="20">
        <v>1611927</v>
      </c>
      <c r="N81" s="20"/>
      <c r="O81" s="20"/>
      <c r="P81" s="20"/>
      <c r="Q81" s="20"/>
      <c r="R81" s="20"/>
      <c r="S81" s="20"/>
      <c r="T81" s="20"/>
      <c r="U81" s="20"/>
      <c r="V81" s="20">
        <v>3221494</v>
      </c>
      <c r="W81" s="20">
        <v>12383418</v>
      </c>
      <c r="X81" s="20"/>
      <c r="Y81" s="19"/>
      <c r="Z81" s="22">
        <v>24766836</v>
      </c>
    </row>
    <row r="82" spans="1:26" ht="13.5" hidden="1">
      <c r="A82" s="38" t="s">
        <v>108</v>
      </c>
      <c r="B82" s="18"/>
      <c r="C82" s="18"/>
      <c r="D82" s="19">
        <v>11705676</v>
      </c>
      <c r="E82" s="20">
        <v>11705676</v>
      </c>
      <c r="F82" s="20">
        <v>1599730</v>
      </c>
      <c r="G82" s="20">
        <v>194434</v>
      </c>
      <c r="H82" s="20">
        <v>271500</v>
      </c>
      <c r="I82" s="20">
        <v>2065664</v>
      </c>
      <c r="J82" s="20">
        <v>387632</v>
      </c>
      <c r="K82" s="20">
        <v>200848</v>
      </c>
      <c r="L82" s="20">
        <v>922294</v>
      </c>
      <c r="M82" s="20">
        <v>1510774</v>
      </c>
      <c r="N82" s="20"/>
      <c r="O82" s="20"/>
      <c r="P82" s="20"/>
      <c r="Q82" s="20"/>
      <c r="R82" s="20"/>
      <c r="S82" s="20"/>
      <c r="T82" s="20"/>
      <c r="U82" s="20"/>
      <c r="V82" s="20">
        <v>3576438</v>
      </c>
      <c r="W82" s="20">
        <v>5852838</v>
      </c>
      <c r="X82" s="20"/>
      <c r="Y82" s="19"/>
      <c r="Z82" s="22">
        <v>11705676</v>
      </c>
    </row>
    <row r="83" spans="1:26" ht="13.5" hidden="1">
      <c r="A83" s="38" t="s">
        <v>109</v>
      </c>
      <c r="B83" s="18">
        <v>79165057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31407372</v>
      </c>
      <c r="E84" s="29">
        <v>31407372</v>
      </c>
      <c r="F84" s="29">
        <v>294009</v>
      </c>
      <c r="G84" s="29">
        <v>177743</v>
      </c>
      <c r="H84" s="29">
        <v>191477</v>
      </c>
      <c r="I84" s="29">
        <v>663229</v>
      </c>
      <c r="J84" s="29">
        <v>211090</v>
      </c>
      <c r="K84" s="29">
        <v>11810</v>
      </c>
      <c r="L84" s="29">
        <v>264322</v>
      </c>
      <c r="M84" s="29">
        <v>487222</v>
      </c>
      <c r="N84" s="29"/>
      <c r="O84" s="29"/>
      <c r="P84" s="29"/>
      <c r="Q84" s="29"/>
      <c r="R84" s="29"/>
      <c r="S84" s="29"/>
      <c r="T84" s="29"/>
      <c r="U84" s="29"/>
      <c r="V84" s="29">
        <v>1150451</v>
      </c>
      <c r="W84" s="29">
        <v>15703686</v>
      </c>
      <c r="X84" s="29"/>
      <c r="Y84" s="28"/>
      <c r="Z84" s="30">
        <v>31407372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167226614</v>
      </c>
      <c r="C5" s="18">
        <v>0</v>
      </c>
      <c r="D5" s="58">
        <v>174267678</v>
      </c>
      <c r="E5" s="59">
        <v>174267678</v>
      </c>
      <c r="F5" s="59">
        <v>15323108</v>
      </c>
      <c r="G5" s="59">
        <v>15017446</v>
      </c>
      <c r="H5" s="59">
        <v>14988604</v>
      </c>
      <c r="I5" s="59">
        <v>45329158</v>
      </c>
      <c r="J5" s="59">
        <v>15062255</v>
      </c>
      <c r="K5" s="59">
        <v>14942248</v>
      </c>
      <c r="L5" s="59">
        <v>15428439</v>
      </c>
      <c r="M5" s="59">
        <v>45432942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90762100</v>
      </c>
      <c r="W5" s="59">
        <v>87132000</v>
      </c>
      <c r="X5" s="59">
        <v>3630100</v>
      </c>
      <c r="Y5" s="60">
        <v>4.17</v>
      </c>
      <c r="Z5" s="61">
        <v>174267678</v>
      </c>
    </row>
    <row r="6" spans="1:26" ht="13.5">
      <c r="A6" s="57" t="s">
        <v>32</v>
      </c>
      <c r="B6" s="18">
        <v>999544305</v>
      </c>
      <c r="C6" s="18">
        <v>0</v>
      </c>
      <c r="D6" s="58">
        <v>940558499</v>
      </c>
      <c r="E6" s="59">
        <v>940558499</v>
      </c>
      <c r="F6" s="59">
        <v>98135211</v>
      </c>
      <c r="G6" s="59">
        <v>156580844</v>
      </c>
      <c r="H6" s="59">
        <v>45117125</v>
      </c>
      <c r="I6" s="59">
        <v>299833180</v>
      </c>
      <c r="J6" s="59">
        <v>87101815</v>
      </c>
      <c r="K6" s="59">
        <v>130968114</v>
      </c>
      <c r="L6" s="59">
        <v>149386374</v>
      </c>
      <c r="M6" s="59">
        <v>367456303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667289483</v>
      </c>
      <c r="W6" s="59">
        <v>470280000</v>
      </c>
      <c r="X6" s="59">
        <v>197009483</v>
      </c>
      <c r="Y6" s="60">
        <v>41.89</v>
      </c>
      <c r="Z6" s="61">
        <v>940558499</v>
      </c>
    </row>
    <row r="7" spans="1:26" ht="13.5">
      <c r="A7" s="57" t="s">
        <v>33</v>
      </c>
      <c r="B7" s="18">
        <v>21599028</v>
      </c>
      <c r="C7" s="18">
        <v>0</v>
      </c>
      <c r="D7" s="58">
        <v>18176872</v>
      </c>
      <c r="E7" s="59">
        <v>18176872</v>
      </c>
      <c r="F7" s="59">
        <v>2857341</v>
      </c>
      <c r="G7" s="59">
        <v>2850590</v>
      </c>
      <c r="H7" s="59">
        <v>4888224</v>
      </c>
      <c r="I7" s="59">
        <v>10596155</v>
      </c>
      <c r="J7" s="59">
        <v>4369407</v>
      </c>
      <c r="K7" s="59">
        <v>6611678</v>
      </c>
      <c r="L7" s="59">
        <v>5111393</v>
      </c>
      <c r="M7" s="59">
        <v>16092478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26688633</v>
      </c>
      <c r="W7" s="59">
        <v>9090000</v>
      </c>
      <c r="X7" s="59">
        <v>17598633</v>
      </c>
      <c r="Y7" s="60">
        <v>193.6</v>
      </c>
      <c r="Z7" s="61">
        <v>18176872</v>
      </c>
    </row>
    <row r="8" spans="1:26" ht="13.5">
      <c r="A8" s="57" t="s">
        <v>34</v>
      </c>
      <c r="B8" s="18">
        <v>256255840</v>
      </c>
      <c r="C8" s="18">
        <v>0</v>
      </c>
      <c r="D8" s="58">
        <v>241906000</v>
      </c>
      <c r="E8" s="59">
        <v>241906000</v>
      </c>
      <c r="F8" s="59">
        <v>97356000</v>
      </c>
      <c r="G8" s="59">
        <v>487000</v>
      </c>
      <c r="H8" s="59">
        <v>0</v>
      </c>
      <c r="I8" s="59">
        <v>97843000</v>
      </c>
      <c r="J8" s="59">
        <v>0</v>
      </c>
      <c r="K8" s="59">
        <v>876000</v>
      </c>
      <c r="L8" s="59">
        <v>68384000</v>
      </c>
      <c r="M8" s="59">
        <v>69260000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167103000</v>
      </c>
      <c r="W8" s="59">
        <v>174900000</v>
      </c>
      <c r="X8" s="59">
        <v>-7797000</v>
      </c>
      <c r="Y8" s="60">
        <v>-4.46</v>
      </c>
      <c r="Z8" s="61">
        <v>241906000</v>
      </c>
    </row>
    <row r="9" spans="1:26" ht="13.5">
      <c r="A9" s="57" t="s">
        <v>35</v>
      </c>
      <c r="B9" s="18">
        <v>160884764</v>
      </c>
      <c r="C9" s="18">
        <v>0</v>
      </c>
      <c r="D9" s="58">
        <v>137862454</v>
      </c>
      <c r="E9" s="59">
        <v>137862454</v>
      </c>
      <c r="F9" s="59">
        <v>502924</v>
      </c>
      <c r="G9" s="59">
        <v>2041021</v>
      </c>
      <c r="H9" s="59">
        <v>1024956</v>
      </c>
      <c r="I9" s="59">
        <v>3568901</v>
      </c>
      <c r="J9" s="59">
        <v>6001772</v>
      </c>
      <c r="K9" s="59">
        <v>3084451</v>
      </c>
      <c r="L9" s="59">
        <v>1733511</v>
      </c>
      <c r="M9" s="59">
        <v>10819734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14388635</v>
      </c>
      <c r="W9" s="59">
        <v>68934000</v>
      </c>
      <c r="X9" s="59">
        <v>-54545365</v>
      </c>
      <c r="Y9" s="60">
        <v>-79.13</v>
      </c>
      <c r="Z9" s="61">
        <v>137862454</v>
      </c>
    </row>
    <row r="10" spans="1:26" ht="25.5">
      <c r="A10" s="62" t="s">
        <v>97</v>
      </c>
      <c r="B10" s="63">
        <f>SUM(B5:B9)</f>
        <v>1605510551</v>
      </c>
      <c r="C10" s="63">
        <f>SUM(C5:C9)</f>
        <v>0</v>
      </c>
      <c r="D10" s="64">
        <f aca="true" t="shared" si="0" ref="D10:Z10">SUM(D5:D9)</f>
        <v>1512771503</v>
      </c>
      <c r="E10" s="65">
        <f t="shared" si="0"/>
        <v>1512771503</v>
      </c>
      <c r="F10" s="65">
        <f t="shared" si="0"/>
        <v>214174584</v>
      </c>
      <c r="G10" s="65">
        <f t="shared" si="0"/>
        <v>176976901</v>
      </c>
      <c r="H10" s="65">
        <f t="shared" si="0"/>
        <v>66018909</v>
      </c>
      <c r="I10" s="65">
        <f t="shared" si="0"/>
        <v>457170394</v>
      </c>
      <c r="J10" s="65">
        <f t="shared" si="0"/>
        <v>112535249</v>
      </c>
      <c r="K10" s="65">
        <f t="shared" si="0"/>
        <v>156482491</v>
      </c>
      <c r="L10" s="65">
        <f t="shared" si="0"/>
        <v>240043717</v>
      </c>
      <c r="M10" s="65">
        <f t="shared" si="0"/>
        <v>509061457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966231851</v>
      </c>
      <c r="W10" s="65">
        <f t="shared" si="0"/>
        <v>810336000</v>
      </c>
      <c r="X10" s="65">
        <f t="shared" si="0"/>
        <v>155895851</v>
      </c>
      <c r="Y10" s="66">
        <f>+IF(W10&lt;&gt;0,(X10/W10)*100,0)</f>
        <v>19.238420975990206</v>
      </c>
      <c r="Z10" s="67">
        <f t="shared" si="0"/>
        <v>1512771503</v>
      </c>
    </row>
    <row r="11" spans="1:26" ht="13.5">
      <c r="A11" s="57" t="s">
        <v>36</v>
      </c>
      <c r="B11" s="18">
        <v>404559501</v>
      </c>
      <c r="C11" s="18">
        <v>0</v>
      </c>
      <c r="D11" s="58">
        <v>439667857</v>
      </c>
      <c r="E11" s="59">
        <v>439667857</v>
      </c>
      <c r="F11" s="59">
        <v>32003500</v>
      </c>
      <c r="G11" s="59">
        <v>32230468</v>
      </c>
      <c r="H11" s="59">
        <v>38272280</v>
      </c>
      <c r="I11" s="59">
        <v>102506248</v>
      </c>
      <c r="J11" s="59">
        <v>34878299</v>
      </c>
      <c r="K11" s="59">
        <v>35506449</v>
      </c>
      <c r="L11" s="59">
        <v>35618692</v>
      </c>
      <c r="M11" s="59">
        <v>106003440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208509688</v>
      </c>
      <c r="W11" s="59">
        <v>214836000</v>
      </c>
      <c r="X11" s="59">
        <v>-6326312</v>
      </c>
      <c r="Y11" s="60">
        <v>-2.94</v>
      </c>
      <c r="Z11" s="61">
        <v>439667857</v>
      </c>
    </row>
    <row r="12" spans="1:26" ht="13.5">
      <c r="A12" s="57" t="s">
        <v>37</v>
      </c>
      <c r="B12" s="18">
        <v>21127403</v>
      </c>
      <c r="C12" s="18">
        <v>0</v>
      </c>
      <c r="D12" s="58">
        <v>32551092</v>
      </c>
      <c r="E12" s="59">
        <v>32551092</v>
      </c>
      <c r="F12" s="59">
        <v>2169883</v>
      </c>
      <c r="G12" s="59">
        <v>2173199</v>
      </c>
      <c r="H12" s="59">
        <v>2169882</v>
      </c>
      <c r="I12" s="59">
        <v>6512964</v>
      </c>
      <c r="J12" s="59">
        <v>2225206</v>
      </c>
      <c r="K12" s="59">
        <v>2148127</v>
      </c>
      <c r="L12" s="59">
        <v>2147602</v>
      </c>
      <c r="M12" s="59">
        <v>6520935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13033899</v>
      </c>
      <c r="W12" s="59">
        <v>16278000</v>
      </c>
      <c r="X12" s="59">
        <v>-3244101</v>
      </c>
      <c r="Y12" s="60">
        <v>-19.93</v>
      </c>
      <c r="Z12" s="61">
        <v>32551092</v>
      </c>
    </row>
    <row r="13" spans="1:26" ht="13.5">
      <c r="A13" s="57" t="s">
        <v>98</v>
      </c>
      <c r="B13" s="18">
        <v>229030090</v>
      </c>
      <c r="C13" s="18">
        <v>0</v>
      </c>
      <c r="D13" s="58">
        <v>238131520</v>
      </c>
      <c r="E13" s="59">
        <v>238131520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119064000</v>
      </c>
      <c r="X13" s="59">
        <v>-119064000</v>
      </c>
      <c r="Y13" s="60">
        <v>-100</v>
      </c>
      <c r="Z13" s="61">
        <v>238131520</v>
      </c>
    </row>
    <row r="14" spans="1:26" ht="13.5">
      <c r="A14" s="57" t="s">
        <v>38</v>
      </c>
      <c r="B14" s="18">
        <v>4802657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2781</v>
      </c>
      <c r="L14" s="59">
        <v>1115</v>
      </c>
      <c r="M14" s="59">
        <v>3896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3896</v>
      </c>
      <c r="W14" s="59"/>
      <c r="X14" s="59">
        <v>3896</v>
      </c>
      <c r="Y14" s="60">
        <v>0</v>
      </c>
      <c r="Z14" s="61">
        <v>0</v>
      </c>
    </row>
    <row r="15" spans="1:26" ht="13.5">
      <c r="A15" s="57" t="s">
        <v>39</v>
      </c>
      <c r="B15" s="18">
        <v>565974581</v>
      </c>
      <c r="C15" s="18">
        <v>0</v>
      </c>
      <c r="D15" s="58">
        <v>589795203</v>
      </c>
      <c r="E15" s="59">
        <v>589795203</v>
      </c>
      <c r="F15" s="59">
        <v>61302154</v>
      </c>
      <c r="G15" s="59">
        <v>60965837</v>
      </c>
      <c r="H15" s="59">
        <v>58585594</v>
      </c>
      <c r="I15" s="59">
        <v>180853585</v>
      </c>
      <c r="J15" s="59">
        <v>47023288</v>
      </c>
      <c r="K15" s="59">
        <v>34322297</v>
      </c>
      <c r="L15" s="59">
        <v>33322624</v>
      </c>
      <c r="M15" s="59">
        <v>114668209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295521794</v>
      </c>
      <c r="W15" s="59">
        <v>294894000</v>
      </c>
      <c r="X15" s="59">
        <v>627794</v>
      </c>
      <c r="Y15" s="60">
        <v>0.21</v>
      </c>
      <c r="Z15" s="61">
        <v>589795203</v>
      </c>
    </row>
    <row r="16" spans="1:26" ht="13.5">
      <c r="A16" s="68" t="s">
        <v>40</v>
      </c>
      <c r="B16" s="18">
        <v>0</v>
      </c>
      <c r="C16" s="18">
        <v>0</v>
      </c>
      <c r="D16" s="58">
        <v>74241300</v>
      </c>
      <c r="E16" s="59">
        <v>74241300</v>
      </c>
      <c r="F16" s="59">
        <v>3814127</v>
      </c>
      <c r="G16" s="59">
        <v>10300457</v>
      </c>
      <c r="H16" s="59">
        <v>-2892231</v>
      </c>
      <c r="I16" s="59">
        <v>11222353</v>
      </c>
      <c r="J16" s="59">
        <v>17293142</v>
      </c>
      <c r="K16" s="59">
        <v>5162593</v>
      </c>
      <c r="L16" s="59">
        <v>9803177</v>
      </c>
      <c r="M16" s="59">
        <v>32258912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43481265</v>
      </c>
      <c r="W16" s="59">
        <v>34314000</v>
      </c>
      <c r="X16" s="59">
        <v>9167265</v>
      </c>
      <c r="Y16" s="60">
        <v>26.72</v>
      </c>
      <c r="Z16" s="61">
        <v>74241300</v>
      </c>
    </row>
    <row r="17" spans="1:26" ht="13.5">
      <c r="A17" s="57" t="s">
        <v>41</v>
      </c>
      <c r="B17" s="18">
        <v>422533241</v>
      </c>
      <c r="C17" s="18">
        <v>0</v>
      </c>
      <c r="D17" s="58">
        <v>438054833</v>
      </c>
      <c r="E17" s="59">
        <v>438054833</v>
      </c>
      <c r="F17" s="59">
        <v>10618333</v>
      </c>
      <c r="G17" s="59">
        <v>8136525</v>
      </c>
      <c r="H17" s="59">
        <v>34850952</v>
      </c>
      <c r="I17" s="59">
        <v>53605810</v>
      </c>
      <c r="J17" s="59">
        <v>23788367</v>
      </c>
      <c r="K17" s="59">
        <v>23377874</v>
      </c>
      <c r="L17" s="59">
        <v>26297229</v>
      </c>
      <c r="M17" s="59">
        <v>73463470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127069280</v>
      </c>
      <c r="W17" s="59">
        <v>219714000</v>
      </c>
      <c r="X17" s="59">
        <v>-92644720</v>
      </c>
      <c r="Y17" s="60">
        <v>-42.17</v>
      </c>
      <c r="Z17" s="61">
        <v>438054833</v>
      </c>
    </row>
    <row r="18" spans="1:26" ht="13.5">
      <c r="A18" s="69" t="s">
        <v>42</v>
      </c>
      <c r="B18" s="70">
        <f>SUM(B11:B17)</f>
        <v>1648027473</v>
      </c>
      <c r="C18" s="70">
        <f>SUM(C11:C17)</f>
        <v>0</v>
      </c>
      <c r="D18" s="71">
        <f aca="true" t="shared" si="1" ref="D18:Z18">SUM(D11:D17)</f>
        <v>1812441805</v>
      </c>
      <c r="E18" s="72">
        <f t="shared" si="1"/>
        <v>1812441805</v>
      </c>
      <c r="F18" s="72">
        <f t="shared" si="1"/>
        <v>109907997</v>
      </c>
      <c r="G18" s="72">
        <f t="shared" si="1"/>
        <v>113806486</v>
      </c>
      <c r="H18" s="72">
        <f t="shared" si="1"/>
        <v>130986477</v>
      </c>
      <c r="I18" s="72">
        <f t="shared" si="1"/>
        <v>354700960</v>
      </c>
      <c r="J18" s="72">
        <f t="shared" si="1"/>
        <v>125208302</v>
      </c>
      <c r="K18" s="72">
        <f t="shared" si="1"/>
        <v>100520121</v>
      </c>
      <c r="L18" s="72">
        <f t="shared" si="1"/>
        <v>107190439</v>
      </c>
      <c r="M18" s="72">
        <f t="shared" si="1"/>
        <v>332918862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687619822</v>
      </c>
      <c r="W18" s="72">
        <f t="shared" si="1"/>
        <v>899100000</v>
      </c>
      <c r="X18" s="72">
        <f t="shared" si="1"/>
        <v>-211480178</v>
      </c>
      <c r="Y18" s="66">
        <f>+IF(W18&lt;&gt;0,(X18/W18)*100,0)</f>
        <v>-23.521318874429987</v>
      </c>
      <c r="Z18" s="73">
        <f t="shared" si="1"/>
        <v>1812441805</v>
      </c>
    </row>
    <row r="19" spans="1:26" ht="13.5">
      <c r="A19" s="69" t="s">
        <v>43</v>
      </c>
      <c r="B19" s="74">
        <f>+B10-B18</f>
        <v>-42516922</v>
      </c>
      <c r="C19" s="74">
        <f>+C10-C18</f>
        <v>0</v>
      </c>
      <c r="D19" s="75">
        <f aca="true" t="shared" si="2" ref="D19:Z19">+D10-D18</f>
        <v>-299670302</v>
      </c>
      <c r="E19" s="76">
        <f t="shared" si="2"/>
        <v>-299670302</v>
      </c>
      <c r="F19" s="76">
        <f t="shared" si="2"/>
        <v>104266587</v>
      </c>
      <c r="G19" s="76">
        <f t="shared" si="2"/>
        <v>63170415</v>
      </c>
      <c r="H19" s="76">
        <f t="shared" si="2"/>
        <v>-64967568</v>
      </c>
      <c r="I19" s="76">
        <f t="shared" si="2"/>
        <v>102469434</v>
      </c>
      <c r="J19" s="76">
        <f t="shared" si="2"/>
        <v>-12673053</v>
      </c>
      <c r="K19" s="76">
        <f t="shared" si="2"/>
        <v>55962370</v>
      </c>
      <c r="L19" s="76">
        <f t="shared" si="2"/>
        <v>132853278</v>
      </c>
      <c r="M19" s="76">
        <f t="shared" si="2"/>
        <v>176142595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278612029</v>
      </c>
      <c r="W19" s="76">
        <f>IF(E10=E18,0,W10-W18)</f>
        <v>-88764000</v>
      </c>
      <c r="X19" s="76">
        <f t="shared" si="2"/>
        <v>367376029</v>
      </c>
      <c r="Y19" s="77">
        <f>+IF(W19&lt;&gt;0,(X19/W19)*100,0)</f>
        <v>-413.879533369384</v>
      </c>
      <c r="Z19" s="78">
        <f t="shared" si="2"/>
        <v>-299670302</v>
      </c>
    </row>
    <row r="20" spans="1:26" ht="13.5">
      <c r="A20" s="57" t="s">
        <v>44</v>
      </c>
      <c r="B20" s="18">
        <v>90432810</v>
      </c>
      <c r="C20" s="18">
        <v>0</v>
      </c>
      <c r="D20" s="58">
        <v>120647000</v>
      </c>
      <c r="E20" s="59">
        <v>120647000</v>
      </c>
      <c r="F20" s="59">
        <v>35420000</v>
      </c>
      <c r="G20" s="59">
        <v>0</v>
      </c>
      <c r="H20" s="59">
        <v>0</v>
      </c>
      <c r="I20" s="59">
        <v>35420000</v>
      </c>
      <c r="J20" s="59">
        <v>0</v>
      </c>
      <c r="K20" s="59">
        <v>9000000</v>
      </c>
      <c r="L20" s="59">
        <v>31393381</v>
      </c>
      <c r="M20" s="59">
        <v>40393381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75813381</v>
      </c>
      <c r="W20" s="59">
        <v>80200000</v>
      </c>
      <c r="X20" s="59">
        <v>-4386619</v>
      </c>
      <c r="Y20" s="60">
        <v>-5.47</v>
      </c>
      <c r="Z20" s="61">
        <v>120647000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47915888</v>
      </c>
      <c r="C22" s="85">
        <f>SUM(C19:C21)</f>
        <v>0</v>
      </c>
      <c r="D22" s="86">
        <f aca="true" t="shared" si="3" ref="D22:Z22">SUM(D19:D21)</f>
        <v>-179023302</v>
      </c>
      <c r="E22" s="87">
        <f t="shared" si="3"/>
        <v>-179023302</v>
      </c>
      <c r="F22" s="87">
        <f t="shared" si="3"/>
        <v>139686587</v>
      </c>
      <c r="G22" s="87">
        <f t="shared" si="3"/>
        <v>63170415</v>
      </c>
      <c r="H22" s="87">
        <f t="shared" si="3"/>
        <v>-64967568</v>
      </c>
      <c r="I22" s="87">
        <f t="shared" si="3"/>
        <v>137889434</v>
      </c>
      <c r="J22" s="87">
        <f t="shared" si="3"/>
        <v>-12673053</v>
      </c>
      <c r="K22" s="87">
        <f t="shared" si="3"/>
        <v>64962370</v>
      </c>
      <c r="L22" s="87">
        <f t="shared" si="3"/>
        <v>164246659</v>
      </c>
      <c r="M22" s="87">
        <f t="shared" si="3"/>
        <v>216535976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354425410</v>
      </c>
      <c r="W22" s="87">
        <f t="shared" si="3"/>
        <v>-8564000</v>
      </c>
      <c r="X22" s="87">
        <f t="shared" si="3"/>
        <v>362989410</v>
      </c>
      <c r="Y22" s="88">
        <f>+IF(W22&lt;&gt;0,(X22/W22)*100,0)</f>
        <v>-4238.549859878562</v>
      </c>
      <c r="Z22" s="89">
        <f t="shared" si="3"/>
        <v>-179023302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47915888</v>
      </c>
      <c r="C24" s="74">
        <f>SUM(C22:C23)</f>
        <v>0</v>
      </c>
      <c r="D24" s="75">
        <f aca="true" t="shared" si="4" ref="D24:Z24">SUM(D22:D23)</f>
        <v>-179023302</v>
      </c>
      <c r="E24" s="76">
        <f t="shared" si="4"/>
        <v>-179023302</v>
      </c>
      <c r="F24" s="76">
        <f t="shared" si="4"/>
        <v>139686587</v>
      </c>
      <c r="G24" s="76">
        <f t="shared" si="4"/>
        <v>63170415</v>
      </c>
      <c r="H24" s="76">
        <f t="shared" si="4"/>
        <v>-64967568</v>
      </c>
      <c r="I24" s="76">
        <f t="shared" si="4"/>
        <v>137889434</v>
      </c>
      <c r="J24" s="76">
        <f t="shared" si="4"/>
        <v>-12673053</v>
      </c>
      <c r="K24" s="76">
        <f t="shared" si="4"/>
        <v>64962370</v>
      </c>
      <c r="L24" s="76">
        <f t="shared" si="4"/>
        <v>164246659</v>
      </c>
      <c r="M24" s="76">
        <f t="shared" si="4"/>
        <v>216535976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354425410</v>
      </c>
      <c r="W24" s="76">
        <f t="shared" si="4"/>
        <v>-8564000</v>
      </c>
      <c r="X24" s="76">
        <f t="shared" si="4"/>
        <v>362989410</v>
      </c>
      <c r="Y24" s="77">
        <f>+IF(W24&lt;&gt;0,(X24/W24)*100,0)</f>
        <v>-4238.549859878562</v>
      </c>
      <c r="Z24" s="78">
        <f t="shared" si="4"/>
        <v>-179023302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178327283</v>
      </c>
      <c r="C27" s="21">
        <v>0</v>
      </c>
      <c r="D27" s="98">
        <v>132446500</v>
      </c>
      <c r="E27" s="99">
        <v>132446500</v>
      </c>
      <c r="F27" s="99">
        <v>2769762</v>
      </c>
      <c r="G27" s="99">
        <v>1109863</v>
      </c>
      <c r="H27" s="99">
        <v>8023339</v>
      </c>
      <c r="I27" s="99">
        <v>11902964</v>
      </c>
      <c r="J27" s="99">
        <v>16918605</v>
      </c>
      <c r="K27" s="99">
        <v>8211657</v>
      </c>
      <c r="L27" s="99">
        <v>3597771</v>
      </c>
      <c r="M27" s="99">
        <v>28728033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40630997</v>
      </c>
      <c r="W27" s="99">
        <v>66223250</v>
      </c>
      <c r="X27" s="99">
        <v>-25592253</v>
      </c>
      <c r="Y27" s="100">
        <v>-38.65</v>
      </c>
      <c r="Z27" s="101">
        <v>132446500</v>
      </c>
    </row>
    <row r="28" spans="1:26" ht="13.5">
      <c r="A28" s="102" t="s">
        <v>44</v>
      </c>
      <c r="B28" s="18">
        <v>154374061</v>
      </c>
      <c r="C28" s="18">
        <v>0</v>
      </c>
      <c r="D28" s="58">
        <v>120546500</v>
      </c>
      <c r="E28" s="59">
        <v>120546500</v>
      </c>
      <c r="F28" s="59">
        <v>2769762</v>
      </c>
      <c r="G28" s="59">
        <v>1109863</v>
      </c>
      <c r="H28" s="59">
        <v>8023339</v>
      </c>
      <c r="I28" s="59">
        <v>11902964</v>
      </c>
      <c r="J28" s="59">
        <v>16918606</v>
      </c>
      <c r="K28" s="59">
        <v>8211657</v>
      </c>
      <c r="L28" s="59">
        <v>3597771</v>
      </c>
      <c r="M28" s="59">
        <v>28728034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40630998</v>
      </c>
      <c r="W28" s="59">
        <v>60273250</v>
      </c>
      <c r="X28" s="59">
        <v>-19642252</v>
      </c>
      <c r="Y28" s="60">
        <v>-32.59</v>
      </c>
      <c r="Z28" s="61">
        <v>120546500</v>
      </c>
    </row>
    <row r="29" spans="1:26" ht="13.5">
      <c r="A29" s="57" t="s">
        <v>102</v>
      </c>
      <c r="B29" s="18">
        <v>5000000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18953222</v>
      </c>
      <c r="C31" s="18">
        <v>0</v>
      </c>
      <c r="D31" s="58">
        <v>11900000</v>
      </c>
      <c r="E31" s="59">
        <v>11900000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5950000</v>
      </c>
      <c r="X31" s="59">
        <v>-5950000</v>
      </c>
      <c r="Y31" s="60">
        <v>-100</v>
      </c>
      <c r="Z31" s="61">
        <v>11900000</v>
      </c>
    </row>
    <row r="32" spans="1:26" ht="13.5">
      <c r="A32" s="69" t="s">
        <v>50</v>
      </c>
      <c r="B32" s="21">
        <f>SUM(B28:B31)</f>
        <v>178327283</v>
      </c>
      <c r="C32" s="21">
        <f>SUM(C28:C31)</f>
        <v>0</v>
      </c>
      <c r="D32" s="98">
        <f aca="true" t="shared" si="5" ref="D32:Z32">SUM(D28:D31)</f>
        <v>132446500</v>
      </c>
      <c r="E32" s="99">
        <f t="shared" si="5"/>
        <v>132446500</v>
      </c>
      <c r="F32" s="99">
        <f t="shared" si="5"/>
        <v>2769762</v>
      </c>
      <c r="G32" s="99">
        <f t="shared" si="5"/>
        <v>1109863</v>
      </c>
      <c r="H32" s="99">
        <f t="shared" si="5"/>
        <v>8023339</v>
      </c>
      <c r="I32" s="99">
        <f t="shared" si="5"/>
        <v>11902964</v>
      </c>
      <c r="J32" s="99">
        <f t="shared" si="5"/>
        <v>16918606</v>
      </c>
      <c r="K32" s="99">
        <f t="shared" si="5"/>
        <v>8211657</v>
      </c>
      <c r="L32" s="99">
        <f t="shared" si="5"/>
        <v>3597771</v>
      </c>
      <c r="M32" s="99">
        <f t="shared" si="5"/>
        <v>28728034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40630998</v>
      </c>
      <c r="W32" s="99">
        <f t="shared" si="5"/>
        <v>66223250</v>
      </c>
      <c r="X32" s="99">
        <f t="shared" si="5"/>
        <v>-25592252</v>
      </c>
      <c r="Y32" s="100">
        <f>+IF(W32&lt;&gt;0,(X32/W32)*100,0)</f>
        <v>-38.64541833872545</v>
      </c>
      <c r="Z32" s="101">
        <f t="shared" si="5"/>
        <v>132446500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837771357</v>
      </c>
      <c r="C35" s="18">
        <v>0</v>
      </c>
      <c r="D35" s="58">
        <v>774585920</v>
      </c>
      <c r="E35" s="59">
        <v>774585920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387292960</v>
      </c>
      <c r="X35" s="59">
        <v>-387292960</v>
      </c>
      <c r="Y35" s="60">
        <v>-100</v>
      </c>
      <c r="Z35" s="61">
        <v>774585920</v>
      </c>
    </row>
    <row r="36" spans="1:26" ht="13.5">
      <c r="A36" s="57" t="s">
        <v>53</v>
      </c>
      <c r="B36" s="18">
        <v>4106437400</v>
      </c>
      <c r="C36" s="18">
        <v>0</v>
      </c>
      <c r="D36" s="58">
        <v>4508989435</v>
      </c>
      <c r="E36" s="59">
        <v>4508989435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2254494718</v>
      </c>
      <c r="X36" s="59">
        <v>-2254494718</v>
      </c>
      <c r="Y36" s="60">
        <v>-100</v>
      </c>
      <c r="Z36" s="61">
        <v>4508989435</v>
      </c>
    </row>
    <row r="37" spans="1:26" ht="13.5">
      <c r="A37" s="57" t="s">
        <v>54</v>
      </c>
      <c r="B37" s="18">
        <v>372250100</v>
      </c>
      <c r="C37" s="18">
        <v>0</v>
      </c>
      <c r="D37" s="58">
        <v>224856480</v>
      </c>
      <c r="E37" s="59">
        <v>224856480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112428240</v>
      </c>
      <c r="X37" s="59">
        <v>-112428240</v>
      </c>
      <c r="Y37" s="60">
        <v>-100</v>
      </c>
      <c r="Z37" s="61">
        <v>224856480</v>
      </c>
    </row>
    <row r="38" spans="1:26" ht="13.5">
      <c r="A38" s="57" t="s">
        <v>55</v>
      </c>
      <c r="B38" s="18">
        <v>225284902</v>
      </c>
      <c r="C38" s="18">
        <v>0</v>
      </c>
      <c r="D38" s="58">
        <v>194660000</v>
      </c>
      <c r="E38" s="59">
        <v>194660000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97330000</v>
      </c>
      <c r="X38" s="59">
        <v>-97330000</v>
      </c>
      <c r="Y38" s="60">
        <v>-100</v>
      </c>
      <c r="Z38" s="61">
        <v>194660000</v>
      </c>
    </row>
    <row r="39" spans="1:26" ht="13.5">
      <c r="A39" s="57" t="s">
        <v>56</v>
      </c>
      <c r="B39" s="18">
        <v>4346673755</v>
      </c>
      <c r="C39" s="18">
        <v>0</v>
      </c>
      <c r="D39" s="58">
        <v>4864058875</v>
      </c>
      <c r="E39" s="59">
        <v>4864058875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2432029438</v>
      </c>
      <c r="X39" s="59">
        <v>-2432029438</v>
      </c>
      <c r="Y39" s="60">
        <v>-100</v>
      </c>
      <c r="Z39" s="61">
        <v>4864058875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227884780</v>
      </c>
      <c r="C42" s="18">
        <v>0</v>
      </c>
      <c r="D42" s="58">
        <v>-5724735</v>
      </c>
      <c r="E42" s="59">
        <v>-5724735</v>
      </c>
      <c r="F42" s="59">
        <v>104032328</v>
      </c>
      <c r="G42" s="59">
        <v>-32146886</v>
      </c>
      <c r="H42" s="59">
        <v>-45790294</v>
      </c>
      <c r="I42" s="59">
        <v>26095148</v>
      </c>
      <c r="J42" s="59">
        <v>-33930420</v>
      </c>
      <c r="K42" s="59">
        <v>4056095</v>
      </c>
      <c r="L42" s="59">
        <v>79536165</v>
      </c>
      <c r="M42" s="59">
        <v>49661840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75756988</v>
      </c>
      <c r="W42" s="59">
        <v>80394706</v>
      </c>
      <c r="X42" s="59">
        <v>-4637718</v>
      </c>
      <c r="Y42" s="60">
        <v>-5.77</v>
      </c>
      <c r="Z42" s="61">
        <v>-5724735</v>
      </c>
    </row>
    <row r="43" spans="1:26" ht="13.5">
      <c r="A43" s="57" t="s">
        <v>59</v>
      </c>
      <c r="B43" s="18">
        <v>-178327284</v>
      </c>
      <c r="C43" s="18">
        <v>0</v>
      </c>
      <c r="D43" s="58">
        <v>-98286500</v>
      </c>
      <c r="E43" s="59">
        <v>-98286500</v>
      </c>
      <c r="F43" s="59">
        <v>-2769762</v>
      </c>
      <c r="G43" s="59">
        <v>-1109864</v>
      </c>
      <c r="H43" s="59">
        <v>-8023337</v>
      </c>
      <c r="I43" s="59">
        <v>-11902963</v>
      </c>
      <c r="J43" s="59">
        <v>-16918606</v>
      </c>
      <c r="K43" s="59">
        <v>-8211657</v>
      </c>
      <c r="L43" s="59">
        <v>-3597770</v>
      </c>
      <c r="M43" s="59">
        <v>-28728033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-40630996</v>
      </c>
      <c r="W43" s="59">
        <v>-65388000</v>
      </c>
      <c r="X43" s="59">
        <v>24757004</v>
      </c>
      <c r="Y43" s="60">
        <v>-37.86</v>
      </c>
      <c r="Z43" s="61">
        <v>-98286500</v>
      </c>
    </row>
    <row r="44" spans="1:26" ht="13.5">
      <c r="A44" s="57" t="s">
        <v>60</v>
      </c>
      <c r="B44" s="18">
        <v>1619073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246646388</v>
      </c>
      <c r="C45" s="21">
        <v>0</v>
      </c>
      <c r="D45" s="98">
        <v>64988765</v>
      </c>
      <c r="E45" s="99">
        <v>64988765</v>
      </c>
      <c r="F45" s="99">
        <v>347908955</v>
      </c>
      <c r="G45" s="99">
        <v>314652205</v>
      </c>
      <c r="H45" s="99">
        <v>260838574</v>
      </c>
      <c r="I45" s="99">
        <v>260838574</v>
      </c>
      <c r="J45" s="99">
        <v>209989548</v>
      </c>
      <c r="K45" s="99">
        <v>205833986</v>
      </c>
      <c r="L45" s="99">
        <v>281772381</v>
      </c>
      <c r="M45" s="99">
        <v>281772381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281772381</v>
      </c>
      <c r="W45" s="99">
        <v>184006706</v>
      </c>
      <c r="X45" s="99">
        <v>97765675</v>
      </c>
      <c r="Y45" s="100">
        <v>53.13</v>
      </c>
      <c r="Z45" s="101">
        <v>64988765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135328724</v>
      </c>
      <c r="C49" s="51">
        <v>0</v>
      </c>
      <c r="D49" s="128">
        <v>38310189</v>
      </c>
      <c r="E49" s="53">
        <v>24981713</v>
      </c>
      <c r="F49" s="53">
        <v>0</v>
      </c>
      <c r="G49" s="53">
        <v>0</v>
      </c>
      <c r="H49" s="53">
        <v>0</v>
      </c>
      <c r="I49" s="53">
        <v>16854981</v>
      </c>
      <c r="J49" s="53">
        <v>0</v>
      </c>
      <c r="K49" s="53">
        <v>0</v>
      </c>
      <c r="L49" s="53">
        <v>0</v>
      </c>
      <c r="M49" s="53">
        <v>14180200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12751041</v>
      </c>
      <c r="W49" s="53">
        <v>11285533</v>
      </c>
      <c r="X49" s="53">
        <v>268710763</v>
      </c>
      <c r="Y49" s="53">
        <v>522403144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33938000</v>
      </c>
      <c r="C51" s="51">
        <v>0</v>
      </c>
      <c r="D51" s="128">
        <v>39313892</v>
      </c>
      <c r="E51" s="53">
        <v>1420952</v>
      </c>
      <c r="F51" s="53">
        <v>0</v>
      </c>
      <c r="G51" s="53">
        <v>0</v>
      </c>
      <c r="H51" s="53">
        <v>0</v>
      </c>
      <c r="I51" s="53">
        <v>10835</v>
      </c>
      <c r="J51" s="53">
        <v>0</v>
      </c>
      <c r="K51" s="53">
        <v>0</v>
      </c>
      <c r="L51" s="53">
        <v>0</v>
      </c>
      <c r="M51" s="53">
        <v>21238043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95921722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91.11961205066007</v>
      </c>
      <c r="C58" s="5">
        <f>IF(C67=0,0,+(C76/C67)*100)</f>
        <v>0</v>
      </c>
      <c r="D58" s="6">
        <f aca="true" t="shared" si="6" ref="D58:Z58">IF(D67=0,0,+(D76/D67)*100)</f>
        <v>85.60690500799726</v>
      </c>
      <c r="E58" s="7">
        <f t="shared" si="6"/>
        <v>85.60690500799726</v>
      </c>
      <c r="F58" s="7">
        <f t="shared" si="6"/>
        <v>64.04314698158008</v>
      </c>
      <c r="G58" s="7">
        <f t="shared" si="6"/>
        <v>58.65295335984991</v>
      </c>
      <c r="H58" s="7">
        <f t="shared" si="6"/>
        <v>136.254169714837</v>
      </c>
      <c r="I58" s="7">
        <f t="shared" si="6"/>
        <v>73.93805085420414</v>
      </c>
      <c r="J58" s="7">
        <f t="shared" si="6"/>
        <v>76.28778689024429</v>
      </c>
      <c r="K58" s="7">
        <f t="shared" si="6"/>
        <v>56.22171302679655</v>
      </c>
      <c r="L58" s="7">
        <f t="shared" si="6"/>
        <v>46.73303485166713</v>
      </c>
      <c r="M58" s="7">
        <f t="shared" si="6"/>
        <v>57.39916451444503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64.92978750233677</v>
      </c>
      <c r="W58" s="7">
        <f t="shared" si="6"/>
        <v>85.60669191253257</v>
      </c>
      <c r="X58" s="7">
        <f t="shared" si="6"/>
        <v>0</v>
      </c>
      <c r="Y58" s="7">
        <f t="shared" si="6"/>
        <v>0</v>
      </c>
      <c r="Z58" s="8">
        <f t="shared" si="6"/>
        <v>85.60690500799726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87.00006893992126</v>
      </c>
      <c r="E59" s="10">
        <f t="shared" si="7"/>
        <v>87.00006893992126</v>
      </c>
      <c r="F59" s="10">
        <f t="shared" si="7"/>
        <v>63.20003095977656</v>
      </c>
      <c r="G59" s="10">
        <f t="shared" si="7"/>
        <v>76.2204705114305</v>
      </c>
      <c r="H59" s="10">
        <f t="shared" si="7"/>
        <v>74.8985629348804</v>
      </c>
      <c r="I59" s="10">
        <f t="shared" si="7"/>
        <v>71.38192595591562</v>
      </c>
      <c r="J59" s="10">
        <f t="shared" si="7"/>
        <v>73.80769346953693</v>
      </c>
      <c r="K59" s="10">
        <f t="shared" si="7"/>
        <v>75.62449773287125</v>
      </c>
      <c r="L59" s="10">
        <f t="shared" si="7"/>
        <v>75.93064340468922</v>
      </c>
      <c r="M59" s="10">
        <f t="shared" si="7"/>
        <v>75.12614085171944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73.25617410791509</v>
      </c>
      <c r="W59" s="10">
        <f t="shared" si="7"/>
        <v>86.99903594546205</v>
      </c>
      <c r="X59" s="10">
        <f t="shared" si="7"/>
        <v>0</v>
      </c>
      <c r="Y59" s="10">
        <f t="shared" si="7"/>
        <v>0</v>
      </c>
      <c r="Z59" s="11">
        <f t="shared" si="7"/>
        <v>87.00006893992126</v>
      </c>
    </row>
    <row r="60" spans="1:26" ht="13.5">
      <c r="A60" s="37" t="s">
        <v>32</v>
      </c>
      <c r="B60" s="12">
        <f t="shared" si="7"/>
        <v>92.63659133148681</v>
      </c>
      <c r="C60" s="12">
        <f t="shared" si="7"/>
        <v>0</v>
      </c>
      <c r="D60" s="3">
        <f t="shared" si="7"/>
        <v>85.00002932831933</v>
      </c>
      <c r="E60" s="13">
        <f t="shared" si="7"/>
        <v>85.00002932831933</v>
      </c>
      <c r="F60" s="13">
        <f t="shared" si="7"/>
        <v>64.17479348976994</v>
      </c>
      <c r="G60" s="13">
        <f t="shared" si="7"/>
        <v>56.96807778095767</v>
      </c>
      <c r="H60" s="13">
        <f t="shared" si="7"/>
        <v>156.63744753239484</v>
      </c>
      <c r="I60" s="13">
        <f t="shared" si="7"/>
        <v>74.32448903753748</v>
      </c>
      <c r="J60" s="13">
        <f t="shared" si="7"/>
        <v>76.71666198919047</v>
      </c>
      <c r="K60" s="13">
        <f t="shared" si="7"/>
        <v>54.0080351160894</v>
      </c>
      <c r="L60" s="13">
        <f t="shared" si="7"/>
        <v>43.717542136741336</v>
      </c>
      <c r="M60" s="13">
        <f t="shared" si="7"/>
        <v>55.207370058365825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63.797265031974135</v>
      </c>
      <c r="W60" s="13">
        <f t="shared" si="7"/>
        <v>85</v>
      </c>
      <c r="X60" s="13">
        <f t="shared" si="7"/>
        <v>0</v>
      </c>
      <c r="Y60" s="13">
        <f t="shared" si="7"/>
        <v>0</v>
      </c>
      <c r="Z60" s="14">
        <f t="shared" si="7"/>
        <v>85.00002932831933</v>
      </c>
    </row>
    <row r="61" spans="1:26" ht="13.5">
      <c r="A61" s="38" t="s">
        <v>105</v>
      </c>
      <c r="B61" s="12">
        <f t="shared" si="7"/>
        <v>90.71765551503972</v>
      </c>
      <c r="C61" s="12">
        <f t="shared" si="7"/>
        <v>0</v>
      </c>
      <c r="D61" s="3">
        <f t="shared" si="7"/>
        <v>84.9999463519365</v>
      </c>
      <c r="E61" s="13">
        <f t="shared" si="7"/>
        <v>84.9999463519365</v>
      </c>
      <c r="F61" s="13">
        <f t="shared" si="7"/>
        <v>64.90090066870653</v>
      </c>
      <c r="G61" s="13">
        <f t="shared" si="7"/>
        <v>55.39552711100891</v>
      </c>
      <c r="H61" s="13">
        <f t="shared" si="7"/>
        <v>344.9993387040756</v>
      </c>
      <c r="I61" s="13">
        <f t="shared" si="7"/>
        <v>79.74272982949896</v>
      </c>
      <c r="J61" s="13">
        <f t="shared" si="7"/>
        <v>74.5877822863592</v>
      </c>
      <c r="K61" s="13">
        <f t="shared" si="7"/>
        <v>59.31516933954123</v>
      </c>
      <c r="L61" s="13">
        <f t="shared" si="7"/>
        <v>43.213548410161884</v>
      </c>
      <c r="M61" s="13">
        <f t="shared" si="7"/>
        <v>56.73074940404119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66.92023479820594</v>
      </c>
      <c r="W61" s="13">
        <f t="shared" si="7"/>
        <v>84.99957399676238</v>
      </c>
      <c r="X61" s="13">
        <f t="shared" si="7"/>
        <v>0</v>
      </c>
      <c r="Y61" s="13">
        <f t="shared" si="7"/>
        <v>0</v>
      </c>
      <c r="Z61" s="14">
        <f t="shared" si="7"/>
        <v>84.9999463519365</v>
      </c>
    </row>
    <row r="62" spans="1:26" ht="13.5">
      <c r="A62" s="38" t="s">
        <v>106</v>
      </c>
      <c r="B62" s="12">
        <f t="shared" si="7"/>
        <v>95.93860107913243</v>
      </c>
      <c r="C62" s="12">
        <f t="shared" si="7"/>
        <v>0</v>
      </c>
      <c r="D62" s="3">
        <f t="shared" si="7"/>
        <v>85.00042475681366</v>
      </c>
      <c r="E62" s="13">
        <f t="shared" si="7"/>
        <v>85.00042475681366</v>
      </c>
      <c r="F62" s="13">
        <f t="shared" si="7"/>
        <v>57.98445146774803</v>
      </c>
      <c r="G62" s="13">
        <f t="shared" si="7"/>
        <v>64.66330868703875</v>
      </c>
      <c r="H62" s="13">
        <f t="shared" si="7"/>
        <v>52.73309481242684</v>
      </c>
      <c r="I62" s="13">
        <f t="shared" si="7"/>
        <v>58.137102086174266</v>
      </c>
      <c r="J62" s="13">
        <f t="shared" si="7"/>
        <v>119.76608438130391</v>
      </c>
      <c r="K62" s="13">
        <f t="shared" si="7"/>
        <v>37.01504013571654</v>
      </c>
      <c r="L62" s="13">
        <f t="shared" si="7"/>
        <v>43.33616377171792</v>
      </c>
      <c r="M62" s="13">
        <f t="shared" si="7"/>
        <v>49.395276191955645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53.377609282686045</v>
      </c>
      <c r="W62" s="13">
        <f t="shared" si="7"/>
        <v>85.00333259275716</v>
      </c>
      <c r="X62" s="13">
        <f t="shared" si="7"/>
        <v>0</v>
      </c>
      <c r="Y62" s="13">
        <f t="shared" si="7"/>
        <v>0</v>
      </c>
      <c r="Z62" s="14">
        <f t="shared" si="7"/>
        <v>85.00042475681366</v>
      </c>
    </row>
    <row r="63" spans="1:26" ht="13.5">
      <c r="A63" s="38" t="s">
        <v>107</v>
      </c>
      <c r="B63" s="12">
        <f t="shared" si="7"/>
        <v>99.99958759462565</v>
      </c>
      <c r="C63" s="12">
        <f t="shared" si="7"/>
        <v>0</v>
      </c>
      <c r="D63" s="3">
        <f t="shared" si="7"/>
        <v>85.00061298518979</v>
      </c>
      <c r="E63" s="13">
        <f t="shared" si="7"/>
        <v>85.00061298518979</v>
      </c>
      <c r="F63" s="13">
        <f t="shared" si="7"/>
        <v>71.5402920409376</v>
      </c>
      <c r="G63" s="13">
        <f t="shared" si="7"/>
        <v>70.53737083336934</v>
      </c>
      <c r="H63" s="13">
        <f t="shared" si="7"/>
        <v>40.513356717458684</v>
      </c>
      <c r="I63" s="13">
        <f t="shared" si="7"/>
        <v>58.284562379896364</v>
      </c>
      <c r="J63" s="13">
        <f t="shared" si="7"/>
        <v>95.65071389514726</v>
      </c>
      <c r="K63" s="13">
        <f t="shared" si="7"/>
        <v>36.109812203608286</v>
      </c>
      <c r="L63" s="13">
        <f t="shared" si="7"/>
        <v>42.7637016896077</v>
      </c>
      <c r="M63" s="13">
        <f t="shared" si="7"/>
        <v>48.32585750207966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53.032594514061095</v>
      </c>
      <c r="W63" s="13">
        <f t="shared" si="7"/>
        <v>85.00090138813773</v>
      </c>
      <c r="X63" s="13">
        <f t="shared" si="7"/>
        <v>0</v>
      </c>
      <c r="Y63" s="13">
        <f t="shared" si="7"/>
        <v>0</v>
      </c>
      <c r="Z63" s="14">
        <f t="shared" si="7"/>
        <v>85.00061298518979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84.99965475468863</v>
      </c>
      <c r="E64" s="13">
        <f t="shared" si="7"/>
        <v>84.99965475468863</v>
      </c>
      <c r="F64" s="13">
        <f t="shared" si="7"/>
        <v>57.39800348501019</v>
      </c>
      <c r="G64" s="13">
        <f t="shared" si="7"/>
        <v>62.4961326970532</v>
      </c>
      <c r="H64" s="13">
        <f t="shared" si="7"/>
        <v>53.47221726434829</v>
      </c>
      <c r="I64" s="13">
        <f t="shared" si="7"/>
        <v>57.80421992395982</v>
      </c>
      <c r="J64" s="13">
        <f t="shared" si="7"/>
        <v>54.12268258776318</v>
      </c>
      <c r="K64" s="13">
        <f t="shared" si="7"/>
        <v>52.579039412278306</v>
      </c>
      <c r="L64" s="13">
        <f t="shared" si="7"/>
        <v>56.63632644306734</v>
      </c>
      <c r="M64" s="13">
        <f t="shared" si="7"/>
        <v>54.4489572755485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56.124703660538714</v>
      </c>
      <c r="W64" s="13">
        <f t="shared" si="7"/>
        <v>84.99805674310143</v>
      </c>
      <c r="X64" s="13">
        <f t="shared" si="7"/>
        <v>0</v>
      </c>
      <c r="Y64" s="13">
        <f t="shared" si="7"/>
        <v>0</v>
      </c>
      <c r="Z64" s="14">
        <f t="shared" si="7"/>
        <v>84.99965475468863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111</v>
      </c>
      <c r="B67" s="23">
        <v>1199709220</v>
      </c>
      <c r="C67" s="23"/>
      <c r="D67" s="24">
        <v>1137616177</v>
      </c>
      <c r="E67" s="25">
        <v>1137616177</v>
      </c>
      <c r="F67" s="25">
        <v>113458319</v>
      </c>
      <c r="G67" s="25">
        <v>171598290</v>
      </c>
      <c r="H67" s="25">
        <v>60105729</v>
      </c>
      <c r="I67" s="25">
        <v>345162338</v>
      </c>
      <c r="J67" s="25">
        <v>102164070</v>
      </c>
      <c r="K67" s="25">
        <v>145910362</v>
      </c>
      <c r="L67" s="25">
        <v>164814813</v>
      </c>
      <c r="M67" s="25">
        <v>412889245</v>
      </c>
      <c r="N67" s="25"/>
      <c r="O67" s="25"/>
      <c r="P67" s="25"/>
      <c r="Q67" s="25"/>
      <c r="R67" s="25"/>
      <c r="S67" s="25"/>
      <c r="T67" s="25"/>
      <c r="U67" s="25"/>
      <c r="V67" s="25">
        <v>758051583</v>
      </c>
      <c r="W67" s="25">
        <v>568806000</v>
      </c>
      <c r="X67" s="25"/>
      <c r="Y67" s="24"/>
      <c r="Z67" s="26">
        <v>1137616177</v>
      </c>
    </row>
    <row r="68" spans="1:26" ht="13.5" hidden="1">
      <c r="A68" s="36" t="s">
        <v>31</v>
      </c>
      <c r="B68" s="18">
        <v>167226614</v>
      </c>
      <c r="C68" s="18"/>
      <c r="D68" s="19">
        <v>174267678</v>
      </c>
      <c r="E68" s="20">
        <v>174267678</v>
      </c>
      <c r="F68" s="20">
        <v>15323108</v>
      </c>
      <c r="G68" s="20">
        <v>15017446</v>
      </c>
      <c r="H68" s="20">
        <v>14988604</v>
      </c>
      <c r="I68" s="20">
        <v>45329158</v>
      </c>
      <c r="J68" s="20">
        <v>15062255</v>
      </c>
      <c r="K68" s="20">
        <v>14942248</v>
      </c>
      <c r="L68" s="20">
        <v>15428439</v>
      </c>
      <c r="M68" s="20">
        <v>45432942</v>
      </c>
      <c r="N68" s="20"/>
      <c r="O68" s="20"/>
      <c r="P68" s="20"/>
      <c r="Q68" s="20"/>
      <c r="R68" s="20"/>
      <c r="S68" s="20"/>
      <c r="T68" s="20"/>
      <c r="U68" s="20"/>
      <c r="V68" s="20">
        <v>90762100</v>
      </c>
      <c r="W68" s="20">
        <v>87132000</v>
      </c>
      <c r="X68" s="20"/>
      <c r="Y68" s="19"/>
      <c r="Z68" s="22">
        <v>174267678</v>
      </c>
    </row>
    <row r="69" spans="1:26" ht="13.5" hidden="1">
      <c r="A69" s="37" t="s">
        <v>32</v>
      </c>
      <c r="B69" s="18">
        <v>999544305</v>
      </c>
      <c r="C69" s="18"/>
      <c r="D69" s="19">
        <v>940558499</v>
      </c>
      <c r="E69" s="20">
        <v>940558499</v>
      </c>
      <c r="F69" s="20">
        <v>98135211</v>
      </c>
      <c r="G69" s="20">
        <v>156580844</v>
      </c>
      <c r="H69" s="20">
        <v>45117125</v>
      </c>
      <c r="I69" s="20">
        <v>299833180</v>
      </c>
      <c r="J69" s="20">
        <v>87101815</v>
      </c>
      <c r="K69" s="20">
        <v>130968114</v>
      </c>
      <c r="L69" s="20">
        <v>149386374</v>
      </c>
      <c r="M69" s="20">
        <v>367456303</v>
      </c>
      <c r="N69" s="20"/>
      <c r="O69" s="20"/>
      <c r="P69" s="20"/>
      <c r="Q69" s="20"/>
      <c r="R69" s="20"/>
      <c r="S69" s="20"/>
      <c r="T69" s="20"/>
      <c r="U69" s="20"/>
      <c r="V69" s="20">
        <v>667289483</v>
      </c>
      <c r="W69" s="20">
        <v>470280000</v>
      </c>
      <c r="X69" s="20"/>
      <c r="Y69" s="19"/>
      <c r="Z69" s="22">
        <v>940558499</v>
      </c>
    </row>
    <row r="70" spans="1:26" ht="13.5" hidden="1">
      <c r="A70" s="38" t="s">
        <v>105</v>
      </c>
      <c r="B70" s="18">
        <v>739877572</v>
      </c>
      <c r="C70" s="18"/>
      <c r="D70" s="19">
        <v>704219268</v>
      </c>
      <c r="E70" s="20">
        <v>704219268</v>
      </c>
      <c r="F70" s="20">
        <v>75581287</v>
      </c>
      <c r="G70" s="20">
        <v>132760773</v>
      </c>
      <c r="H70" s="20">
        <v>16414739</v>
      </c>
      <c r="I70" s="20">
        <v>224756799</v>
      </c>
      <c r="J70" s="20">
        <v>72485968</v>
      </c>
      <c r="K70" s="20">
        <v>96198117</v>
      </c>
      <c r="L70" s="20">
        <v>114150899</v>
      </c>
      <c r="M70" s="20">
        <v>282834984</v>
      </c>
      <c r="N70" s="20"/>
      <c r="O70" s="20"/>
      <c r="P70" s="20"/>
      <c r="Q70" s="20"/>
      <c r="R70" s="20"/>
      <c r="S70" s="20"/>
      <c r="T70" s="20"/>
      <c r="U70" s="20"/>
      <c r="V70" s="20">
        <v>507591783</v>
      </c>
      <c r="W70" s="20">
        <v>352110000</v>
      </c>
      <c r="X70" s="20"/>
      <c r="Y70" s="19"/>
      <c r="Z70" s="22">
        <v>704219268</v>
      </c>
    </row>
    <row r="71" spans="1:26" ht="13.5" hidden="1">
      <c r="A71" s="38" t="s">
        <v>106</v>
      </c>
      <c r="B71" s="18">
        <v>121195876</v>
      </c>
      <c r="C71" s="18"/>
      <c r="D71" s="19">
        <v>108026519</v>
      </c>
      <c r="E71" s="20">
        <v>108026519</v>
      </c>
      <c r="F71" s="20">
        <v>10283543</v>
      </c>
      <c r="G71" s="20">
        <v>11537096</v>
      </c>
      <c r="H71" s="20">
        <v>13642410</v>
      </c>
      <c r="I71" s="20">
        <v>35463049</v>
      </c>
      <c r="J71" s="20">
        <v>4892790</v>
      </c>
      <c r="K71" s="20">
        <v>18532745</v>
      </c>
      <c r="L71" s="20">
        <v>18958194</v>
      </c>
      <c r="M71" s="20">
        <v>42383729</v>
      </c>
      <c r="N71" s="20"/>
      <c r="O71" s="20"/>
      <c r="P71" s="20"/>
      <c r="Q71" s="20"/>
      <c r="R71" s="20"/>
      <c r="S71" s="20"/>
      <c r="T71" s="20"/>
      <c r="U71" s="20"/>
      <c r="V71" s="20">
        <v>77846778</v>
      </c>
      <c r="W71" s="20">
        <v>54012000</v>
      </c>
      <c r="X71" s="20"/>
      <c r="Y71" s="19"/>
      <c r="Z71" s="22">
        <v>108026519</v>
      </c>
    </row>
    <row r="72" spans="1:26" ht="13.5" hidden="1">
      <c r="A72" s="38" t="s">
        <v>107</v>
      </c>
      <c r="B72" s="18">
        <v>72501480</v>
      </c>
      <c r="C72" s="18"/>
      <c r="D72" s="19">
        <v>66559520</v>
      </c>
      <c r="E72" s="20">
        <v>66559520</v>
      </c>
      <c r="F72" s="20">
        <v>6500527</v>
      </c>
      <c r="G72" s="20">
        <v>6480776</v>
      </c>
      <c r="H72" s="20">
        <v>9317147</v>
      </c>
      <c r="I72" s="20">
        <v>22298450</v>
      </c>
      <c r="J72" s="20">
        <v>3933841</v>
      </c>
      <c r="K72" s="20">
        <v>10468199</v>
      </c>
      <c r="L72" s="20">
        <v>10479474</v>
      </c>
      <c r="M72" s="20">
        <v>24881514</v>
      </c>
      <c r="N72" s="20"/>
      <c r="O72" s="20"/>
      <c r="P72" s="20"/>
      <c r="Q72" s="20"/>
      <c r="R72" s="20"/>
      <c r="S72" s="20"/>
      <c r="T72" s="20"/>
      <c r="U72" s="20"/>
      <c r="V72" s="20">
        <v>47179964</v>
      </c>
      <c r="W72" s="20">
        <v>33282000</v>
      </c>
      <c r="X72" s="20"/>
      <c r="Y72" s="19"/>
      <c r="Z72" s="22">
        <v>66559520</v>
      </c>
    </row>
    <row r="73" spans="1:26" ht="13.5" hidden="1">
      <c r="A73" s="38" t="s">
        <v>108</v>
      </c>
      <c r="B73" s="18">
        <v>65969377</v>
      </c>
      <c r="C73" s="18"/>
      <c r="D73" s="19">
        <v>61753192</v>
      </c>
      <c r="E73" s="20">
        <v>61753192</v>
      </c>
      <c r="F73" s="20">
        <v>5769854</v>
      </c>
      <c r="G73" s="20">
        <v>5801847</v>
      </c>
      <c r="H73" s="20">
        <v>5742829</v>
      </c>
      <c r="I73" s="20">
        <v>17314530</v>
      </c>
      <c r="J73" s="20">
        <v>5789216</v>
      </c>
      <c r="K73" s="20">
        <v>5768989</v>
      </c>
      <c r="L73" s="20">
        <v>5795277</v>
      </c>
      <c r="M73" s="20">
        <v>17353482</v>
      </c>
      <c r="N73" s="20"/>
      <c r="O73" s="20"/>
      <c r="P73" s="20"/>
      <c r="Q73" s="20"/>
      <c r="R73" s="20"/>
      <c r="S73" s="20"/>
      <c r="T73" s="20"/>
      <c r="U73" s="20"/>
      <c r="V73" s="20">
        <v>34668012</v>
      </c>
      <c r="W73" s="20">
        <v>30876000</v>
      </c>
      <c r="X73" s="20"/>
      <c r="Y73" s="19"/>
      <c r="Z73" s="22">
        <v>61753192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>
        <v>352</v>
      </c>
      <c r="H74" s="20"/>
      <c r="I74" s="20">
        <v>352</v>
      </c>
      <c r="J74" s="20"/>
      <c r="K74" s="20">
        <v>64</v>
      </c>
      <c r="L74" s="20">
        <v>2530</v>
      </c>
      <c r="M74" s="20">
        <v>2594</v>
      </c>
      <c r="N74" s="20"/>
      <c r="O74" s="20"/>
      <c r="P74" s="20"/>
      <c r="Q74" s="20"/>
      <c r="R74" s="20"/>
      <c r="S74" s="20"/>
      <c r="T74" s="20"/>
      <c r="U74" s="20"/>
      <c r="V74" s="20">
        <v>2946</v>
      </c>
      <c r="W74" s="20"/>
      <c r="X74" s="20"/>
      <c r="Y74" s="19"/>
      <c r="Z74" s="22"/>
    </row>
    <row r="75" spans="1:26" ht="13.5" hidden="1">
      <c r="A75" s="39" t="s">
        <v>110</v>
      </c>
      <c r="B75" s="27">
        <v>32938301</v>
      </c>
      <c r="C75" s="27"/>
      <c r="D75" s="28">
        <v>22790000</v>
      </c>
      <c r="E75" s="29">
        <v>22790000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11394000</v>
      </c>
      <c r="X75" s="29"/>
      <c r="Y75" s="28"/>
      <c r="Z75" s="30">
        <v>22790000</v>
      </c>
    </row>
    <row r="76" spans="1:26" ht="13.5" hidden="1">
      <c r="A76" s="41" t="s">
        <v>112</v>
      </c>
      <c r="B76" s="31">
        <v>1093170387</v>
      </c>
      <c r="C76" s="31"/>
      <c r="D76" s="32">
        <v>973878000</v>
      </c>
      <c r="E76" s="33">
        <v>973878000</v>
      </c>
      <c r="F76" s="33">
        <v>72662278</v>
      </c>
      <c r="G76" s="33">
        <v>100647465</v>
      </c>
      <c r="H76" s="33">
        <v>81896562</v>
      </c>
      <c r="I76" s="33">
        <v>255206305</v>
      </c>
      <c r="J76" s="33">
        <v>77938708</v>
      </c>
      <c r="K76" s="33">
        <v>82033305</v>
      </c>
      <c r="L76" s="33">
        <v>77022964</v>
      </c>
      <c r="M76" s="33">
        <v>236994977</v>
      </c>
      <c r="N76" s="33"/>
      <c r="O76" s="33"/>
      <c r="P76" s="33"/>
      <c r="Q76" s="33"/>
      <c r="R76" s="33"/>
      <c r="S76" s="33"/>
      <c r="T76" s="33"/>
      <c r="U76" s="33"/>
      <c r="V76" s="33">
        <v>492201282</v>
      </c>
      <c r="W76" s="33">
        <v>486936000</v>
      </c>
      <c r="X76" s="33"/>
      <c r="Y76" s="32"/>
      <c r="Z76" s="34">
        <v>973878000</v>
      </c>
    </row>
    <row r="77" spans="1:26" ht="13.5" hidden="1">
      <c r="A77" s="36" t="s">
        <v>31</v>
      </c>
      <c r="B77" s="18">
        <v>167226614</v>
      </c>
      <c r="C77" s="18"/>
      <c r="D77" s="19">
        <v>151613000</v>
      </c>
      <c r="E77" s="20">
        <v>151613000</v>
      </c>
      <c r="F77" s="20">
        <v>9684209</v>
      </c>
      <c r="G77" s="20">
        <v>11446368</v>
      </c>
      <c r="H77" s="20">
        <v>11226249</v>
      </c>
      <c r="I77" s="20">
        <v>32356826</v>
      </c>
      <c r="J77" s="20">
        <v>11117103</v>
      </c>
      <c r="K77" s="20">
        <v>11300000</v>
      </c>
      <c r="L77" s="20">
        <v>11714913</v>
      </c>
      <c r="M77" s="20">
        <v>34132016</v>
      </c>
      <c r="N77" s="20"/>
      <c r="O77" s="20"/>
      <c r="P77" s="20"/>
      <c r="Q77" s="20"/>
      <c r="R77" s="20"/>
      <c r="S77" s="20"/>
      <c r="T77" s="20"/>
      <c r="U77" s="20"/>
      <c r="V77" s="20">
        <v>66488842</v>
      </c>
      <c r="W77" s="20">
        <v>75804000</v>
      </c>
      <c r="X77" s="20"/>
      <c r="Y77" s="19"/>
      <c r="Z77" s="22">
        <v>151613000</v>
      </c>
    </row>
    <row r="78" spans="1:26" ht="13.5" hidden="1">
      <c r="A78" s="37" t="s">
        <v>32</v>
      </c>
      <c r="B78" s="18">
        <v>925943773</v>
      </c>
      <c r="C78" s="18"/>
      <c r="D78" s="19">
        <v>799475000</v>
      </c>
      <c r="E78" s="20">
        <v>799475000</v>
      </c>
      <c r="F78" s="20">
        <v>62978069</v>
      </c>
      <c r="G78" s="20">
        <v>89201097</v>
      </c>
      <c r="H78" s="20">
        <v>70670313</v>
      </c>
      <c r="I78" s="20">
        <v>222849479</v>
      </c>
      <c r="J78" s="20">
        <v>66821605</v>
      </c>
      <c r="K78" s="20">
        <v>70733305</v>
      </c>
      <c r="L78" s="20">
        <v>65308051</v>
      </c>
      <c r="M78" s="20">
        <v>202862961</v>
      </c>
      <c r="N78" s="20"/>
      <c r="O78" s="20"/>
      <c r="P78" s="20"/>
      <c r="Q78" s="20"/>
      <c r="R78" s="20"/>
      <c r="S78" s="20"/>
      <c r="T78" s="20"/>
      <c r="U78" s="20"/>
      <c r="V78" s="20">
        <v>425712440</v>
      </c>
      <c r="W78" s="20">
        <v>399738000</v>
      </c>
      <c r="X78" s="20"/>
      <c r="Y78" s="19"/>
      <c r="Z78" s="22">
        <v>799475000</v>
      </c>
    </row>
    <row r="79" spans="1:26" ht="13.5" hidden="1">
      <c r="A79" s="38" t="s">
        <v>105</v>
      </c>
      <c r="B79" s="18">
        <v>671199587</v>
      </c>
      <c r="C79" s="18"/>
      <c r="D79" s="19">
        <v>598586000</v>
      </c>
      <c r="E79" s="20">
        <v>598586000</v>
      </c>
      <c r="F79" s="20">
        <v>49052936</v>
      </c>
      <c r="G79" s="20">
        <v>73543530</v>
      </c>
      <c r="H79" s="20">
        <v>56630741</v>
      </c>
      <c r="I79" s="20">
        <v>179227207</v>
      </c>
      <c r="J79" s="20">
        <v>54065676</v>
      </c>
      <c r="K79" s="20">
        <v>57060076</v>
      </c>
      <c r="L79" s="20">
        <v>49328654</v>
      </c>
      <c r="M79" s="20">
        <v>160454406</v>
      </c>
      <c r="N79" s="20"/>
      <c r="O79" s="20"/>
      <c r="P79" s="20"/>
      <c r="Q79" s="20"/>
      <c r="R79" s="20"/>
      <c r="S79" s="20"/>
      <c r="T79" s="20"/>
      <c r="U79" s="20"/>
      <c r="V79" s="20">
        <v>339681613</v>
      </c>
      <c r="W79" s="20">
        <v>299292000</v>
      </c>
      <c r="X79" s="20"/>
      <c r="Y79" s="19"/>
      <c r="Z79" s="22">
        <v>598586000</v>
      </c>
    </row>
    <row r="80" spans="1:26" ht="13.5" hidden="1">
      <c r="A80" s="38" t="s">
        <v>106</v>
      </c>
      <c r="B80" s="18">
        <v>116273628</v>
      </c>
      <c r="C80" s="18"/>
      <c r="D80" s="19">
        <v>91823000</v>
      </c>
      <c r="E80" s="20">
        <v>91823000</v>
      </c>
      <c r="F80" s="20">
        <v>5962856</v>
      </c>
      <c r="G80" s="20">
        <v>7460268</v>
      </c>
      <c r="H80" s="20">
        <v>7194065</v>
      </c>
      <c r="I80" s="20">
        <v>20617189</v>
      </c>
      <c r="J80" s="20">
        <v>5859903</v>
      </c>
      <c r="K80" s="20">
        <v>6859903</v>
      </c>
      <c r="L80" s="20">
        <v>8215754</v>
      </c>
      <c r="M80" s="20">
        <v>20935560</v>
      </c>
      <c r="N80" s="20"/>
      <c r="O80" s="20"/>
      <c r="P80" s="20"/>
      <c r="Q80" s="20"/>
      <c r="R80" s="20"/>
      <c r="S80" s="20"/>
      <c r="T80" s="20"/>
      <c r="U80" s="20"/>
      <c r="V80" s="20">
        <v>41552749</v>
      </c>
      <c r="W80" s="20">
        <v>45912000</v>
      </c>
      <c r="X80" s="20"/>
      <c r="Y80" s="19"/>
      <c r="Z80" s="22">
        <v>91823000</v>
      </c>
    </row>
    <row r="81" spans="1:26" ht="13.5" hidden="1">
      <c r="A81" s="38" t="s">
        <v>107</v>
      </c>
      <c r="B81" s="18">
        <v>72501181</v>
      </c>
      <c r="C81" s="18"/>
      <c r="D81" s="19">
        <v>56576000</v>
      </c>
      <c r="E81" s="20">
        <v>56576000</v>
      </c>
      <c r="F81" s="20">
        <v>4650496</v>
      </c>
      <c r="G81" s="20">
        <v>4571369</v>
      </c>
      <c r="H81" s="20">
        <v>3774689</v>
      </c>
      <c r="I81" s="20">
        <v>12996554</v>
      </c>
      <c r="J81" s="20">
        <v>3762747</v>
      </c>
      <c r="K81" s="20">
        <v>3780047</v>
      </c>
      <c r="L81" s="20">
        <v>4481411</v>
      </c>
      <c r="M81" s="20">
        <v>12024205</v>
      </c>
      <c r="N81" s="20"/>
      <c r="O81" s="20"/>
      <c r="P81" s="20"/>
      <c r="Q81" s="20"/>
      <c r="R81" s="20"/>
      <c r="S81" s="20"/>
      <c r="T81" s="20"/>
      <c r="U81" s="20"/>
      <c r="V81" s="20">
        <v>25020759</v>
      </c>
      <c r="W81" s="20">
        <v>28290000</v>
      </c>
      <c r="X81" s="20"/>
      <c r="Y81" s="19"/>
      <c r="Z81" s="22">
        <v>56576000</v>
      </c>
    </row>
    <row r="82" spans="1:26" ht="13.5" hidden="1">
      <c r="A82" s="38" t="s">
        <v>108</v>
      </c>
      <c r="B82" s="18">
        <v>65969377</v>
      </c>
      <c r="C82" s="18"/>
      <c r="D82" s="19">
        <v>52490000</v>
      </c>
      <c r="E82" s="20">
        <v>52490000</v>
      </c>
      <c r="F82" s="20">
        <v>3311781</v>
      </c>
      <c r="G82" s="20">
        <v>3625930</v>
      </c>
      <c r="H82" s="20">
        <v>3070818</v>
      </c>
      <c r="I82" s="20">
        <v>10008529</v>
      </c>
      <c r="J82" s="20">
        <v>3133279</v>
      </c>
      <c r="K82" s="20">
        <v>3033279</v>
      </c>
      <c r="L82" s="20">
        <v>3282232</v>
      </c>
      <c r="M82" s="20">
        <v>9448790</v>
      </c>
      <c r="N82" s="20"/>
      <c r="O82" s="20"/>
      <c r="P82" s="20"/>
      <c r="Q82" s="20"/>
      <c r="R82" s="20"/>
      <c r="S82" s="20"/>
      <c r="T82" s="20"/>
      <c r="U82" s="20"/>
      <c r="V82" s="20">
        <v>19457319</v>
      </c>
      <c r="W82" s="20">
        <v>26244000</v>
      </c>
      <c r="X82" s="20"/>
      <c r="Y82" s="19"/>
      <c r="Z82" s="22">
        <v>52490000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22790000</v>
      </c>
      <c r="E84" s="29">
        <v>22790000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11394000</v>
      </c>
      <c r="X84" s="29"/>
      <c r="Y84" s="28"/>
      <c r="Z84" s="30">
        <v>22790000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2771556</v>
      </c>
      <c r="C7" s="18">
        <v>0</v>
      </c>
      <c r="D7" s="58">
        <v>2380000</v>
      </c>
      <c r="E7" s="59">
        <v>2380000</v>
      </c>
      <c r="F7" s="59">
        <v>0</v>
      </c>
      <c r="G7" s="59">
        <v>215531</v>
      </c>
      <c r="H7" s="59">
        <v>316998</v>
      </c>
      <c r="I7" s="59">
        <v>532529</v>
      </c>
      <c r="J7" s="59">
        <v>420474</v>
      </c>
      <c r="K7" s="59">
        <v>410372</v>
      </c>
      <c r="L7" s="59">
        <v>137207</v>
      </c>
      <c r="M7" s="59">
        <v>968053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1500582</v>
      </c>
      <c r="W7" s="59">
        <v>595000</v>
      </c>
      <c r="X7" s="59">
        <v>905582</v>
      </c>
      <c r="Y7" s="60">
        <v>152.2</v>
      </c>
      <c r="Z7" s="61">
        <v>2380000</v>
      </c>
    </row>
    <row r="8" spans="1:26" ht="13.5">
      <c r="A8" s="57" t="s">
        <v>34</v>
      </c>
      <c r="B8" s="18">
        <v>179654322</v>
      </c>
      <c r="C8" s="18">
        <v>0</v>
      </c>
      <c r="D8" s="58">
        <v>184644000</v>
      </c>
      <c r="E8" s="59">
        <v>184644000</v>
      </c>
      <c r="F8" s="59">
        <v>76736000</v>
      </c>
      <c r="G8" s="59">
        <v>1289000</v>
      </c>
      <c r="H8" s="59">
        <v>0</v>
      </c>
      <c r="I8" s="59">
        <v>78025000</v>
      </c>
      <c r="J8" s="59">
        <v>496200</v>
      </c>
      <c r="K8" s="59">
        <v>517000</v>
      </c>
      <c r="L8" s="59">
        <v>60011000</v>
      </c>
      <c r="M8" s="59">
        <v>61024200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139049200</v>
      </c>
      <c r="W8" s="59">
        <v>138612251</v>
      </c>
      <c r="X8" s="59">
        <v>436949</v>
      </c>
      <c r="Y8" s="60">
        <v>0.32</v>
      </c>
      <c r="Z8" s="61">
        <v>184644000</v>
      </c>
    </row>
    <row r="9" spans="1:26" ht="13.5">
      <c r="A9" s="57" t="s">
        <v>35</v>
      </c>
      <c r="B9" s="18">
        <v>1948501</v>
      </c>
      <c r="C9" s="18">
        <v>0</v>
      </c>
      <c r="D9" s="58">
        <v>108000</v>
      </c>
      <c r="E9" s="59">
        <v>108000</v>
      </c>
      <c r="F9" s="59">
        <v>0</v>
      </c>
      <c r="G9" s="59">
        <v>41895</v>
      </c>
      <c r="H9" s="59">
        <v>56012</v>
      </c>
      <c r="I9" s="59">
        <v>97907</v>
      </c>
      <c r="J9" s="59">
        <v>112786</v>
      </c>
      <c r="K9" s="59">
        <v>29763</v>
      </c>
      <c r="L9" s="59">
        <v>12241</v>
      </c>
      <c r="M9" s="59">
        <v>154790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252697</v>
      </c>
      <c r="W9" s="59">
        <v>54000</v>
      </c>
      <c r="X9" s="59">
        <v>198697</v>
      </c>
      <c r="Y9" s="60">
        <v>367.96</v>
      </c>
      <c r="Z9" s="61">
        <v>108000</v>
      </c>
    </row>
    <row r="10" spans="1:26" ht="25.5">
      <c r="A10" s="62" t="s">
        <v>97</v>
      </c>
      <c r="B10" s="63">
        <f>SUM(B5:B9)</f>
        <v>184374379</v>
      </c>
      <c r="C10" s="63">
        <f>SUM(C5:C9)</f>
        <v>0</v>
      </c>
      <c r="D10" s="64">
        <f aca="true" t="shared" si="0" ref="D10:Z10">SUM(D5:D9)</f>
        <v>187132000</v>
      </c>
      <c r="E10" s="65">
        <f t="shared" si="0"/>
        <v>187132000</v>
      </c>
      <c r="F10" s="65">
        <f t="shared" si="0"/>
        <v>76736000</v>
      </c>
      <c r="G10" s="65">
        <f t="shared" si="0"/>
        <v>1546426</v>
      </c>
      <c r="H10" s="65">
        <f t="shared" si="0"/>
        <v>373010</v>
      </c>
      <c r="I10" s="65">
        <f t="shared" si="0"/>
        <v>78655436</v>
      </c>
      <c r="J10" s="65">
        <f t="shared" si="0"/>
        <v>1029460</v>
      </c>
      <c r="K10" s="65">
        <f t="shared" si="0"/>
        <v>957135</v>
      </c>
      <c r="L10" s="65">
        <f t="shared" si="0"/>
        <v>60160448</v>
      </c>
      <c r="M10" s="65">
        <f t="shared" si="0"/>
        <v>62147043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140802479</v>
      </c>
      <c r="W10" s="65">
        <f t="shared" si="0"/>
        <v>139261251</v>
      </c>
      <c r="X10" s="65">
        <f t="shared" si="0"/>
        <v>1541228</v>
      </c>
      <c r="Y10" s="66">
        <f>+IF(W10&lt;&gt;0,(X10/W10)*100,0)</f>
        <v>1.1067170436376448</v>
      </c>
      <c r="Z10" s="67">
        <f t="shared" si="0"/>
        <v>187132000</v>
      </c>
    </row>
    <row r="11" spans="1:26" ht="13.5">
      <c r="A11" s="57" t="s">
        <v>36</v>
      </c>
      <c r="B11" s="18">
        <v>87581741</v>
      </c>
      <c r="C11" s="18">
        <v>0</v>
      </c>
      <c r="D11" s="58">
        <v>98519010</v>
      </c>
      <c r="E11" s="59">
        <v>98519010</v>
      </c>
      <c r="F11" s="59">
        <v>7161508</v>
      </c>
      <c r="G11" s="59">
        <v>7413480</v>
      </c>
      <c r="H11" s="59">
        <v>7240277</v>
      </c>
      <c r="I11" s="59">
        <v>21815265</v>
      </c>
      <c r="J11" s="59">
        <v>6992723</v>
      </c>
      <c r="K11" s="59">
        <v>7262169</v>
      </c>
      <c r="L11" s="59">
        <v>7389418</v>
      </c>
      <c r="M11" s="59">
        <v>21644310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43459575</v>
      </c>
      <c r="W11" s="59">
        <v>50847366</v>
      </c>
      <c r="X11" s="59">
        <v>-7387791</v>
      </c>
      <c r="Y11" s="60">
        <v>-14.53</v>
      </c>
      <c r="Z11" s="61">
        <v>98519010</v>
      </c>
    </row>
    <row r="12" spans="1:26" ht="13.5">
      <c r="A12" s="57" t="s">
        <v>37</v>
      </c>
      <c r="B12" s="18">
        <v>9620366</v>
      </c>
      <c r="C12" s="18">
        <v>0</v>
      </c>
      <c r="D12" s="58">
        <v>9372056</v>
      </c>
      <c r="E12" s="59">
        <v>9372056</v>
      </c>
      <c r="F12" s="59">
        <v>763033</v>
      </c>
      <c r="G12" s="59">
        <v>764727</v>
      </c>
      <c r="H12" s="59">
        <v>817051</v>
      </c>
      <c r="I12" s="59">
        <v>2344811</v>
      </c>
      <c r="J12" s="59">
        <v>771818</v>
      </c>
      <c r="K12" s="59">
        <v>750832</v>
      </c>
      <c r="L12" s="59">
        <v>756942</v>
      </c>
      <c r="M12" s="59">
        <v>2279592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4624403</v>
      </c>
      <c r="W12" s="59">
        <v>4686030</v>
      </c>
      <c r="X12" s="59">
        <v>-61627</v>
      </c>
      <c r="Y12" s="60">
        <v>-1.32</v>
      </c>
      <c r="Z12" s="61">
        <v>9372056</v>
      </c>
    </row>
    <row r="13" spans="1:26" ht="13.5">
      <c r="A13" s="57" t="s">
        <v>98</v>
      </c>
      <c r="B13" s="18">
        <v>8907712</v>
      </c>
      <c r="C13" s="18">
        <v>0</v>
      </c>
      <c r="D13" s="58">
        <v>5013473</v>
      </c>
      <c r="E13" s="59">
        <v>5013473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2506734</v>
      </c>
      <c r="X13" s="59">
        <v>-2506734</v>
      </c>
      <c r="Y13" s="60">
        <v>-100</v>
      </c>
      <c r="Z13" s="61">
        <v>5013473</v>
      </c>
    </row>
    <row r="14" spans="1:26" ht="13.5">
      <c r="A14" s="57" t="s">
        <v>38</v>
      </c>
      <c r="B14" s="18">
        <v>848701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2432337</v>
      </c>
      <c r="C15" s="18">
        <v>0</v>
      </c>
      <c r="D15" s="58">
        <v>3429000</v>
      </c>
      <c r="E15" s="59">
        <v>3429000</v>
      </c>
      <c r="F15" s="59">
        <v>139109</v>
      </c>
      <c r="G15" s="59">
        <v>111414</v>
      </c>
      <c r="H15" s="59">
        <v>126035</v>
      </c>
      <c r="I15" s="59">
        <v>376558</v>
      </c>
      <c r="J15" s="59">
        <v>140586</v>
      </c>
      <c r="K15" s="59">
        <v>412848</v>
      </c>
      <c r="L15" s="59">
        <v>166776</v>
      </c>
      <c r="M15" s="59">
        <v>720210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1096768</v>
      </c>
      <c r="W15" s="59">
        <v>1714500</v>
      </c>
      <c r="X15" s="59">
        <v>-617732</v>
      </c>
      <c r="Y15" s="60">
        <v>-36.03</v>
      </c>
      <c r="Z15" s="61">
        <v>3429000</v>
      </c>
    </row>
    <row r="16" spans="1:26" ht="13.5">
      <c r="A16" s="68" t="s">
        <v>40</v>
      </c>
      <c r="B16" s="18">
        <v>5379990</v>
      </c>
      <c r="C16" s="18">
        <v>0</v>
      </c>
      <c r="D16" s="58">
        <v>5751000</v>
      </c>
      <c r="E16" s="59">
        <v>5751000</v>
      </c>
      <c r="F16" s="59">
        <v>231760</v>
      </c>
      <c r="G16" s="59">
        <v>5555</v>
      </c>
      <c r="H16" s="59">
        <v>92150</v>
      </c>
      <c r="I16" s="59">
        <v>329465</v>
      </c>
      <c r="J16" s="59">
        <v>207850</v>
      </c>
      <c r="K16" s="59">
        <v>358879</v>
      </c>
      <c r="L16" s="59">
        <v>426319</v>
      </c>
      <c r="M16" s="59">
        <v>993048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1322513</v>
      </c>
      <c r="W16" s="59">
        <v>2875500</v>
      </c>
      <c r="X16" s="59">
        <v>-1552987</v>
      </c>
      <c r="Y16" s="60">
        <v>-54.01</v>
      </c>
      <c r="Z16" s="61">
        <v>5751000</v>
      </c>
    </row>
    <row r="17" spans="1:26" ht="13.5">
      <c r="A17" s="57" t="s">
        <v>41</v>
      </c>
      <c r="B17" s="18">
        <v>72053932</v>
      </c>
      <c r="C17" s="18">
        <v>0</v>
      </c>
      <c r="D17" s="58">
        <v>65578593</v>
      </c>
      <c r="E17" s="59">
        <v>65578593</v>
      </c>
      <c r="F17" s="59">
        <v>2755202</v>
      </c>
      <c r="G17" s="59">
        <v>1679587</v>
      </c>
      <c r="H17" s="59">
        <v>4354241</v>
      </c>
      <c r="I17" s="59">
        <v>8789030</v>
      </c>
      <c r="J17" s="59">
        <v>2992693</v>
      </c>
      <c r="K17" s="59">
        <v>3994643</v>
      </c>
      <c r="L17" s="59">
        <v>4901894</v>
      </c>
      <c r="M17" s="59">
        <v>11889230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20678260</v>
      </c>
      <c r="W17" s="59">
        <v>31857606</v>
      </c>
      <c r="X17" s="59">
        <v>-11179346</v>
      </c>
      <c r="Y17" s="60">
        <v>-35.09</v>
      </c>
      <c r="Z17" s="61">
        <v>65578593</v>
      </c>
    </row>
    <row r="18" spans="1:26" ht="13.5">
      <c r="A18" s="69" t="s">
        <v>42</v>
      </c>
      <c r="B18" s="70">
        <f>SUM(B11:B17)</f>
        <v>186824779</v>
      </c>
      <c r="C18" s="70">
        <f>SUM(C11:C17)</f>
        <v>0</v>
      </c>
      <c r="D18" s="71">
        <f aca="true" t="shared" si="1" ref="D18:Z18">SUM(D11:D17)</f>
        <v>187663132</v>
      </c>
      <c r="E18" s="72">
        <f t="shared" si="1"/>
        <v>187663132</v>
      </c>
      <c r="F18" s="72">
        <f t="shared" si="1"/>
        <v>11050612</v>
      </c>
      <c r="G18" s="72">
        <f t="shared" si="1"/>
        <v>9974763</v>
      </c>
      <c r="H18" s="72">
        <f t="shared" si="1"/>
        <v>12629754</v>
      </c>
      <c r="I18" s="72">
        <f t="shared" si="1"/>
        <v>33655129</v>
      </c>
      <c r="J18" s="72">
        <f t="shared" si="1"/>
        <v>11105670</v>
      </c>
      <c r="K18" s="72">
        <f t="shared" si="1"/>
        <v>12779371</v>
      </c>
      <c r="L18" s="72">
        <f t="shared" si="1"/>
        <v>13641349</v>
      </c>
      <c r="M18" s="72">
        <f t="shared" si="1"/>
        <v>37526390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71181519</v>
      </c>
      <c r="W18" s="72">
        <f t="shared" si="1"/>
        <v>94487736</v>
      </c>
      <c r="X18" s="72">
        <f t="shared" si="1"/>
        <v>-23306217</v>
      </c>
      <c r="Y18" s="66">
        <f>+IF(W18&lt;&gt;0,(X18/W18)*100,0)</f>
        <v>-24.665864573154764</v>
      </c>
      <c r="Z18" s="73">
        <f t="shared" si="1"/>
        <v>187663132</v>
      </c>
    </row>
    <row r="19" spans="1:26" ht="13.5">
      <c r="A19" s="69" t="s">
        <v>43</v>
      </c>
      <c r="B19" s="74">
        <f>+B10-B18</f>
        <v>-2450400</v>
      </c>
      <c r="C19" s="74">
        <f>+C10-C18</f>
        <v>0</v>
      </c>
      <c r="D19" s="75">
        <f aca="true" t="shared" si="2" ref="D19:Z19">+D10-D18</f>
        <v>-531132</v>
      </c>
      <c r="E19" s="76">
        <f t="shared" si="2"/>
        <v>-531132</v>
      </c>
      <c r="F19" s="76">
        <f t="shared" si="2"/>
        <v>65685388</v>
      </c>
      <c r="G19" s="76">
        <f t="shared" si="2"/>
        <v>-8428337</v>
      </c>
      <c r="H19" s="76">
        <f t="shared" si="2"/>
        <v>-12256744</v>
      </c>
      <c r="I19" s="76">
        <f t="shared" si="2"/>
        <v>45000307</v>
      </c>
      <c r="J19" s="76">
        <f t="shared" si="2"/>
        <v>-10076210</v>
      </c>
      <c r="K19" s="76">
        <f t="shared" si="2"/>
        <v>-11822236</v>
      </c>
      <c r="L19" s="76">
        <f t="shared" si="2"/>
        <v>46519099</v>
      </c>
      <c r="M19" s="76">
        <f t="shared" si="2"/>
        <v>24620653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69620960</v>
      </c>
      <c r="W19" s="76">
        <f>IF(E10=E18,0,W10-W18)</f>
        <v>44773515</v>
      </c>
      <c r="X19" s="76">
        <f t="shared" si="2"/>
        <v>24847445</v>
      </c>
      <c r="Y19" s="77">
        <f>+IF(W19&lt;&gt;0,(X19/W19)*100,0)</f>
        <v>55.49585508307757</v>
      </c>
      <c r="Z19" s="78">
        <f t="shared" si="2"/>
        <v>-531132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-2450400</v>
      </c>
      <c r="C22" s="85">
        <f>SUM(C19:C21)</f>
        <v>0</v>
      </c>
      <c r="D22" s="86">
        <f aca="true" t="shared" si="3" ref="D22:Z22">SUM(D19:D21)</f>
        <v>-531132</v>
      </c>
      <c r="E22" s="87">
        <f t="shared" si="3"/>
        <v>-531132</v>
      </c>
      <c r="F22" s="87">
        <f t="shared" si="3"/>
        <v>65685388</v>
      </c>
      <c r="G22" s="87">
        <f t="shared" si="3"/>
        <v>-8428337</v>
      </c>
      <c r="H22" s="87">
        <f t="shared" si="3"/>
        <v>-12256744</v>
      </c>
      <c r="I22" s="87">
        <f t="shared" si="3"/>
        <v>45000307</v>
      </c>
      <c r="J22" s="87">
        <f t="shared" si="3"/>
        <v>-10076210</v>
      </c>
      <c r="K22" s="87">
        <f t="shared" si="3"/>
        <v>-11822236</v>
      </c>
      <c r="L22" s="87">
        <f t="shared" si="3"/>
        <v>46519099</v>
      </c>
      <c r="M22" s="87">
        <f t="shared" si="3"/>
        <v>24620653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69620960</v>
      </c>
      <c r="W22" s="87">
        <f t="shared" si="3"/>
        <v>44773515</v>
      </c>
      <c r="X22" s="87">
        <f t="shared" si="3"/>
        <v>24847445</v>
      </c>
      <c r="Y22" s="88">
        <f>+IF(W22&lt;&gt;0,(X22/W22)*100,0)</f>
        <v>55.49585508307757</v>
      </c>
      <c r="Z22" s="89">
        <f t="shared" si="3"/>
        <v>-531132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-2450400</v>
      </c>
      <c r="C24" s="74">
        <f>SUM(C22:C23)</f>
        <v>0</v>
      </c>
      <c r="D24" s="75">
        <f aca="true" t="shared" si="4" ref="D24:Z24">SUM(D22:D23)</f>
        <v>-531132</v>
      </c>
      <c r="E24" s="76">
        <f t="shared" si="4"/>
        <v>-531132</v>
      </c>
      <c r="F24" s="76">
        <f t="shared" si="4"/>
        <v>65685388</v>
      </c>
      <c r="G24" s="76">
        <f t="shared" si="4"/>
        <v>-8428337</v>
      </c>
      <c r="H24" s="76">
        <f t="shared" si="4"/>
        <v>-12256744</v>
      </c>
      <c r="I24" s="76">
        <f t="shared" si="4"/>
        <v>45000307</v>
      </c>
      <c r="J24" s="76">
        <f t="shared" si="4"/>
        <v>-10076210</v>
      </c>
      <c r="K24" s="76">
        <f t="shared" si="4"/>
        <v>-11822236</v>
      </c>
      <c r="L24" s="76">
        <f t="shared" si="4"/>
        <v>46519099</v>
      </c>
      <c r="M24" s="76">
        <f t="shared" si="4"/>
        <v>24620653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69620960</v>
      </c>
      <c r="W24" s="76">
        <f t="shared" si="4"/>
        <v>44773515</v>
      </c>
      <c r="X24" s="76">
        <f t="shared" si="4"/>
        <v>24847445</v>
      </c>
      <c r="Y24" s="77">
        <f>+IF(W24&lt;&gt;0,(X24/W24)*100,0)</f>
        <v>55.49585508307757</v>
      </c>
      <c r="Z24" s="78">
        <f t="shared" si="4"/>
        <v>-531132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6556693</v>
      </c>
      <c r="C27" s="21">
        <v>0</v>
      </c>
      <c r="D27" s="98">
        <v>3472000</v>
      </c>
      <c r="E27" s="99">
        <v>3472000</v>
      </c>
      <c r="F27" s="99">
        <v>63280</v>
      </c>
      <c r="G27" s="99">
        <v>34260</v>
      </c>
      <c r="H27" s="99">
        <v>34700</v>
      </c>
      <c r="I27" s="99">
        <v>132240</v>
      </c>
      <c r="J27" s="99">
        <v>1304226</v>
      </c>
      <c r="K27" s="99">
        <v>94977</v>
      </c>
      <c r="L27" s="99">
        <v>34744</v>
      </c>
      <c r="M27" s="99">
        <v>1433947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1566187</v>
      </c>
      <c r="W27" s="99">
        <v>1736000</v>
      </c>
      <c r="X27" s="99">
        <v>-169813</v>
      </c>
      <c r="Y27" s="100">
        <v>-9.78</v>
      </c>
      <c r="Z27" s="101">
        <v>3472000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6556693</v>
      </c>
      <c r="C31" s="18">
        <v>0</v>
      </c>
      <c r="D31" s="58">
        <v>3472000</v>
      </c>
      <c r="E31" s="59">
        <v>3472000</v>
      </c>
      <c r="F31" s="59">
        <v>63280</v>
      </c>
      <c r="G31" s="59">
        <v>34260</v>
      </c>
      <c r="H31" s="59">
        <v>34700</v>
      </c>
      <c r="I31" s="59">
        <v>132240</v>
      </c>
      <c r="J31" s="59">
        <v>1304226</v>
      </c>
      <c r="K31" s="59">
        <v>94977</v>
      </c>
      <c r="L31" s="59">
        <v>34744</v>
      </c>
      <c r="M31" s="59">
        <v>1433947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1566187</v>
      </c>
      <c r="W31" s="59">
        <v>1736000</v>
      </c>
      <c r="X31" s="59">
        <v>-169813</v>
      </c>
      <c r="Y31" s="60">
        <v>-9.78</v>
      </c>
      <c r="Z31" s="61">
        <v>3472000</v>
      </c>
    </row>
    <row r="32" spans="1:26" ht="13.5">
      <c r="A32" s="69" t="s">
        <v>50</v>
      </c>
      <c r="B32" s="21">
        <f>SUM(B28:B31)</f>
        <v>6556693</v>
      </c>
      <c r="C32" s="21">
        <f>SUM(C28:C31)</f>
        <v>0</v>
      </c>
      <c r="D32" s="98">
        <f aca="true" t="shared" si="5" ref="D32:Z32">SUM(D28:D31)</f>
        <v>3472000</v>
      </c>
      <c r="E32" s="99">
        <f t="shared" si="5"/>
        <v>3472000</v>
      </c>
      <c r="F32" s="99">
        <f t="shared" si="5"/>
        <v>63280</v>
      </c>
      <c r="G32" s="99">
        <f t="shared" si="5"/>
        <v>34260</v>
      </c>
      <c r="H32" s="99">
        <f t="shared" si="5"/>
        <v>34700</v>
      </c>
      <c r="I32" s="99">
        <f t="shared" si="5"/>
        <v>132240</v>
      </c>
      <c r="J32" s="99">
        <f t="shared" si="5"/>
        <v>1304226</v>
      </c>
      <c r="K32" s="99">
        <f t="shared" si="5"/>
        <v>94977</v>
      </c>
      <c r="L32" s="99">
        <f t="shared" si="5"/>
        <v>34744</v>
      </c>
      <c r="M32" s="99">
        <f t="shared" si="5"/>
        <v>1433947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1566187</v>
      </c>
      <c r="W32" s="99">
        <f t="shared" si="5"/>
        <v>1736000</v>
      </c>
      <c r="X32" s="99">
        <f t="shared" si="5"/>
        <v>-169813</v>
      </c>
      <c r="Y32" s="100">
        <f>+IF(W32&lt;&gt;0,(X32/W32)*100,0)</f>
        <v>-9.781854838709677</v>
      </c>
      <c r="Z32" s="101">
        <f t="shared" si="5"/>
        <v>3472000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17616603</v>
      </c>
      <c r="C35" s="18">
        <v>0</v>
      </c>
      <c r="D35" s="58">
        <v>31415350</v>
      </c>
      <c r="E35" s="59">
        <v>31415350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15707675</v>
      </c>
      <c r="X35" s="59">
        <v>-15707675</v>
      </c>
      <c r="Y35" s="60">
        <v>-100</v>
      </c>
      <c r="Z35" s="61">
        <v>31415350</v>
      </c>
    </row>
    <row r="36" spans="1:26" ht="13.5">
      <c r="A36" s="57" t="s">
        <v>53</v>
      </c>
      <c r="B36" s="18">
        <v>31724498</v>
      </c>
      <c r="C36" s="18">
        <v>0</v>
      </c>
      <c r="D36" s="58">
        <v>30868133</v>
      </c>
      <c r="E36" s="59">
        <v>30868133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15434067</v>
      </c>
      <c r="X36" s="59">
        <v>-15434067</v>
      </c>
      <c r="Y36" s="60">
        <v>-100</v>
      </c>
      <c r="Z36" s="61">
        <v>30868133</v>
      </c>
    </row>
    <row r="37" spans="1:26" ht="13.5">
      <c r="A37" s="57" t="s">
        <v>54</v>
      </c>
      <c r="B37" s="18">
        <v>25324835</v>
      </c>
      <c r="C37" s="18">
        <v>0</v>
      </c>
      <c r="D37" s="58">
        <v>30501406</v>
      </c>
      <c r="E37" s="59">
        <v>30501406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15250703</v>
      </c>
      <c r="X37" s="59">
        <v>-15250703</v>
      </c>
      <c r="Y37" s="60">
        <v>-100</v>
      </c>
      <c r="Z37" s="61">
        <v>30501406</v>
      </c>
    </row>
    <row r="38" spans="1:26" ht="13.5">
      <c r="A38" s="57" t="s">
        <v>55</v>
      </c>
      <c r="B38" s="18">
        <v>14049819</v>
      </c>
      <c r="C38" s="18">
        <v>0</v>
      </c>
      <c r="D38" s="58">
        <v>15767225</v>
      </c>
      <c r="E38" s="59">
        <v>15767225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7883613</v>
      </c>
      <c r="X38" s="59">
        <v>-7883613</v>
      </c>
      <c r="Y38" s="60">
        <v>-100</v>
      </c>
      <c r="Z38" s="61">
        <v>15767225</v>
      </c>
    </row>
    <row r="39" spans="1:26" ht="13.5">
      <c r="A39" s="57" t="s">
        <v>56</v>
      </c>
      <c r="B39" s="18">
        <v>9966447</v>
      </c>
      <c r="C39" s="18">
        <v>0</v>
      </c>
      <c r="D39" s="58">
        <v>16014852</v>
      </c>
      <c r="E39" s="59">
        <v>16014852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8007426</v>
      </c>
      <c r="X39" s="59">
        <v>-8007426</v>
      </c>
      <c r="Y39" s="60">
        <v>-100</v>
      </c>
      <c r="Z39" s="61">
        <v>16014852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2654843</v>
      </c>
      <c r="C42" s="18">
        <v>0</v>
      </c>
      <c r="D42" s="58">
        <v>4502341</v>
      </c>
      <c r="E42" s="59">
        <v>4502341</v>
      </c>
      <c r="F42" s="59">
        <v>65685389</v>
      </c>
      <c r="G42" s="59">
        <v>-8717336</v>
      </c>
      <c r="H42" s="59">
        <v>-12256745</v>
      </c>
      <c r="I42" s="59">
        <v>44711308</v>
      </c>
      <c r="J42" s="59">
        <v>-10076208</v>
      </c>
      <c r="K42" s="59">
        <v>-11822234</v>
      </c>
      <c r="L42" s="59">
        <v>46519101</v>
      </c>
      <c r="M42" s="59">
        <v>24620659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69331967</v>
      </c>
      <c r="W42" s="59">
        <v>48085498</v>
      </c>
      <c r="X42" s="59">
        <v>21246469</v>
      </c>
      <c r="Y42" s="60">
        <v>44.18</v>
      </c>
      <c r="Z42" s="61">
        <v>4502341</v>
      </c>
    </row>
    <row r="43" spans="1:26" ht="13.5">
      <c r="A43" s="57" t="s">
        <v>59</v>
      </c>
      <c r="B43" s="18">
        <v>-5916747</v>
      </c>
      <c r="C43" s="18">
        <v>0</v>
      </c>
      <c r="D43" s="58">
        <v>-3472000</v>
      </c>
      <c r="E43" s="59">
        <v>-3472000</v>
      </c>
      <c r="F43" s="59">
        <v>-63280</v>
      </c>
      <c r="G43" s="59">
        <v>-34260</v>
      </c>
      <c r="H43" s="59">
        <v>-34700</v>
      </c>
      <c r="I43" s="59">
        <v>-132240</v>
      </c>
      <c r="J43" s="59">
        <v>-1304225</v>
      </c>
      <c r="K43" s="59">
        <v>-94977</v>
      </c>
      <c r="L43" s="59">
        <v>-34744</v>
      </c>
      <c r="M43" s="59">
        <v>-1433946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-1566186</v>
      </c>
      <c r="W43" s="59">
        <v>-1735998</v>
      </c>
      <c r="X43" s="59">
        <v>169812</v>
      </c>
      <c r="Y43" s="60">
        <v>-9.78</v>
      </c>
      <c r="Z43" s="61">
        <v>-3472000</v>
      </c>
    </row>
    <row r="44" spans="1:26" ht="13.5">
      <c r="A44" s="57" t="s">
        <v>60</v>
      </c>
      <c r="B44" s="18">
        <v>-721824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9761418</v>
      </c>
      <c r="C45" s="21">
        <v>0</v>
      </c>
      <c r="D45" s="98">
        <v>15541938</v>
      </c>
      <c r="E45" s="99">
        <v>15541938</v>
      </c>
      <c r="F45" s="99">
        <v>76014696</v>
      </c>
      <c r="G45" s="99">
        <v>67263100</v>
      </c>
      <c r="H45" s="99">
        <v>54971655</v>
      </c>
      <c r="I45" s="99">
        <v>54971655</v>
      </c>
      <c r="J45" s="99">
        <v>43591222</v>
      </c>
      <c r="K45" s="99">
        <v>31674011</v>
      </c>
      <c r="L45" s="99">
        <v>78158368</v>
      </c>
      <c r="M45" s="99">
        <v>78158368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78158368</v>
      </c>
      <c r="W45" s="99">
        <v>60861097</v>
      </c>
      <c r="X45" s="99">
        <v>17297271</v>
      </c>
      <c r="Y45" s="100">
        <v>28.42</v>
      </c>
      <c r="Z45" s="101">
        <v>15541938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39641</v>
      </c>
      <c r="C51" s="51">
        <v>0</v>
      </c>
      <c r="D51" s="128">
        <v>141792</v>
      </c>
      <c r="E51" s="53">
        <v>264966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446399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258006000</v>
      </c>
      <c r="C5" s="18">
        <v>0</v>
      </c>
      <c r="D5" s="58">
        <v>320130600</v>
      </c>
      <c r="E5" s="59">
        <v>320130600</v>
      </c>
      <c r="F5" s="59">
        <v>32699910</v>
      </c>
      <c r="G5" s="59">
        <v>16227487</v>
      </c>
      <c r="H5" s="59">
        <v>20132074</v>
      </c>
      <c r="I5" s="59">
        <v>69059471</v>
      </c>
      <c r="J5" s="59">
        <v>8102790</v>
      </c>
      <c r="K5" s="59">
        <v>16291022</v>
      </c>
      <c r="L5" s="59">
        <v>20673521</v>
      </c>
      <c r="M5" s="59">
        <v>45067333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114126804</v>
      </c>
      <c r="W5" s="59">
        <v>160065300</v>
      </c>
      <c r="X5" s="59">
        <v>-45938496</v>
      </c>
      <c r="Y5" s="60">
        <v>-28.7</v>
      </c>
      <c r="Z5" s="61">
        <v>320130600</v>
      </c>
    </row>
    <row r="6" spans="1:26" ht="13.5">
      <c r="A6" s="57" t="s">
        <v>32</v>
      </c>
      <c r="B6" s="18">
        <v>660157651</v>
      </c>
      <c r="C6" s="18">
        <v>0</v>
      </c>
      <c r="D6" s="58">
        <v>728867500</v>
      </c>
      <c r="E6" s="59">
        <v>728867500</v>
      </c>
      <c r="F6" s="59">
        <v>60744929</v>
      </c>
      <c r="G6" s="59">
        <v>62779413</v>
      </c>
      <c r="H6" s="59">
        <v>59093784</v>
      </c>
      <c r="I6" s="59">
        <v>182618126</v>
      </c>
      <c r="J6" s="59">
        <v>70040628</v>
      </c>
      <c r="K6" s="59">
        <v>62408321</v>
      </c>
      <c r="L6" s="59">
        <v>41847603</v>
      </c>
      <c r="M6" s="59">
        <v>174296552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356914678</v>
      </c>
      <c r="W6" s="59">
        <v>364433748</v>
      </c>
      <c r="X6" s="59">
        <v>-7519070</v>
      </c>
      <c r="Y6" s="60">
        <v>-2.06</v>
      </c>
      <c r="Z6" s="61">
        <v>728867500</v>
      </c>
    </row>
    <row r="7" spans="1:26" ht="13.5">
      <c r="A7" s="57" t="s">
        <v>33</v>
      </c>
      <c r="B7" s="18">
        <v>7078046</v>
      </c>
      <c r="C7" s="18">
        <v>0</v>
      </c>
      <c r="D7" s="58">
        <v>6400000</v>
      </c>
      <c r="E7" s="59">
        <v>6400000</v>
      </c>
      <c r="F7" s="59">
        <v>414810</v>
      </c>
      <c r="G7" s="59">
        <v>537792</v>
      </c>
      <c r="H7" s="59">
        <v>320705</v>
      </c>
      <c r="I7" s="59">
        <v>1273307</v>
      </c>
      <c r="J7" s="59">
        <v>113016</v>
      </c>
      <c r="K7" s="59">
        <v>78959</v>
      </c>
      <c r="L7" s="59">
        <v>38639</v>
      </c>
      <c r="M7" s="59">
        <v>230614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1503921</v>
      </c>
      <c r="W7" s="59">
        <v>3199998</v>
      </c>
      <c r="X7" s="59">
        <v>-1696077</v>
      </c>
      <c r="Y7" s="60">
        <v>-53</v>
      </c>
      <c r="Z7" s="61">
        <v>6400000</v>
      </c>
    </row>
    <row r="8" spans="1:26" ht="13.5">
      <c r="A8" s="57" t="s">
        <v>34</v>
      </c>
      <c r="B8" s="18">
        <v>569142000</v>
      </c>
      <c r="C8" s="18">
        <v>0</v>
      </c>
      <c r="D8" s="58">
        <v>627887000</v>
      </c>
      <c r="E8" s="59">
        <v>627887000</v>
      </c>
      <c r="F8" s="59">
        <v>260393000</v>
      </c>
      <c r="G8" s="59">
        <v>2064000</v>
      </c>
      <c r="H8" s="59">
        <v>0</v>
      </c>
      <c r="I8" s="59">
        <v>262457000</v>
      </c>
      <c r="J8" s="59">
        <v>0</v>
      </c>
      <c r="K8" s="59">
        <v>1444000</v>
      </c>
      <c r="L8" s="59">
        <v>208314000</v>
      </c>
      <c r="M8" s="59">
        <v>209758000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472215000</v>
      </c>
      <c r="W8" s="59">
        <v>470915803</v>
      </c>
      <c r="X8" s="59">
        <v>1299197</v>
      </c>
      <c r="Y8" s="60">
        <v>0.28</v>
      </c>
      <c r="Z8" s="61">
        <v>627887000</v>
      </c>
    </row>
    <row r="9" spans="1:26" ht="13.5">
      <c r="A9" s="57" t="s">
        <v>35</v>
      </c>
      <c r="B9" s="18">
        <v>148056398</v>
      </c>
      <c r="C9" s="18">
        <v>0</v>
      </c>
      <c r="D9" s="58">
        <v>106714900</v>
      </c>
      <c r="E9" s="59">
        <v>106714900</v>
      </c>
      <c r="F9" s="59">
        <v>7924784</v>
      </c>
      <c r="G9" s="59">
        <v>7782792</v>
      </c>
      <c r="H9" s="59">
        <v>7109251</v>
      </c>
      <c r="I9" s="59">
        <v>22816827</v>
      </c>
      <c r="J9" s="59">
        <v>6973011</v>
      </c>
      <c r="K9" s="59">
        <v>7640324</v>
      </c>
      <c r="L9" s="59">
        <v>7695977</v>
      </c>
      <c r="M9" s="59">
        <v>22309312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45126139</v>
      </c>
      <c r="W9" s="59">
        <v>53357454</v>
      </c>
      <c r="X9" s="59">
        <v>-8231315</v>
      </c>
      <c r="Y9" s="60">
        <v>-15.43</v>
      </c>
      <c r="Z9" s="61">
        <v>106714900</v>
      </c>
    </row>
    <row r="10" spans="1:26" ht="25.5">
      <c r="A10" s="62" t="s">
        <v>97</v>
      </c>
      <c r="B10" s="63">
        <f>SUM(B5:B9)</f>
        <v>1642440095</v>
      </c>
      <c r="C10" s="63">
        <f>SUM(C5:C9)</f>
        <v>0</v>
      </c>
      <c r="D10" s="64">
        <f aca="true" t="shared" si="0" ref="D10:Z10">SUM(D5:D9)</f>
        <v>1790000000</v>
      </c>
      <c r="E10" s="65">
        <f t="shared" si="0"/>
        <v>1790000000</v>
      </c>
      <c r="F10" s="65">
        <f t="shared" si="0"/>
        <v>362177433</v>
      </c>
      <c r="G10" s="65">
        <f t="shared" si="0"/>
        <v>89391484</v>
      </c>
      <c r="H10" s="65">
        <f t="shared" si="0"/>
        <v>86655814</v>
      </c>
      <c r="I10" s="65">
        <f t="shared" si="0"/>
        <v>538224731</v>
      </c>
      <c r="J10" s="65">
        <f t="shared" si="0"/>
        <v>85229445</v>
      </c>
      <c r="K10" s="65">
        <f t="shared" si="0"/>
        <v>87862626</v>
      </c>
      <c r="L10" s="65">
        <f t="shared" si="0"/>
        <v>278569740</v>
      </c>
      <c r="M10" s="65">
        <f t="shared" si="0"/>
        <v>451661811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989886542</v>
      </c>
      <c r="W10" s="65">
        <f t="shared" si="0"/>
        <v>1051972303</v>
      </c>
      <c r="X10" s="65">
        <f t="shared" si="0"/>
        <v>-62085761</v>
      </c>
      <c r="Y10" s="66">
        <f>+IF(W10&lt;&gt;0,(X10/W10)*100,0)</f>
        <v>-5.901843691411332</v>
      </c>
      <c r="Z10" s="67">
        <f t="shared" si="0"/>
        <v>1790000000</v>
      </c>
    </row>
    <row r="11" spans="1:26" ht="13.5">
      <c r="A11" s="57" t="s">
        <v>36</v>
      </c>
      <c r="B11" s="18">
        <v>425240771</v>
      </c>
      <c r="C11" s="18">
        <v>0</v>
      </c>
      <c r="D11" s="58">
        <v>390960000</v>
      </c>
      <c r="E11" s="59">
        <v>390960000</v>
      </c>
      <c r="F11" s="59">
        <v>33631548</v>
      </c>
      <c r="G11" s="59">
        <v>0</v>
      </c>
      <c r="H11" s="59">
        <v>0</v>
      </c>
      <c r="I11" s="59">
        <v>33631548</v>
      </c>
      <c r="J11" s="59">
        <v>66596461</v>
      </c>
      <c r="K11" s="59">
        <v>35978230</v>
      </c>
      <c r="L11" s="59">
        <v>20020</v>
      </c>
      <c r="M11" s="59">
        <v>102594711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136226259</v>
      </c>
      <c r="W11" s="59">
        <v>195480000</v>
      </c>
      <c r="X11" s="59">
        <v>-59253741</v>
      </c>
      <c r="Y11" s="60">
        <v>-30.31</v>
      </c>
      <c r="Z11" s="61">
        <v>390960000</v>
      </c>
    </row>
    <row r="12" spans="1:26" ht="13.5">
      <c r="A12" s="57" t="s">
        <v>37</v>
      </c>
      <c r="B12" s="18">
        <v>30531415</v>
      </c>
      <c r="C12" s="18">
        <v>0</v>
      </c>
      <c r="D12" s="58">
        <v>32370000</v>
      </c>
      <c r="E12" s="59">
        <v>32370000</v>
      </c>
      <c r="F12" s="59">
        <v>2481174</v>
      </c>
      <c r="G12" s="59">
        <v>0</v>
      </c>
      <c r="H12" s="59">
        <v>0</v>
      </c>
      <c r="I12" s="59">
        <v>2481174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2481174</v>
      </c>
      <c r="W12" s="59">
        <v>16185000</v>
      </c>
      <c r="X12" s="59">
        <v>-13703826</v>
      </c>
      <c r="Y12" s="60">
        <v>-84.67</v>
      </c>
      <c r="Z12" s="61">
        <v>32370000</v>
      </c>
    </row>
    <row r="13" spans="1:26" ht="13.5">
      <c r="A13" s="57" t="s">
        <v>98</v>
      </c>
      <c r="B13" s="18">
        <v>474335992</v>
      </c>
      <c r="C13" s="18">
        <v>0</v>
      </c>
      <c r="D13" s="58">
        <v>552750000</v>
      </c>
      <c r="E13" s="59">
        <v>552750000</v>
      </c>
      <c r="F13" s="59">
        <v>0</v>
      </c>
      <c r="G13" s="59">
        <v>637351</v>
      </c>
      <c r="H13" s="59">
        <v>0</v>
      </c>
      <c r="I13" s="59">
        <v>637351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637351</v>
      </c>
      <c r="W13" s="59">
        <v>276375000</v>
      </c>
      <c r="X13" s="59">
        <v>-275737649</v>
      </c>
      <c r="Y13" s="60">
        <v>-99.77</v>
      </c>
      <c r="Z13" s="61">
        <v>552750000</v>
      </c>
    </row>
    <row r="14" spans="1:26" ht="13.5">
      <c r="A14" s="57" t="s">
        <v>38</v>
      </c>
      <c r="B14" s="18">
        <v>160510295</v>
      </c>
      <c r="C14" s="18">
        <v>0</v>
      </c>
      <c r="D14" s="58">
        <v>110500000</v>
      </c>
      <c r="E14" s="59">
        <v>110500000</v>
      </c>
      <c r="F14" s="59">
        <v>11835497</v>
      </c>
      <c r="G14" s="59">
        <v>11834833</v>
      </c>
      <c r="H14" s="59">
        <v>0</v>
      </c>
      <c r="I14" s="59">
        <v>23670330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23670330</v>
      </c>
      <c r="W14" s="59">
        <v>55249998</v>
      </c>
      <c r="X14" s="59">
        <v>-31579668</v>
      </c>
      <c r="Y14" s="60">
        <v>-57.16</v>
      </c>
      <c r="Z14" s="61">
        <v>110500000</v>
      </c>
    </row>
    <row r="15" spans="1:26" ht="13.5">
      <c r="A15" s="57" t="s">
        <v>39</v>
      </c>
      <c r="B15" s="18">
        <v>505967738</v>
      </c>
      <c r="C15" s="18">
        <v>0</v>
      </c>
      <c r="D15" s="58">
        <v>651523110</v>
      </c>
      <c r="E15" s="59">
        <v>651523110</v>
      </c>
      <c r="F15" s="59">
        <v>34886</v>
      </c>
      <c r="G15" s="59">
        <v>66393484</v>
      </c>
      <c r="H15" s="59">
        <v>55262314</v>
      </c>
      <c r="I15" s="59">
        <v>121690684</v>
      </c>
      <c r="J15" s="59">
        <v>11567767</v>
      </c>
      <c r="K15" s="59">
        <v>116441723</v>
      </c>
      <c r="L15" s="59">
        <v>27584669</v>
      </c>
      <c r="M15" s="59">
        <v>155594159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277284843</v>
      </c>
      <c r="W15" s="59">
        <v>325761552</v>
      </c>
      <c r="X15" s="59">
        <v>-48476709</v>
      </c>
      <c r="Y15" s="60">
        <v>-14.88</v>
      </c>
      <c r="Z15" s="61">
        <v>651523110</v>
      </c>
    </row>
    <row r="16" spans="1:26" ht="13.5">
      <c r="A16" s="68" t="s">
        <v>40</v>
      </c>
      <c r="B16" s="18">
        <v>2343182</v>
      </c>
      <c r="C16" s="18">
        <v>0</v>
      </c>
      <c r="D16" s="58">
        <v>12000000</v>
      </c>
      <c r="E16" s="59">
        <v>12000000</v>
      </c>
      <c r="F16" s="59">
        <v>0</v>
      </c>
      <c r="G16" s="59">
        <v>0</v>
      </c>
      <c r="H16" s="59">
        <v>4051230</v>
      </c>
      <c r="I16" s="59">
        <v>4051230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4051230</v>
      </c>
      <c r="W16" s="59">
        <v>6000000</v>
      </c>
      <c r="X16" s="59">
        <v>-1948770</v>
      </c>
      <c r="Y16" s="60">
        <v>-32.48</v>
      </c>
      <c r="Z16" s="61">
        <v>12000000</v>
      </c>
    </row>
    <row r="17" spans="1:26" ht="13.5">
      <c r="A17" s="57" t="s">
        <v>41</v>
      </c>
      <c r="B17" s="18">
        <v>565969716</v>
      </c>
      <c r="C17" s="18">
        <v>0</v>
      </c>
      <c r="D17" s="58">
        <v>635261290</v>
      </c>
      <c r="E17" s="59">
        <v>635261290</v>
      </c>
      <c r="F17" s="59">
        <v>109595295</v>
      </c>
      <c r="G17" s="59">
        <v>10356131</v>
      </c>
      <c r="H17" s="59">
        <v>18530425</v>
      </c>
      <c r="I17" s="59">
        <v>138481851</v>
      </c>
      <c r="J17" s="59">
        <v>17656007</v>
      </c>
      <c r="K17" s="59">
        <v>66300035</v>
      </c>
      <c r="L17" s="59">
        <v>15757337</v>
      </c>
      <c r="M17" s="59">
        <v>99713379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238195230</v>
      </c>
      <c r="W17" s="59">
        <v>317630646</v>
      </c>
      <c r="X17" s="59">
        <v>-79435416</v>
      </c>
      <c r="Y17" s="60">
        <v>-25.01</v>
      </c>
      <c r="Z17" s="61">
        <v>635261290</v>
      </c>
    </row>
    <row r="18" spans="1:26" ht="13.5">
      <c r="A18" s="69" t="s">
        <v>42</v>
      </c>
      <c r="B18" s="70">
        <f>SUM(B11:B17)</f>
        <v>2164899109</v>
      </c>
      <c r="C18" s="70">
        <f>SUM(C11:C17)</f>
        <v>0</v>
      </c>
      <c r="D18" s="71">
        <f aca="true" t="shared" si="1" ref="D18:Z18">SUM(D11:D17)</f>
        <v>2385364400</v>
      </c>
      <c r="E18" s="72">
        <f t="shared" si="1"/>
        <v>2385364400</v>
      </c>
      <c r="F18" s="72">
        <f t="shared" si="1"/>
        <v>157578400</v>
      </c>
      <c r="G18" s="72">
        <f t="shared" si="1"/>
        <v>89221799</v>
      </c>
      <c r="H18" s="72">
        <f t="shared" si="1"/>
        <v>77843969</v>
      </c>
      <c r="I18" s="72">
        <f t="shared" si="1"/>
        <v>324644168</v>
      </c>
      <c r="J18" s="72">
        <f t="shared" si="1"/>
        <v>95820235</v>
      </c>
      <c r="K18" s="72">
        <f t="shared" si="1"/>
        <v>218719988</v>
      </c>
      <c r="L18" s="72">
        <f t="shared" si="1"/>
        <v>43362026</v>
      </c>
      <c r="M18" s="72">
        <f t="shared" si="1"/>
        <v>357902249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682546417</v>
      </c>
      <c r="W18" s="72">
        <f t="shared" si="1"/>
        <v>1192682196</v>
      </c>
      <c r="X18" s="72">
        <f t="shared" si="1"/>
        <v>-510135779</v>
      </c>
      <c r="Y18" s="66">
        <f>+IF(W18&lt;&gt;0,(X18/W18)*100,0)</f>
        <v>-42.772146738744475</v>
      </c>
      <c r="Z18" s="73">
        <f t="shared" si="1"/>
        <v>2385364400</v>
      </c>
    </row>
    <row r="19" spans="1:26" ht="13.5">
      <c r="A19" s="69" t="s">
        <v>43</v>
      </c>
      <c r="B19" s="74">
        <f>+B10-B18</f>
        <v>-522459014</v>
      </c>
      <c r="C19" s="74">
        <f>+C10-C18</f>
        <v>0</v>
      </c>
      <c r="D19" s="75">
        <f aca="true" t="shared" si="2" ref="D19:Z19">+D10-D18</f>
        <v>-595364400</v>
      </c>
      <c r="E19" s="76">
        <f t="shared" si="2"/>
        <v>-595364400</v>
      </c>
      <c r="F19" s="76">
        <f t="shared" si="2"/>
        <v>204599033</v>
      </c>
      <c r="G19" s="76">
        <f t="shared" si="2"/>
        <v>169685</v>
      </c>
      <c r="H19" s="76">
        <f t="shared" si="2"/>
        <v>8811845</v>
      </c>
      <c r="I19" s="76">
        <f t="shared" si="2"/>
        <v>213580563</v>
      </c>
      <c r="J19" s="76">
        <f t="shared" si="2"/>
        <v>-10590790</v>
      </c>
      <c r="K19" s="76">
        <f t="shared" si="2"/>
        <v>-130857362</v>
      </c>
      <c r="L19" s="76">
        <f t="shared" si="2"/>
        <v>235207714</v>
      </c>
      <c r="M19" s="76">
        <f t="shared" si="2"/>
        <v>93759562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307340125</v>
      </c>
      <c r="W19" s="76">
        <f>IF(E10=E18,0,W10-W18)</f>
        <v>-140709893</v>
      </c>
      <c r="X19" s="76">
        <f t="shared" si="2"/>
        <v>448050018</v>
      </c>
      <c r="Y19" s="77">
        <f>+IF(W19&lt;&gt;0,(X19/W19)*100,0)</f>
        <v>-318.4211205391223</v>
      </c>
      <c r="Z19" s="78">
        <f t="shared" si="2"/>
        <v>-595364400</v>
      </c>
    </row>
    <row r="20" spans="1:26" ht="13.5">
      <c r="A20" s="57" t="s">
        <v>44</v>
      </c>
      <c r="B20" s="18">
        <v>211346000</v>
      </c>
      <c r="C20" s="18">
        <v>0</v>
      </c>
      <c r="D20" s="58">
        <v>285258000</v>
      </c>
      <c r="E20" s="59">
        <v>285258000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202600000</v>
      </c>
      <c r="X20" s="59">
        <v>-202600000</v>
      </c>
      <c r="Y20" s="60">
        <v>-100</v>
      </c>
      <c r="Z20" s="61">
        <v>285258000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-311113014</v>
      </c>
      <c r="C22" s="85">
        <f>SUM(C19:C21)</f>
        <v>0</v>
      </c>
      <c r="D22" s="86">
        <f aca="true" t="shared" si="3" ref="D22:Z22">SUM(D19:D21)</f>
        <v>-310106400</v>
      </c>
      <c r="E22" s="87">
        <f t="shared" si="3"/>
        <v>-310106400</v>
      </c>
      <c r="F22" s="87">
        <f t="shared" si="3"/>
        <v>204599033</v>
      </c>
      <c r="G22" s="87">
        <f t="shared" si="3"/>
        <v>169685</v>
      </c>
      <c r="H22" s="87">
        <f t="shared" si="3"/>
        <v>8811845</v>
      </c>
      <c r="I22" s="87">
        <f t="shared" si="3"/>
        <v>213580563</v>
      </c>
      <c r="J22" s="87">
        <f t="shared" si="3"/>
        <v>-10590790</v>
      </c>
      <c r="K22" s="87">
        <f t="shared" si="3"/>
        <v>-130857362</v>
      </c>
      <c r="L22" s="87">
        <f t="shared" si="3"/>
        <v>235207714</v>
      </c>
      <c r="M22" s="87">
        <f t="shared" si="3"/>
        <v>93759562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307340125</v>
      </c>
      <c r="W22" s="87">
        <f t="shared" si="3"/>
        <v>61890107</v>
      </c>
      <c r="X22" s="87">
        <f t="shared" si="3"/>
        <v>245450018</v>
      </c>
      <c r="Y22" s="88">
        <f>+IF(W22&lt;&gt;0,(X22/W22)*100,0)</f>
        <v>396.59006891036717</v>
      </c>
      <c r="Z22" s="89">
        <f t="shared" si="3"/>
        <v>-310106400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-311113014</v>
      </c>
      <c r="C24" s="74">
        <f>SUM(C22:C23)</f>
        <v>0</v>
      </c>
      <c r="D24" s="75">
        <f aca="true" t="shared" si="4" ref="D24:Z24">SUM(D22:D23)</f>
        <v>-310106400</v>
      </c>
      <c r="E24" s="76">
        <f t="shared" si="4"/>
        <v>-310106400</v>
      </c>
      <c r="F24" s="76">
        <f t="shared" si="4"/>
        <v>204599033</v>
      </c>
      <c r="G24" s="76">
        <f t="shared" si="4"/>
        <v>169685</v>
      </c>
      <c r="H24" s="76">
        <f t="shared" si="4"/>
        <v>8811845</v>
      </c>
      <c r="I24" s="76">
        <f t="shared" si="4"/>
        <v>213580563</v>
      </c>
      <c r="J24" s="76">
        <f t="shared" si="4"/>
        <v>-10590790</v>
      </c>
      <c r="K24" s="76">
        <f t="shared" si="4"/>
        <v>-130857362</v>
      </c>
      <c r="L24" s="76">
        <f t="shared" si="4"/>
        <v>235207714</v>
      </c>
      <c r="M24" s="76">
        <f t="shared" si="4"/>
        <v>93759562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307340125</v>
      </c>
      <c r="W24" s="76">
        <f t="shared" si="4"/>
        <v>61890107</v>
      </c>
      <c r="X24" s="76">
        <f t="shared" si="4"/>
        <v>245450018</v>
      </c>
      <c r="Y24" s="77">
        <f>+IF(W24&lt;&gt;0,(X24/W24)*100,0)</f>
        <v>396.59006891036717</v>
      </c>
      <c r="Z24" s="78">
        <f t="shared" si="4"/>
        <v>-310106400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214819452</v>
      </c>
      <c r="C27" s="21">
        <v>0</v>
      </c>
      <c r="D27" s="98">
        <v>285258000</v>
      </c>
      <c r="E27" s="99">
        <v>285258000</v>
      </c>
      <c r="F27" s="99">
        <v>8171870</v>
      </c>
      <c r="G27" s="99">
        <v>7090504</v>
      </c>
      <c r="H27" s="99">
        <v>21017438</v>
      </c>
      <c r="I27" s="99">
        <v>36279812</v>
      </c>
      <c r="J27" s="99">
        <v>13361766</v>
      </c>
      <c r="K27" s="99">
        <v>15252241</v>
      </c>
      <c r="L27" s="99">
        <v>35751349</v>
      </c>
      <c r="M27" s="99">
        <v>64365356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100645168</v>
      </c>
      <c r="W27" s="99">
        <v>142629000</v>
      </c>
      <c r="X27" s="99">
        <v>-41983832</v>
      </c>
      <c r="Y27" s="100">
        <v>-29.44</v>
      </c>
      <c r="Z27" s="101">
        <v>285258000</v>
      </c>
    </row>
    <row r="28" spans="1:26" ht="13.5">
      <c r="A28" s="102" t="s">
        <v>44</v>
      </c>
      <c r="B28" s="18">
        <v>214275431</v>
      </c>
      <c r="C28" s="18">
        <v>0</v>
      </c>
      <c r="D28" s="58">
        <v>285258000</v>
      </c>
      <c r="E28" s="59">
        <v>285258000</v>
      </c>
      <c r="F28" s="59">
        <v>8171870</v>
      </c>
      <c r="G28" s="59">
        <v>7090504</v>
      </c>
      <c r="H28" s="59">
        <v>20990260</v>
      </c>
      <c r="I28" s="59">
        <v>36252634</v>
      </c>
      <c r="J28" s="59">
        <v>12961876</v>
      </c>
      <c r="K28" s="59">
        <v>14915024</v>
      </c>
      <c r="L28" s="59">
        <v>11505388</v>
      </c>
      <c r="M28" s="59">
        <v>39382288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75634922</v>
      </c>
      <c r="W28" s="59">
        <v>142629000</v>
      </c>
      <c r="X28" s="59">
        <v>-66994078</v>
      </c>
      <c r="Y28" s="60">
        <v>-46.97</v>
      </c>
      <c r="Z28" s="61">
        <v>285258000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544022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27178</v>
      </c>
      <c r="I31" s="59">
        <v>27178</v>
      </c>
      <c r="J31" s="59">
        <v>399890</v>
      </c>
      <c r="K31" s="59">
        <v>337217</v>
      </c>
      <c r="L31" s="59">
        <v>24245961</v>
      </c>
      <c r="M31" s="59">
        <v>24983068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25010246</v>
      </c>
      <c r="W31" s="59"/>
      <c r="X31" s="59">
        <v>25010246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214819453</v>
      </c>
      <c r="C32" s="21">
        <f>SUM(C28:C31)</f>
        <v>0</v>
      </c>
      <c r="D32" s="98">
        <f aca="true" t="shared" si="5" ref="D32:Z32">SUM(D28:D31)</f>
        <v>285258000</v>
      </c>
      <c r="E32" s="99">
        <f t="shared" si="5"/>
        <v>285258000</v>
      </c>
      <c r="F32" s="99">
        <f t="shared" si="5"/>
        <v>8171870</v>
      </c>
      <c r="G32" s="99">
        <f t="shared" si="5"/>
        <v>7090504</v>
      </c>
      <c r="H32" s="99">
        <f t="shared" si="5"/>
        <v>21017438</v>
      </c>
      <c r="I32" s="99">
        <f t="shared" si="5"/>
        <v>36279812</v>
      </c>
      <c r="J32" s="99">
        <f t="shared" si="5"/>
        <v>13361766</v>
      </c>
      <c r="K32" s="99">
        <f t="shared" si="5"/>
        <v>15252241</v>
      </c>
      <c r="L32" s="99">
        <f t="shared" si="5"/>
        <v>35751349</v>
      </c>
      <c r="M32" s="99">
        <f t="shared" si="5"/>
        <v>64365356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100645168</v>
      </c>
      <c r="W32" s="99">
        <f t="shared" si="5"/>
        <v>142629000</v>
      </c>
      <c r="X32" s="99">
        <f t="shared" si="5"/>
        <v>-41983832</v>
      </c>
      <c r="Y32" s="100">
        <f>+IF(W32&lt;&gt;0,(X32/W32)*100,0)</f>
        <v>-29.435691198844555</v>
      </c>
      <c r="Z32" s="101">
        <f t="shared" si="5"/>
        <v>285258000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768629394</v>
      </c>
      <c r="C35" s="18">
        <v>0</v>
      </c>
      <c r="D35" s="58">
        <v>498182777</v>
      </c>
      <c r="E35" s="59">
        <v>498182777</v>
      </c>
      <c r="F35" s="59">
        <v>514837199</v>
      </c>
      <c r="G35" s="59">
        <v>73588335</v>
      </c>
      <c r="H35" s="59">
        <v>73588335</v>
      </c>
      <c r="I35" s="59">
        <v>73588335</v>
      </c>
      <c r="J35" s="59">
        <v>51576368</v>
      </c>
      <c r="K35" s="59">
        <v>77023681</v>
      </c>
      <c r="L35" s="59">
        <v>64027612</v>
      </c>
      <c r="M35" s="59">
        <v>64027612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64027612</v>
      </c>
      <c r="W35" s="59">
        <v>249091389</v>
      </c>
      <c r="X35" s="59">
        <v>-185063777</v>
      </c>
      <c r="Y35" s="60">
        <v>-74.3</v>
      </c>
      <c r="Z35" s="61">
        <v>498182777</v>
      </c>
    </row>
    <row r="36" spans="1:26" ht="13.5">
      <c r="A36" s="57" t="s">
        <v>53</v>
      </c>
      <c r="B36" s="18">
        <v>5699717457</v>
      </c>
      <c r="C36" s="18">
        <v>0</v>
      </c>
      <c r="D36" s="58">
        <v>6395937365</v>
      </c>
      <c r="E36" s="59">
        <v>6395937365</v>
      </c>
      <c r="F36" s="59">
        <v>187085072</v>
      </c>
      <c r="G36" s="59">
        <v>15298320</v>
      </c>
      <c r="H36" s="59">
        <v>15298320</v>
      </c>
      <c r="I36" s="59">
        <v>15298320</v>
      </c>
      <c r="J36" s="59">
        <v>49677523</v>
      </c>
      <c r="K36" s="59">
        <v>64929764</v>
      </c>
      <c r="L36" s="59">
        <v>100681112</v>
      </c>
      <c r="M36" s="59">
        <v>100681112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100681112</v>
      </c>
      <c r="W36" s="59">
        <v>3197968683</v>
      </c>
      <c r="X36" s="59">
        <v>-3097287571</v>
      </c>
      <c r="Y36" s="60">
        <v>-96.85</v>
      </c>
      <c r="Z36" s="61">
        <v>6395937365</v>
      </c>
    </row>
    <row r="37" spans="1:26" ht="13.5">
      <c r="A37" s="57" t="s">
        <v>54</v>
      </c>
      <c r="B37" s="18">
        <v>598650445</v>
      </c>
      <c r="C37" s="18">
        <v>0</v>
      </c>
      <c r="D37" s="58">
        <v>273253500</v>
      </c>
      <c r="E37" s="59">
        <v>273253500</v>
      </c>
      <c r="F37" s="59">
        <v>200067599</v>
      </c>
      <c r="G37" s="59">
        <v>-141361662</v>
      </c>
      <c r="H37" s="59">
        <v>-141361662</v>
      </c>
      <c r="I37" s="59">
        <v>-141361662</v>
      </c>
      <c r="J37" s="59">
        <v>-101702344</v>
      </c>
      <c r="K37" s="59">
        <v>46152583</v>
      </c>
      <c r="L37" s="59">
        <v>-166137742</v>
      </c>
      <c r="M37" s="59">
        <v>-166137742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-166137742</v>
      </c>
      <c r="W37" s="59">
        <v>136626750</v>
      </c>
      <c r="X37" s="59">
        <v>-302764492</v>
      </c>
      <c r="Y37" s="60">
        <v>-221.6</v>
      </c>
      <c r="Z37" s="61">
        <v>273253500</v>
      </c>
    </row>
    <row r="38" spans="1:26" ht="13.5">
      <c r="A38" s="57" t="s">
        <v>55</v>
      </c>
      <c r="B38" s="18">
        <v>1407118506</v>
      </c>
      <c r="C38" s="18">
        <v>0</v>
      </c>
      <c r="D38" s="58">
        <v>1070901000</v>
      </c>
      <c r="E38" s="59">
        <v>1070901000</v>
      </c>
      <c r="F38" s="59">
        <v>128490849</v>
      </c>
      <c r="G38" s="59">
        <v>23668453</v>
      </c>
      <c r="H38" s="59">
        <v>23668453</v>
      </c>
      <c r="I38" s="59">
        <v>23668453</v>
      </c>
      <c r="J38" s="59">
        <v>0</v>
      </c>
      <c r="K38" s="59">
        <v>23668453</v>
      </c>
      <c r="L38" s="59">
        <v>23668453</v>
      </c>
      <c r="M38" s="59">
        <v>23668453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23668453</v>
      </c>
      <c r="W38" s="59">
        <v>535450500</v>
      </c>
      <c r="X38" s="59">
        <v>-511782047</v>
      </c>
      <c r="Y38" s="60">
        <v>-95.58</v>
      </c>
      <c r="Z38" s="61">
        <v>1070901000</v>
      </c>
    </row>
    <row r="39" spans="1:26" ht="13.5">
      <c r="A39" s="57" t="s">
        <v>56</v>
      </c>
      <c r="B39" s="18">
        <v>4462577900</v>
      </c>
      <c r="C39" s="18">
        <v>0</v>
      </c>
      <c r="D39" s="58">
        <v>5549965642</v>
      </c>
      <c r="E39" s="59">
        <v>5549965642</v>
      </c>
      <c r="F39" s="59">
        <v>373363823</v>
      </c>
      <c r="G39" s="59">
        <v>206579863</v>
      </c>
      <c r="H39" s="59">
        <v>206579863</v>
      </c>
      <c r="I39" s="59">
        <v>206579863</v>
      </c>
      <c r="J39" s="59">
        <v>202956235</v>
      </c>
      <c r="K39" s="59">
        <v>72132408</v>
      </c>
      <c r="L39" s="59">
        <v>307178013</v>
      </c>
      <c r="M39" s="59">
        <v>307178013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307178013</v>
      </c>
      <c r="W39" s="59">
        <v>2774982821</v>
      </c>
      <c r="X39" s="59">
        <v>-2467804808</v>
      </c>
      <c r="Y39" s="60">
        <v>-88.93</v>
      </c>
      <c r="Z39" s="61">
        <v>5549965642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92635094</v>
      </c>
      <c r="C42" s="18">
        <v>0</v>
      </c>
      <c r="D42" s="58">
        <v>341749820</v>
      </c>
      <c r="E42" s="59">
        <v>341749820</v>
      </c>
      <c r="F42" s="59">
        <v>144904405</v>
      </c>
      <c r="G42" s="59">
        <v>-74496168</v>
      </c>
      <c r="H42" s="59">
        <v>-34433898</v>
      </c>
      <c r="I42" s="59">
        <v>35974339</v>
      </c>
      <c r="J42" s="59">
        <v>3340173</v>
      </c>
      <c r="K42" s="59">
        <v>1345858</v>
      </c>
      <c r="L42" s="59">
        <v>81859702</v>
      </c>
      <c r="M42" s="59">
        <v>86545733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122520072</v>
      </c>
      <c r="W42" s="59">
        <v>416902410</v>
      </c>
      <c r="X42" s="59">
        <v>-294382338</v>
      </c>
      <c r="Y42" s="60">
        <v>-70.61</v>
      </c>
      <c r="Z42" s="61">
        <v>341749820</v>
      </c>
    </row>
    <row r="43" spans="1:26" ht="13.5">
      <c r="A43" s="57" t="s">
        <v>59</v>
      </c>
      <c r="B43" s="18">
        <v>-215082822</v>
      </c>
      <c r="C43" s="18">
        <v>0</v>
      </c>
      <c r="D43" s="58">
        <v>-285258001</v>
      </c>
      <c r="E43" s="59">
        <v>-285258001</v>
      </c>
      <c r="F43" s="59">
        <v>0</v>
      </c>
      <c r="G43" s="59">
        <v>-7090504</v>
      </c>
      <c r="H43" s="59">
        <v>-21017438</v>
      </c>
      <c r="I43" s="59">
        <v>-28107942</v>
      </c>
      <c r="J43" s="59">
        <v>-13361765</v>
      </c>
      <c r="K43" s="59">
        <v>-15252241</v>
      </c>
      <c r="L43" s="59">
        <v>-35751348</v>
      </c>
      <c r="M43" s="59">
        <v>-64365354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-92473296</v>
      </c>
      <c r="W43" s="59">
        <v>-132837333</v>
      </c>
      <c r="X43" s="59">
        <v>40364037</v>
      </c>
      <c r="Y43" s="60">
        <v>-30.39</v>
      </c>
      <c r="Z43" s="61">
        <v>-285258001</v>
      </c>
    </row>
    <row r="44" spans="1:26" ht="13.5">
      <c r="A44" s="57" t="s">
        <v>60</v>
      </c>
      <c r="B44" s="18">
        <v>122773994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33691839</v>
      </c>
      <c r="C45" s="21">
        <v>0</v>
      </c>
      <c r="D45" s="98">
        <v>56975772</v>
      </c>
      <c r="E45" s="99">
        <v>56975772</v>
      </c>
      <c r="F45" s="99">
        <v>150103626</v>
      </c>
      <c r="G45" s="99">
        <v>68516954</v>
      </c>
      <c r="H45" s="99">
        <v>13065618</v>
      </c>
      <c r="I45" s="99">
        <v>13065618</v>
      </c>
      <c r="J45" s="99">
        <v>3044026</v>
      </c>
      <c r="K45" s="99">
        <v>-10862357</v>
      </c>
      <c r="L45" s="99">
        <v>35245997</v>
      </c>
      <c r="M45" s="99">
        <v>35245997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35245997</v>
      </c>
      <c r="W45" s="99">
        <v>284549030</v>
      </c>
      <c r="X45" s="99">
        <v>-249303033</v>
      </c>
      <c r="Y45" s="100">
        <v>-87.61</v>
      </c>
      <c r="Z45" s="101">
        <v>56975772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98006089</v>
      </c>
      <c r="C49" s="51">
        <v>0</v>
      </c>
      <c r="D49" s="128">
        <v>66725870</v>
      </c>
      <c r="E49" s="53">
        <v>59128129</v>
      </c>
      <c r="F49" s="53">
        <v>0</v>
      </c>
      <c r="G49" s="53">
        <v>0</v>
      </c>
      <c r="H49" s="53">
        <v>0</v>
      </c>
      <c r="I49" s="53">
        <v>1599622415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1823482503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65418776</v>
      </c>
      <c r="C51" s="51">
        <v>0</v>
      </c>
      <c r="D51" s="128">
        <v>10359816</v>
      </c>
      <c r="E51" s="53">
        <v>11803839</v>
      </c>
      <c r="F51" s="53">
        <v>0</v>
      </c>
      <c r="G51" s="53">
        <v>0</v>
      </c>
      <c r="H51" s="53">
        <v>0</v>
      </c>
      <c r="I51" s="53">
        <v>17919571</v>
      </c>
      <c r="J51" s="53">
        <v>0</v>
      </c>
      <c r="K51" s="53">
        <v>0</v>
      </c>
      <c r="L51" s="53">
        <v>0</v>
      </c>
      <c r="M51" s="53">
        <v>1888415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29387714</v>
      </c>
      <c r="W51" s="53">
        <v>2442468</v>
      </c>
      <c r="X51" s="53">
        <v>48939708</v>
      </c>
      <c r="Y51" s="53">
        <v>188160307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98.62721652685573</v>
      </c>
      <c r="C58" s="5">
        <f>IF(C67=0,0,+(C76/C67)*100)</f>
        <v>0</v>
      </c>
      <c r="D58" s="6">
        <f aca="true" t="shared" si="6" ref="D58:Z58">IF(D67=0,0,+(D76/D67)*100)</f>
        <v>70.70213940312104</v>
      </c>
      <c r="E58" s="7">
        <f t="shared" si="6"/>
        <v>70.70213940312104</v>
      </c>
      <c r="F58" s="7">
        <f t="shared" si="6"/>
        <v>66.79066609466325</v>
      </c>
      <c r="G58" s="7">
        <f t="shared" si="6"/>
        <v>74.30190065446082</v>
      </c>
      <c r="H58" s="7">
        <f t="shared" si="6"/>
        <v>74.618207681455</v>
      </c>
      <c r="I58" s="7">
        <f t="shared" si="6"/>
        <v>71.62718982510195</v>
      </c>
      <c r="J58" s="7">
        <f t="shared" si="6"/>
        <v>88.80693848041449</v>
      </c>
      <c r="K58" s="7">
        <f t="shared" si="6"/>
        <v>94.14508801365264</v>
      </c>
      <c r="L58" s="7">
        <f t="shared" si="6"/>
        <v>79.65071630642989</v>
      </c>
      <c r="M58" s="7">
        <f t="shared" si="6"/>
        <v>88.05630390138974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79.32330643308964</v>
      </c>
      <c r="W58" s="7">
        <f t="shared" si="6"/>
        <v>70.70213990111192</v>
      </c>
      <c r="X58" s="7">
        <f t="shared" si="6"/>
        <v>0</v>
      </c>
      <c r="Y58" s="7">
        <f t="shared" si="6"/>
        <v>0</v>
      </c>
      <c r="Z58" s="8">
        <f t="shared" si="6"/>
        <v>70.70213940312104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76</v>
      </c>
      <c r="E59" s="10">
        <f t="shared" si="7"/>
        <v>76</v>
      </c>
      <c r="F59" s="10">
        <f t="shared" si="7"/>
        <v>36.246833706881766</v>
      </c>
      <c r="G59" s="10">
        <f t="shared" si="7"/>
        <v>103.06842334860598</v>
      </c>
      <c r="H59" s="10">
        <f t="shared" si="7"/>
        <v>73.24460460457279</v>
      </c>
      <c r="I59" s="10">
        <f t="shared" si="7"/>
        <v>62.73398039785158</v>
      </c>
      <c r="J59" s="10">
        <f t="shared" si="7"/>
        <v>201.11127154967613</v>
      </c>
      <c r="K59" s="10">
        <f t="shared" si="7"/>
        <v>104.36482131078087</v>
      </c>
      <c r="L59" s="10">
        <f t="shared" si="7"/>
        <v>61.99149143486492</v>
      </c>
      <c r="M59" s="10">
        <f t="shared" si="7"/>
        <v>102.32143978877117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78.3666026431442</v>
      </c>
      <c r="W59" s="10">
        <f t="shared" si="7"/>
        <v>76</v>
      </c>
      <c r="X59" s="10">
        <f t="shared" si="7"/>
        <v>0</v>
      </c>
      <c r="Y59" s="10">
        <f t="shared" si="7"/>
        <v>0</v>
      </c>
      <c r="Z59" s="11">
        <f t="shared" si="7"/>
        <v>76</v>
      </c>
    </row>
    <row r="60" spans="1:26" ht="13.5">
      <c r="A60" s="37" t="s">
        <v>32</v>
      </c>
      <c r="B60" s="12">
        <f t="shared" si="7"/>
        <v>97.91640027512155</v>
      </c>
      <c r="C60" s="12">
        <f t="shared" si="7"/>
        <v>0</v>
      </c>
      <c r="D60" s="3">
        <f t="shared" si="7"/>
        <v>75.99999945120341</v>
      </c>
      <c r="E60" s="13">
        <f t="shared" si="7"/>
        <v>75.99999945120341</v>
      </c>
      <c r="F60" s="13">
        <f t="shared" si="7"/>
        <v>82.83996183450968</v>
      </c>
      <c r="G60" s="13">
        <f t="shared" si="7"/>
        <v>75.4407898015867</v>
      </c>
      <c r="H60" s="13">
        <f t="shared" si="7"/>
        <v>83.50031536311839</v>
      </c>
      <c r="I60" s="13">
        <f t="shared" si="7"/>
        <v>80.51000205751755</v>
      </c>
      <c r="J60" s="13">
        <f t="shared" si="7"/>
        <v>84.20564275922825</v>
      </c>
      <c r="K60" s="13">
        <f t="shared" si="7"/>
        <v>102.42182608950496</v>
      </c>
      <c r="L60" s="13">
        <f t="shared" si="7"/>
        <v>102.29065210736204</v>
      </c>
      <c r="M60" s="13">
        <f t="shared" si="7"/>
        <v>95.0702048311317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87.62036567182031</v>
      </c>
      <c r="W60" s="13">
        <f t="shared" si="7"/>
        <v>75.99999986828881</v>
      </c>
      <c r="X60" s="13">
        <f t="shared" si="7"/>
        <v>0</v>
      </c>
      <c r="Y60" s="13">
        <f t="shared" si="7"/>
        <v>0</v>
      </c>
      <c r="Z60" s="14">
        <f t="shared" si="7"/>
        <v>75.99999945120341</v>
      </c>
    </row>
    <row r="61" spans="1:26" ht="13.5">
      <c r="A61" s="38" t="s">
        <v>105</v>
      </c>
      <c r="B61" s="12">
        <f t="shared" si="7"/>
        <v>96.95141377040744</v>
      </c>
      <c r="C61" s="12">
        <f t="shared" si="7"/>
        <v>0</v>
      </c>
      <c r="D61" s="3">
        <f t="shared" si="7"/>
        <v>76</v>
      </c>
      <c r="E61" s="13">
        <f t="shared" si="7"/>
        <v>76</v>
      </c>
      <c r="F61" s="13">
        <f t="shared" si="7"/>
        <v>87.58819103081163</v>
      </c>
      <c r="G61" s="13">
        <f t="shared" si="7"/>
        <v>102.88652569026952</v>
      </c>
      <c r="H61" s="13">
        <f t="shared" si="7"/>
        <v>101.24048658567632</v>
      </c>
      <c r="I61" s="13">
        <f t="shared" si="7"/>
        <v>97.00997757780105</v>
      </c>
      <c r="J61" s="13">
        <f t="shared" si="7"/>
        <v>123.29827369874104</v>
      </c>
      <c r="K61" s="13">
        <f t="shared" si="7"/>
        <v>124.22257180188811</v>
      </c>
      <c r="L61" s="13">
        <f t="shared" si="7"/>
        <v>98.54614164164607</v>
      </c>
      <c r="M61" s="13">
        <f t="shared" si="7"/>
        <v>115.74966764212509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106.14467969489749</v>
      </c>
      <c r="W61" s="13">
        <f t="shared" si="7"/>
        <v>76</v>
      </c>
      <c r="X61" s="13">
        <f t="shared" si="7"/>
        <v>0</v>
      </c>
      <c r="Y61" s="13">
        <f t="shared" si="7"/>
        <v>0</v>
      </c>
      <c r="Z61" s="14">
        <f t="shared" si="7"/>
        <v>76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75.99999738237882</v>
      </c>
      <c r="E62" s="13">
        <f t="shared" si="7"/>
        <v>75.99999738237882</v>
      </c>
      <c r="F62" s="13">
        <f t="shared" si="7"/>
        <v>34.083620040446846</v>
      </c>
      <c r="G62" s="13">
        <f t="shared" si="7"/>
        <v>36.01772600147271</v>
      </c>
      <c r="H62" s="13">
        <f t="shared" si="7"/>
        <v>50.11499846698542</v>
      </c>
      <c r="I62" s="13">
        <f t="shared" si="7"/>
        <v>39.402845873200164</v>
      </c>
      <c r="J62" s="13">
        <f t="shared" si="7"/>
        <v>43.775747774062665</v>
      </c>
      <c r="K62" s="13">
        <f t="shared" si="7"/>
        <v>75.37869647855098</v>
      </c>
      <c r="L62" s="13">
        <f t="shared" si="7"/>
        <v>393.6488494210246</v>
      </c>
      <c r="M62" s="13">
        <f t="shared" si="7"/>
        <v>67.26170465249668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52.90357947886331</v>
      </c>
      <c r="W62" s="13">
        <f t="shared" si="7"/>
        <v>75.9999993717709</v>
      </c>
      <c r="X62" s="13">
        <f t="shared" si="7"/>
        <v>0</v>
      </c>
      <c r="Y62" s="13">
        <f t="shared" si="7"/>
        <v>0</v>
      </c>
      <c r="Z62" s="14">
        <f t="shared" si="7"/>
        <v>75.99999738237882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75.99999211667323</v>
      </c>
      <c r="E63" s="13">
        <f t="shared" si="7"/>
        <v>75.99999211667323</v>
      </c>
      <c r="F63" s="13">
        <f t="shared" si="7"/>
        <v>36.30133364356499</v>
      </c>
      <c r="G63" s="13">
        <f t="shared" si="7"/>
        <v>37.0495650773447</v>
      </c>
      <c r="H63" s="13">
        <f t="shared" si="7"/>
        <v>39.98219313630101</v>
      </c>
      <c r="I63" s="13">
        <f t="shared" si="7"/>
        <v>37.77468206045287</v>
      </c>
      <c r="J63" s="13">
        <f t="shared" si="7"/>
        <v>28.084300947397058</v>
      </c>
      <c r="K63" s="13">
        <f t="shared" si="7"/>
        <v>59.970707370641975</v>
      </c>
      <c r="L63" s="13">
        <f t="shared" si="7"/>
        <v>218.05373049417338</v>
      </c>
      <c r="M63" s="13">
        <f t="shared" si="7"/>
        <v>49.70986308172629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43.64376808852336</v>
      </c>
      <c r="W63" s="13">
        <f t="shared" si="7"/>
        <v>75.99999810800144</v>
      </c>
      <c r="X63" s="13">
        <f t="shared" si="7"/>
        <v>0</v>
      </c>
      <c r="Y63" s="13">
        <f t="shared" si="7"/>
        <v>0</v>
      </c>
      <c r="Z63" s="14">
        <f t="shared" si="7"/>
        <v>75.99999211667323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76.00000754716982</v>
      </c>
      <c r="E64" s="13">
        <f t="shared" si="7"/>
        <v>76.00000754716982</v>
      </c>
      <c r="F64" s="13">
        <f t="shared" si="7"/>
        <v>27.968670762138736</v>
      </c>
      <c r="G64" s="13">
        <f t="shared" si="7"/>
        <v>34.05219412841772</v>
      </c>
      <c r="H64" s="13">
        <f t="shared" si="7"/>
        <v>44.934947511014826</v>
      </c>
      <c r="I64" s="13">
        <f t="shared" si="7"/>
        <v>35.42736864398652</v>
      </c>
      <c r="J64" s="13">
        <f t="shared" si="7"/>
        <v>54.34105661983414</v>
      </c>
      <c r="K64" s="13">
        <f t="shared" si="7"/>
        <v>39.20740073061765</v>
      </c>
      <c r="L64" s="13">
        <f t="shared" si="7"/>
        <v>30.728137781363902</v>
      </c>
      <c r="M64" s="13">
        <f t="shared" si="7"/>
        <v>40.17943506332454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37.74100873742147</v>
      </c>
      <c r="W64" s="13">
        <f t="shared" si="7"/>
        <v>76.00000181132062</v>
      </c>
      <c r="X64" s="13">
        <f t="shared" si="7"/>
        <v>0</v>
      </c>
      <c r="Y64" s="13">
        <f t="shared" si="7"/>
        <v>0</v>
      </c>
      <c r="Z64" s="14">
        <f t="shared" si="7"/>
        <v>76.00000754716982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-262517.65102936217</v>
      </c>
      <c r="G65" s="13">
        <f t="shared" si="7"/>
        <v>0</v>
      </c>
      <c r="H65" s="13">
        <f t="shared" si="7"/>
        <v>0</v>
      </c>
      <c r="I65" s="13">
        <f t="shared" si="7"/>
        <v>2735.2800722994098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543.6447214015783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99.99999880694453</v>
      </c>
      <c r="C66" s="15">
        <f t="shared" si="7"/>
        <v>0</v>
      </c>
      <c r="D66" s="4">
        <f t="shared" si="7"/>
        <v>6.676271889400922</v>
      </c>
      <c r="E66" s="16">
        <f t="shared" si="7"/>
        <v>6.676271889400922</v>
      </c>
      <c r="F66" s="16">
        <f t="shared" si="7"/>
        <v>70.02891697627174</v>
      </c>
      <c r="G66" s="16">
        <f t="shared" si="7"/>
        <v>0</v>
      </c>
      <c r="H66" s="16">
        <f t="shared" si="7"/>
        <v>0</v>
      </c>
      <c r="I66" s="16">
        <f t="shared" si="7"/>
        <v>24.25610164610415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12.155122569078634</v>
      </c>
      <c r="W66" s="16">
        <f t="shared" si="7"/>
        <v>6.676272197063235</v>
      </c>
      <c r="X66" s="16">
        <f t="shared" si="7"/>
        <v>0</v>
      </c>
      <c r="Y66" s="16">
        <f t="shared" si="7"/>
        <v>0</v>
      </c>
      <c r="Z66" s="17">
        <f t="shared" si="7"/>
        <v>6.676271889400922</v>
      </c>
    </row>
    <row r="67" spans="1:26" ht="13.5" hidden="1">
      <c r="A67" s="40" t="s">
        <v>111</v>
      </c>
      <c r="B67" s="23">
        <v>1001982051</v>
      </c>
      <c r="C67" s="23"/>
      <c r="D67" s="24">
        <v>1135798100</v>
      </c>
      <c r="E67" s="25">
        <v>1135798100</v>
      </c>
      <c r="F67" s="25">
        <v>100815250</v>
      </c>
      <c r="G67" s="25">
        <v>86251764</v>
      </c>
      <c r="H67" s="25">
        <v>85889431</v>
      </c>
      <c r="I67" s="25">
        <v>272956445</v>
      </c>
      <c r="J67" s="25">
        <v>84761153</v>
      </c>
      <c r="K67" s="25">
        <v>85954392</v>
      </c>
      <c r="L67" s="25">
        <v>69832404</v>
      </c>
      <c r="M67" s="25">
        <v>240547949</v>
      </c>
      <c r="N67" s="25"/>
      <c r="O67" s="25"/>
      <c r="P67" s="25"/>
      <c r="Q67" s="25"/>
      <c r="R67" s="25"/>
      <c r="S67" s="25"/>
      <c r="T67" s="25"/>
      <c r="U67" s="25"/>
      <c r="V67" s="25">
        <v>513504394</v>
      </c>
      <c r="W67" s="25">
        <v>567899046</v>
      </c>
      <c r="X67" s="25"/>
      <c r="Y67" s="24"/>
      <c r="Z67" s="26">
        <v>1135798100</v>
      </c>
    </row>
    <row r="68" spans="1:26" ht="13.5" hidden="1">
      <c r="A68" s="36" t="s">
        <v>31</v>
      </c>
      <c r="B68" s="18">
        <v>258006000</v>
      </c>
      <c r="C68" s="18"/>
      <c r="D68" s="19">
        <v>320130600</v>
      </c>
      <c r="E68" s="20">
        <v>320130600</v>
      </c>
      <c r="F68" s="20">
        <v>32699910</v>
      </c>
      <c r="G68" s="20">
        <v>16227487</v>
      </c>
      <c r="H68" s="20">
        <v>20132074</v>
      </c>
      <c r="I68" s="20">
        <v>69059471</v>
      </c>
      <c r="J68" s="20">
        <v>8102790</v>
      </c>
      <c r="K68" s="20">
        <v>16291022</v>
      </c>
      <c r="L68" s="20">
        <v>20673521</v>
      </c>
      <c r="M68" s="20">
        <v>45067333</v>
      </c>
      <c r="N68" s="20"/>
      <c r="O68" s="20"/>
      <c r="P68" s="20"/>
      <c r="Q68" s="20"/>
      <c r="R68" s="20"/>
      <c r="S68" s="20"/>
      <c r="T68" s="20"/>
      <c r="U68" s="20"/>
      <c r="V68" s="20">
        <v>114126804</v>
      </c>
      <c r="W68" s="20">
        <v>160065300</v>
      </c>
      <c r="X68" s="20"/>
      <c r="Y68" s="19"/>
      <c r="Z68" s="22">
        <v>320130600</v>
      </c>
    </row>
    <row r="69" spans="1:26" ht="13.5" hidden="1">
      <c r="A69" s="37" t="s">
        <v>32</v>
      </c>
      <c r="B69" s="18">
        <v>660157651</v>
      </c>
      <c r="C69" s="18"/>
      <c r="D69" s="19">
        <v>728867500</v>
      </c>
      <c r="E69" s="20">
        <v>728867500</v>
      </c>
      <c r="F69" s="20">
        <v>60744929</v>
      </c>
      <c r="G69" s="20">
        <v>62779413</v>
      </c>
      <c r="H69" s="20">
        <v>59093784</v>
      </c>
      <c r="I69" s="20">
        <v>182618126</v>
      </c>
      <c r="J69" s="20">
        <v>70040628</v>
      </c>
      <c r="K69" s="20">
        <v>62408321</v>
      </c>
      <c r="L69" s="20">
        <v>41847603</v>
      </c>
      <c r="M69" s="20">
        <v>174296552</v>
      </c>
      <c r="N69" s="20"/>
      <c r="O69" s="20"/>
      <c r="P69" s="20"/>
      <c r="Q69" s="20"/>
      <c r="R69" s="20"/>
      <c r="S69" s="20"/>
      <c r="T69" s="20"/>
      <c r="U69" s="20"/>
      <c r="V69" s="20">
        <v>356914678</v>
      </c>
      <c r="W69" s="20">
        <v>364433748</v>
      </c>
      <c r="X69" s="20"/>
      <c r="Y69" s="19"/>
      <c r="Z69" s="22">
        <v>728867500</v>
      </c>
    </row>
    <row r="70" spans="1:26" ht="13.5" hidden="1">
      <c r="A70" s="38" t="s">
        <v>105</v>
      </c>
      <c r="B70" s="18">
        <v>451194159</v>
      </c>
      <c r="C70" s="18"/>
      <c r="D70" s="19">
        <v>472317000</v>
      </c>
      <c r="E70" s="20">
        <v>472317000</v>
      </c>
      <c r="F70" s="20">
        <v>41102961</v>
      </c>
      <c r="G70" s="20">
        <v>37088809</v>
      </c>
      <c r="H70" s="20">
        <v>40020989</v>
      </c>
      <c r="I70" s="20">
        <v>118212759</v>
      </c>
      <c r="J70" s="20">
        <v>37073309</v>
      </c>
      <c r="K70" s="20">
        <v>39587225</v>
      </c>
      <c r="L70" s="20">
        <v>35764213</v>
      </c>
      <c r="M70" s="20">
        <v>112424747</v>
      </c>
      <c r="N70" s="20"/>
      <c r="O70" s="20"/>
      <c r="P70" s="20"/>
      <c r="Q70" s="20"/>
      <c r="R70" s="20"/>
      <c r="S70" s="20"/>
      <c r="T70" s="20"/>
      <c r="U70" s="20"/>
      <c r="V70" s="20">
        <v>230637506</v>
      </c>
      <c r="W70" s="20">
        <v>236158500</v>
      </c>
      <c r="X70" s="20"/>
      <c r="Y70" s="19"/>
      <c r="Z70" s="22">
        <v>472317000</v>
      </c>
    </row>
    <row r="71" spans="1:26" ht="13.5" hidden="1">
      <c r="A71" s="38" t="s">
        <v>106</v>
      </c>
      <c r="B71" s="18">
        <v>116163894</v>
      </c>
      <c r="C71" s="18"/>
      <c r="D71" s="19">
        <v>152810500</v>
      </c>
      <c r="E71" s="20">
        <v>152810500</v>
      </c>
      <c r="F71" s="20">
        <v>12224438</v>
      </c>
      <c r="G71" s="20">
        <v>16151189</v>
      </c>
      <c r="H71" s="20">
        <v>11174062</v>
      </c>
      <c r="I71" s="20">
        <v>39549689</v>
      </c>
      <c r="J71" s="20">
        <v>21983211</v>
      </c>
      <c r="K71" s="20">
        <v>13970357</v>
      </c>
      <c r="L71" s="20">
        <v>1234422</v>
      </c>
      <c r="M71" s="20">
        <v>37187990</v>
      </c>
      <c r="N71" s="20"/>
      <c r="O71" s="20"/>
      <c r="P71" s="20"/>
      <c r="Q71" s="20"/>
      <c r="R71" s="20"/>
      <c r="S71" s="20"/>
      <c r="T71" s="20"/>
      <c r="U71" s="20"/>
      <c r="V71" s="20">
        <v>76737679</v>
      </c>
      <c r="W71" s="20">
        <v>76405248</v>
      </c>
      <c r="X71" s="20"/>
      <c r="Y71" s="19"/>
      <c r="Z71" s="22">
        <v>152810500</v>
      </c>
    </row>
    <row r="72" spans="1:26" ht="13.5" hidden="1">
      <c r="A72" s="38" t="s">
        <v>107</v>
      </c>
      <c r="B72" s="18">
        <v>43238001</v>
      </c>
      <c r="C72" s="18"/>
      <c r="D72" s="19">
        <v>50740000</v>
      </c>
      <c r="E72" s="20">
        <v>50740000</v>
      </c>
      <c r="F72" s="20">
        <v>3593014</v>
      </c>
      <c r="G72" s="20">
        <v>4489189</v>
      </c>
      <c r="H72" s="20">
        <v>3872664</v>
      </c>
      <c r="I72" s="20">
        <v>11954867</v>
      </c>
      <c r="J72" s="20">
        <v>6928985</v>
      </c>
      <c r="K72" s="20">
        <v>3990765</v>
      </c>
      <c r="L72" s="20">
        <v>646858</v>
      </c>
      <c r="M72" s="20">
        <v>11566608</v>
      </c>
      <c r="N72" s="20"/>
      <c r="O72" s="20"/>
      <c r="P72" s="20"/>
      <c r="Q72" s="20"/>
      <c r="R72" s="20"/>
      <c r="S72" s="20"/>
      <c r="T72" s="20"/>
      <c r="U72" s="20"/>
      <c r="V72" s="20">
        <v>23521475</v>
      </c>
      <c r="W72" s="20">
        <v>25369998</v>
      </c>
      <c r="X72" s="20"/>
      <c r="Y72" s="19"/>
      <c r="Z72" s="22">
        <v>50740000</v>
      </c>
    </row>
    <row r="73" spans="1:26" ht="13.5" hidden="1">
      <c r="A73" s="38" t="s">
        <v>108</v>
      </c>
      <c r="B73" s="18">
        <v>49561597</v>
      </c>
      <c r="C73" s="18"/>
      <c r="D73" s="19">
        <v>53000000</v>
      </c>
      <c r="E73" s="20">
        <v>53000000</v>
      </c>
      <c r="F73" s="20">
        <v>3827479</v>
      </c>
      <c r="G73" s="20">
        <v>5055128</v>
      </c>
      <c r="H73" s="20">
        <v>3733831</v>
      </c>
      <c r="I73" s="20">
        <v>12616438</v>
      </c>
      <c r="J73" s="20">
        <v>3124965</v>
      </c>
      <c r="K73" s="20">
        <v>4640731</v>
      </c>
      <c r="L73" s="20">
        <v>4205097</v>
      </c>
      <c r="M73" s="20">
        <v>11970793</v>
      </c>
      <c r="N73" s="20"/>
      <c r="O73" s="20"/>
      <c r="P73" s="20"/>
      <c r="Q73" s="20"/>
      <c r="R73" s="20"/>
      <c r="S73" s="20"/>
      <c r="T73" s="20"/>
      <c r="U73" s="20"/>
      <c r="V73" s="20">
        <v>24587231</v>
      </c>
      <c r="W73" s="20">
        <v>26500002</v>
      </c>
      <c r="X73" s="20"/>
      <c r="Y73" s="19"/>
      <c r="Z73" s="22">
        <v>53000000</v>
      </c>
    </row>
    <row r="74" spans="1:26" ht="13.5" hidden="1">
      <c r="A74" s="38" t="s">
        <v>109</v>
      </c>
      <c r="B74" s="18"/>
      <c r="C74" s="18"/>
      <c r="D74" s="19"/>
      <c r="E74" s="20"/>
      <c r="F74" s="20">
        <v>-2963</v>
      </c>
      <c r="G74" s="20">
        <v>-4902</v>
      </c>
      <c r="H74" s="20">
        <v>292238</v>
      </c>
      <c r="I74" s="20">
        <v>284373</v>
      </c>
      <c r="J74" s="20">
        <v>930158</v>
      </c>
      <c r="K74" s="20">
        <v>219243</v>
      </c>
      <c r="L74" s="20">
        <v>-2987</v>
      </c>
      <c r="M74" s="20">
        <v>1146414</v>
      </c>
      <c r="N74" s="20"/>
      <c r="O74" s="20"/>
      <c r="P74" s="20"/>
      <c r="Q74" s="20"/>
      <c r="R74" s="20"/>
      <c r="S74" s="20"/>
      <c r="T74" s="20"/>
      <c r="U74" s="20"/>
      <c r="V74" s="20">
        <v>1430787</v>
      </c>
      <c r="W74" s="20"/>
      <c r="X74" s="20"/>
      <c r="Y74" s="19"/>
      <c r="Z74" s="22"/>
    </row>
    <row r="75" spans="1:26" ht="13.5" hidden="1">
      <c r="A75" s="39" t="s">
        <v>110</v>
      </c>
      <c r="B75" s="27">
        <v>83818400</v>
      </c>
      <c r="C75" s="27"/>
      <c r="D75" s="28">
        <v>86800000</v>
      </c>
      <c r="E75" s="29">
        <v>86800000</v>
      </c>
      <c r="F75" s="29">
        <v>7370411</v>
      </c>
      <c r="G75" s="29">
        <v>7244864</v>
      </c>
      <c r="H75" s="29">
        <v>6663573</v>
      </c>
      <c r="I75" s="29">
        <v>21278848</v>
      </c>
      <c r="J75" s="29">
        <v>6617735</v>
      </c>
      <c r="K75" s="29">
        <v>7255049</v>
      </c>
      <c r="L75" s="29">
        <v>7311280</v>
      </c>
      <c r="M75" s="29">
        <v>21184064</v>
      </c>
      <c r="N75" s="29"/>
      <c r="O75" s="29"/>
      <c r="P75" s="29"/>
      <c r="Q75" s="29"/>
      <c r="R75" s="29"/>
      <c r="S75" s="29"/>
      <c r="T75" s="29"/>
      <c r="U75" s="29"/>
      <c r="V75" s="29">
        <v>42462912</v>
      </c>
      <c r="W75" s="29">
        <v>43399998</v>
      </c>
      <c r="X75" s="29"/>
      <c r="Y75" s="28"/>
      <c r="Z75" s="30">
        <v>86800000</v>
      </c>
    </row>
    <row r="76" spans="1:26" ht="13.5" hidden="1">
      <c r="A76" s="41" t="s">
        <v>112</v>
      </c>
      <c r="B76" s="31">
        <v>988227007</v>
      </c>
      <c r="C76" s="31"/>
      <c r="D76" s="32">
        <v>803033556</v>
      </c>
      <c r="E76" s="33">
        <v>803033556</v>
      </c>
      <c r="F76" s="33">
        <v>67335177</v>
      </c>
      <c r="G76" s="33">
        <v>64086700</v>
      </c>
      <c r="H76" s="33">
        <v>64089154</v>
      </c>
      <c r="I76" s="33">
        <v>195511031</v>
      </c>
      <c r="J76" s="33">
        <v>75273785</v>
      </c>
      <c r="K76" s="33">
        <v>80921838</v>
      </c>
      <c r="L76" s="33">
        <v>55622010</v>
      </c>
      <c r="M76" s="33">
        <v>211817633</v>
      </c>
      <c r="N76" s="33"/>
      <c r="O76" s="33"/>
      <c r="P76" s="33"/>
      <c r="Q76" s="33"/>
      <c r="R76" s="33"/>
      <c r="S76" s="33"/>
      <c r="T76" s="33"/>
      <c r="U76" s="33"/>
      <c r="V76" s="33">
        <v>407328664</v>
      </c>
      <c r="W76" s="33">
        <v>401516778</v>
      </c>
      <c r="X76" s="33"/>
      <c r="Y76" s="32"/>
      <c r="Z76" s="34">
        <v>803033556</v>
      </c>
    </row>
    <row r="77" spans="1:26" ht="13.5" hidden="1">
      <c r="A77" s="36" t="s">
        <v>31</v>
      </c>
      <c r="B77" s="18">
        <v>258006000</v>
      </c>
      <c r="C77" s="18"/>
      <c r="D77" s="19">
        <v>243299256</v>
      </c>
      <c r="E77" s="20">
        <v>243299256</v>
      </c>
      <c r="F77" s="20">
        <v>11852682</v>
      </c>
      <c r="G77" s="20">
        <v>16725415</v>
      </c>
      <c r="H77" s="20">
        <v>14745658</v>
      </c>
      <c r="I77" s="20">
        <v>43323755</v>
      </c>
      <c r="J77" s="20">
        <v>16295624</v>
      </c>
      <c r="K77" s="20">
        <v>17002096</v>
      </c>
      <c r="L77" s="20">
        <v>12815824</v>
      </c>
      <c r="M77" s="20">
        <v>46113544</v>
      </c>
      <c r="N77" s="20"/>
      <c r="O77" s="20"/>
      <c r="P77" s="20"/>
      <c r="Q77" s="20"/>
      <c r="R77" s="20"/>
      <c r="S77" s="20"/>
      <c r="T77" s="20"/>
      <c r="U77" s="20"/>
      <c r="V77" s="20">
        <v>89437299</v>
      </c>
      <c r="W77" s="20">
        <v>121649628</v>
      </c>
      <c r="X77" s="20"/>
      <c r="Y77" s="19"/>
      <c r="Z77" s="22">
        <v>243299256</v>
      </c>
    </row>
    <row r="78" spans="1:26" ht="13.5" hidden="1">
      <c r="A78" s="37" t="s">
        <v>32</v>
      </c>
      <c r="B78" s="18">
        <v>646402608</v>
      </c>
      <c r="C78" s="18"/>
      <c r="D78" s="19">
        <v>553939296</v>
      </c>
      <c r="E78" s="20">
        <v>553939296</v>
      </c>
      <c r="F78" s="20">
        <v>50321076</v>
      </c>
      <c r="G78" s="20">
        <v>47361285</v>
      </c>
      <c r="H78" s="20">
        <v>49343496</v>
      </c>
      <c r="I78" s="20">
        <v>147025857</v>
      </c>
      <c r="J78" s="20">
        <v>58978161</v>
      </c>
      <c r="K78" s="20">
        <v>63919742</v>
      </c>
      <c r="L78" s="20">
        <v>42806186</v>
      </c>
      <c r="M78" s="20">
        <v>165704089</v>
      </c>
      <c r="N78" s="20"/>
      <c r="O78" s="20"/>
      <c r="P78" s="20"/>
      <c r="Q78" s="20"/>
      <c r="R78" s="20"/>
      <c r="S78" s="20"/>
      <c r="T78" s="20"/>
      <c r="U78" s="20"/>
      <c r="V78" s="20">
        <v>312729946</v>
      </c>
      <c r="W78" s="20">
        <v>276969648</v>
      </c>
      <c r="X78" s="20"/>
      <c r="Y78" s="19"/>
      <c r="Z78" s="22">
        <v>553939296</v>
      </c>
    </row>
    <row r="79" spans="1:26" ht="13.5" hidden="1">
      <c r="A79" s="38" t="s">
        <v>105</v>
      </c>
      <c r="B79" s="18">
        <v>437439116</v>
      </c>
      <c r="C79" s="18"/>
      <c r="D79" s="19">
        <v>358960920</v>
      </c>
      <c r="E79" s="20">
        <v>358960920</v>
      </c>
      <c r="F79" s="20">
        <v>36001340</v>
      </c>
      <c r="G79" s="20">
        <v>38159387</v>
      </c>
      <c r="H79" s="20">
        <v>40517444</v>
      </c>
      <c r="I79" s="20">
        <v>114678171</v>
      </c>
      <c r="J79" s="20">
        <v>45710750</v>
      </c>
      <c r="K79" s="20">
        <v>49176269</v>
      </c>
      <c r="L79" s="20">
        <v>35244252</v>
      </c>
      <c r="M79" s="20">
        <v>130131271</v>
      </c>
      <c r="N79" s="20"/>
      <c r="O79" s="20"/>
      <c r="P79" s="20"/>
      <c r="Q79" s="20"/>
      <c r="R79" s="20"/>
      <c r="S79" s="20"/>
      <c r="T79" s="20"/>
      <c r="U79" s="20"/>
      <c r="V79" s="20">
        <v>244809442</v>
      </c>
      <c r="W79" s="20">
        <v>179480460</v>
      </c>
      <c r="X79" s="20"/>
      <c r="Y79" s="19"/>
      <c r="Z79" s="22">
        <v>358960920</v>
      </c>
    </row>
    <row r="80" spans="1:26" ht="13.5" hidden="1">
      <c r="A80" s="38" t="s">
        <v>106</v>
      </c>
      <c r="B80" s="18">
        <v>116163894</v>
      </c>
      <c r="C80" s="18"/>
      <c r="D80" s="19">
        <v>116135976</v>
      </c>
      <c r="E80" s="20">
        <v>116135976</v>
      </c>
      <c r="F80" s="20">
        <v>4166531</v>
      </c>
      <c r="G80" s="20">
        <v>5817291</v>
      </c>
      <c r="H80" s="20">
        <v>5599881</v>
      </c>
      <c r="I80" s="20">
        <v>15583703</v>
      </c>
      <c r="J80" s="20">
        <v>9623315</v>
      </c>
      <c r="K80" s="20">
        <v>10530673</v>
      </c>
      <c r="L80" s="20">
        <v>4859288</v>
      </c>
      <c r="M80" s="20">
        <v>25013276</v>
      </c>
      <c r="N80" s="20"/>
      <c r="O80" s="20"/>
      <c r="P80" s="20"/>
      <c r="Q80" s="20"/>
      <c r="R80" s="20"/>
      <c r="S80" s="20"/>
      <c r="T80" s="20"/>
      <c r="U80" s="20"/>
      <c r="V80" s="20">
        <v>40596979</v>
      </c>
      <c r="W80" s="20">
        <v>58067988</v>
      </c>
      <c r="X80" s="20"/>
      <c r="Y80" s="19"/>
      <c r="Z80" s="22">
        <v>116135976</v>
      </c>
    </row>
    <row r="81" spans="1:26" ht="13.5" hidden="1">
      <c r="A81" s="38" t="s">
        <v>107</v>
      </c>
      <c r="B81" s="18">
        <v>43238001</v>
      </c>
      <c r="C81" s="18"/>
      <c r="D81" s="19">
        <v>38562396</v>
      </c>
      <c r="E81" s="20">
        <v>38562396</v>
      </c>
      <c r="F81" s="20">
        <v>1304312</v>
      </c>
      <c r="G81" s="20">
        <v>1663225</v>
      </c>
      <c r="H81" s="20">
        <v>1548376</v>
      </c>
      <c r="I81" s="20">
        <v>4515913</v>
      </c>
      <c r="J81" s="20">
        <v>1945957</v>
      </c>
      <c r="K81" s="20">
        <v>2393290</v>
      </c>
      <c r="L81" s="20">
        <v>1410498</v>
      </c>
      <c r="M81" s="20">
        <v>5749745</v>
      </c>
      <c r="N81" s="20"/>
      <c r="O81" s="20"/>
      <c r="P81" s="20"/>
      <c r="Q81" s="20"/>
      <c r="R81" s="20"/>
      <c r="S81" s="20"/>
      <c r="T81" s="20"/>
      <c r="U81" s="20"/>
      <c r="V81" s="20">
        <v>10265658</v>
      </c>
      <c r="W81" s="20">
        <v>19281198</v>
      </c>
      <c r="X81" s="20"/>
      <c r="Y81" s="19"/>
      <c r="Z81" s="22">
        <v>38562396</v>
      </c>
    </row>
    <row r="82" spans="1:26" ht="13.5" hidden="1">
      <c r="A82" s="38" t="s">
        <v>108</v>
      </c>
      <c r="B82" s="18">
        <v>49561597</v>
      </c>
      <c r="C82" s="18"/>
      <c r="D82" s="19">
        <v>40280004</v>
      </c>
      <c r="E82" s="20">
        <v>40280004</v>
      </c>
      <c r="F82" s="20">
        <v>1070495</v>
      </c>
      <c r="G82" s="20">
        <v>1721382</v>
      </c>
      <c r="H82" s="20">
        <v>1677795</v>
      </c>
      <c r="I82" s="20">
        <v>4469672</v>
      </c>
      <c r="J82" s="20">
        <v>1698139</v>
      </c>
      <c r="K82" s="20">
        <v>1819510</v>
      </c>
      <c r="L82" s="20">
        <v>1292148</v>
      </c>
      <c r="M82" s="20">
        <v>4809797</v>
      </c>
      <c r="N82" s="20"/>
      <c r="O82" s="20"/>
      <c r="P82" s="20"/>
      <c r="Q82" s="20"/>
      <c r="R82" s="20"/>
      <c r="S82" s="20"/>
      <c r="T82" s="20"/>
      <c r="U82" s="20"/>
      <c r="V82" s="20">
        <v>9279469</v>
      </c>
      <c r="W82" s="20">
        <v>20140002</v>
      </c>
      <c r="X82" s="20"/>
      <c r="Y82" s="19"/>
      <c r="Z82" s="22">
        <v>40280004</v>
      </c>
    </row>
    <row r="83" spans="1:26" ht="13.5" hidden="1">
      <c r="A83" s="38" t="s">
        <v>109</v>
      </c>
      <c r="B83" s="18"/>
      <c r="C83" s="18"/>
      <c r="D83" s="19"/>
      <c r="E83" s="20"/>
      <c r="F83" s="20">
        <v>7778398</v>
      </c>
      <c r="G83" s="20"/>
      <c r="H83" s="20"/>
      <c r="I83" s="20">
        <v>7778398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7778398</v>
      </c>
      <c r="W83" s="20"/>
      <c r="X83" s="20"/>
      <c r="Y83" s="19"/>
      <c r="Z83" s="22"/>
    </row>
    <row r="84" spans="1:26" ht="13.5" hidden="1">
      <c r="A84" s="39" t="s">
        <v>110</v>
      </c>
      <c r="B84" s="27">
        <v>83818399</v>
      </c>
      <c r="C84" s="27"/>
      <c r="D84" s="28">
        <v>5795004</v>
      </c>
      <c r="E84" s="29">
        <v>5795004</v>
      </c>
      <c r="F84" s="29">
        <v>5161419</v>
      </c>
      <c r="G84" s="29"/>
      <c r="H84" s="29"/>
      <c r="I84" s="29">
        <v>5161419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5161419</v>
      </c>
      <c r="W84" s="29">
        <v>2897502</v>
      </c>
      <c r="X84" s="29"/>
      <c r="Y84" s="28"/>
      <c r="Z84" s="30">
        <v>5795004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288593206</v>
      </c>
      <c r="C5" s="18">
        <v>0</v>
      </c>
      <c r="D5" s="58">
        <v>340074773</v>
      </c>
      <c r="E5" s="59">
        <v>340074773</v>
      </c>
      <c r="F5" s="59">
        <v>28301613</v>
      </c>
      <c r="G5" s="59">
        <v>28207954</v>
      </c>
      <c r="H5" s="59">
        <v>35321202</v>
      </c>
      <c r="I5" s="59">
        <v>91830769</v>
      </c>
      <c r="J5" s="59">
        <v>29207963</v>
      </c>
      <c r="K5" s="59">
        <v>28440167</v>
      </c>
      <c r="L5" s="59">
        <v>28501840</v>
      </c>
      <c r="M5" s="59">
        <v>86149970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177980739</v>
      </c>
      <c r="W5" s="59">
        <v>173639016</v>
      </c>
      <c r="X5" s="59">
        <v>4341723</v>
      </c>
      <c r="Y5" s="60">
        <v>2.5</v>
      </c>
      <c r="Z5" s="61">
        <v>340074773</v>
      </c>
    </row>
    <row r="6" spans="1:26" ht="13.5">
      <c r="A6" s="57" t="s">
        <v>32</v>
      </c>
      <c r="B6" s="18">
        <v>2783409794</v>
      </c>
      <c r="C6" s="18">
        <v>0</v>
      </c>
      <c r="D6" s="58">
        <v>3031240135</v>
      </c>
      <c r="E6" s="59">
        <v>3031240135</v>
      </c>
      <c r="F6" s="59">
        <v>253582484</v>
      </c>
      <c r="G6" s="59">
        <v>302006411</v>
      </c>
      <c r="H6" s="59">
        <v>226281331</v>
      </c>
      <c r="I6" s="59">
        <v>781870226</v>
      </c>
      <c r="J6" s="59">
        <v>308751328</v>
      </c>
      <c r="K6" s="59">
        <v>159913065</v>
      </c>
      <c r="L6" s="59">
        <v>189509961</v>
      </c>
      <c r="M6" s="59">
        <v>658174354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1440044580</v>
      </c>
      <c r="W6" s="59">
        <v>1523746252</v>
      </c>
      <c r="X6" s="59">
        <v>-83701672</v>
      </c>
      <c r="Y6" s="60">
        <v>-5.49</v>
      </c>
      <c r="Z6" s="61">
        <v>3031240135</v>
      </c>
    </row>
    <row r="7" spans="1:26" ht="13.5">
      <c r="A7" s="57" t="s">
        <v>33</v>
      </c>
      <c r="B7" s="18">
        <v>0</v>
      </c>
      <c r="C7" s="18">
        <v>0</v>
      </c>
      <c r="D7" s="58">
        <v>19568855</v>
      </c>
      <c r="E7" s="59">
        <v>19568855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9936525</v>
      </c>
      <c r="X7" s="59">
        <v>-9936525</v>
      </c>
      <c r="Y7" s="60">
        <v>-100</v>
      </c>
      <c r="Z7" s="61">
        <v>19568855</v>
      </c>
    </row>
    <row r="8" spans="1:26" ht="13.5">
      <c r="A8" s="57" t="s">
        <v>34</v>
      </c>
      <c r="B8" s="18">
        <v>532021000</v>
      </c>
      <c r="C8" s="18">
        <v>0</v>
      </c>
      <c r="D8" s="58">
        <v>703273602</v>
      </c>
      <c r="E8" s="59">
        <v>703273602</v>
      </c>
      <c r="F8" s="59">
        <v>252085000</v>
      </c>
      <c r="G8" s="59">
        <v>0</v>
      </c>
      <c r="H8" s="59">
        <v>-513395</v>
      </c>
      <c r="I8" s="59">
        <v>251571605</v>
      </c>
      <c r="J8" s="59">
        <v>0</v>
      </c>
      <c r="K8" s="59">
        <v>1595000</v>
      </c>
      <c r="L8" s="59">
        <v>0</v>
      </c>
      <c r="M8" s="59">
        <v>1595000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253166605</v>
      </c>
      <c r="W8" s="59">
        <v>351156900</v>
      </c>
      <c r="X8" s="59">
        <v>-97990295</v>
      </c>
      <c r="Y8" s="60">
        <v>-27.9</v>
      </c>
      <c r="Z8" s="61">
        <v>703273602</v>
      </c>
    </row>
    <row r="9" spans="1:26" ht="13.5">
      <c r="A9" s="57" t="s">
        <v>35</v>
      </c>
      <c r="B9" s="18">
        <v>115125183</v>
      </c>
      <c r="C9" s="18">
        <v>0</v>
      </c>
      <c r="D9" s="58">
        <v>685129568</v>
      </c>
      <c r="E9" s="59">
        <v>685129568</v>
      </c>
      <c r="F9" s="59">
        <v>7649044</v>
      </c>
      <c r="G9" s="59">
        <v>27152740</v>
      </c>
      <c r="H9" s="59">
        <v>33208690</v>
      </c>
      <c r="I9" s="59">
        <v>68010474</v>
      </c>
      <c r="J9" s="59">
        <v>19702851</v>
      </c>
      <c r="K9" s="59">
        <v>11485647</v>
      </c>
      <c r="L9" s="59">
        <v>44066268</v>
      </c>
      <c r="M9" s="59">
        <v>75254766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143265240</v>
      </c>
      <c r="W9" s="59">
        <v>345755885</v>
      </c>
      <c r="X9" s="59">
        <v>-202490645</v>
      </c>
      <c r="Y9" s="60">
        <v>-58.56</v>
      </c>
      <c r="Z9" s="61">
        <v>685129568</v>
      </c>
    </row>
    <row r="10" spans="1:26" ht="25.5">
      <c r="A10" s="62" t="s">
        <v>97</v>
      </c>
      <c r="B10" s="63">
        <f>SUM(B5:B9)</f>
        <v>3719149183</v>
      </c>
      <c r="C10" s="63">
        <f>SUM(C5:C9)</f>
        <v>0</v>
      </c>
      <c r="D10" s="64">
        <f aca="true" t="shared" si="0" ref="D10:Z10">SUM(D5:D9)</f>
        <v>4779286933</v>
      </c>
      <c r="E10" s="65">
        <f t="shared" si="0"/>
        <v>4779286933</v>
      </c>
      <c r="F10" s="65">
        <f t="shared" si="0"/>
        <v>541618141</v>
      </c>
      <c r="G10" s="65">
        <f t="shared" si="0"/>
        <v>357367105</v>
      </c>
      <c r="H10" s="65">
        <f t="shared" si="0"/>
        <v>294297828</v>
      </c>
      <c r="I10" s="65">
        <f t="shared" si="0"/>
        <v>1193283074</v>
      </c>
      <c r="J10" s="65">
        <f t="shared" si="0"/>
        <v>357662142</v>
      </c>
      <c r="K10" s="65">
        <f t="shared" si="0"/>
        <v>201433879</v>
      </c>
      <c r="L10" s="65">
        <f t="shared" si="0"/>
        <v>262078069</v>
      </c>
      <c r="M10" s="65">
        <f t="shared" si="0"/>
        <v>821174090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2014457164</v>
      </c>
      <c r="W10" s="65">
        <f t="shared" si="0"/>
        <v>2404234578</v>
      </c>
      <c r="X10" s="65">
        <f t="shared" si="0"/>
        <v>-389777414</v>
      </c>
      <c r="Y10" s="66">
        <f>+IF(W10&lt;&gt;0,(X10/W10)*100,0)</f>
        <v>-16.2121207958103</v>
      </c>
      <c r="Z10" s="67">
        <f t="shared" si="0"/>
        <v>4779286933</v>
      </c>
    </row>
    <row r="11" spans="1:26" ht="13.5">
      <c r="A11" s="57" t="s">
        <v>36</v>
      </c>
      <c r="B11" s="18">
        <v>621170420</v>
      </c>
      <c r="C11" s="18">
        <v>0</v>
      </c>
      <c r="D11" s="58">
        <v>689646004</v>
      </c>
      <c r="E11" s="59">
        <v>689646004</v>
      </c>
      <c r="F11" s="59">
        <v>52250013</v>
      </c>
      <c r="G11" s="59">
        <v>74447982</v>
      </c>
      <c r="H11" s="59">
        <v>61421021</v>
      </c>
      <c r="I11" s="59">
        <v>188119016</v>
      </c>
      <c r="J11" s="59">
        <v>58008455</v>
      </c>
      <c r="K11" s="59">
        <v>56104591</v>
      </c>
      <c r="L11" s="59">
        <v>54176659</v>
      </c>
      <c r="M11" s="59">
        <v>168289705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356408721</v>
      </c>
      <c r="W11" s="59">
        <v>344635173</v>
      </c>
      <c r="X11" s="59">
        <v>11773548</v>
      </c>
      <c r="Y11" s="60">
        <v>3.42</v>
      </c>
      <c r="Z11" s="61">
        <v>689646004</v>
      </c>
    </row>
    <row r="12" spans="1:26" ht="13.5">
      <c r="A12" s="57" t="s">
        <v>37</v>
      </c>
      <c r="B12" s="18">
        <v>38650145</v>
      </c>
      <c r="C12" s="18">
        <v>0</v>
      </c>
      <c r="D12" s="58">
        <v>56614062</v>
      </c>
      <c r="E12" s="59">
        <v>56614062</v>
      </c>
      <c r="F12" s="59">
        <v>4554829</v>
      </c>
      <c r="G12" s="59">
        <v>5055496</v>
      </c>
      <c r="H12" s="59">
        <v>4531361</v>
      </c>
      <c r="I12" s="59">
        <v>14141686</v>
      </c>
      <c r="J12" s="59">
        <v>4504877</v>
      </c>
      <c r="K12" s="59">
        <v>4577069</v>
      </c>
      <c r="L12" s="59">
        <v>4566140</v>
      </c>
      <c r="M12" s="59">
        <v>13648086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27789772</v>
      </c>
      <c r="W12" s="59">
        <v>28282219</v>
      </c>
      <c r="X12" s="59">
        <v>-492447</v>
      </c>
      <c r="Y12" s="60">
        <v>-1.74</v>
      </c>
      <c r="Z12" s="61">
        <v>56614062</v>
      </c>
    </row>
    <row r="13" spans="1:26" ht="13.5">
      <c r="A13" s="57" t="s">
        <v>98</v>
      </c>
      <c r="B13" s="18">
        <v>422667372</v>
      </c>
      <c r="C13" s="18">
        <v>0</v>
      </c>
      <c r="D13" s="58">
        <v>446983709</v>
      </c>
      <c r="E13" s="59">
        <v>446983709</v>
      </c>
      <c r="F13" s="59">
        <v>30463814</v>
      </c>
      <c r="G13" s="59">
        <v>30821288</v>
      </c>
      <c r="H13" s="59">
        <v>30826053</v>
      </c>
      <c r="I13" s="59">
        <v>92111155</v>
      </c>
      <c r="J13" s="59">
        <v>30908976</v>
      </c>
      <c r="K13" s="59">
        <v>30908976</v>
      </c>
      <c r="L13" s="59">
        <v>28103325</v>
      </c>
      <c r="M13" s="59">
        <v>89921277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182032432</v>
      </c>
      <c r="W13" s="59">
        <v>223098394</v>
      </c>
      <c r="X13" s="59">
        <v>-41065962</v>
      </c>
      <c r="Y13" s="60">
        <v>-18.41</v>
      </c>
      <c r="Z13" s="61">
        <v>446983709</v>
      </c>
    </row>
    <row r="14" spans="1:26" ht="13.5">
      <c r="A14" s="57" t="s">
        <v>38</v>
      </c>
      <c r="B14" s="18">
        <v>87432000</v>
      </c>
      <c r="C14" s="18">
        <v>0</v>
      </c>
      <c r="D14" s="58">
        <v>100026392</v>
      </c>
      <c r="E14" s="59">
        <v>100026392</v>
      </c>
      <c r="F14" s="59">
        <v>286279</v>
      </c>
      <c r="G14" s="59">
        <v>3129845</v>
      </c>
      <c r="H14" s="59">
        <v>482347</v>
      </c>
      <c r="I14" s="59">
        <v>3898471</v>
      </c>
      <c r="J14" s="59">
        <v>129092</v>
      </c>
      <c r="K14" s="59">
        <v>299041</v>
      </c>
      <c r="L14" s="59">
        <v>17749624</v>
      </c>
      <c r="M14" s="59">
        <v>18177757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22076228</v>
      </c>
      <c r="W14" s="59">
        <v>48669999</v>
      </c>
      <c r="X14" s="59">
        <v>-26593771</v>
      </c>
      <c r="Y14" s="60">
        <v>-54.64</v>
      </c>
      <c r="Z14" s="61">
        <v>100026392</v>
      </c>
    </row>
    <row r="15" spans="1:26" ht="13.5">
      <c r="A15" s="57" t="s">
        <v>39</v>
      </c>
      <c r="B15" s="18">
        <v>1889724421</v>
      </c>
      <c r="C15" s="18">
        <v>0</v>
      </c>
      <c r="D15" s="58">
        <v>2253461688</v>
      </c>
      <c r="E15" s="59">
        <v>2253461688</v>
      </c>
      <c r="F15" s="59">
        <v>219281254</v>
      </c>
      <c r="G15" s="59">
        <v>225869548</v>
      </c>
      <c r="H15" s="59">
        <v>219180409</v>
      </c>
      <c r="I15" s="59">
        <v>664331211</v>
      </c>
      <c r="J15" s="59">
        <v>165862939</v>
      </c>
      <c r="K15" s="59">
        <v>188287405</v>
      </c>
      <c r="L15" s="59">
        <v>175701653</v>
      </c>
      <c r="M15" s="59">
        <v>529851997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1194183208</v>
      </c>
      <c r="W15" s="59">
        <v>1126259253</v>
      </c>
      <c r="X15" s="59">
        <v>67923955</v>
      </c>
      <c r="Y15" s="60">
        <v>6.03</v>
      </c>
      <c r="Z15" s="61">
        <v>2253461688</v>
      </c>
    </row>
    <row r="16" spans="1:26" ht="13.5">
      <c r="A16" s="68" t="s">
        <v>40</v>
      </c>
      <c r="B16" s="18">
        <v>71051000</v>
      </c>
      <c r="C16" s="18">
        <v>0</v>
      </c>
      <c r="D16" s="58">
        <v>16937606</v>
      </c>
      <c r="E16" s="59">
        <v>16937606</v>
      </c>
      <c r="F16" s="59">
        <v>192500</v>
      </c>
      <c r="G16" s="59">
        <v>18869</v>
      </c>
      <c r="H16" s="59">
        <v>16900</v>
      </c>
      <c r="I16" s="59">
        <v>228269</v>
      </c>
      <c r="J16" s="59">
        <v>47881</v>
      </c>
      <c r="K16" s="59">
        <v>200563</v>
      </c>
      <c r="L16" s="59">
        <v>36698</v>
      </c>
      <c r="M16" s="59">
        <v>285142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513411</v>
      </c>
      <c r="W16" s="59">
        <v>8421041</v>
      </c>
      <c r="X16" s="59">
        <v>-7907630</v>
      </c>
      <c r="Y16" s="60">
        <v>-93.9</v>
      </c>
      <c r="Z16" s="61">
        <v>16937606</v>
      </c>
    </row>
    <row r="17" spans="1:26" ht="13.5">
      <c r="A17" s="57" t="s">
        <v>41</v>
      </c>
      <c r="B17" s="18">
        <v>974819741</v>
      </c>
      <c r="C17" s="18">
        <v>0</v>
      </c>
      <c r="D17" s="58">
        <v>1208862605</v>
      </c>
      <c r="E17" s="59">
        <v>1208862605</v>
      </c>
      <c r="F17" s="59">
        <v>48160585</v>
      </c>
      <c r="G17" s="59">
        <v>35238034</v>
      </c>
      <c r="H17" s="59">
        <v>27054276</v>
      </c>
      <c r="I17" s="59">
        <v>110452895</v>
      </c>
      <c r="J17" s="59">
        <v>35585510</v>
      </c>
      <c r="K17" s="59">
        <v>39743916</v>
      </c>
      <c r="L17" s="59">
        <v>49134627</v>
      </c>
      <c r="M17" s="59">
        <v>124464053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234916948</v>
      </c>
      <c r="W17" s="59">
        <v>332724858</v>
      </c>
      <c r="X17" s="59">
        <v>-97807910</v>
      </c>
      <c r="Y17" s="60">
        <v>-29.4</v>
      </c>
      <c r="Z17" s="61">
        <v>1208862605</v>
      </c>
    </row>
    <row r="18" spans="1:26" ht="13.5">
      <c r="A18" s="69" t="s">
        <v>42</v>
      </c>
      <c r="B18" s="70">
        <f>SUM(B11:B17)</f>
        <v>4105515099</v>
      </c>
      <c r="C18" s="70">
        <f>SUM(C11:C17)</f>
        <v>0</v>
      </c>
      <c r="D18" s="71">
        <f aca="true" t="shared" si="1" ref="D18:Z18">SUM(D11:D17)</f>
        <v>4772532066</v>
      </c>
      <c r="E18" s="72">
        <f t="shared" si="1"/>
        <v>4772532066</v>
      </c>
      <c r="F18" s="72">
        <f t="shared" si="1"/>
        <v>355189274</v>
      </c>
      <c r="G18" s="72">
        <f t="shared" si="1"/>
        <v>374581062</v>
      </c>
      <c r="H18" s="72">
        <f t="shared" si="1"/>
        <v>343512367</v>
      </c>
      <c r="I18" s="72">
        <f t="shared" si="1"/>
        <v>1073282703</v>
      </c>
      <c r="J18" s="72">
        <f t="shared" si="1"/>
        <v>295047730</v>
      </c>
      <c r="K18" s="72">
        <f t="shared" si="1"/>
        <v>320121561</v>
      </c>
      <c r="L18" s="72">
        <f t="shared" si="1"/>
        <v>329468726</v>
      </c>
      <c r="M18" s="72">
        <f t="shared" si="1"/>
        <v>944638017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2017920720</v>
      </c>
      <c r="W18" s="72">
        <f t="shared" si="1"/>
        <v>2112090937</v>
      </c>
      <c r="X18" s="72">
        <f t="shared" si="1"/>
        <v>-94170217</v>
      </c>
      <c r="Y18" s="66">
        <f>+IF(W18&lt;&gt;0,(X18/W18)*100,0)</f>
        <v>-4.458625116480958</v>
      </c>
      <c r="Z18" s="73">
        <f t="shared" si="1"/>
        <v>4772532066</v>
      </c>
    </row>
    <row r="19" spans="1:26" ht="13.5">
      <c r="A19" s="69" t="s">
        <v>43</v>
      </c>
      <c r="B19" s="74">
        <f>+B10-B18</f>
        <v>-386365916</v>
      </c>
      <c r="C19" s="74">
        <f>+C10-C18</f>
        <v>0</v>
      </c>
      <c r="D19" s="75">
        <f aca="true" t="shared" si="2" ref="D19:Z19">+D10-D18</f>
        <v>6754867</v>
      </c>
      <c r="E19" s="76">
        <f t="shared" si="2"/>
        <v>6754867</v>
      </c>
      <c r="F19" s="76">
        <f t="shared" si="2"/>
        <v>186428867</v>
      </c>
      <c r="G19" s="76">
        <f t="shared" si="2"/>
        <v>-17213957</v>
      </c>
      <c r="H19" s="76">
        <f t="shared" si="2"/>
        <v>-49214539</v>
      </c>
      <c r="I19" s="76">
        <f t="shared" si="2"/>
        <v>120000371</v>
      </c>
      <c r="J19" s="76">
        <f t="shared" si="2"/>
        <v>62614412</v>
      </c>
      <c r="K19" s="76">
        <f t="shared" si="2"/>
        <v>-118687682</v>
      </c>
      <c r="L19" s="76">
        <f t="shared" si="2"/>
        <v>-67390657</v>
      </c>
      <c r="M19" s="76">
        <f t="shared" si="2"/>
        <v>-123463927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-3463556</v>
      </c>
      <c r="W19" s="76">
        <f>IF(E10=E18,0,W10-W18)</f>
        <v>292143641</v>
      </c>
      <c r="X19" s="76">
        <f t="shared" si="2"/>
        <v>-295607197</v>
      </c>
      <c r="Y19" s="77">
        <f>+IF(W19&lt;&gt;0,(X19/W19)*100,0)</f>
        <v>-101.18556610992604</v>
      </c>
      <c r="Z19" s="78">
        <f t="shared" si="2"/>
        <v>6754867</v>
      </c>
    </row>
    <row r="20" spans="1:26" ht="13.5">
      <c r="A20" s="57" t="s">
        <v>44</v>
      </c>
      <c r="B20" s="18">
        <v>626545000</v>
      </c>
      <c r="C20" s="18">
        <v>0</v>
      </c>
      <c r="D20" s="58">
        <v>506885000</v>
      </c>
      <c r="E20" s="59">
        <v>506885000</v>
      </c>
      <c r="F20" s="59">
        <v>0</v>
      </c>
      <c r="G20" s="59">
        <v>34783</v>
      </c>
      <c r="H20" s="59">
        <v>0</v>
      </c>
      <c r="I20" s="59">
        <v>34783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34783</v>
      </c>
      <c r="W20" s="59">
        <v>249609080</v>
      </c>
      <c r="X20" s="59">
        <v>-249574297</v>
      </c>
      <c r="Y20" s="60">
        <v>-99.99</v>
      </c>
      <c r="Z20" s="61">
        <v>506885000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7502</v>
      </c>
      <c r="G21" s="81">
        <v>1511048</v>
      </c>
      <c r="H21" s="81">
        <v>9421</v>
      </c>
      <c r="I21" s="81">
        <v>1527971</v>
      </c>
      <c r="J21" s="81">
        <v>719232</v>
      </c>
      <c r="K21" s="81">
        <v>719232</v>
      </c>
      <c r="L21" s="81">
        <v>0</v>
      </c>
      <c r="M21" s="81">
        <v>1438464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2966435</v>
      </c>
      <c r="W21" s="81"/>
      <c r="X21" s="81">
        <v>2966435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240179084</v>
      </c>
      <c r="C22" s="85">
        <f>SUM(C19:C21)</f>
        <v>0</v>
      </c>
      <c r="D22" s="86">
        <f aca="true" t="shared" si="3" ref="D22:Z22">SUM(D19:D21)</f>
        <v>513639867</v>
      </c>
      <c r="E22" s="87">
        <f t="shared" si="3"/>
        <v>513639867</v>
      </c>
      <c r="F22" s="87">
        <f t="shared" si="3"/>
        <v>186436369</v>
      </c>
      <c r="G22" s="87">
        <f t="shared" si="3"/>
        <v>-15668126</v>
      </c>
      <c r="H22" s="87">
        <f t="shared" si="3"/>
        <v>-49205118</v>
      </c>
      <c r="I22" s="87">
        <f t="shared" si="3"/>
        <v>121563125</v>
      </c>
      <c r="J22" s="87">
        <f t="shared" si="3"/>
        <v>63333644</v>
      </c>
      <c r="K22" s="87">
        <f t="shared" si="3"/>
        <v>-117968450</v>
      </c>
      <c r="L22" s="87">
        <f t="shared" si="3"/>
        <v>-67390657</v>
      </c>
      <c r="M22" s="87">
        <f t="shared" si="3"/>
        <v>-122025463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-462338</v>
      </c>
      <c r="W22" s="87">
        <f t="shared" si="3"/>
        <v>541752721</v>
      </c>
      <c r="X22" s="87">
        <f t="shared" si="3"/>
        <v>-542215059</v>
      </c>
      <c r="Y22" s="88">
        <f>+IF(W22&lt;&gt;0,(X22/W22)*100,0)</f>
        <v>-100.08534114958326</v>
      </c>
      <c r="Z22" s="89">
        <f t="shared" si="3"/>
        <v>513639867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240179084</v>
      </c>
      <c r="C24" s="74">
        <f>SUM(C22:C23)</f>
        <v>0</v>
      </c>
      <c r="D24" s="75">
        <f aca="true" t="shared" si="4" ref="D24:Z24">SUM(D22:D23)</f>
        <v>513639867</v>
      </c>
      <c r="E24" s="76">
        <f t="shared" si="4"/>
        <v>513639867</v>
      </c>
      <c r="F24" s="76">
        <f t="shared" si="4"/>
        <v>186436369</v>
      </c>
      <c r="G24" s="76">
        <f t="shared" si="4"/>
        <v>-15668126</v>
      </c>
      <c r="H24" s="76">
        <f t="shared" si="4"/>
        <v>-49205118</v>
      </c>
      <c r="I24" s="76">
        <f t="shared" si="4"/>
        <v>121563125</v>
      </c>
      <c r="J24" s="76">
        <f t="shared" si="4"/>
        <v>63333644</v>
      </c>
      <c r="K24" s="76">
        <f t="shared" si="4"/>
        <v>-117968450</v>
      </c>
      <c r="L24" s="76">
        <f t="shared" si="4"/>
        <v>-67390657</v>
      </c>
      <c r="M24" s="76">
        <f t="shared" si="4"/>
        <v>-122025463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-462338</v>
      </c>
      <c r="W24" s="76">
        <f t="shared" si="4"/>
        <v>541752721</v>
      </c>
      <c r="X24" s="76">
        <f t="shared" si="4"/>
        <v>-542215059</v>
      </c>
      <c r="Y24" s="77">
        <f>+IF(W24&lt;&gt;0,(X24/W24)*100,0)</f>
        <v>-100.08534114958326</v>
      </c>
      <c r="Z24" s="78">
        <f t="shared" si="4"/>
        <v>513639867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623416000</v>
      </c>
      <c r="C27" s="21">
        <v>0</v>
      </c>
      <c r="D27" s="98">
        <v>829492454</v>
      </c>
      <c r="E27" s="99">
        <v>829492454</v>
      </c>
      <c r="F27" s="99">
        <v>34416440</v>
      </c>
      <c r="G27" s="99">
        <v>81696473</v>
      </c>
      <c r="H27" s="99">
        <v>13816405</v>
      </c>
      <c r="I27" s="99">
        <v>129929318</v>
      </c>
      <c r="J27" s="99">
        <v>30305203</v>
      </c>
      <c r="K27" s="99">
        <v>31490650</v>
      </c>
      <c r="L27" s="99">
        <v>41245341</v>
      </c>
      <c r="M27" s="99">
        <v>103041194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232970512</v>
      </c>
      <c r="W27" s="99">
        <v>414746227</v>
      </c>
      <c r="X27" s="99">
        <v>-181775715</v>
      </c>
      <c r="Y27" s="100">
        <v>-43.83</v>
      </c>
      <c r="Z27" s="101">
        <v>829492454</v>
      </c>
    </row>
    <row r="28" spans="1:26" ht="13.5">
      <c r="A28" s="102" t="s">
        <v>44</v>
      </c>
      <c r="B28" s="18">
        <v>579488000</v>
      </c>
      <c r="C28" s="18">
        <v>0</v>
      </c>
      <c r="D28" s="58">
        <v>506885232</v>
      </c>
      <c r="E28" s="59">
        <v>506885232</v>
      </c>
      <c r="F28" s="59">
        <v>34416440</v>
      </c>
      <c r="G28" s="59">
        <v>81696473</v>
      </c>
      <c r="H28" s="59">
        <v>13816405</v>
      </c>
      <c r="I28" s="59">
        <v>129929318</v>
      </c>
      <c r="J28" s="59">
        <v>30305203</v>
      </c>
      <c r="K28" s="59">
        <v>31490650</v>
      </c>
      <c r="L28" s="59">
        <v>41245341</v>
      </c>
      <c r="M28" s="59">
        <v>103041194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232970512</v>
      </c>
      <c r="W28" s="59">
        <v>253442616</v>
      </c>
      <c r="X28" s="59">
        <v>-20472104</v>
      </c>
      <c r="Y28" s="60">
        <v>-8.08</v>
      </c>
      <c r="Z28" s="61">
        <v>506885232</v>
      </c>
    </row>
    <row r="29" spans="1:26" ht="13.5">
      <c r="A29" s="57" t="s">
        <v>102</v>
      </c>
      <c r="B29" s="18">
        <v>30889000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203000000</v>
      </c>
      <c r="E30" s="59">
        <v>203000000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101500000</v>
      </c>
      <c r="X30" s="59">
        <v>-101500000</v>
      </c>
      <c r="Y30" s="60">
        <v>-100</v>
      </c>
      <c r="Z30" s="61">
        <v>203000000</v>
      </c>
    </row>
    <row r="31" spans="1:26" ht="13.5">
      <c r="A31" s="57" t="s">
        <v>49</v>
      </c>
      <c r="B31" s="18">
        <v>13039000</v>
      </c>
      <c r="C31" s="18">
        <v>0</v>
      </c>
      <c r="D31" s="58">
        <v>119607222</v>
      </c>
      <c r="E31" s="59">
        <v>119607222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59803611</v>
      </c>
      <c r="X31" s="59">
        <v>-59803611</v>
      </c>
      <c r="Y31" s="60">
        <v>-100</v>
      </c>
      <c r="Z31" s="61">
        <v>119607222</v>
      </c>
    </row>
    <row r="32" spans="1:26" ht="13.5">
      <c r="A32" s="69" t="s">
        <v>50</v>
      </c>
      <c r="B32" s="21">
        <f>SUM(B28:B31)</f>
        <v>623416000</v>
      </c>
      <c r="C32" s="21">
        <f>SUM(C28:C31)</f>
        <v>0</v>
      </c>
      <c r="D32" s="98">
        <f aca="true" t="shared" si="5" ref="D32:Z32">SUM(D28:D31)</f>
        <v>829492454</v>
      </c>
      <c r="E32" s="99">
        <f t="shared" si="5"/>
        <v>829492454</v>
      </c>
      <c r="F32" s="99">
        <f t="shared" si="5"/>
        <v>34416440</v>
      </c>
      <c r="G32" s="99">
        <f t="shared" si="5"/>
        <v>81696473</v>
      </c>
      <c r="H32" s="99">
        <f t="shared" si="5"/>
        <v>13816405</v>
      </c>
      <c r="I32" s="99">
        <f t="shared" si="5"/>
        <v>129929318</v>
      </c>
      <c r="J32" s="99">
        <f t="shared" si="5"/>
        <v>30305203</v>
      </c>
      <c r="K32" s="99">
        <f t="shared" si="5"/>
        <v>31490650</v>
      </c>
      <c r="L32" s="99">
        <f t="shared" si="5"/>
        <v>41245341</v>
      </c>
      <c r="M32" s="99">
        <f t="shared" si="5"/>
        <v>103041194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232970512</v>
      </c>
      <c r="W32" s="99">
        <f t="shared" si="5"/>
        <v>414746227</v>
      </c>
      <c r="X32" s="99">
        <f t="shared" si="5"/>
        <v>-181775715</v>
      </c>
      <c r="Y32" s="100">
        <f>+IF(W32&lt;&gt;0,(X32/W32)*100,0)</f>
        <v>-43.82817809214211</v>
      </c>
      <c r="Z32" s="101">
        <f t="shared" si="5"/>
        <v>829492454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810490000</v>
      </c>
      <c r="C35" s="18">
        <v>0</v>
      </c>
      <c r="D35" s="58">
        <v>1334812000</v>
      </c>
      <c r="E35" s="59">
        <v>1334812000</v>
      </c>
      <c r="F35" s="59">
        <v>486526026</v>
      </c>
      <c r="G35" s="59">
        <v>381749769</v>
      </c>
      <c r="H35" s="59">
        <v>309249119</v>
      </c>
      <c r="I35" s="59">
        <v>309249119</v>
      </c>
      <c r="J35" s="59">
        <v>657408052</v>
      </c>
      <c r="K35" s="59">
        <v>1317605317</v>
      </c>
      <c r="L35" s="59">
        <v>680616440</v>
      </c>
      <c r="M35" s="59">
        <v>680616440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680616440</v>
      </c>
      <c r="W35" s="59">
        <v>667406000</v>
      </c>
      <c r="X35" s="59">
        <v>13210440</v>
      </c>
      <c r="Y35" s="60">
        <v>1.98</v>
      </c>
      <c r="Z35" s="61">
        <v>1334812000</v>
      </c>
    </row>
    <row r="36" spans="1:26" ht="13.5">
      <c r="A36" s="57" t="s">
        <v>53</v>
      </c>
      <c r="B36" s="18">
        <v>8862556000</v>
      </c>
      <c r="C36" s="18">
        <v>0</v>
      </c>
      <c r="D36" s="58">
        <v>10746891000</v>
      </c>
      <c r="E36" s="59">
        <v>10746891000</v>
      </c>
      <c r="F36" s="59">
        <v>30990634</v>
      </c>
      <c r="G36" s="59">
        <v>51367616</v>
      </c>
      <c r="H36" s="59">
        <v>61061364</v>
      </c>
      <c r="I36" s="59">
        <v>61061364</v>
      </c>
      <c r="J36" s="59">
        <v>67940826</v>
      </c>
      <c r="K36" s="59">
        <v>8436800243</v>
      </c>
      <c r="L36" s="59">
        <v>8328894560</v>
      </c>
      <c r="M36" s="59">
        <v>8328894560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8328894560</v>
      </c>
      <c r="W36" s="59">
        <v>5373445500</v>
      </c>
      <c r="X36" s="59">
        <v>2955449060</v>
      </c>
      <c r="Y36" s="60">
        <v>55</v>
      </c>
      <c r="Z36" s="61">
        <v>10746891000</v>
      </c>
    </row>
    <row r="37" spans="1:26" ht="13.5">
      <c r="A37" s="57" t="s">
        <v>54</v>
      </c>
      <c r="B37" s="18">
        <v>1034351000</v>
      </c>
      <c r="C37" s="18">
        <v>0</v>
      </c>
      <c r="D37" s="58">
        <v>740075000</v>
      </c>
      <c r="E37" s="59">
        <v>740075000</v>
      </c>
      <c r="F37" s="59">
        <v>347529726</v>
      </c>
      <c r="G37" s="59">
        <v>253424599</v>
      </c>
      <c r="H37" s="59">
        <v>228671738</v>
      </c>
      <c r="I37" s="59">
        <v>228671738</v>
      </c>
      <c r="J37" s="59">
        <v>409976241</v>
      </c>
      <c r="K37" s="59">
        <v>1781671311</v>
      </c>
      <c r="L37" s="59">
        <v>1452919822</v>
      </c>
      <c r="M37" s="59">
        <v>1452919822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1452919822</v>
      </c>
      <c r="W37" s="59">
        <v>370037500</v>
      </c>
      <c r="X37" s="59">
        <v>1082882322</v>
      </c>
      <c r="Y37" s="60">
        <v>292.64</v>
      </c>
      <c r="Z37" s="61">
        <v>740075000</v>
      </c>
    </row>
    <row r="38" spans="1:26" ht="13.5">
      <c r="A38" s="57" t="s">
        <v>55</v>
      </c>
      <c r="B38" s="18">
        <v>851296000</v>
      </c>
      <c r="C38" s="18">
        <v>0</v>
      </c>
      <c r="D38" s="58">
        <v>944402000</v>
      </c>
      <c r="E38" s="59">
        <v>944402000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585502734</v>
      </c>
      <c r="L38" s="59">
        <v>582597480</v>
      </c>
      <c r="M38" s="59">
        <v>582597480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582597480</v>
      </c>
      <c r="W38" s="59">
        <v>472201000</v>
      </c>
      <c r="X38" s="59">
        <v>110396480</v>
      </c>
      <c r="Y38" s="60">
        <v>23.38</v>
      </c>
      <c r="Z38" s="61">
        <v>944402000</v>
      </c>
    </row>
    <row r="39" spans="1:26" ht="13.5">
      <c r="A39" s="57" t="s">
        <v>56</v>
      </c>
      <c r="B39" s="18">
        <v>7787399000</v>
      </c>
      <c r="C39" s="18">
        <v>0</v>
      </c>
      <c r="D39" s="58">
        <v>10397226000</v>
      </c>
      <c r="E39" s="59">
        <v>10397226000</v>
      </c>
      <c r="F39" s="59">
        <v>169986934</v>
      </c>
      <c r="G39" s="59">
        <v>179692786</v>
      </c>
      <c r="H39" s="59">
        <v>141638745</v>
      </c>
      <c r="I39" s="59">
        <v>141638745</v>
      </c>
      <c r="J39" s="59">
        <v>315372636</v>
      </c>
      <c r="K39" s="59">
        <v>7387231515</v>
      </c>
      <c r="L39" s="59">
        <v>6973993696</v>
      </c>
      <c r="M39" s="59">
        <v>6973993696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6973993696</v>
      </c>
      <c r="W39" s="59">
        <v>5198613000</v>
      </c>
      <c r="X39" s="59">
        <v>1775380696</v>
      </c>
      <c r="Y39" s="60">
        <v>34.15</v>
      </c>
      <c r="Z39" s="61">
        <v>10397226000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793968000</v>
      </c>
      <c r="C42" s="18">
        <v>0</v>
      </c>
      <c r="D42" s="58">
        <v>1001282381</v>
      </c>
      <c r="E42" s="59">
        <v>1001282381</v>
      </c>
      <c r="F42" s="59">
        <v>214564078</v>
      </c>
      <c r="G42" s="59">
        <v>4391985</v>
      </c>
      <c r="H42" s="59">
        <v>-22592841</v>
      </c>
      <c r="I42" s="59">
        <v>196363222</v>
      </c>
      <c r="J42" s="59">
        <v>109887400</v>
      </c>
      <c r="K42" s="59">
        <v>-88092431</v>
      </c>
      <c r="L42" s="59">
        <v>-36584562</v>
      </c>
      <c r="M42" s="59">
        <v>-14789593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181573629</v>
      </c>
      <c r="W42" s="59">
        <v>658102570</v>
      </c>
      <c r="X42" s="59">
        <v>-476528941</v>
      </c>
      <c r="Y42" s="60">
        <v>-72.41</v>
      </c>
      <c r="Z42" s="61">
        <v>1001282381</v>
      </c>
    </row>
    <row r="43" spans="1:26" ht="13.5">
      <c r="A43" s="57" t="s">
        <v>59</v>
      </c>
      <c r="B43" s="18">
        <v>-620140000</v>
      </c>
      <c r="C43" s="18">
        <v>0</v>
      </c>
      <c r="D43" s="58">
        <v>-712412455</v>
      </c>
      <c r="E43" s="59">
        <v>-712412455</v>
      </c>
      <c r="F43" s="59">
        <v>-34446817</v>
      </c>
      <c r="G43" s="59">
        <v>-81726969</v>
      </c>
      <c r="H43" s="59">
        <v>-13846189</v>
      </c>
      <c r="I43" s="59">
        <v>-130019975</v>
      </c>
      <c r="J43" s="59">
        <v>-30336146</v>
      </c>
      <c r="K43" s="59">
        <v>-31600164</v>
      </c>
      <c r="L43" s="59">
        <v>-41444851</v>
      </c>
      <c r="M43" s="59">
        <v>-103381161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-233401136</v>
      </c>
      <c r="W43" s="59">
        <v>-291354034</v>
      </c>
      <c r="X43" s="59">
        <v>57952898</v>
      </c>
      <c r="Y43" s="60">
        <v>-19.89</v>
      </c>
      <c r="Z43" s="61">
        <v>-712412455</v>
      </c>
    </row>
    <row r="44" spans="1:26" ht="13.5">
      <c r="A44" s="57" t="s">
        <v>60</v>
      </c>
      <c r="B44" s="18">
        <v>-116330000</v>
      </c>
      <c r="C44" s="18">
        <v>0</v>
      </c>
      <c r="D44" s="58">
        <v>-3239925</v>
      </c>
      <c r="E44" s="59">
        <v>-3239925</v>
      </c>
      <c r="F44" s="59">
        <v>1355578</v>
      </c>
      <c r="G44" s="59">
        <v>-1654472</v>
      </c>
      <c r="H44" s="59">
        <v>247203</v>
      </c>
      <c r="I44" s="59">
        <v>-51691</v>
      </c>
      <c r="J44" s="59">
        <v>690576</v>
      </c>
      <c r="K44" s="59">
        <v>76940</v>
      </c>
      <c r="L44" s="59">
        <v>-33445936</v>
      </c>
      <c r="M44" s="59">
        <v>-32678420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-32730111</v>
      </c>
      <c r="W44" s="59">
        <v>31891639</v>
      </c>
      <c r="X44" s="59">
        <v>-64621750</v>
      </c>
      <c r="Y44" s="60">
        <v>-202.63</v>
      </c>
      <c r="Z44" s="61">
        <v>-3239925</v>
      </c>
    </row>
    <row r="45" spans="1:26" ht="13.5">
      <c r="A45" s="69" t="s">
        <v>61</v>
      </c>
      <c r="B45" s="21">
        <v>230634000</v>
      </c>
      <c r="C45" s="21">
        <v>0</v>
      </c>
      <c r="D45" s="98">
        <v>662598436</v>
      </c>
      <c r="E45" s="99">
        <v>662598436</v>
      </c>
      <c r="F45" s="99">
        <v>412106839</v>
      </c>
      <c r="G45" s="99">
        <v>333117383</v>
      </c>
      <c r="H45" s="99">
        <v>296925556</v>
      </c>
      <c r="I45" s="99">
        <v>296925556</v>
      </c>
      <c r="J45" s="99">
        <v>377167386</v>
      </c>
      <c r="K45" s="99">
        <v>257551731</v>
      </c>
      <c r="L45" s="99">
        <v>146076382</v>
      </c>
      <c r="M45" s="99">
        <v>146076382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146076382</v>
      </c>
      <c r="W45" s="99">
        <v>775608610</v>
      </c>
      <c r="X45" s="99">
        <v>-629532228</v>
      </c>
      <c r="Y45" s="100">
        <v>-81.17</v>
      </c>
      <c r="Z45" s="101">
        <v>662598436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279898995</v>
      </c>
      <c r="C49" s="51">
        <v>0</v>
      </c>
      <c r="D49" s="128">
        <v>144596083</v>
      </c>
      <c r="E49" s="53">
        <v>161300113</v>
      </c>
      <c r="F49" s="53">
        <v>0</v>
      </c>
      <c r="G49" s="53">
        <v>0</v>
      </c>
      <c r="H49" s="53">
        <v>0</v>
      </c>
      <c r="I49" s="53">
        <v>135587376</v>
      </c>
      <c r="J49" s="53">
        <v>0</v>
      </c>
      <c r="K49" s="53">
        <v>0</v>
      </c>
      <c r="L49" s="53">
        <v>0</v>
      </c>
      <c r="M49" s="53">
        <v>117191694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99922011</v>
      </c>
      <c r="W49" s="53">
        <v>92922697</v>
      </c>
      <c r="X49" s="53">
        <v>3363374826</v>
      </c>
      <c r="Y49" s="53">
        <v>4394793795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49611458</v>
      </c>
      <c r="C51" s="51">
        <v>0</v>
      </c>
      <c r="D51" s="128">
        <v>21029052</v>
      </c>
      <c r="E51" s="53">
        <v>-11613497</v>
      </c>
      <c r="F51" s="53">
        <v>0</v>
      </c>
      <c r="G51" s="53">
        <v>0</v>
      </c>
      <c r="H51" s="53">
        <v>0</v>
      </c>
      <c r="I51" s="53">
        <v>5622518</v>
      </c>
      <c r="J51" s="53">
        <v>0</v>
      </c>
      <c r="K51" s="53">
        <v>0</v>
      </c>
      <c r="L51" s="53">
        <v>0</v>
      </c>
      <c r="M51" s="53">
        <v>2347624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77122691</v>
      </c>
      <c r="W51" s="53">
        <v>114428187</v>
      </c>
      <c r="X51" s="53">
        <v>21203437</v>
      </c>
      <c r="Y51" s="53">
        <v>279751470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97.92932275520783</v>
      </c>
      <c r="C58" s="5">
        <f>IF(C67=0,0,+(C76/C67)*100)</f>
        <v>0</v>
      </c>
      <c r="D58" s="6">
        <f aca="true" t="shared" si="6" ref="D58:Z58">IF(D67=0,0,+(D76/D67)*100)</f>
        <v>89.46051606581524</v>
      </c>
      <c r="E58" s="7">
        <f t="shared" si="6"/>
        <v>89.46051606581524</v>
      </c>
      <c r="F58" s="7">
        <f t="shared" si="6"/>
        <v>99.58265945937433</v>
      </c>
      <c r="G58" s="7">
        <f t="shared" si="6"/>
        <v>99.61047570979605</v>
      </c>
      <c r="H58" s="7">
        <f t="shared" si="6"/>
        <v>99.47197951244323</v>
      </c>
      <c r="I58" s="7">
        <f t="shared" si="6"/>
        <v>99.55920029883815</v>
      </c>
      <c r="J58" s="7">
        <f t="shared" si="6"/>
        <v>104.48753354253778</v>
      </c>
      <c r="K58" s="7">
        <f t="shared" si="6"/>
        <v>99.57321022977668</v>
      </c>
      <c r="L58" s="7">
        <f t="shared" si="6"/>
        <v>99.7726819479572</v>
      </c>
      <c r="M58" s="7">
        <f t="shared" si="6"/>
        <v>101.7975758256915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100.57987834497621</v>
      </c>
      <c r="W58" s="7">
        <f t="shared" si="6"/>
        <v>91.70899382825174</v>
      </c>
      <c r="X58" s="7">
        <f t="shared" si="6"/>
        <v>0</v>
      </c>
      <c r="Y58" s="7">
        <f t="shared" si="6"/>
        <v>0</v>
      </c>
      <c r="Z58" s="8">
        <f t="shared" si="6"/>
        <v>89.46051606581524</v>
      </c>
    </row>
    <row r="59" spans="1:26" ht="13.5">
      <c r="A59" s="36" t="s">
        <v>31</v>
      </c>
      <c r="B59" s="9">
        <f aca="true" t="shared" si="7" ref="B59:Z66">IF(B68=0,0,+(B77/B68)*100)</f>
        <v>111.34103413370029</v>
      </c>
      <c r="C59" s="9">
        <f t="shared" si="7"/>
        <v>0</v>
      </c>
      <c r="D59" s="2">
        <f t="shared" si="7"/>
        <v>90.88105956039261</v>
      </c>
      <c r="E59" s="10">
        <f t="shared" si="7"/>
        <v>90.88105956039261</v>
      </c>
      <c r="F59" s="10">
        <f t="shared" si="7"/>
        <v>99.91693052971928</v>
      </c>
      <c r="G59" s="10">
        <f t="shared" si="7"/>
        <v>100.39396334806843</v>
      </c>
      <c r="H59" s="10">
        <f t="shared" si="7"/>
        <v>100.54306758869645</v>
      </c>
      <c r="I59" s="10">
        <f t="shared" si="7"/>
        <v>100.30429561141973</v>
      </c>
      <c r="J59" s="10">
        <f t="shared" si="7"/>
        <v>99.97433918962442</v>
      </c>
      <c r="K59" s="10">
        <f t="shared" si="7"/>
        <v>99.96805222697883</v>
      </c>
      <c r="L59" s="10">
        <f t="shared" si="7"/>
        <v>99.9804223165943</v>
      </c>
      <c r="M59" s="10">
        <f t="shared" si="7"/>
        <v>99.97427625337536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100.14455272039295</v>
      </c>
      <c r="W59" s="10">
        <f t="shared" si="7"/>
        <v>90.20957363637675</v>
      </c>
      <c r="X59" s="10">
        <f t="shared" si="7"/>
        <v>0</v>
      </c>
      <c r="Y59" s="10">
        <f t="shared" si="7"/>
        <v>0</v>
      </c>
      <c r="Z59" s="11">
        <f t="shared" si="7"/>
        <v>90.88105956039261</v>
      </c>
    </row>
    <row r="60" spans="1:26" ht="13.5">
      <c r="A60" s="37" t="s">
        <v>32</v>
      </c>
      <c r="B60" s="12">
        <f t="shared" si="7"/>
        <v>97.31915084293908</v>
      </c>
      <c r="C60" s="12">
        <f t="shared" si="7"/>
        <v>0</v>
      </c>
      <c r="D60" s="3">
        <f t="shared" si="7"/>
        <v>88.43093914101927</v>
      </c>
      <c r="E60" s="13">
        <f t="shared" si="7"/>
        <v>88.43093914101927</v>
      </c>
      <c r="F60" s="13">
        <f t="shared" si="7"/>
        <v>100</v>
      </c>
      <c r="G60" s="13">
        <f t="shared" si="7"/>
        <v>100</v>
      </c>
      <c r="H60" s="13">
        <f t="shared" si="7"/>
        <v>99.98579025505202</v>
      </c>
      <c r="I60" s="13">
        <f t="shared" si="7"/>
        <v>99.99588755282772</v>
      </c>
      <c r="J60" s="13">
        <f t="shared" si="7"/>
        <v>105.32842663594957</v>
      </c>
      <c r="K60" s="13">
        <f t="shared" si="7"/>
        <v>100.00000062533978</v>
      </c>
      <c r="L60" s="13">
        <f t="shared" si="7"/>
        <v>99.99999947232325</v>
      </c>
      <c r="M60" s="13">
        <f t="shared" si="7"/>
        <v>102.49957900972848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101.14020317343231</v>
      </c>
      <c r="W60" s="13">
        <f t="shared" si="7"/>
        <v>91.19945005121495</v>
      </c>
      <c r="X60" s="13">
        <f t="shared" si="7"/>
        <v>0</v>
      </c>
      <c r="Y60" s="13">
        <f t="shared" si="7"/>
        <v>0</v>
      </c>
      <c r="Z60" s="14">
        <f t="shared" si="7"/>
        <v>88.43093914101927</v>
      </c>
    </row>
    <row r="61" spans="1:26" ht="13.5">
      <c r="A61" s="38" t="s">
        <v>105</v>
      </c>
      <c r="B61" s="12">
        <f t="shared" si="7"/>
        <v>96.39471588049884</v>
      </c>
      <c r="C61" s="12">
        <f t="shared" si="7"/>
        <v>0</v>
      </c>
      <c r="D61" s="3">
        <f t="shared" si="7"/>
        <v>91.17128766623343</v>
      </c>
      <c r="E61" s="13">
        <f t="shared" si="7"/>
        <v>91.17128766623343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100.00115257760586</v>
      </c>
      <c r="K61" s="13">
        <f t="shared" si="7"/>
        <v>100</v>
      </c>
      <c r="L61" s="13">
        <f t="shared" si="7"/>
        <v>100</v>
      </c>
      <c r="M61" s="13">
        <f t="shared" si="7"/>
        <v>100.00059144469569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100.00026752441038</v>
      </c>
      <c r="W61" s="13">
        <f t="shared" si="7"/>
        <v>94.92161126102232</v>
      </c>
      <c r="X61" s="13">
        <f t="shared" si="7"/>
        <v>0</v>
      </c>
      <c r="Y61" s="13">
        <f t="shared" si="7"/>
        <v>0</v>
      </c>
      <c r="Z61" s="14">
        <f t="shared" si="7"/>
        <v>91.17128766623343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78.9857013264228</v>
      </c>
      <c r="E62" s="13">
        <f t="shared" si="7"/>
        <v>78.9857013264228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142.0829332856252</v>
      </c>
      <c r="K62" s="13">
        <f t="shared" si="7"/>
        <v>100</v>
      </c>
      <c r="L62" s="13">
        <f t="shared" si="7"/>
        <v>100</v>
      </c>
      <c r="M62" s="13">
        <f t="shared" si="7"/>
        <v>114.58635934131914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106.64342937275823</v>
      </c>
      <c r="W62" s="13">
        <f t="shared" si="7"/>
        <v>77.20407950452429</v>
      </c>
      <c r="X62" s="13">
        <f t="shared" si="7"/>
        <v>0</v>
      </c>
      <c r="Y62" s="13">
        <f t="shared" si="7"/>
        <v>0</v>
      </c>
      <c r="Z62" s="14">
        <f t="shared" si="7"/>
        <v>78.9857013264228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85.31805367456695</v>
      </c>
      <c r="E63" s="13">
        <f t="shared" si="7"/>
        <v>85.31805367456695</v>
      </c>
      <c r="F63" s="13">
        <f t="shared" si="7"/>
        <v>100</v>
      </c>
      <c r="G63" s="13">
        <f t="shared" si="7"/>
        <v>99.99999094672701</v>
      </c>
      <c r="H63" s="13">
        <f t="shared" si="7"/>
        <v>99.70973695967001</v>
      </c>
      <c r="I63" s="13">
        <f t="shared" si="7"/>
        <v>99.90097347545161</v>
      </c>
      <c r="J63" s="13">
        <f t="shared" si="7"/>
        <v>100</v>
      </c>
      <c r="K63" s="13">
        <f t="shared" si="7"/>
        <v>100</v>
      </c>
      <c r="L63" s="13">
        <f t="shared" si="7"/>
        <v>99.99999091173724</v>
      </c>
      <c r="M63" s="13">
        <f t="shared" si="7"/>
        <v>99.99999686010227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99.95000488104226</v>
      </c>
      <c r="W63" s="13">
        <f t="shared" si="7"/>
        <v>93.73265559998801</v>
      </c>
      <c r="X63" s="13">
        <f t="shared" si="7"/>
        <v>0</v>
      </c>
      <c r="Y63" s="13">
        <f t="shared" si="7"/>
        <v>0</v>
      </c>
      <c r="Z63" s="14">
        <f t="shared" si="7"/>
        <v>85.31805367456695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95.14394736356597</v>
      </c>
      <c r="E64" s="13">
        <f t="shared" si="7"/>
        <v>95.14394736356597</v>
      </c>
      <c r="F64" s="13">
        <f t="shared" si="7"/>
        <v>100</v>
      </c>
      <c r="G64" s="13">
        <f t="shared" si="7"/>
        <v>100.00001146471213</v>
      </c>
      <c r="H64" s="13">
        <f t="shared" si="7"/>
        <v>100.00001137470214</v>
      </c>
      <c r="I64" s="13">
        <f t="shared" si="7"/>
        <v>100.00000763856947</v>
      </c>
      <c r="J64" s="13">
        <f t="shared" si="7"/>
        <v>100</v>
      </c>
      <c r="K64" s="13">
        <f t="shared" si="7"/>
        <v>100.00001091237374</v>
      </c>
      <c r="L64" s="13">
        <f t="shared" si="7"/>
        <v>100</v>
      </c>
      <c r="M64" s="13">
        <f t="shared" si="7"/>
        <v>100.0000036222642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100.00000557724951</v>
      </c>
      <c r="W64" s="13">
        <f t="shared" si="7"/>
        <v>94.29354759633382</v>
      </c>
      <c r="X64" s="13">
        <f t="shared" si="7"/>
        <v>0</v>
      </c>
      <c r="Y64" s="13">
        <f t="shared" si="7"/>
        <v>0</v>
      </c>
      <c r="Z64" s="14">
        <f t="shared" si="7"/>
        <v>95.14394736356597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84.99990139817389</v>
      </c>
      <c r="E65" s="13">
        <f t="shared" si="7"/>
        <v>84.99990139817389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84.99990139817389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67.27605830903136</v>
      </c>
      <c r="G66" s="16">
        <f t="shared" si="7"/>
        <v>93.72778035555473</v>
      </c>
      <c r="H66" s="16">
        <f t="shared" si="7"/>
        <v>92.84838967630878</v>
      </c>
      <c r="I66" s="16">
        <f t="shared" si="7"/>
        <v>91.45736443946329</v>
      </c>
      <c r="J66" s="16">
        <f t="shared" si="7"/>
        <v>58.59521857673319</v>
      </c>
      <c r="K66" s="16">
        <f t="shared" si="7"/>
        <v>26.41579076718026</v>
      </c>
      <c r="L66" s="16">
        <f t="shared" si="7"/>
        <v>97.9268622477895</v>
      </c>
      <c r="M66" s="16">
        <f t="shared" si="7"/>
        <v>91.77173831176198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91.57541219194084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111</v>
      </c>
      <c r="B67" s="23">
        <v>3094184000</v>
      </c>
      <c r="C67" s="23"/>
      <c r="D67" s="24">
        <v>3621593186</v>
      </c>
      <c r="E67" s="25">
        <v>3621593186</v>
      </c>
      <c r="F67" s="25">
        <v>285452738</v>
      </c>
      <c r="G67" s="25">
        <v>353968683</v>
      </c>
      <c r="H67" s="25">
        <v>284867545</v>
      </c>
      <c r="I67" s="25">
        <v>924288966</v>
      </c>
      <c r="J67" s="25">
        <v>340744194</v>
      </c>
      <c r="K67" s="25">
        <v>189439639</v>
      </c>
      <c r="L67" s="25">
        <v>244558228</v>
      </c>
      <c r="M67" s="25">
        <v>774742061</v>
      </c>
      <c r="N67" s="25"/>
      <c r="O67" s="25"/>
      <c r="P67" s="25"/>
      <c r="Q67" s="25"/>
      <c r="R67" s="25"/>
      <c r="S67" s="25"/>
      <c r="T67" s="25"/>
      <c r="U67" s="25"/>
      <c r="V67" s="25">
        <v>1699031027</v>
      </c>
      <c r="W67" s="25">
        <v>1822433211</v>
      </c>
      <c r="X67" s="25"/>
      <c r="Y67" s="24"/>
      <c r="Z67" s="26">
        <v>3621593186</v>
      </c>
    </row>
    <row r="68" spans="1:26" ht="13.5" hidden="1">
      <c r="A68" s="36" t="s">
        <v>31</v>
      </c>
      <c r="B68" s="18">
        <v>288593206</v>
      </c>
      <c r="C68" s="18"/>
      <c r="D68" s="19">
        <v>340074773</v>
      </c>
      <c r="E68" s="20">
        <v>340074773</v>
      </c>
      <c r="F68" s="20">
        <v>28301613</v>
      </c>
      <c r="G68" s="20">
        <v>28207954</v>
      </c>
      <c r="H68" s="20">
        <v>35321202</v>
      </c>
      <c r="I68" s="20">
        <v>91830769</v>
      </c>
      <c r="J68" s="20">
        <v>29207963</v>
      </c>
      <c r="K68" s="20">
        <v>28440167</v>
      </c>
      <c r="L68" s="20">
        <v>28501840</v>
      </c>
      <c r="M68" s="20">
        <v>86149970</v>
      </c>
      <c r="N68" s="20"/>
      <c r="O68" s="20"/>
      <c r="P68" s="20"/>
      <c r="Q68" s="20"/>
      <c r="R68" s="20"/>
      <c r="S68" s="20"/>
      <c r="T68" s="20"/>
      <c r="U68" s="20"/>
      <c r="V68" s="20">
        <v>177980739</v>
      </c>
      <c r="W68" s="20">
        <v>173639016</v>
      </c>
      <c r="X68" s="20"/>
      <c r="Y68" s="19"/>
      <c r="Z68" s="22">
        <v>340074773</v>
      </c>
    </row>
    <row r="69" spans="1:26" ht="13.5" hidden="1">
      <c r="A69" s="37" t="s">
        <v>32</v>
      </c>
      <c r="B69" s="18">
        <v>2783409794</v>
      </c>
      <c r="C69" s="18"/>
      <c r="D69" s="19">
        <v>3031240135</v>
      </c>
      <c r="E69" s="20">
        <v>3031240135</v>
      </c>
      <c r="F69" s="20">
        <v>253582484</v>
      </c>
      <c r="G69" s="20">
        <v>302006411</v>
      </c>
      <c r="H69" s="20">
        <v>226281331</v>
      </c>
      <c r="I69" s="20">
        <v>781870226</v>
      </c>
      <c r="J69" s="20">
        <v>308751328</v>
      </c>
      <c r="K69" s="20">
        <v>159913065</v>
      </c>
      <c r="L69" s="20">
        <v>189509961</v>
      </c>
      <c r="M69" s="20">
        <v>658174354</v>
      </c>
      <c r="N69" s="20"/>
      <c r="O69" s="20"/>
      <c r="P69" s="20"/>
      <c r="Q69" s="20"/>
      <c r="R69" s="20"/>
      <c r="S69" s="20"/>
      <c r="T69" s="20"/>
      <c r="U69" s="20"/>
      <c r="V69" s="20">
        <v>1440044580</v>
      </c>
      <c r="W69" s="20">
        <v>1523746252</v>
      </c>
      <c r="X69" s="20"/>
      <c r="Y69" s="19"/>
      <c r="Z69" s="22">
        <v>3031240135</v>
      </c>
    </row>
    <row r="70" spans="1:26" ht="13.5" hidden="1">
      <c r="A70" s="38" t="s">
        <v>105</v>
      </c>
      <c r="B70" s="18">
        <v>2068848821</v>
      </c>
      <c r="C70" s="18"/>
      <c r="D70" s="19">
        <v>1976896997</v>
      </c>
      <c r="E70" s="20">
        <v>1976896997</v>
      </c>
      <c r="F70" s="20">
        <v>202906265</v>
      </c>
      <c r="G70" s="20">
        <v>232381820</v>
      </c>
      <c r="H70" s="20">
        <v>153077624</v>
      </c>
      <c r="I70" s="20">
        <v>588365709</v>
      </c>
      <c r="J70" s="20">
        <v>249354142</v>
      </c>
      <c r="K70" s="20">
        <v>77706438</v>
      </c>
      <c r="L70" s="20">
        <v>158868201</v>
      </c>
      <c r="M70" s="20">
        <v>485928781</v>
      </c>
      <c r="N70" s="20"/>
      <c r="O70" s="20"/>
      <c r="P70" s="20"/>
      <c r="Q70" s="20"/>
      <c r="R70" s="20"/>
      <c r="S70" s="20"/>
      <c r="T70" s="20"/>
      <c r="U70" s="20"/>
      <c r="V70" s="20">
        <v>1074294490</v>
      </c>
      <c r="W70" s="20">
        <v>984564250</v>
      </c>
      <c r="X70" s="20"/>
      <c r="Y70" s="19"/>
      <c r="Z70" s="22">
        <v>1976896997</v>
      </c>
    </row>
    <row r="71" spans="1:26" ht="13.5" hidden="1">
      <c r="A71" s="38" t="s">
        <v>106</v>
      </c>
      <c r="B71" s="18">
        <v>470778884</v>
      </c>
      <c r="C71" s="18"/>
      <c r="D71" s="19">
        <v>581946497</v>
      </c>
      <c r="E71" s="20">
        <v>581946497</v>
      </c>
      <c r="F71" s="20">
        <v>31658666</v>
      </c>
      <c r="G71" s="20">
        <v>49856445</v>
      </c>
      <c r="H71" s="20">
        <v>53334385</v>
      </c>
      <c r="I71" s="20">
        <v>134849496</v>
      </c>
      <c r="J71" s="20">
        <v>39093254</v>
      </c>
      <c r="K71" s="20">
        <v>63293068</v>
      </c>
      <c r="L71" s="20">
        <v>10401164</v>
      </c>
      <c r="M71" s="20">
        <v>112787486</v>
      </c>
      <c r="N71" s="20"/>
      <c r="O71" s="20"/>
      <c r="P71" s="20"/>
      <c r="Q71" s="20"/>
      <c r="R71" s="20"/>
      <c r="S71" s="20"/>
      <c r="T71" s="20"/>
      <c r="U71" s="20"/>
      <c r="V71" s="20">
        <v>247636982</v>
      </c>
      <c r="W71" s="20">
        <v>307072487</v>
      </c>
      <c r="X71" s="20"/>
      <c r="Y71" s="19"/>
      <c r="Z71" s="22">
        <v>581946497</v>
      </c>
    </row>
    <row r="72" spans="1:26" ht="13.5" hidden="1">
      <c r="A72" s="38" t="s">
        <v>107</v>
      </c>
      <c r="B72" s="18">
        <v>122041741</v>
      </c>
      <c r="C72" s="18"/>
      <c r="D72" s="19">
        <v>314413566</v>
      </c>
      <c r="E72" s="20">
        <v>314413566</v>
      </c>
      <c r="F72" s="20">
        <v>10348496</v>
      </c>
      <c r="G72" s="20">
        <v>11045729</v>
      </c>
      <c r="H72" s="20">
        <v>11077883</v>
      </c>
      <c r="I72" s="20">
        <v>32472108</v>
      </c>
      <c r="J72" s="20">
        <v>11095318</v>
      </c>
      <c r="K72" s="20">
        <v>9749650</v>
      </c>
      <c r="L72" s="20">
        <v>11003203</v>
      </c>
      <c r="M72" s="20">
        <v>31848171</v>
      </c>
      <c r="N72" s="20"/>
      <c r="O72" s="20"/>
      <c r="P72" s="20"/>
      <c r="Q72" s="20"/>
      <c r="R72" s="20"/>
      <c r="S72" s="20"/>
      <c r="T72" s="20"/>
      <c r="U72" s="20"/>
      <c r="V72" s="20">
        <v>64320279</v>
      </c>
      <c r="W72" s="20">
        <v>153143810</v>
      </c>
      <c r="X72" s="20"/>
      <c r="Y72" s="19"/>
      <c r="Z72" s="22">
        <v>314413566</v>
      </c>
    </row>
    <row r="73" spans="1:26" ht="13.5" hidden="1">
      <c r="A73" s="38" t="s">
        <v>108</v>
      </c>
      <c r="B73" s="18">
        <v>121709208</v>
      </c>
      <c r="C73" s="18"/>
      <c r="D73" s="19">
        <v>157729530</v>
      </c>
      <c r="E73" s="20">
        <v>157729530</v>
      </c>
      <c r="F73" s="20">
        <v>8669057</v>
      </c>
      <c r="G73" s="20">
        <v>8722417</v>
      </c>
      <c r="H73" s="20">
        <v>8791439</v>
      </c>
      <c r="I73" s="20">
        <v>26182913</v>
      </c>
      <c r="J73" s="20">
        <v>9205740</v>
      </c>
      <c r="K73" s="20">
        <v>9163909</v>
      </c>
      <c r="L73" s="20">
        <v>9237393</v>
      </c>
      <c r="M73" s="20">
        <v>27607042</v>
      </c>
      <c r="N73" s="20"/>
      <c r="O73" s="20"/>
      <c r="P73" s="20"/>
      <c r="Q73" s="20"/>
      <c r="R73" s="20"/>
      <c r="S73" s="20"/>
      <c r="T73" s="20"/>
      <c r="U73" s="20"/>
      <c r="V73" s="20">
        <v>53789955</v>
      </c>
      <c r="W73" s="20">
        <v>78858101</v>
      </c>
      <c r="X73" s="20"/>
      <c r="Y73" s="19"/>
      <c r="Z73" s="22">
        <v>157729530</v>
      </c>
    </row>
    <row r="74" spans="1:26" ht="13.5" hidden="1">
      <c r="A74" s="38" t="s">
        <v>109</v>
      </c>
      <c r="B74" s="18">
        <v>31140</v>
      </c>
      <c r="C74" s="18"/>
      <c r="D74" s="19">
        <v>253545</v>
      </c>
      <c r="E74" s="20">
        <v>253545</v>
      </c>
      <c r="F74" s="20"/>
      <c r="G74" s="20"/>
      <c r="H74" s="20"/>
      <c r="I74" s="20"/>
      <c r="J74" s="20">
        <v>2874</v>
      </c>
      <c r="K74" s="20"/>
      <c r="L74" s="20"/>
      <c r="M74" s="20">
        <v>2874</v>
      </c>
      <c r="N74" s="20"/>
      <c r="O74" s="20"/>
      <c r="P74" s="20"/>
      <c r="Q74" s="20"/>
      <c r="R74" s="20"/>
      <c r="S74" s="20"/>
      <c r="T74" s="20"/>
      <c r="U74" s="20"/>
      <c r="V74" s="20">
        <v>2874</v>
      </c>
      <c r="W74" s="20">
        <v>107604</v>
      </c>
      <c r="X74" s="20"/>
      <c r="Y74" s="19"/>
      <c r="Z74" s="22">
        <v>253545</v>
      </c>
    </row>
    <row r="75" spans="1:26" ht="13.5" hidden="1">
      <c r="A75" s="39" t="s">
        <v>110</v>
      </c>
      <c r="B75" s="27">
        <v>22181000</v>
      </c>
      <c r="C75" s="27"/>
      <c r="D75" s="28">
        <v>250278278</v>
      </c>
      <c r="E75" s="29">
        <v>250278278</v>
      </c>
      <c r="F75" s="29">
        <v>3568641</v>
      </c>
      <c r="G75" s="29">
        <v>23754318</v>
      </c>
      <c r="H75" s="29">
        <v>23265012</v>
      </c>
      <c r="I75" s="29">
        <v>50587971</v>
      </c>
      <c r="J75" s="29">
        <v>2784903</v>
      </c>
      <c r="K75" s="29">
        <v>1086407</v>
      </c>
      <c r="L75" s="29">
        <v>26546427</v>
      </c>
      <c r="M75" s="29">
        <v>30417737</v>
      </c>
      <c r="N75" s="29"/>
      <c r="O75" s="29"/>
      <c r="P75" s="29"/>
      <c r="Q75" s="29"/>
      <c r="R75" s="29"/>
      <c r="S75" s="29"/>
      <c r="T75" s="29"/>
      <c r="U75" s="29"/>
      <c r="V75" s="29">
        <v>81005708</v>
      </c>
      <c r="W75" s="29">
        <v>125047943</v>
      </c>
      <c r="X75" s="29"/>
      <c r="Y75" s="28"/>
      <c r="Z75" s="30">
        <v>250278278</v>
      </c>
    </row>
    <row r="76" spans="1:26" ht="13.5" hidden="1">
      <c r="A76" s="41" t="s">
        <v>112</v>
      </c>
      <c r="B76" s="31">
        <v>3030113436</v>
      </c>
      <c r="C76" s="31"/>
      <c r="D76" s="32">
        <v>3239895954</v>
      </c>
      <c r="E76" s="33">
        <v>3239895954</v>
      </c>
      <c r="F76" s="33">
        <v>284261428</v>
      </c>
      <c r="G76" s="33">
        <v>352589889</v>
      </c>
      <c r="H76" s="33">
        <v>283363386</v>
      </c>
      <c r="I76" s="33">
        <v>920214703</v>
      </c>
      <c r="J76" s="33">
        <v>356035204</v>
      </c>
      <c r="K76" s="33">
        <v>188631130</v>
      </c>
      <c r="L76" s="33">
        <v>244002303</v>
      </c>
      <c r="M76" s="33">
        <v>788668637</v>
      </c>
      <c r="N76" s="33"/>
      <c r="O76" s="33"/>
      <c r="P76" s="33"/>
      <c r="Q76" s="33"/>
      <c r="R76" s="33"/>
      <c r="S76" s="33"/>
      <c r="T76" s="33"/>
      <c r="U76" s="33"/>
      <c r="V76" s="33">
        <v>1708883340</v>
      </c>
      <c r="W76" s="33">
        <v>1671335161</v>
      </c>
      <c r="X76" s="33"/>
      <c r="Y76" s="32"/>
      <c r="Z76" s="34">
        <v>3239895954</v>
      </c>
    </row>
    <row r="77" spans="1:26" ht="13.5" hidden="1">
      <c r="A77" s="36" t="s">
        <v>31</v>
      </c>
      <c r="B77" s="18">
        <v>321322660</v>
      </c>
      <c r="C77" s="18"/>
      <c r="D77" s="19">
        <v>309063557</v>
      </c>
      <c r="E77" s="20">
        <v>309063557</v>
      </c>
      <c r="F77" s="20">
        <v>28278103</v>
      </c>
      <c r="G77" s="20">
        <v>28319083</v>
      </c>
      <c r="H77" s="20">
        <v>35513020</v>
      </c>
      <c r="I77" s="20">
        <v>92110206</v>
      </c>
      <c r="J77" s="20">
        <v>29200468</v>
      </c>
      <c r="K77" s="20">
        <v>28431081</v>
      </c>
      <c r="L77" s="20">
        <v>28496260</v>
      </c>
      <c r="M77" s="20">
        <v>86127809</v>
      </c>
      <c r="N77" s="20"/>
      <c r="O77" s="20"/>
      <c r="P77" s="20"/>
      <c r="Q77" s="20"/>
      <c r="R77" s="20"/>
      <c r="S77" s="20"/>
      <c r="T77" s="20"/>
      <c r="U77" s="20"/>
      <c r="V77" s="20">
        <v>178238015</v>
      </c>
      <c r="W77" s="20">
        <v>156639016</v>
      </c>
      <c r="X77" s="20"/>
      <c r="Y77" s="19"/>
      <c r="Z77" s="22">
        <v>309063557</v>
      </c>
    </row>
    <row r="78" spans="1:26" ht="13.5" hidden="1">
      <c r="A78" s="37" t="s">
        <v>32</v>
      </c>
      <c r="B78" s="18">
        <v>2708790776</v>
      </c>
      <c r="C78" s="18"/>
      <c r="D78" s="19">
        <v>2680554119</v>
      </c>
      <c r="E78" s="20">
        <v>2680554119</v>
      </c>
      <c r="F78" s="20">
        <v>253582484</v>
      </c>
      <c r="G78" s="20">
        <v>302006411</v>
      </c>
      <c r="H78" s="20">
        <v>226249177</v>
      </c>
      <c r="I78" s="20">
        <v>781838072</v>
      </c>
      <c r="J78" s="20">
        <v>325202916</v>
      </c>
      <c r="K78" s="20">
        <v>159913066</v>
      </c>
      <c r="L78" s="20">
        <v>189509960</v>
      </c>
      <c r="M78" s="20">
        <v>674625942</v>
      </c>
      <c r="N78" s="20"/>
      <c r="O78" s="20"/>
      <c r="P78" s="20"/>
      <c r="Q78" s="20"/>
      <c r="R78" s="20"/>
      <c r="S78" s="20"/>
      <c r="T78" s="20"/>
      <c r="U78" s="20"/>
      <c r="V78" s="20">
        <v>1456464014</v>
      </c>
      <c r="W78" s="20">
        <v>1389648202</v>
      </c>
      <c r="X78" s="20"/>
      <c r="Y78" s="19"/>
      <c r="Z78" s="22">
        <v>2680554119</v>
      </c>
    </row>
    <row r="79" spans="1:26" ht="13.5" hidden="1">
      <c r="A79" s="38" t="s">
        <v>105</v>
      </c>
      <c r="B79" s="18">
        <v>1994260943</v>
      </c>
      <c r="C79" s="18"/>
      <c r="D79" s="19">
        <v>1802362448</v>
      </c>
      <c r="E79" s="20">
        <v>1802362448</v>
      </c>
      <c r="F79" s="20">
        <v>202906265</v>
      </c>
      <c r="G79" s="20">
        <v>232381820</v>
      </c>
      <c r="H79" s="20">
        <v>153077624</v>
      </c>
      <c r="I79" s="20">
        <v>588365709</v>
      </c>
      <c r="J79" s="20">
        <v>249357016</v>
      </c>
      <c r="K79" s="20">
        <v>77706438</v>
      </c>
      <c r="L79" s="20">
        <v>158868201</v>
      </c>
      <c r="M79" s="20">
        <v>485931655</v>
      </c>
      <c r="N79" s="20"/>
      <c r="O79" s="20"/>
      <c r="P79" s="20"/>
      <c r="Q79" s="20"/>
      <c r="R79" s="20"/>
      <c r="S79" s="20"/>
      <c r="T79" s="20"/>
      <c r="U79" s="20"/>
      <c r="V79" s="20">
        <v>1074297364</v>
      </c>
      <c r="W79" s="20">
        <v>934564250</v>
      </c>
      <c r="X79" s="20"/>
      <c r="Y79" s="19"/>
      <c r="Z79" s="22">
        <v>1802362448</v>
      </c>
    </row>
    <row r="80" spans="1:26" ht="13.5" hidden="1">
      <c r="A80" s="38" t="s">
        <v>106</v>
      </c>
      <c r="B80" s="18">
        <v>470778884</v>
      </c>
      <c r="C80" s="18"/>
      <c r="D80" s="19">
        <v>459654522</v>
      </c>
      <c r="E80" s="20">
        <v>459654522</v>
      </c>
      <c r="F80" s="20">
        <v>31658666</v>
      </c>
      <c r="G80" s="20">
        <v>49856445</v>
      </c>
      <c r="H80" s="20">
        <v>53334385</v>
      </c>
      <c r="I80" s="20">
        <v>134849496</v>
      </c>
      <c r="J80" s="20">
        <v>55544842</v>
      </c>
      <c r="K80" s="20">
        <v>63293068</v>
      </c>
      <c r="L80" s="20">
        <v>10401164</v>
      </c>
      <c r="M80" s="20">
        <v>129239074</v>
      </c>
      <c r="N80" s="20"/>
      <c r="O80" s="20"/>
      <c r="P80" s="20"/>
      <c r="Q80" s="20"/>
      <c r="R80" s="20"/>
      <c r="S80" s="20"/>
      <c r="T80" s="20"/>
      <c r="U80" s="20"/>
      <c r="V80" s="20">
        <v>264088570</v>
      </c>
      <c r="W80" s="20">
        <v>237072487</v>
      </c>
      <c r="X80" s="20"/>
      <c r="Y80" s="19"/>
      <c r="Z80" s="22">
        <v>459654522</v>
      </c>
    </row>
    <row r="81" spans="1:26" ht="13.5" hidden="1">
      <c r="A81" s="38" t="s">
        <v>107</v>
      </c>
      <c r="B81" s="18">
        <v>122041741</v>
      </c>
      <c r="C81" s="18"/>
      <c r="D81" s="19">
        <v>268251535</v>
      </c>
      <c r="E81" s="20">
        <v>268251535</v>
      </c>
      <c r="F81" s="20">
        <v>10348496</v>
      </c>
      <c r="G81" s="20">
        <v>11045728</v>
      </c>
      <c r="H81" s="20">
        <v>11045728</v>
      </c>
      <c r="I81" s="20">
        <v>32439952</v>
      </c>
      <c r="J81" s="20">
        <v>11095318</v>
      </c>
      <c r="K81" s="20">
        <v>9749650</v>
      </c>
      <c r="L81" s="20">
        <v>11003202</v>
      </c>
      <c r="M81" s="20">
        <v>31848170</v>
      </c>
      <c r="N81" s="20"/>
      <c r="O81" s="20"/>
      <c r="P81" s="20"/>
      <c r="Q81" s="20"/>
      <c r="R81" s="20"/>
      <c r="S81" s="20"/>
      <c r="T81" s="20"/>
      <c r="U81" s="20"/>
      <c r="V81" s="20">
        <v>64288122</v>
      </c>
      <c r="W81" s="20">
        <v>143545760</v>
      </c>
      <c r="X81" s="20"/>
      <c r="Y81" s="19"/>
      <c r="Z81" s="22">
        <v>268251535</v>
      </c>
    </row>
    <row r="82" spans="1:26" ht="13.5" hidden="1">
      <c r="A82" s="38" t="s">
        <v>108</v>
      </c>
      <c r="B82" s="18">
        <v>121709208</v>
      </c>
      <c r="C82" s="18"/>
      <c r="D82" s="19">
        <v>150070101</v>
      </c>
      <c r="E82" s="20">
        <v>150070101</v>
      </c>
      <c r="F82" s="20">
        <v>8669057</v>
      </c>
      <c r="G82" s="20">
        <v>8722418</v>
      </c>
      <c r="H82" s="20">
        <v>8791440</v>
      </c>
      <c r="I82" s="20">
        <v>26182915</v>
      </c>
      <c r="J82" s="20">
        <v>9205740</v>
      </c>
      <c r="K82" s="20">
        <v>9163910</v>
      </c>
      <c r="L82" s="20">
        <v>9237393</v>
      </c>
      <c r="M82" s="20">
        <v>27607043</v>
      </c>
      <c r="N82" s="20"/>
      <c r="O82" s="20"/>
      <c r="P82" s="20"/>
      <c r="Q82" s="20"/>
      <c r="R82" s="20"/>
      <c r="S82" s="20"/>
      <c r="T82" s="20"/>
      <c r="U82" s="20"/>
      <c r="V82" s="20">
        <v>53789958</v>
      </c>
      <c r="W82" s="20">
        <v>74358101</v>
      </c>
      <c r="X82" s="20"/>
      <c r="Y82" s="19"/>
      <c r="Z82" s="22">
        <v>150070101</v>
      </c>
    </row>
    <row r="83" spans="1:26" ht="13.5" hidden="1">
      <c r="A83" s="38" t="s">
        <v>109</v>
      </c>
      <c r="B83" s="18"/>
      <c r="C83" s="18"/>
      <c r="D83" s="19">
        <v>215513</v>
      </c>
      <c r="E83" s="20">
        <v>215513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107604</v>
      </c>
      <c r="X83" s="20"/>
      <c r="Y83" s="19"/>
      <c r="Z83" s="22">
        <v>215513</v>
      </c>
    </row>
    <row r="84" spans="1:26" ht="13.5" hidden="1">
      <c r="A84" s="39" t="s">
        <v>110</v>
      </c>
      <c r="B84" s="27"/>
      <c r="C84" s="27"/>
      <c r="D84" s="28">
        <v>250278278</v>
      </c>
      <c r="E84" s="29">
        <v>250278278</v>
      </c>
      <c r="F84" s="29">
        <v>2400841</v>
      </c>
      <c r="G84" s="29">
        <v>22264395</v>
      </c>
      <c r="H84" s="29">
        <v>21601189</v>
      </c>
      <c r="I84" s="29">
        <v>46266425</v>
      </c>
      <c r="J84" s="29">
        <v>1631820</v>
      </c>
      <c r="K84" s="29">
        <v>286983</v>
      </c>
      <c r="L84" s="29">
        <v>25996083</v>
      </c>
      <c r="M84" s="29">
        <v>27914886</v>
      </c>
      <c r="N84" s="29"/>
      <c r="O84" s="29"/>
      <c r="P84" s="29"/>
      <c r="Q84" s="29"/>
      <c r="R84" s="29"/>
      <c r="S84" s="29"/>
      <c r="T84" s="29"/>
      <c r="U84" s="29"/>
      <c r="V84" s="29">
        <v>74181311</v>
      </c>
      <c r="W84" s="29">
        <v>125047943</v>
      </c>
      <c r="X84" s="29"/>
      <c r="Y84" s="28"/>
      <c r="Z84" s="30">
        <v>250278278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7578732</v>
      </c>
      <c r="C5" s="18">
        <v>0</v>
      </c>
      <c r="D5" s="58">
        <v>8000000</v>
      </c>
      <c r="E5" s="59">
        <v>8000000</v>
      </c>
      <c r="F5" s="59">
        <v>639038</v>
      </c>
      <c r="G5" s="59">
        <v>639038</v>
      </c>
      <c r="H5" s="59">
        <v>639038</v>
      </c>
      <c r="I5" s="59">
        <v>1917114</v>
      </c>
      <c r="J5" s="59">
        <v>637782</v>
      </c>
      <c r="K5" s="59">
        <v>638606</v>
      </c>
      <c r="L5" s="59">
        <v>0</v>
      </c>
      <c r="M5" s="59">
        <v>1276388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3193502</v>
      </c>
      <c r="W5" s="59">
        <v>4000002</v>
      </c>
      <c r="X5" s="59">
        <v>-806500</v>
      </c>
      <c r="Y5" s="60">
        <v>-20.16</v>
      </c>
      <c r="Z5" s="61">
        <v>8000000</v>
      </c>
    </row>
    <row r="6" spans="1:26" ht="13.5">
      <c r="A6" s="57" t="s">
        <v>32</v>
      </c>
      <c r="B6" s="18">
        <v>31011427</v>
      </c>
      <c r="C6" s="18">
        <v>0</v>
      </c>
      <c r="D6" s="58">
        <v>61026914</v>
      </c>
      <c r="E6" s="59">
        <v>61026914</v>
      </c>
      <c r="F6" s="59">
        <v>-26630979</v>
      </c>
      <c r="G6" s="59">
        <v>1282983</v>
      </c>
      <c r="H6" s="59">
        <v>1305179</v>
      </c>
      <c r="I6" s="59">
        <v>-24042817</v>
      </c>
      <c r="J6" s="59">
        <v>1245113</v>
      </c>
      <c r="K6" s="59">
        <v>1113568</v>
      </c>
      <c r="L6" s="59">
        <v>0</v>
      </c>
      <c r="M6" s="59">
        <v>2358681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-21684136</v>
      </c>
      <c r="W6" s="59">
        <v>29129094</v>
      </c>
      <c r="X6" s="59">
        <v>-50813230</v>
      </c>
      <c r="Y6" s="60">
        <v>-174.44</v>
      </c>
      <c r="Z6" s="61">
        <v>61026914</v>
      </c>
    </row>
    <row r="7" spans="1:26" ht="13.5">
      <c r="A7" s="57" t="s">
        <v>33</v>
      </c>
      <c r="B7" s="18">
        <v>98496</v>
      </c>
      <c r="C7" s="18">
        <v>0</v>
      </c>
      <c r="D7" s="58">
        <v>50000</v>
      </c>
      <c r="E7" s="59">
        <v>50000</v>
      </c>
      <c r="F7" s="59">
        <v>0</v>
      </c>
      <c r="G7" s="59">
        <v>0</v>
      </c>
      <c r="H7" s="59">
        <v>2573</v>
      </c>
      <c r="I7" s="59">
        <v>2573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2573</v>
      </c>
      <c r="W7" s="59">
        <v>25002</v>
      </c>
      <c r="X7" s="59">
        <v>-22429</v>
      </c>
      <c r="Y7" s="60">
        <v>-89.71</v>
      </c>
      <c r="Z7" s="61">
        <v>50000</v>
      </c>
    </row>
    <row r="8" spans="1:26" ht="13.5">
      <c r="A8" s="57" t="s">
        <v>34</v>
      </c>
      <c r="B8" s="18">
        <v>102147639</v>
      </c>
      <c r="C8" s="18">
        <v>0</v>
      </c>
      <c r="D8" s="58">
        <v>86349600</v>
      </c>
      <c r="E8" s="59">
        <v>86349600</v>
      </c>
      <c r="F8" s="59">
        <v>33960000</v>
      </c>
      <c r="G8" s="59">
        <v>2706000</v>
      </c>
      <c r="H8" s="59">
        <v>0</v>
      </c>
      <c r="I8" s="59">
        <v>36666000</v>
      </c>
      <c r="J8" s="59">
        <v>0</v>
      </c>
      <c r="K8" s="59">
        <v>770000</v>
      </c>
      <c r="L8" s="59">
        <v>0</v>
      </c>
      <c r="M8" s="59">
        <v>770000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37436000</v>
      </c>
      <c r="W8" s="59">
        <v>44749800</v>
      </c>
      <c r="X8" s="59">
        <v>-7313800</v>
      </c>
      <c r="Y8" s="60">
        <v>-16.34</v>
      </c>
      <c r="Z8" s="61">
        <v>86349600</v>
      </c>
    </row>
    <row r="9" spans="1:26" ht="13.5">
      <c r="A9" s="57" t="s">
        <v>35</v>
      </c>
      <c r="B9" s="18">
        <v>53568901</v>
      </c>
      <c r="C9" s="18">
        <v>0</v>
      </c>
      <c r="D9" s="58">
        <v>84101549</v>
      </c>
      <c r="E9" s="59">
        <v>84101549</v>
      </c>
      <c r="F9" s="59">
        <v>3430707</v>
      </c>
      <c r="G9" s="59">
        <v>2967426</v>
      </c>
      <c r="H9" s="59">
        <v>3037484</v>
      </c>
      <c r="I9" s="59">
        <v>9435617</v>
      </c>
      <c r="J9" s="59">
        <v>2920098</v>
      </c>
      <c r="K9" s="59">
        <v>2557561</v>
      </c>
      <c r="L9" s="59">
        <v>0</v>
      </c>
      <c r="M9" s="59">
        <v>5477659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14913276</v>
      </c>
      <c r="W9" s="59">
        <v>39668421</v>
      </c>
      <c r="X9" s="59">
        <v>-24755145</v>
      </c>
      <c r="Y9" s="60">
        <v>-62.41</v>
      </c>
      <c r="Z9" s="61">
        <v>84101549</v>
      </c>
    </row>
    <row r="10" spans="1:26" ht="25.5">
      <c r="A10" s="62" t="s">
        <v>97</v>
      </c>
      <c r="B10" s="63">
        <f>SUM(B5:B9)</f>
        <v>194405195</v>
      </c>
      <c r="C10" s="63">
        <f>SUM(C5:C9)</f>
        <v>0</v>
      </c>
      <c r="D10" s="64">
        <f aca="true" t="shared" si="0" ref="D10:Z10">SUM(D5:D9)</f>
        <v>239528063</v>
      </c>
      <c r="E10" s="65">
        <f t="shared" si="0"/>
        <v>239528063</v>
      </c>
      <c r="F10" s="65">
        <f t="shared" si="0"/>
        <v>11398766</v>
      </c>
      <c r="G10" s="65">
        <f t="shared" si="0"/>
        <v>7595447</v>
      </c>
      <c r="H10" s="65">
        <f t="shared" si="0"/>
        <v>4984274</v>
      </c>
      <c r="I10" s="65">
        <f t="shared" si="0"/>
        <v>23978487</v>
      </c>
      <c r="J10" s="65">
        <f t="shared" si="0"/>
        <v>4802993</v>
      </c>
      <c r="K10" s="65">
        <f t="shared" si="0"/>
        <v>5079735</v>
      </c>
      <c r="L10" s="65">
        <f t="shared" si="0"/>
        <v>0</v>
      </c>
      <c r="M10" s="65">
        <f t="shared" si="0"/>
        <v>9882728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33861215</v>
      </c>
      <c r="W10" s="65">
        <f t="shared" si="0"/>
        <v>117572319</v>
      </c>
      <c r="X10" s="65">
        <f t="shared" si="0"/>
        <v>-83711104</v>
      </c>
      <c r="Y10" s="66">
        <f>+IF(W10&lt;&gt;0,(X10/W10)*100,0)</f>
        <v>-71.19967073201984</v>
      </c>
      <c r="Z10" s="67">
        <f t="shared" si="0"/>
        <v>239528063</v>
      </c>
    </row>
    <row r="11" spans="1:26" ht="13.5">
      <c r="A11" s="57" t="s">
        <v>36</v>
      </c>
      <c r="B11" s="18">
        <v>55353579</v>
      </c>
      <c r="C11" s="18">
        <v>0</v>
      </c>
      <c r="D11" s="58">
        <v>50787041</v>
      </c>
      <c r="E11" s="59">
        <v>50787041</v>
      </c>
      <c r="F11" s="59">
        <v>5019629</v>
      </c>
      <c r="G11" s="59">
        <v>5077464</v>
      </c>
      <c r="H11" s="59">
        <v>4859407</v>
      </c>
      <c r="I11" s="59">
        <v>14956500</v>
      </c>
      <c r="J11" s="59">
        <v>4774201</v>
      </c>
      <c r="K11" s="59">
        <v>5056512</v>
      </c>
      <c r="L11" s="59">
        <v>0</v>
      </c>
      <c r="M11" s="59">
        <v>9830713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24787213</v>
      </c>
      <c r="W11" s="59">
        <v>21371622</v>
      </c>
      <c r="X11" s="59">
        <v>3415591</v>
      </c>
      <c r="Y11" s="60">
        <v>15.98</v>
      </c>
      <c r="Z11" s="61">
        <v>50787041</v>
      </c>
    </row>
    <row r="12" spans="1:26" ht="13.5">
      <c r="A12" s="57" t="s">
        <v>37</v>
      </c>
      <c r="B12" s="18">
        <v>7054868</v>
      </c>
      <c r="C12" s="18">
        <v>0</v>
      </c>
      <c r="D12" s="58">
        <v>5549648</v>
      </c>
      <c r="E12" s="59">
        <v>5549648</v>
      </c>
      <c r="F12" s="59">
        <v>439765</v>
      </c>
      <c r="G12" s="59">
        <v>439765</v>
      </c>
      <c r="H12" s="59">
        <v>439765</v>
      </c>
      <c r="I12" s="59">
        <v>1319295</v>
      </c>
      <c r="J12" s="59">
        <v>373326</v>
      </c>
      <c r="K12" s="59">
        <v>372323</v>
      </c>
      <c r="L12" s="59">
        <v>0</v>
      </c>
      <c r="M12" s="59">
        <v>745649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2064944</v>
      </c>
      <c r="W12" s="59">
        <v>2774826</v>
      </c>
      <c r="X12" s="59">
        <v>-709882</v>
      </c>
      <c r="Y12" s="60">
        <v>-25.58</v>
      </c>
      <c r="Z12" s="61">
        <v>5549648</v>
      </c>
    </row>
    <row r="13" spans="1:26" ht="13.5">
      <c r="A13" s="57" t="s">
        <v>98</v>
      </c>
      <c r="B13" s="18">
        <v>0</v>
      </c>
      <c r="C13" s="18">
        <v>0</v>
      </c>
      <c r="D13" s="58">
        <v>45003914</v>
      </c>
      <c r="E13" s="59">
        <v>45003914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45003914</v>
      </c>
    </row>
    <row r="14" spans="1:26" ht="13.5">
      <c r="A14" s="57" t="s">
        <v>38</v>
      </c>
      <c r="B14" s="18">
        <v>4332462</v>
      </c>
      <c r="C14" s="18">
        <v>0</v>
      </c>
      <c r="D14" s="58">
        <v>1000000</v>
      </c>
      <c r="E14" s="59">
        <v>1000000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499998</v>
      </c>
      <c r="X14" s="59">
        <v>-499998</v>
      </c>
      <c r="Y14" s="60">
        <v>-100</v>
      </c>
      <c r="Z14" s="61">
        <v>1000000</v>
      </c>
    </row>
    <row r="15" spans="1:26" ht="13.5">
      <c r="A15" s="57" t="s">
        <v>39</v>
      </c>
      <c r="B15" s="18">
        <v>50766109</v>
      </c>
      <c r="C15" s="18">
        <v>0</v>
      </c>
      <c r="D15" s="58">
        <v>53712802</v>
      </c>
      <c r="E15" s="59">
        <v>53712802</v>
      </c>
      <c r="F15" s="59">
        <v>0</v>
      </c>
      <c r="G15" s="59">
        <v>0</v>
      </c>
      <c r="H15" s="59">
        <v>0</v>
      </c>
      <c r="I15" s="59">
        <v>0</v>
      </c>
      <c r="J15" s="59">
        <v>3747658</v>
      </c>
      <c r="K15" s="59">
        <v>19428</v>
      </c>
      <c r="L15" s="59">
        <v>0</v>
      </c>
      <c r="M15" s="59">
        <v>3767086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3767086</v>
      </c>
      <c r="W15" s="59">
        <v>31917090</v>
      </c>
      <c r="X15" s="59">
        <v>-28150004</v>
      </c>
      <c r="Y15" s="60">
        <v>-88.2</v>
      </c>
      <c r="Z15" s="61">
        <v>53712802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72293244</v>
      </c>
      <c r="C17" s="18">
        <v>0</v>
      </c>
      <c r="D17" s="58">
        <v>72939209</v>
      </c>
      <c r="E17" s="59">
        <v>72939209</v>
      </c>
      <c r="F17" s="59">
        <v>2786800</v>
      </c>
      <c r="G17" s="59">
        <v>311421</v>
      </c>
      <c r="H17" s="59">
        <v>892307</v>
      </c>
      <c r="I17" s="59">
        <v>3990528</v>
      </c>
      <c r="J17" s="59">
        <v>836010</v>
      </c>
      <c r="K17" s="59">
        <v>3856511</v>
      </c>
      <c r="L17" s="59">
        <v>0</v>
      </c>
      <c r="M17" s="59">
        <v>4692521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8683049</v>
      </c>
      <c r="W17" s="59">
        <v>26908920</v>
      </c>
      <c r="X17" s="59">
        <v>-18225871</v>
      </c>
      <c r="Y17" s="60">
        <v>-67.73</v>
      </c>
      <c r="Z17" s="61">
        <v>72939209</v>
      </c>
    </row>
    <row r="18" spans="1:26" ht="13.5">
      <c r="A18" s="69" t="s">
        <v>42</v>
      </c>
      <c r="B18" s="70">
        <f>SUM(B11:B17)</f>
        <v>189800262</v>
      </c>
      <c r="C18" s="70">
        <f>SUM(C11:C17)</f>
        <v>0</v>
      </c>
      <c r="D18" s="71">
        <f aca="true" t="shared" si="1" ref="D18:Z18">SUM(D11:D17)</f>
        <v>228992614</v>
      </c>
      <c r="E18" s="72">
        <f t="shared" si="1"/>
        <v>228992614</v>
      </c>
      <c r="F18" s="72">
        <f t="shared" si="1"/>
        <v>8246194</v>
      </c>
      <c r="G18" s="72">
        <f t="shared" si="1"/>
        <v>5828650</v>
      </c>
      <c r="H18" s="72">
        <f t="shared" si="1"/>
        <v>6191479</v>
      </c>
      <c r="I18" s="72">
        <f t="shared" si="1"/>
        <v>20266323</v>
      </c>
      <c r="J18" s="72">
        <f t="shared" si="1"/>
        <v>9731195</v>
      </c>
      <c r="K18" s="72">
        <f t="shared" si="1"/>
        <v>9304774</v>
      </c>
      <c r="L18" s="72">
        <f t="shared" si="1"/>
        <v>0</v>
      </c>
      <c r="M18" s="72">
        <f t="shared" si="1"/>
        <v>19035969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39302292</v>
      </c>
      <c r="W18" s="72">
        <f t="shared" si="1"/>
        <v>83472456</v>
      </c>
      <c r="X18" s="72">
        <f t="shared" si="1"/>
        <v>-44170164</v>
      </c>
      <c r="Y18" s="66">
        <f>+IF(W18&lt;&gt;0,(X18/W18)*100,0)</f>
        <v>-52.91585526128523</v>
      </c>
      <c r="Z18" s="73">
        <f t="shared" si="1"/>
        <v>228992614</v>
      </c>
    </row>
    <row r="19" spans="1:26" ht="13.5">
      <c r="A19" s="69" t="s">
        <v>43</v>
      </c>
      <c r="B19" s="74">
        <f>+B10-B18</f>
        <v>4604933</v>
      </c>
      <c r="C19" s="74">
        <f>+C10-C18</f>
        <v>0</v>
      </c>
      <c r="D19" s="75">
        <f aca="true" t="shared" si="2" ref="D19:Z19">+D10-D18</f>
        <v>10535449</v>
      </c>
      <c r="E19" s="76">
        <f t="shared" si="2"/>
        <v>10535449</v>
      </c>
      <c r="F19" s="76">
        <f t="shared" si="2"/>
        <v>3152572</v>
      </c>
      <c r="G19" s="76">
        <f t="shared" si="2"/>
        <v>1766797</v>
      </c>
      <c r="H19" s="76">
        <f t="shared" si="2"/>
        <v>-1207205</v>
      </c>
      <c r="I19" s="76">
        <f t="shared" si="2"/>
        <v>3712164</v>
      </c>
      <c r="J19" s="76">
        <f t="shared" si="2"/>
        <v>-4928202</v>
      </c>
      <c r="K19" s="76">
        <f t="shared" si="2"/>
        <v>-4225039</v>
      </c>
      <c r="L19" s="76">
        <f t="shared" si="2"/>
        <v>0</v>
      </c>
      <c r="M19" s="76">
        <f t="shared" si="2"/>
        <v>-9153241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-5441077</v>
      </c>
      <c r="W19" s="76">
        <f>IF(E10=E18,0,W10-W18)</f>
        <v>34099863</v>
      </c>
      <c r="X19" s="76">
        <f t="shared" si="2"/>
        <v>-39540940</v>
      </c>
      <c r="Y19" s="77">
        <f>+IF(W19&lt;&gt;0,(X19/W19)*100,0)</f>
        <v>-115.9563016426195</v>
      </c>
      <c r="Z19" s="78">
        <f t="shared" si="2"/>
        <v>10535449</v>
      </c>
    </row>
    <row r="20" spans="1:26" ht="13.5">
      <c r="A20" s="57" t="s">
        <v>44</v>
      </c>
      <c r="B20" s="18">
        <v>11143463</v>
      </c>
      <c r="C20" s="18">
        <v>0</v>
      </c>
      <c r="D20" s="58">
        <v>59122400</v>
      </c>
      <c r="E20" s="59">
        <v>59122400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30196000</v>
      </c>
      <c r="X20" s="59">
        <v>-30196000</v>
      </c>
      <c r="Y20" s="60">
        <v>-100</v>
      </c>
      <c r="Z20" s="61">
        <v>59122400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15748396</v>
      </c>
      <c r="C22" s="85">
        <f>SUM(C19:C21)</f>
        <v>0</v>
      </c>
      <c r="D22" s="86">
        <f aca="true" t="shared" si="3" ref="D22:Z22">SUM(D19:D21)</f>
        <v>69657849</v>
      </c>
      <c r="E22" s="87">
        <f t="shared" si="3"/>
        <v>69657849</v>
      </c>
      <c r="F22" s="87">
        <f t="shared" si="3"/>
        <v>3152572</v>
      </c>
      <c r="G22" s="87">
        <f t="shared" si="3"/>
        <v>1766797</v>
      </c>
      <c r="H22" s="87">
        <f t="shared" si="3"/>
        <v>-1207205</v>
      </c>
      <c r="I22" s="87">
        <f t="shared" si="3"/>
        <v>3712164</v>
      </c>
      <c r="J22" s="87">
        <f t="shared" si="3"/>
        <v>-4928202</v>
      </c>
      <c r="K22" s="87">
        <f t="shared" si="3"/>
        <v>-4225039</v>
      </c>
      <c r="L22" s="87">
        <f t="shared" si="3"/>
        <v>0</v>
      </c>
      <c r="M22" s="87">
        <f t="shared" si="3"/>
        <v>-9153241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-5441077</v>
      </c>
      <c r="W22" s="87">
        <f t="shared" si="3"/>
        <v>64295863</v>
      </c>
      <c r="X22" s="87">
        <f t="shared" si="3"/>
        <v>-69736940</v>
      </c>
      <c r="Y22" s="88">
        <f>+IF(W22&lt;&gt;0,(X22/W22)*100,0)</f>
        <v>-108.46256158036172</v>
      </c>
      <c r="Z22" s="89">
        <f t="shared" si="3"/>
        <v>69657849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15748396</v>
      </c>
      <c r="C24" s="74">
        <f>SUM(C22:C23)</f>
        <v>0</v>
      </c>
      <c r="D24" s="75">
        <f aca="true" t="shared" si="4" ref="D24:Z24">SUM(D22:D23)</f>
        <v>69657849</v>
      </c>
      <c r="E24" s="76">
        <f t="shared" si="4"/>
        <v>69657849</v>
      </c>
      <c r="F24" s="76">
        <f t="shared" si="4"/>
        <v>3152572</v>
      </c>
      <c r="G24" s="76">
        <f t="shared" si="4"/>
        <v>1766797</v>
      </c>
      <c r="H24" s="76">
        <f t="shared" si="4"/>
        <v>-1207205</v>
      </c>
      <c r="I24" s="76">
        <f t="shared" si="4"/>
        <v>3712164</v>
      </c>
      <c r="J24" s="76">
        <f t="shared" si="4"/>
        <v>-4928202</v>
      </c>
      <c r="K24" s="76">
        <f t="shared" si="4"/>
        <v>-4225039</v>
      </c>
      <c r="L24" s="76">
        <f t="shared" si="4"/>
        <v>0</v>
      </c>
      <c r="M24" s="76">
        <f t="shared" si="4"/>
        <v>-9153241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-5441077</v>
      </c>
      <c r="W24" s="76">
        <f t="shared" si="4"/>
        <v>64295863</v>
      </c>
      <c r="X24" s="76">
        <f t="shared" si="4"/>
        <v>-69736940</v>
      </c>
      <c r="Y24" s="77">
        <f>+IF(W24&lt;&gt;0,(X24/W24)*100,0)</f>
        <v>-108.46256158036172</v>
      </c>
      <c r="Z24" s="78">
        <f t="shared" si="4"/>
        <v>69657849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31237688</v>
      </c>
      <c r="C27" s="21">
        <v>0</v>
      </c>
      <c r="D27" s="98">
        <v>59122400</v>
      </c>
      <c r="E27" s="99">
        <v>59122400</v>
      </c>
      <c r="F27" s="99">
        <v>1100000</v>
      </c>
      <c r="G27" s="99">
        <v>0</v>
      </c>
      <c r="H27" s="99">
        <v>0</v>
      </c>
      <c r="I27" s="99">
        <v>1100000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1100000</v>
      </c>
      <c r="W27" s="99">
        <v>29561200</v>
      </c>
      <c r="X27" s="99">
        <v>-28461200</v>
      </c>
      <c r="Y27" s="100">
        <v>-96.28</v>
      </c>
      <c r="Z27" s="101">
        <v>59122400</v>
      </c>
    </row>
    <row r="28" spans="1:26" ht="13.5">
      <c r="A28" s="102" t="s">
        <v>44</v>
      </c>
      <c r="B28" s="18">
        <v>31237688</v>
      </c>
      <c r="C28" s="18">
        <v>0</v>
      </c>
      <c r="D28" s="58">
        <v>59122400</v>
      </c>
      <c r="E28" s="59">
        <v>59122400</v>
      </c>
      <c r="F28" s="59">
        <v>1100000</v>
      </c>
      <c r="G28" s="59">
        <v>0</v>
      </c>
      <c r="H28" s="59">
        <v>0</v>
      </c>
      <c r="I28" s="59">
        <v>1100000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1100000</v>
      </c>
      <c r="W28" s="59">
        <v>29561200</v>
      </c>
      <c r="X28" s="59">
        <v>-28461200</v>
      </c>
      <c r="Y28" s="60">
        <v>-96.28</v>
      </c>
      <c r="Z28" s="61">
        <v>59122400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31237688</v>
      </c>
      <c r="C32" s="21">
        <f>SUM(C28:C31)</f>
        <v>0</v>
      </c>
      <c r="D32" s="98">
        <f aca="true" t="shared" si="5" ref="D32:Z32">SUM(D28:D31)</f>
        <v>59122400</v>
      </c>
      <c r="E32" s="99">
        <f t="shared" si="5"/>
        <v>59122400</v>
      </c>
      <c r="F32" s="99">
        <f t="shared" si="5"/>
        <v>1100000</v>
      </c>
      <c r="G32" s="99">
        <f t="shared" si="5"/>
        <v>0</v>
      </c>
      <c r="H32" s="99">
        <f t="shared" si="5"/>
        <v>0</v>
      </c>
      <c r="I32" s="99">
        <f t="shared" si="5"/>
        <v>1100000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1100000</v>
      </c>
      <c r="W32" s="99">
        <f t="shared" si="5"/>
        <v>29561200</v>
      </c>
      <c r="X32" s="99">
        <f t="shared" si="5"/>
        <v>-28461200</v>
      </c>
      <c r="Y32" s="100">
        <f>+IF(W32&lt;&gt;0,(X32/W32)*100,0)</f>
        <v>-96.27890613371581</v>
      </c>
      <c r="Z32" s="101">
        <f t="shared" si="5"/>
        <v>59122400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130468086</v>
      </c>
      <c r="C35" s="18">
        <v>0</v>
      </c>
      <c r="D35" s="58">
        <v>157860826</v>
      </c>
      <c r="E35" s="59">
        <v>157860826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78930413</v>
      </c>
      <c r="X35" s="59">
        <v>-78930413</v>
      </c>
      <c r="Y35" s="60">
        <v>-100</v>
      </c>
      <c r="Z35" s="61">
        <v>157860826</v>
      </c>
    </row>
    <row r="36" spans="1:26" ht="13.5">
      <c r="A36" s="57" t="s">
        <v>53</v>
      </c>
      <c r="B36" s="18">
        <v>607132454</v>
      </c>
      <c r="C36" s="18">
        <v>0</v>
      </c>
      <c r="D36" s="58">
        <v>676837420</v>
      </c>
      <c r="E36" s="59">
        <v>676837420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338418710</v>
      </c>
      <c r="X36" s="59">
        <v>-338418710</v>
      </c>
      <c r="Y36" s="60">
        <v>-100</v>
      </c>
      <c r="Z36" s="61">
        <v>676837420</v>
      </c>
    </row>
    <row r="37" spans="1:26" ht="13.5">
      <c r="A37" s="57" t="s">
        <v>54</v>
      </c>
      <c r="B37" s="18">
        <v>189663999</v>
      </c>
      <c r="C37" s="18">
        <v>0</v>
      </c>
      <c r="D37" s="58">
        <v>111493673</v>
      </c>
      <c r="E37" s="59">
        <v>111493673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55746837</v>
      </c>
      <c r="X37" s="59">
        <v>-55746837</v>
      </c>
      <c r="Y37" s="60">
        <v>-100</v>
      </c>
      <c r="Z37" s="61">
        <v>111493673</v>
      </c>
    </row>
    <row r="38" spans="1:26" ht="13.5">
      <c r="A38" s="57" t="s">
        <v>55</v>
      </c>
      <c r="B38" s="18">
        <v>16331000</v>
      </c>
      <c r="C38" s="18">
        <v>0</v>
      </c>
      <c r="D38" s="58">
        <v>13456080</v>
      </c>
      <c r="E38" s="59">
        <v>13456080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6728040</v>
      </c>
      <c r="X38" s="59">
        <v>-6728040</v>
      </c>
      <c r="Y38" s="60">
        <v>-100</v>
      </c>
      <c r="Z38" s="61">
        <v>13456080</v>
      </c>
    </row>
    <row r="39" spans="1:26" ht="13.5">
      <c r="A39" s="57" t="s">
        <v>56</v>
      </c>
      <c r="B39" s="18">
        <v>531605541</v>
      </c>
      <c r="C39" s="18">
        <v>0</v>
      </c>
      <c r="D39" s="58">
        <v>709748493</v>
      </c>
      <c r="E39" s="59">
        <v>709748493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354874247</v>
      </c>
      <c r="X39" s="59">
        <v>-354874247</v>
      </c>
      <c r="Y39" s="60">
        <v>-100</v>
      </c>
      <c r="Z39" s="61">
        <v>709748493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43271792</v>
      </c>
      <c r="C42" s="18">
        <v>0</v>
      </c>
      <c r="D42" s="58">
        <v>71362119</v>
      </c>
      <c r="E42" s="59">
        <v>71362119</v>
      </c>
      <c r="F42" s="59">
        <v>907000</v>
      </c>
      <c r="G42" s="59">
        <v>-7428480</v>
      </c>
      <c r="H42" s="59">
        <v>-3148810</v>
      </c>
      <c r="I42" s="59">
        <v>-9670290</v>
      </c>
      <c r="J42" s="59">
        <v>-27562</v>
      </c>
      <c r="K42" s="59">
        <v>-21611</v>
      </c>
      <c r="L42" s="59">
        <v>0</v>
      </c>
      <c r="M42" s="59">
        <v>-49173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-9719463</v>
      </c>
      <c r="W42" s="59">
        <v>55264578</v>
      </c>
      <c r="X42" s="59">
        <v>-64984041</v>
      </c>
      <c r="Y42" s="60">
        <v>-117.59</v>
      </c>
      <c r="Z42" s="61">
        <v>71362119</v>
      </c>
    </row>
    <row r="43" spans="1:26" ht="13.5">
      <c r="A43" s="57" t="s">
        <v>59</v>
      </c>
      <c r="B43" s="18">
        <v>-42440332</v>
      </c>
      <c r="C43" s="18">
        <v>0</v>
      </c>
      <c r="D43" s="58">
        <v>-54447049</v>
      </c>
      <c r="E43" s="59">
        <v>-54447049</v>
      </c>
      <c r="F43" s="59">
        <v>-1100000</v>
      </c>
      <c r="G43" s="59">
        <v>0</v>
      </c>
      <c r="H43" s="59">
        <v>0</v>
      </c>
      <c r="I43" s="59">
        <v>-1100000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-1100000</v>
      </c>
      <c r="W43" s="59">
        <v>-25010649</v>
      </c>
      <c r="X43" s="59">
        <v>23910649</v>
      </c>
      <c r="Y43" s="60">
        <v>-95.6</v>
      </c>
      <c r="Z43" s="61">
        <v>-54447049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1472763</v>
      </c>
      <c r="C45" s="21">
        <v>0</v>
      </c>
      <c r="D45" s="98">
        <v>28052775</v>
      </c>
      <c r="E45" s="99">
        <v>28052775</v>
      </c>
      <c r="F45" s="99">
        <v>1028011</v>
      </c>
      <c r="G45" s="99">
        <v>-6400469</v>
      </c>
      <c r="H45" s="99">
        <v>-9549279</v>
      </c>
      <c r="I45" s="99">
        <v>-9549279</v>
      </c>
      <c r="J45" s="99">
        <v>-9576841</v>
      </c>
      <c r="K45" s="99">
        <v>-9598452</v>
      </c>
      <c r="L45" s="99">
        <v>0</v>
      </c>
      <c r="M45" s="99">
        <v>-9598452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-9598452</v>
      </c>
      <c r="W45" s="99">
        <v>41391634</v>
      </c>
      <c r="X45" s="99">
        <v>-50990086</v>
      </c>
      <c r="Y45" s="100">
        <v>-123.19</v>
      </c>
      <c r="Z45" s="101">
        <v>28052775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104.88603405361565</v>
      </c>
      <c r="C58" s="5">
        <f>IF(C67=0,0,+(C76/C67)*100)</f>
        <v>0</v>
      </c>
      <c r="D58" s="6">
        <f aca="true" t="shared" si="6" ref="D58:Z58">IF(D67=0,0,+(D76/D67)*100)</f>
        <v>63.84329105361589</v>
      </c>
      <c r="E58" s="7">
        <f t="shared" si="6"/>
        <v>63.84329105361589</v>
      </c>
      <c r="F58" s="7">
        <f t="shared" si="6"/>
        <v>-3.221217684358394</v>
      </c>
      <c r="G58" s="7">
        <f t="shared" si="6"/>
        <v>225.33661182682187</v>
      </c>
      <c r="H58" s="7">
        <f t="shared" si="6"/>
        <v>83.1541019434286</v>
      </c>
      <c r="I58" s="7">
        <f t="shared" si="6"/>
        <v>-39.32534607323739</v>
      </c>
      <c r="J58" s="7">
        <f t="shared" si="6"/>
        <v>79.44364835098693</v>
      </c>
      <c r="K58" s="7">
        <f t="shared" si="6"/>
        <v>87.62916196891422</v>
      </c>
      <c r="L58" s="7">
        <f t="shared" si="6"/>
        <v>0</v>
      </c>
      <c r="M58" s="7">
        <f t="shared" si="6"/>
        <v>83.46466511573264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-99.90021687342184</v>
      </c>
      <c r="W58" s="7">
        <f t="shared" si="6"/>
        <v>66.6617579451503</v>
      </c>
      <c r="X58" s="7">
        <f t="shared" si="6"/>
        <v>0</v>
      </c>
      <c r="Y58" s="7">
        <f t="shared" si="6"/>
        <v>0</v>
      </c>
      <c r="Z58" s="8">
        <f t="shared" si="6"/>
        <v>63.84329105361589</v>
      </c>
    </row>
    <row r="59" spans="1:26" ht="13.5">
      <c r="A59" s="36" t="s">
        <v>31</v>
      </c>
      <c r="B59" s="9">
        <f aca="true" t="shared" si="7" ref="B59:Z66">IF(B68=0,0,+(B77/B68)*100)</f>
        <v>67.31987620092649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36.50706217783606</v>
      </c>
      <c r="G59" s="10">
        <f t="shared" si="7"/>
        <v>19.43358610912027</v>
      </c>
      <c r="H59" s="10">
        <f t="shared" si="7"/>
        <v>32.98770965106927</v>
      </c>
      <c r="I59" s="10">
        <f t="shared" si="7"/>
        <v>29.642785979341863</v>
      </c>
      <c r="J59" s="10">
        <f t="shared" si="7"/>
        <v>25.880159678385407</v>
      </c>
      <c r="K59" s="10">
        <f t="shared" si="7"/>
        <v>25.218992618296728</v>
      </c>
      <c r="L59" s="10">
        <f t="shared" si="7"/>
        <v>0</v>
      </c>
      <c r="M59" s="10">
        <f t="shared" si="7"/>
        <v>25.549362732962077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28.006714885414198</v>
      </c>
      <c r="W59" s="10">
        <f t="shared" si="7"/>
        <v>59.999970000015004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3.5">
      <c r="A60" s="37" t="s">
        <v>32</v>
      </c>
      <c r="B60" s="12">
        <f t="shared" si="7"/>
        <v>116.77636762732652</v>
      </c>
      <c r="C60" s="12">
        <f t="shared" si="7"/>
        <v>0</v>
      </c>
      <c r="D60" s="3">
        <f t="shared" si="7"/>
        <v>77.27876589007924</v>
      </c>
      <c r="E60" s="13">
        <f t="shared" si="7"/>
        <v>77.27876589007924</v>
      </c>
      <c r="F60" s="13">
        <f t="shared" si="7"/>
        <v>-2.187106977929726</v>
      </c>
      <c r="G60" s="13">
        <f t="shared" si="7"/>
        <v>326.5265401022461</v>
      </c>
      <c r="H60" s="13">
        <f t="shared" si="7"/>
        <v>204.4058324566975</v>
      </c>
      <c r="I60" s="13">
        <f t="shared" si="7"/>
        <v>-30.9430879085425</v>
      </c>
      <c r="J60" s="13">
        <f t="shared" si="7"/>
        <v>204.80293756470297</v>
      </c>
      <c r="K60" s="13">
        <f t="shared" si="7"/>
        <v>243.9230473576827</v>
      </c>
      <c r="L60" s="13">
        <f t="shared" si="7"/>
        <v>0</v>
      </c>
      <c r="M60" s="13">
        <f t="shared" si="7"/>
        <v>223.27211691619172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-58.59521910395692</v>
      </c>
      <c r="W60" s="13">
        <f t="shared" si="7"/>
        <v>81.9936109238413</v>
      </c>
      <c r="X60" s="13">
        <f t="shared" si="7"/>
        <v>0</v>
      </c>
      <c r="Y60" s="13">
        <f t="shared" si="7"/>
        <v>0</v>
      </c>
      <c r="Z60" s="14">
        <f t="shared" si="7"/>
        <v>77.27876589007924</v>
      </c>
    </row>
    <row r="61" spans="1:26" ht="13.5">
      <c r="A61" s="38" t="s">
        <v>105</v>
      </c>
      <c r="B61" s="12">
        <f t="shared" si="7"/>
        <v>117.93077322749255</v>
      </c>
      <c r="C61" s="12">
        <f t="shared" si="7"/>
        <v>0</v>
      </c>
      <c r="D61" s="3">
        <f t="shared" si="7"/>
        <v>84.00001092492461</v>
      </c>
      <c r="E61" s="13">
        <f t="shared" si="7"/>
        <v>84.00001092492461</v>
      </c>
      <c r="F61" s="13">
        <f t="shared" si="7"/>
        <v>79.96518126441539</v>
      </c>
      <c r="G61" s="13">
        <f t="shared" si="7"/>
        <v>2419.6035843570116</v>
      </c>
      <c r="H61" s="13">
        <f t="shared" si="7"/>
        <v>608.4929920633006</v>
      </c>
      <c r="I61" s="13">
        <f t="shared" si="7"/>
        <v>625.5819621964758</v>
      </c>
      <c r="J61" s="13">
        <f t="shared" si="7"/>
        <v>2303.178885517877</v>
      </c>
      <c r="K61" s="13">
        <f t="shared" si="7"/>
        <v>10494.130952861817</v>
      </c>
      <c r="L61" s="13">
        <f t="shared" si="7"/>
        <v>0</v>
      </c>
      <c r="M61" s="13">
        <f t="shared" si="7"/>
        <v>3876.204106645567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960.0063365843577</v>
      </c>
      <c r="W61" s="13">
        <f t="shared" si="7"/>
        <v>91.12427035889962</v>
      </c>
      <c r="X61" s="13">
        <f t="shared" si="7"/>
        <v>0</v>
      </c>
      <c r="Y61" s="13">
        <f t="shared" si="7"/>
        <v>0</v>
      </c>
      <c r="Z61" s="14">
        <f t="shared" si="7"/>
        <v>84.00001092492461</v>
      </c>
    </row>
    <row r="62" spans="1:26" ht="13.5">
      <c r="A62" s="38" t="s">
        <v>106</v>
      </c>
      <c r="B62" s="12">
        <f t="shared" si="7"/>
        <v>292.31357704774496</v>
      </c>
      <c r="C62" s="12">
        <f t="shared" si="7"/>
        <v>0</v>
      </c>
      <c r="D62" s="3">
        <f t="shared" si="7"/>
        <v>60.0000353136648</v>
      </c>
      <c r="E62" s="13">
        <f t="shared" si="7"/>
        <v>60.0000353136648</v>
      </c>
      <c r="F62" s="13">
        <f t="shared" si="7"/>
        <v>-0.20858966690959677</v>
      </c>
      <c r="G62" s="13">
        <f t="shared" si="7"/>
        <v>8.21309158168552</v>
      </c>
      <c r="H62" s="13">
        <f t="shared" si="7"/>
        <v>16.33313783546016</v>
      </c>
      <c r="I62" s="13">
        <f t="shared" si="7"/>
        <v>-0.6768064434213578</v>
      </c>
      <c r="J62" s="13">
        <f t="shared" si="7"/>
        <v>11.791851994148331</v>
      </c>
      <c r="K62" s="13">
        <f t="shared" si="7"/>
        <v>8.803816679816364</v>
      </c>
      <c r="L62" s="13">
        <f t="shared" si="7"/>
        <v>0</v>
      </c>
      <c r="M62" s="13">
        <f t="shared" si="7"/>
        <v>10.360409252600553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-1.2441851023069013</v>
      </c>
      <c r="W62" s="13">
        <f t="shared" si="7"/>
        <v>60</v>
      </c>
      <c r="X62" s="13">
        <f t="shared" si="7"/>
        <v>0</v>
      </c>
      <c r="Y62" s="13">
        <f t="shared" si="7"/>
        <v>0</v>
      </c>
      <c r="Z62" s="14">
        <f t="shared" si="7"/>
        <v>60.0000353136648</v>
      </c>
    </row>
    <row r="63" spans="1:26" ht="13.5">
      <c r="A63" s="38" t="s">
        <v>107</v>
      </c>
      <c r="B63" s="12">
        <f t="shared" si="7"/>
        <v>72.3013078462449</v>
      </c>
      <c r="C63" s="12">
        <f t="shared" si="7"/>
        <v>0</v>
      </c>
      <c r="D63" s="3">
        <f t="shared" si="7"/>
        <v>59.99998695300756</v>
      </c>
      <c r="E63" s="13">
        <f t="shared" si="7"/>
        <v>59.99998695300756</v>
      </c>
      <c r="F63" s="13">
        <f t="shared" si="7"/>
        <v>22.22213847191706</v>
      </c>
      <c r="G63" s="13">
        <f t="shared" si="7"/>
        <v>13.51757453729964</v>
      </c>
      <c r="H63" s="13">
        <f t="shared" si="7"/>
        <v>18.521273318757935</v>
      </c>
      <c r="I63" s="13">
        <f t="shared" si="7"/>
        <v>18.082481980570353</v>
      </c>
      <c r="J63" s="13">
        <f t="shared" si="7"/>
        <v>16.96282679738562</v>
      </c>
      <c r="K63" s="13">
        <f t="shared" si="7"/>
        <v>14.31390977443609</v>
      </c>
      <c r="L63" s="13">
        <f t="shared" si="7"/>
        <v>0</v>
      </c>
      <c r="M63" s="13">
        <f t="shared" si="7"/>
        <v>15.63433286071978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17.104825266125257</v>
      </c>
      <c r="W63" s="13">
        <f t="shared" si="7"/>
        <v>60</v>
      </c>
      <c r="X63" s="13">
        <f t="shared" si="7"/>
        <v>0</v>
      </c>
      <c r="Y63" s="13">
        <f t="shared" si="7"/>
        <v>0</v>
      </c>
      <c r="Z63" s="14">
        <f t="shared" si="7"/>
        <v>59.99998695300756</v>
      </c>
    </row>
    <row r="64" spans="1:26" ht="13.5">
      <c r="A64" s="38" t="s">
        <v>108</v>
      </c>
      <c r="B64" s="12">
        <f t="shared" si="7"/>
        <v>58.99402081744515</v>
      </c>
      <c r="C64" s="12">
        <f t="shared" si="7"/>
        <v>0</v>
      </c>
      <c r="D64" s="3">
        <f t="shared" si="7"/>
        <v>59.99976496897372</v>
      </c>
      <c r="E64" s="13">
        <f t="shared" si="7"/>
        <v>59.99976496897372</v>
      </c>
      <c r="F64" s="13">
        <f t="shared" si="7"/>
        <v>16.4477764491657</v>
      </c>
      <c r="G64" s="13">
        <f t="shared" si="7"/>
        <v>11.3632531614183</v>
      </c>
      <c r="H64" s="13">
        <f t="shared" si="7"/>
        <v>13.446266028423324</v>
      </c>
      <c r="I64" s="13">
        <f t="shared" si="7"/>
        <v>13.752000687839786</v>
      </c>
      <c r="J64" s="13">
        <f t="shared" si="7"/>
        <v>13.251902743653767</v>
      </c>
      <c r="K64" s="13">
        <f t="shared" si="7"/>
        <v>12.64601725771859</v>
      </c>
      <c r="L64" s="13">
        <f t="shared" si="7"/>
        <v>0</v>
      </c>
      <c r="M64" s="13">
        <f t="shared" si="7"/>
        <v>12.948470398393338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13.431961198855863</v>
      </c>
      <c r="W64" s="13">
        <f t="shared" si="7"/>
        <v>59.99979108344128</v>
      </c>
      <c r="X64" s="13">
        <f t="shared" si="7"/>
        <v>0</v>
      </c>
      <c r="Y64" s="13">
        <f t="shared" si="7"/>
        <v>0</v>
      </c>
      <c r="Z64" s="14">
        <f t="shared" si="7"/>
        <v>59.99976496897372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99.31855077785215</v>
      </c>
      <c r="C66" s="15">
        <f t="shared" si="7"/>
        <v>0</v>
      </c>
      <c r="D66" s="4">
        <f t="shared" si="7"/>
        <v>20</v>
      </c>
      <c r="E66" s="16">
        <f t="shared" si="7"/>
        <v>20</v>
      </c>
      <c r="F66" s="16">
        <f t="shared" si="7"/>
        <v>0</v>
      </c>
      <c r="G66" s="16">
        <f t="shared" si="7"/>
        <v>0</v>
      </c>
      <c r="H66" s="16">
        <f t="shared" si="7"/>
        <v>2.484888543419229</v>
      </c>
      <c r="I66" s="16">
        <f t="shared" si="7"/>
        <v>4.981986427815308</v>
      </c>
      <c r="J66" s="16">
        <f t="shared" si="7"/>
        <v>1.9262888390577981</v>
      </c>
      <c r="K66" s="16">
        <f t="shared" si="7"/>
        <v>2.9425166358688517</v>
      </c>
      <c r="L66" s="16">
        <f t="shared" si="7"/>
        <v>0</v>
      </c>
      <c r="M66" s="16">
        <f t="shared" si="7"/>
        <v>2.436278998174762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3.2797002312478805</v>
      </c>
      <c r="W66" s="16">
        <f t="shared" si="7"/>
        <v>20</v>
      </c>
      <c r="X66" s="16">
        <f t="shared" si="7"/>
        <v>0</v>
      </c>
      <c r="Y66" s="16">
        <f t="shared" si="7"/>
        <v>0</v>
      </c>
      <c r="Z66" s="17">
        <f t="shared" si="7"/>
        <v>20</v>
      </c>
    </row>
    <row r="67" spans="1:26" ht="13.5" hidden="1">
      <c r="A67" s="40" t="s">
        <v>111</v>
      </c>
      <c r="B67" s="23">
        <v>53683580</v>
      </c>
      <c r="C67" s="23"/>
      <c r="D67" s="24">
        <v>87026914</v>
      </c>
      <c r="E67" s="25">
        <v>87026914</v>
      </c>
      <c r="F67" s="25">
        <v>-25991941</v>
      </c>
      <c r="G67" s="25">
        <v>1922021</v>
      </c>
      <c r="H67" s="25">
        <v>3508593</v>
      </c>
      <c r="I67" s="25">
        <v>-20561327</v>
      </c>
      <c r="J67" s="25">
        <v>3455764</v>
      </c>
      <c r="K67" s="25">
        <v>3336702</v>
      </c>
      <c r="L67" s="25"/>
      <c r="M67" s="25">
        <v>6792466</v>
      </c>
      <c r="N67" s="25"/>
      <c r="O67" s="25"/>
      <c r="P67" s="25"/>
      <c r="Q67" s="25"/>
      <c r="R67" s="25"/>
      <c r="S67" s="25"/>
      <c r="T67" s="25"/>
      <c r="U67" s="25"/>
      <c r="V67" s="25">
        <v>-13768861</v>
      </c>
      <c r="W67" s="25">
        <v>42129096</v>
      </c>
      <c r="X67" s="25"/>
      <c r="Y67" s="24"/>
      <c r="Z67" s="26">
        <v>87026914</v>
      </c>
    </row>
    <row r="68" spans="1:26" ht="13.5" hidden="1">
      <c r="A68" s="36" t="s">
        <v>31</v>
      </c>
      <c r="B68" s="18">
        <v>7578732</v>
      </c>
      <c r="C68" s="18"/>
      <c r="D68" s="19">
        <v>8000000</v>
      </c>
      <c r="E68" s="20">
        <v>8000000</v>
      </c>
      <c r="F68" s="20">
        <v>639038</v>
      </c>
      <c r="G68" s="20">
        <v>639038</v>
      </c>
      <c r="H68" s="20">
        <v>639038</v>
      </c>
      <c r="I68" s="20">
        <v>1917114</v>
      </c>
      <c r="J68" s="20">
        <v>637782</v>
      </c>
      <c r="K68" s="20">
        <v>638606</v>
      </c>
      <c r="L68" s="20"/>
      <c r="M68" s="20">
        <v>1276388</v>
      </c>
      <c r="N68" s="20"/>
      <c r="O68" s="20"/>
      <c r="P68" s="20"/>
      <c r="Q68" s="20"/>
      <c r="R68" s="20"/>
      <c r="S68" s="20"/>
      <c r="T68" s="20"/>
      <c r="U68" s="20"/>
      <c r="V68" s="20">
        <v>3193502</v>
      </c>
      <c r="W68" s="20">
        <v>4000002</v>
      </c>
      <c r="X68" s="20"/>
      <c r="Y68" s="19"/>
      <c r="Z68" s="22">
        <v>8000000</v>
      </c>
    </row>
    <row r="69" spans="1:26" ht="13.5" hidden="1">
      <c r="A69" s="37" t="s">
        <v>32</v>
      </c>
      <c r="B69" s="18">
        <v>31011427</v>
      </c>
      <c r="C69" s="18"/>
      <c r="D69" s="19">
        <v>61026914</v>
      </c>
      <c r="E69" s="20">
        <v>61026914</v>
      </c>
      <c r="F69" s="20">
        <v>-26630979</v>
      </c>
      <c r="G69" s="20">
        <v>1282983</v>
      </c>
      <c r="H69" s="20">
        <v>1305179</v>
      </c>
      <c r="I69" s="20">
        <v>-24042817</v>
      </c>
      <c r="J69" s="20">
        <v>1245113</v>
      </c>
      <c r="K69" s="20">
        <v>1113568</v>
      </c>
      <c r="L69" s="20"/>
      <c r="M69" s="20">
        <v>2358681</v>
      </c>
      <c r="N69" s="20"/>
      <c r="O69" s="20"/>
      <c r="P69" s="20"/>
      <c r="Q69" s="20"/>
      <c r="R69" s="20"/>
      <c r="S69" s="20"/>
      <c r="T69" s="20"/>
      <c r="U69" s="20"/>
      <c r="V69" s="20">
        <v>-21684136</v>
      </c>
      <c r="W69" s="20">
        <v>29129094</v>
      </c>
      <c r="X69" s="20"/>
      <c r="Y69" s="19"/>
      <c r="Z69" s="22">
        <v>61026914</v>
      </c>
    </row>
    <row r="70" spans="1:26" ht="13.5" hidden="1">
      <c r="A70" s="38" t="s">
        <v>105</v>
      </c>
      <c r="B70" s="18">
        <v>24354566</v>
      </c>
      <c r="C70" s="18"/>
      <c r="D70" s="19">
        <v>43936230</v>
      </c>
      <c r="E70" s="20">
        <v>43936230</v>
      </c>
      <c r="F70" s="20">
        <v>541088</v>
      </c>
      <c r="G70" s="20">
        <v>168510</v>
      </c>
      <c r="H70" s="20">
        <v>414530</v>
      </c>
      <c r="I70" s="20">
        <v>1124128</v>
      </c>
      <c r="J70" s="20">
        <v>104156</v>
      </c>
      <c r="K70" s="20">
        <v>24757</v>
      </c>
      <c r="L70" s="20"/>
      <c r="M70" s="20">
        <v>128913</v>
      </c>
      <c r="N70" s="20"/>
      <c r="O70" s="20"/>
      <c r="P70" s="20"/>
      <c r="Q70" s="20"/>
      <c r="R70" s="20"/>
      <c r="S70" s="20"/>
      <c r="T70" s="20"/>
      <c r="U70" s="20"/>
      <c r="V70" s="20">
        <v>1253041</v>
      </c>
      <c r="W70" s="20">
        <v>20583750</v>
      </c>
      <c r="X70" s="20"/>
      <c r="Y70" s="19"/>
      <c r="Z70" s="22">
        <v>43936230</v>
      </c>
    </row>
    <row r="71" spans="1:26" ht="13.5" hidden="1">
      <c r="A71" s="38" t="s">
        <v>106</v>
      </c>
      <c r="B71" s="18">
        <v>1356834</v>
      </c>
      <c r="C71" s="18"/>
      <c r="D71" s="19">
        <v>10194354</v>
      </c>
      <c r="E71" s="20">
        <v>10194354</v>
      </c>
      <c r="F71" s="20">
        <v>-27638953</v>
      </c>
      <c r="G71" s="20">
        <v>646614</v>
      </c>
      <c r="H71" s="20">
        <v>422852</v>
      </c>
      <c r="I71" s="20">
        <v>-26569487</v>
      </c>
      <c r="J71" s="20">
        <v>676730</v>
      </c>
      <c r="K71" s="20">
        <v>622321</v>
      </c>
      <c r="L71" s="20"/>
      <c r="M71" s="20">
        <v>1299051</v>
      </c>
      <c r="N71" s="20"/>
      <c r="O71" s="20"/>
      <c r="P71" s="20"/>
      <c r="Q71" s="20"/>
      <c r="R71" s="20"/>
      <c r="S71" s="20"/>
      <c r="T71" s="20"/>
      <c r="U71" s="20"/>
      <c r="V71" s="20">
        <v>-25270436</v>
      </c>
      <c r="W71" s="20">
        <v>5097180</v>
      </c>
      <c r="X71" s="20"/>
      <c r="Y71" s="19"/>
      <c r="Z71" s="22">
        <v>10194354</v>
      </c>
    </row>
    <row r="72" spans="1:26" ht="13.5" hidden="1">
      <c r="A72" s="38" t="s">
        <v>107</v>
      </c>
      <c r="B72" s="18">
        <v>3002723</v>
      </c>
      <c r="C72" s="18"/>
      <c r="D72" s="19">
        <v>4598761</v>
      </c>
      <c r="E72" s="20">
        <v>4598761</v>
      </c>
      <c r="F72" s="20">
        <v>265339</v>
      </c>
      <c r="G72" s="20">
        <v>266209</v>
      </c>
      <c r="H72" s="20">
        <v>266202</v>
      </c>
      <c r="I72" s="20">
        <v>797750</v>
      </c>
      <c r="J72" s="20">
        <v>264384</v>
      </c>
      <c r="K72" s="20">
        <v>266000</v>
      </c>
      <c r="L72" s="20"/>
      <c r="M72" s="20">
        <v>530384</v>
      </c>
      <c r="N72" s="20"/>
      <c r="O72" s="20"/>
      <c r="P72" s="20"/>
      <c r="Q72" s="20"/>
      <c r="R72" s="20"/>
      <c r="S72" s="20"/>
      <c r="T72" s="20"/>
      <c r="U72" s="20"/>
      <c r="V72" s="20">
        <v>1328134</v>
      </c>
      <c r="W72" s="20">
        <v>2299380</v>
      </c>
      <c r="X72" s="20"/>
      <c r="Y72" s="19"/>
      <c r="Z72" s="22">
        <v>4598761</v>
      </c>
    </row>
    <row r="73" spans="1:26" ht="13.5" hidden="1">
      <c r="A73" s="38" t="s">
        <v>108</v>
      </c>
      <c r="B73" s="18">
        <v>2297304</v>
      </c>
      <c r="C73" s="18"/>
      <c r="D73" s="19">
        <v>2297569</v>
      </c>
      <c r="E73" s="20">
        <v>2297569</v>
      </c>
      <c r="F73" s="20">
        <v>201547</v>
      </c>
      <c r="G73" s="20">
        <v>201650</v>
      </c>
      <c r="H73" s="20">
        <v>201595</v>
      </c>
      <c r="I73" s="20">
        <v>604792</v>
      </c>
      <c r="J73" s="20">
        <v>199843</v>
      </c>
      <c r="K73" s="20">
        <v>200490</v>
      </c>
      <c r="L73" s="20"/>
      <c r="M73" s="20">
        <v>400333</v>
      </c>
      <c r="N73" s="20"/>
      <c r="O73" s="20"/>
      <c r="P73" s="20"/>
      <c r="Q73" s="20"/>
      <c r="R73" s="20"/>
      <c r="S73" s="20"/>
      <c r="T73" s="20"/>
      <c r="U73" s="20"/>
      <c r="V73" s="20">
        <v>1005125</v>
      </c>
      <c r="W73" s="20">
        <v>1148784</v>
      </c>
      <c r="X73" s="20"/>
      <c r="Y73" s="19"/>
      <c r="Z73" s="22">
        <v>2297569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15093421</v>
      </c>
      <c r="C75" s="27"/>
      <c r="D75" s="28">
        <v>18000000</v>
      </c>
      <c r="E75" s="29">
        <v>18000000</v>
      </c>
      <c r="F75" s="29"/>
      <c r="G75" s="29"/>
      <c r="H75" s="29">
        <v>1564376</v>
      </c>
      <c r="I75" s="29">
        <v>1564376</v>
      </c>
      <c r="J75" s="29">
        <v>1572869</v>
      </c>
      <c r="K75" s="29">
        <v>1584528</v>
      </c>
      <c r="L75" s="29"/>
      <c r="M75" s="29">
        <v>3157397</v>
      </c>
      <c r="N75" s="29"/>
      <c r="O75" s="29"/>
      <c r="P75" s="29"/>
      <c r="Q75" s="29"/>
      <c r="R75" s="29"/>
      <c r="S75" s="29"/>
      <c r="T75" s="29"/>
      <c r="U75" s="29"/>
      <c r="V75" s="29">
        <v>4721773</v>
      </c>
      <c r="W75" s="29">
        <v>9000000</v>
      </c>
      <c r="X75" s="29"/>
      <c r="Y75" s="28"/>
      <c r="Z75" s="30">
        <v>18000000</v>
      </c>
    </row>
    <row r="76" spans="1:26" ht="13.5" hidden="1">
      <c r="A76" s="41" t="s">
        <v>112</v>
      </c>
      <c r="B76" s="31">
        <v>56306578</v>
      </c>
      <c r="C76" s="31"/>
      <c r="D76" s="32">
        <v>55560846</v>
      </c>
      <c r="E76" s="33">
        <v>55560846</v>
      </c>
      <c r="F76" s="33">
        <v>837257</v>
      </c>
      <c r="G76" s="33">
        <v>4331017</v>
      </c>
      <c r="H76" s="33">
        <v>2917539</v>
      </c>
      <c r="I76" s="33">
        <v>8085813</v>
      </c>
      <c r="J76" s="33">
        <v>2745385</v>
      </c>
      <c r="K76" s="33">
        <v>2923924</v>
      </c>
      <c r="L76" s="33"/>
      <c r="M76" s="33">
        <v>5669309</v>
      </c>
      <c r="N76" s="33"/>
      <c r="O76" s="33"/>
      <c r="P76" s="33"/>
      <c r="Q76" s="33"/>
      <c r="R76" s="33"/>
      <c r="S76" s="33"/>
      <c r="T76" s="33"/>
      <c r="U76" s="33"/>
      <c r="V76" s="33">
        <v>13755122</v>
      </c>
      <c r="W76" s="33">
        <v>28083996</v>
      </c>
      <c r="X76" s="33"/>
      <c r="Y76" s="32"/>
      <c r="Z76" s="34">
        <v>55560846</v>
      </c>
    </row>
    <row r="77" spans="1:26" ht="13.5" hidden="1">
      <c r="A77" s="36" t="s">
        <v>31</v>
      </c>
      <c r="B77" s="18">
        <v>5101993</v>
      </c>
      <c r="C77" s="18"/>
      <c r="D77" s="19">
        <v>4800000</v>
      </c>
      <c r="E77" s="20">
        <v>4800000</v>
      </c>
      <c r="F77" s="20">
        <v>233294</v>
      </c>
      <c r="G77" s="20">
        <v>124188</v>
      </c>
      <c r="H77" s="20">
        <v>210804</v>
      </c>
      <c r="I77" s="20">
        <v>568286</v>
      </c>
      <c r="J77" s="20">
        <v>165059</v>
      </c>
      <c r="K77" s="20">
        <v>161050</v>
      </c>
      <c r="L77" s="20"/>
      <c r="M77" s="20">
        <v>326109</v>
      </c>
      <c r="N77" s="20"/>
      <c r="O77" s="20"/>
      <c r="P77" s="20"/>
      <c r="Q77" s="20"/>
      <c r="R77" s="20"/>
      <c r="S77" s="20"/>
      <c r="T77" s="20"/>
      <c r="U77" s="20"/>
      <c r="V77" s="20">
        <v>894395</v>
      </c>
      <c r="W77" s="20">
        <v>2400000</v>
      </c>
      <c r="X77" s="20"/>
      <c r="Y77" s="19"/>
      <c r="Z77" s="22">
        <v>4800000</v>
      </c>
    </row>
    <row r="78" spans="1:26" ht="13.5" hidden="1">
      <c r="A78" s="37" t="s">
        <v>32</v>
      </c>
      <c r="B78" s="18">
        <v>36214018</v>
      </c>
      <c r="C78" s="18"/>
      <c r="D78" s="19">
        <v>47160846</v>
      </c>
      <c r="E78" s="20">
        <v>47160846</v>
      </c>
      <c r="F78" s="20">
        <v>582448</v>
      </c>
      <c r="G78" s="20">
        <v>4189280</v>
      </c>
      <c r="H78" s="20">
        <v>2667862</v>
      </c>
      <c r="I78" s="20">
        <v>7439590</v>
      </c>
      <c r="J78" s="20">
        <v>2550028</v>
      </c>
      <c r="K78" s="20">
        <v>2716249</v>
      </c>
      <c r="L78" s="20"/>
      <c r="M78" s="20">
        <v>5266277</v>
      </c>
      <c r="N78" s="20"/>
      <c r="O78" s="20"/>
      <c r="P78" s="20"/>
      <c r="Q78" s="20"/>
      <c r="R78" s="20"/>
      <c r="S78" s="20"/>
      <c r="T78" s="20"/>
      <c r="U78" s="20"/>
      <c r="V78" s="20">
        <v>12705867</v>
      </c>
      <c r="W78" s="20">
        <v>23883996</v>
      </c>
      <c r="X78" s="20"/>
      <c r="Y78" s="19"/>
      <c r="Z78" s="22">
        <v>47160846</v>
      </c>
    </row>
    <row r="79" spans="1:26" ht="13.5" hidden="1">
      <c r="A79" s="38" t="s">
        <v>105</v>
      </c>
      <c r="B79" s="18">
        <v>28721528</v>
      </c>
      <c r="C79" s="18"/>
      <c r="D79" s="19">
        <v>36906438</v>
      </c>
      <c r="E79" s="20">
        <v>36906438</v>
      </c>
      <c r="F79" s="20">
        <v>432682</v>
      </c>
      <c r="G79" s="20">
        <v>4077274</v>
      </c>
      <c r="H79" s="20">
        <v>2522386</v>
      </c>
      <c r="I79" s="20">
        <v>7032342</v>
      </c>
      <c r="J79" s="20">
        <v>2398899</v>
      </c>
      <c r="K79" s="20">
        <v>2598032</v>
      </c>
      <c r="L79" s="20"/>
      <c r="M79" s="20">
        <v>4996931</v>
      </c>
      <c r="N79" s="20"/>
      <c r="O79" s="20"/>
      <c r="P79" s="20"/>
      <c r="Q79" s="20"/>
      <c r="R79" s="20"/>
      <c r="S79" s="20"/>
      <c r="T79" s="20"/>
      <c r="U79" s="20"/>
      <c r="V79" s="20">
        <v>12029273</v>
      </c>
      <c r="W79" s="20">
        <v>18756792</v>
      </c>
      <c r="X79" s="20"/>
      <c r="Y79" s="19"/>
      <c r="Z79" s="22">
        <v>36906438</v>
      </c>
    </row>
    <row r="80" spans="1:26" ht="13.5" hidden="1">
      <c r="A80" s="38" t="s">
        <v>106</v>
      </c>
      <c r="B80" s="18">
        <v>3966210</v>
      </c>
      <c r="C80" s="18"/>
      <c r="D80" s="19">
        <v>6116616</v>
      </c>
      <c r="E80" s="20">
        <v>6116616</v>
      </c>
      <c r="F80" s="20">
        <v>57652</v>
      </c>
      <c r="G80" s="20">
        <v>53107</v>
      </c>
      <c r="H80" s="20">
        <v>69065</v>
      </c>
      <c r="I80" s="20">
        <v>179824</v>
      </c>
      <c r="J80" s="20">
        <v>79799</v>
      </c>
      <c r="K80" s="20">
        <v>54788</v>
      </c>
      <c r="L80" s="20"/>
      <c r="M80" s="20">
        <v>134587</v>
      </c>
      <c r="N80" s="20"/>
      <c r="O80" s="20"/>
      <c r="P80" s="20"/>
      <c r="Q80" s="20"/>
      <c r="R80" s="20"/>
      <c r="S80" s="20"/>
      <c r="T80" s="20"/>
      <c r="U80" s="20"/>
      <c r="V80" s="20">
        <v>314411</v>
      </c>
      <c r="W80" s="20">
        <v>3058308</v>
      </c>
      <c r="X80" s="20"/>
      <c r="Y80" s="19"/>
      <c r="Z80" s="22">
        <v>6116616</v>
      </c>
    </row>
    <row r="81" spans="1:26" ht="13.5" hidden="1">
      <c r="A81" s="38" t="s">
        <v>107</v>
      </c>
      <c r="B81" s="18">
        <v>2171008</v>
      </c>
      <c r="C81" s="18"/>
      <c r="D81" s="19">
        <v>2759256</v>
      </c>
      <c r="E81" s="20">
        <v>2759256</v>
      </c>
      <c r="F81" s="20">
        <v>58964</v>
      </c>
      <c r="G81" s="20">
        <v>35985</v>
      </c>
      <c r="H81" s="20">
        <v>49304</v>
      </c>
      <c r="I81" s="20">
        <v>144253</v>
      </c>
      <c r="J81" s="20">
        <v>44847</v>
      </c>
      <c r="K81" s="20">
        <v>38075</v>
      </c>
      <c r="L81" s="20"/>
      <c r="M81" s="20">
        <v>82922</v>
      </c>
      <c r="N81" s="20"/>
      <c r="O81" s="20"/>
      <c r="P81" s="20"/>
      <c r="Q81" s="20"/>
      <c r="R81" s="20"/>
      <c r="S81" s="20"/>
      <c r="T81" s="20"/>
      <c r="U81" s="20"/>
      <c r="V81" s="20">
        <v>227175</v>
      </c>
      <c r="W81" s="20">
        <v>1379628</v>
      </c>
      <c r="X81" s="20"/>
      <c r="Y81" s="19"/>
      <c r="Z81" s="22">
        <v>2759256</v>
      </c>
    </row>
    <row r="82" spans="1:26" ht="13.5" hidden="1">
      <c r="A82" s="38" t="s">
        <v>108</v>
      </c>
      <c r="B82" s="18">
        <v>1355272</v>
      </c>
      <c r="C82" s="18"/>
      <c r="D82" s="19">
        <v>1378536</v>
      </c>
      <c r="E82" s="20">
        <v>1378536</v>
      </c>
      <c r="F82" s="20">
        <v>33150</v>
      </c>
      <c r="G82" s="20">
        <v>22914</v>
      </c>
      <c r="H82" s="20">
        <v>27107</v>
      </c>
      <c r="I82" s="20">
        <v>83171</v>
      </c>
      <c r="J82" s="20">
        <v>26483</v>
      </c>
      <c r="K82" s="20">
        <v>25354</v>
      </c>
      <c r="L82" s="20"/>
      <c r="M82" s="20">
        <v>51837</v>
      </c>
      <c r="N82" s="20"/>
      <c r="O82" s="20"/>
      <c r="P82" s="20"/>
      <c r="Q82" s="20"/>
      <c r="R82" s="20"/>
      <c r="S82" s="20"/>
      <c r="T82" s="20"/>
      <c r="U82" s="20"/>
      <c r="V82" s="20">
        <v>135008</v>
      </c>
      <c r="W82" s="20">
        <v>689268</v>
      </c>
      <c r="X82" s="20"/>
      <c r="Y82" s="19"/>
      <c r="Z82" s="22">
        <v>1378536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14990567</v>
      </c>
      <c r="C84" s="27"/>
      <c r="D84" s="28">
        <v>3600000</v>
      </c>
      <c r="E84" s="29">
        <v>3600000</v>
      </c>
      <c r="F84" s="29">
        <v>21515</v>
      </c>
      <c r="G84" s="29">
        <v>17549</v>
      </c>
      <c r="H84" s="29">
        <v>38873</v>
      </c>
      <c r="I84" s="29">
        <v>77937</v>
      </c>
      <c r="J84" s="29">
        <v>30298</v>
      </c>
      <c r="K84" s="29">
        <v>46625</v>
      </c>
      <c r="L84" s="29"/>
      <c r="M84" s="29">
        <v>76923</v>
      </c>
      <c r="N84" s="29"/>
      <c r="O84" s="29"/>
      <c r="P84" s="29"/>
      <c r="Q84" s="29"/>
      <c r="R84" s="29"/>
      <c r="S84" s="29"/>
      <c r="T84" s="29"/>
      <c r="U84" s="29"/>
      <c r="V84" s="29">
        <v>154860</v>
      </c>
      <c r="W84" s="29">
        <v>1800000</v>
      </c>
      <c r="X84" s="29"/>
      <c r="Y84" s="28"/>
      <c r="Z84" s="30">
        <v>3600000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122556702</v>
      </c>
      <c r="C5" s="18">
        <v>0</v>
      </c>
      <c r="D5" s="58">
        <v>124692062</v>
      </c>
      <c r="E5" s="59">
        <v>124692062</v>
      </c>
      <c r="F5" s="59">
        <v>11578005</v>
      </c>
      <c r="G5" s="59">
        <v>3143306</v>
      </c>
      <c r="H5" s="59">
        <v>22679878</v>
      </c>
      <c r="I5" s="59">
        <v>37401189</v>
      </c>
      <c r="J5" s="59">
        <v>11340955</v>
      </c>
      <c r="K5" s="59">
        <v>11065753</v>
      </c>
      <c r="L5" s="59">
        <v>11105873</v>
      </c>
      <c r="M5" s="59">
        <v>33512581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70913770</v>
      </c>
      <c r="W5" s="59">
        <v>62346000</v>
      </c>
      <c r="X5" s="59">
        <v>8567770</v>
      </c>
      <c r="Y5" s="60">
        <v>13.74</v>
      </c>
      <c r="Z5" s="61">
        <v>124692062</v>
      </c>
    </row>
    <row r="6" spans="1:26" ht="13.5">
      <c r="A6" s="57" t="s">
        <v>32</v>
      </c>
      <c r="B6" s="18">
        <v>136000077</v>
      </c>
      <c r="C6" s="18">
        <v>0</v>
      </c>
      <c r="D6" s="58">
        <v>145025600</v>
      </c>
      <c r="E6" s="59">
        <v>145025600</v>
      </c>
      <c r="F6" s="59">
        <v>10569571</v>
      </c>
      <c r="G6" s="59">
        <v>13456148</v>
      </c>
      <c r="H6" s="59">
        <v>25780864</v>
      </c>
      <c r="I6" s="59">
        <v>49806583</v>
      </c>
      <c r="J6" s="59">
        <v>14411747</v>
      </c>
      <c r="K6" s="59">
        <v>14438270</v>
      </c>
      <c r="L6" s="59">
        <v>12824690</v>
      </c>
      <c r="M6" s="59">
        <v>41674707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91481290</v>
      </c>
      <c r="W6" s="59">
        <v>72512502</v>
      </c>
      <c r="X6" s="59">
        <v>18968788</v>
      </c>
      <c r="Y6" s="60">
        <v>26.16</v>
      </c>
      <c r="Z6" s="61">
        <v>145025600</v>
      </c>
    </row>
    <row r="7" spans="1:26" ht="13.5">
      <c r="A7" s="57" t="s">
        <v>33</v>
      </c>
      <c r="B7" s="18">
        <v>3558072</v>
      </c>
      <c r="C7" s="18">
        <v>0</v>
      </c>
      <c r="D7" s="58">
        <v>6900000</v>
      </c>
      <c r="E7" s="59">
        <v>6900000</v>
      </c>
      <c r="F7" s="59">
        <v>461609</v>
      </c>
      <c r="G7" s="59">
        <v>-593958</v>
      </c>
      <c r="H7" s="59">
        <v>45338</v>
      </c>
      <c r="I7" s="59">
        <v>-87011</v>
      </c>
      <c r="J7" s="59">
        <v>45578</v>
      </c>
      <c r="K7" s="59">
        <v>100900</v>
      </c>
      <c r="L7" s="59">
        <v>23201</v>
      </c>
      <c r="M7" s="59">
        <v>169679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82668</v>
      </c>
      <c r="W7" s="59">
        <v>3450000</v>
      </c>
      <c r="X7" s="59">
        <v>-3367332</v>
      </c>
      <c r="Y7" s="60">
        <v>-97.6</v>
      </c>
      <c r="Z7" s="61">
        <v>6900000</v>
      </c>
    </row>
    <row r="8" spans="1:26" ht="13.5">
      <c r="A8" s="57" t="s">
        <v>34</v>
      </c>
      <c r="B8" s="18">
        <v>555082376</v>
      </c>
      <c r="C8" s="18">
        <v>0</v>
      </c>
      <c r="D8" s="58">
        <v>393081713</v>
      </c>
      <c r="E8" s="59">
        <v>393081713</v>
      </c>
      <c r="F8" s="59">
        <v>161137000</v>
      </c>
      <c r="G8" s="59">
        <v>0</v>
      </c>
      <c r="H8" s="59">
        <v>0</v>
      </c>
      <c r="I8" s="59">
        <v>161137000</v>
      </c>
      <c r="J8" s="59">
        <v>0</v>
      </c>
      <c r="K8" s="59">
        <v>0</v>
      </c>
      <c r="L8" s="59">
        <v>118765419</v>
      </c>
      <c r="M8" s="59">
        <v>118765419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279902419</v>
      </c>
      <c r="W8" s="59">
        <v>270053000</v>
      </c>
      <c r="X8" s="59">
        <v>9849419</v>
      </c>
      <c r="Y8" s="60">
        <v>3.65</v>
      </c>
      <c r="Z8" s="61">
        <v>393081713</v>
      </c>
    </row>
    <row r="9" spans="1:26" ht="13.5">
      <c r="A9" s="57" t="s">
        <v>35</v>
      </c>
      <c r="B9" s="18">
        <v>69434553</v>
      </c>
      <c r="C9" s="18">
        <v>0</v>
      </c>
      <c r="D9" s="58">
        <v>72299938</v>
      </c>
      <c r="E9" s="59">
        <v>72299938</v>
      </c>
      <c r="F9" s="59">
        <v>3684158</v>
      </c>
      <c r="G9" s="59">
        <v>-229669</v>
      </c>
      <c r="H9" s="59">
        <v>7781397</v>
      </c>
      <c r="I9" s="59">
        <v>11235886</v>
      </c>
      <c r="J9" s="59">
        <v>4970710</v>
      </c>
      <c r="K9" s="59">
        <v>5468863</v>
      </c>
      <c r="L9" s="59">
        <v>4400127</v>
      </c>
      <c r="M9" s="59">
        <v>14839700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26075586</v>
      </c>
      <c r="W9" s="59">
        <v>35652000</v>
      </c>
      <c r="X9" s="59">
        <v>-9576414</v>
      </c>
      <c r="Y9" s="60">
        <v>-26.86</v>
      </c>
      <c r="Z9" s="61">
        <v>72299938</v>
      </c>
    </row>
    <row r="10" spans="1:26" ht="25.5">
      <c r="A10" s="62" t="s">
        <v>97</v>
      </c>
      <c r="B10" s="63">
        <f>SUM(B5:B9)</f>
        <v>886631780</v>
      </c>
      <c r="C10" s="63">
        <f>SUM(C5:C9)</f>
        <v>0</v>
      </c>
      <c r="D10" s="64">
        <f aca="true" t="shared" si="0" ref="D10:Z10">SUM(D5:D9)</f>
        <v>741999313</v>
      </c>
      <c r="E10" s="65">
        <f t="shared" si="0"/>
        <v>741999313</v>
      </c>
      <c r="F10" s="65">
        <f t="shared" si="0"/>
        <v>187430343</v>
      </c>
      <c r="G10" s="65">
        <f t="shared" si="0"/>
        <v>15775827</v>
      </c>
      <c r="H10" s="65">
        <f t="shared" si="0"/>
        <v>56287477</v>
      </c>
      <c r="I10" s="65">
        <f t="shared" si="0"/>
        <v>259493647</v>
      </c>
      <c r="J10" s="65">
        <f t="shared" si="0"/>
        <v>30768990</v>
      </c>
      <c r="K10" s="65">
        <f t="shared" si="0"/>
        <v>31073786</v>
      </c>
      <c r="L10" s="65">
        <f t="shared" si="0"/>
        <v>147119310</v>
      </c>
      <c r="M10" s="65">
        <f t="shared" si="0"/>
        <v>208962086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468455733</v>
      </c>
      <c r="W10" s="65">
        <f t="shared" si="0"/>
        <v>444013502</v>
      </c>
      <c r="X10" s="65">
        <f t="shared" si="0"/>
        <v>24442231</v>
      </c>
      <c r="Y10" s="66">
        <f>+IF(W10&lt;&gt;0,(X10/W10)*100,0)</f>
        <v>5.504839580306276</v>
      </c>
      <c r="Z10" s="67">
        <f t="shared" si="0"/>
        <v>741999313</v>
      </c>
    </row>
    <row r="11" spans="1:26" ht="13.5">
      <c r="A11" s="57" t="s">
        <v>36</v>
      </c>
      <c r="B11" s="18">
        <v>180634674</v>
      </c>
      <c r="C11" s="18">
        <v>0</v>
      </c>
      <c r="D11" s="58">
        <v>233217586</v>
      </c>
      <c r="E11" s="59">
        <v>233217586</v>
      </c>
      <c r="F11" s="59">
        <v>15261606</v>
      </c>
      <c r="G11" s="59">
        <v>14917033</v>
      </c>
      <c r="H11" s="59">
        <v>18549213</v>
      </c>
      <c r="I11" s="59">
        <v>48727852</v>
      </c>
      <c r="J11" s="59">
        <v>15903884</v>
      </c>
      <c r="K11" s="59">
        <v>15837155</v>
      </c>
      <c r="L11" s="59">
        <v>17595712</v>
      </c>
      <c r="M11" s="59">
        <v>49336751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98064603</v>
      </c>
      <c r="W11" s="59">
        <v>133410020</v>
      </c>
      <c r="X11" s="59">
        <v>-35345417</v>
      </c>
      <c r="Y11" s="60">
        <v>-26.49</v>
      </c>
      <c r="Z11" s="61">
        <v>233217586</v>
      </c>
    </row>
    <row r="12" spans="1:26" ht="13.5">
      <c r="A12" s="57" t="s">
        <v>37</v>
      </c>
      <c r="B12" s="18">
        <v>24202403</v>
      </c>
      <c r="C12" s="18">
        <v>0</v>
      </c>
      <c r="D12" s="58">
        <v>28852380</v>
      </c>
      <c r="E12" s="59">
        <v>28852380</v>
      </c>
      <c r="F12" s="59">
        <v>1539162</v>
      </c>
      <c r="G12" s="59">
        <v>1539162</v>
      </c>
      <c r="H12" s="59">
        <v>1569939</v>
      </c>
      <c r="I12" s="59">
        <v>4648263</v>
      </c>
      <c r="J12" s="59">
        <v>1558114</v>
      </c>
      <c r="K12" s="59">
        <v>1558114</v>
      </c>
      <c r="L12" s="59">
        <v>1557007</v>
      </c>
      <c r="M12" s="59">
        <v>4673235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9321498</v>
      </c>
      <c r="W12" s="59">
        <v>14425998</v>
      </c>
      <c r="X12" s="59">
        <v>-5104500</v>
      </c>
      <c r="Y12" s="60">
        <v>-35.38</v>
      </c>
      <c r="Z12" s="61">
        <v>28852380</v>
      </c>
    </row>
    <row r="13" spans="1:26" ht="13.5">
      <c r="A13" s="57" t="s">
        <v>98</v>
      </c>
      <c r="B13" s="18">
        <v>169327757</v>
      </c>
      <c r="C13" s="18">
        <v>0</v>
      </c>
      <c r="D13" s="58">
        <v>130138300</v>
      </c>
      <c r="E13" s="59">
        <v>130138300</v>
      </c>
      <c r="F13" s="59">
        <v>10844852</v>
      </c>
      <c r="G13" s="59">
        <v>10844852</v>
      </c>
      <c r="H13" s="59">
        <v>10844852</v>
      </c>
      <c r="I13" s="59">
        <v>32534556</v>
      </c>
      <c r="J13" s="59">
        <v>10844852</v>
      </c>
      <c r="K13" s="59">
        <v>10844852</v>
      </c>
      <c r="L13" s="59">
        <v>10847126</v>
      </c>
      <c r="M13" s="59">
        <v>32536830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65071386</v>
      </c>
      <c r="W13" s="59">
        <v>65068998</v>
      </c>
      <c r="X13" s="59">
        <v>2388</v>
      </c>
      <c r="Y13" s="60">
        <v>0</v>
      </c>
      <c r="Z13" s="61">
        <v>130138300</v>
      </c>
    </row>
    <row r="14" spans="1:26" ht="13.5">
      <c r="A14" s="57" t="s">
        <v>38</v>
      </c>
      <c r="B14" s="18">
        <v>7323040</v>
      </c>
      <c r="C14" s="18">
        <v>0</v>
      </c>
      <c r="D14" s="58">
        <v>7000000</v>
      </c>
      <c r="E14" s="59">
        <v>7000000</v>
      </c>
      <c r="F14" s="59">
        <v>0</v>
      </c>
      <c r="G14" s="59">
        <v>0</v>
      </c>
      <c r="H14" s="59">
        <v>133178</v>
      </c>
      <c r="I14" s="59">
        <v>133178</v>
      </c>
      <c r="J14" s="59">
        <v>0</v>
      </c>
      <c r="K14" s="59">
        <v>0</v>
      </c>
      <c r="L14" s="59">
        <v>1430438</v>
      </c>
      <c r="M14" s="59">
        <v>1430438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1563616</v>
      </c>
      <c r="W14" s="59">
        <v>2000000</v>
      </c>
      <c r="X14" s="59">
        <v>-436384</v>
      </c>
      <c r="Y14" s="60">
        <v>-21.82</v>
      </c>
      <c r="Z14" s="61">
        <v>7000000</v>
      </c>
    </row>
    <row r="15" spans="1:26" ht="13.5">
      <c r="A15" s="57" t="s">
        <v>39</v>
      </c>
      <c r="B15" s="18">
        <v>109501320</v>
      </c>
      <c r="C15" s="18">
        <v>0</v>
      </c>
      <c r="D15" s="58">
        <v>86057500</v>
      </c>
      <c r="E15" s="59">
        <v>86057500</v>
      </c>
      <c r="F15" s="59">
        <v>3857651</v>
      </c>
      <c r="G15" s="59">
        <v>7522069</v>
      </c>
      <c r="H15" s="59">
        <v>3055573</v>
      </c>
      <c r="I15" s="59">
        <v>14435293</v>
      </c>
      <c r="J15" s="59">
        <v>16416820</v>
      </c>
      <c r="K15" s="59">
        <v>792445</v>
      </c>
      <c r="L15" s="59">
        <v>9433654</v>
      </c>
      <c r="M15" s="59">
        <v>26642919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41078212</v>
      </c>
      <c r="W15" s="59">
        <v>40200000</v>
      </c>
      <c r="X15" s="59">
        <v>878212</v>
      </c>
      <c r="Y15" s="60">
        <v>2.18</v>
      </c>
      <c r="Z15" s="61">
        <v>86057500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422297340</v>
      </c>
      <c r="C17" s="18">
        <v>0</v>
      </c>
      <c r="D17" s="58">
        <v>373250780</v>
      </c>
      <c r="E17" s="59">
        <v>373250780</v>
      </c>
      <c r="F17" s="59">
        <v>30742818</v>
      </c>
      <c r="G17" s="59">
        <v>26387085</v>
      </c>
      <c r="H17" s="59">
        <v>25828035</v>
      </c>
      <c r="I17" s="59">
        <v>82957938</v>
      </c>
      <c r="J17" s="59">
        <v>31092396</v>
      </c>
      <c r="K17" s="59">
        <v>24468657</v>
      </c>
      <c r="L17" s="59">
        <v>61603106</v>
      </c>
      <c r="M17" s="59">
        <v>117164159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200122097</v>
      </c>
      <c r="W17" s="59">
        <v>221712836</v>
      </c>
      <c r="X17" s="59">
        <v>-21590739</v>
      </c>
      <c r="Y17" s="60">
        <v>-9.74</v>
      </c>
      <c r="Z17" s="61">
        <v>373250780</v>
      </c>
    </row>
    <row r="18" spans="1:26" ht="13.5">
      <c r="A18" s="69" t="s">
        <v>42</v>
      </c>
      <c r="B18" s="70">
        <f>SUM(B11:B17)</f>
        <v>913286534</v>
      </c>
      <c r="C18" s="70">
        <f>SUM(C11:C17)</f>
        <v>0</v>
      </c>
      <c r="D18" s="71">
        <f aca="true" t="shared" si="1" ref="D18:Z18">SUM(D11:D17)</f>
        <v>858516546</v>
      </c>
      <c r="E18" s="72">
        <f t="shared" si="1"/>
        <v>858516546</v>
      </c>
      <c r="F18" s="72">
        <f t="shared" si="1"/>
        <v>62246089</v>
      </c>
      <c r="G18" s="72">
        <f t="shared" si="1"/>
        <v>61210201</v>
      </c>
      <c r="H18" s="72">
        <f t="shared" si="1"/>
        <v>59980790</v>
      </c>
      <c r="I18" s="72">
        <f t="shared" si="1"/>
        <v>183437080</v>
      </c>
      <c r="J18" s="72">
        <f t="shared" si="1"/>
        <v>75816066</v>
      </c>
      <c r="K18" s="72">
        <f t="shared" si="1"/>
        <v>53501223</v>
      </c>
      <c r="L18" s="72">
        <f t="shared" si="1"/>
        <v>102467043</v>
      </c>
      <c r="M18" s="72">
        <f t="shared" si="1"/>
        <v>231784332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415221412</v>
      </c>
      <c r="W18" s="72">
        <f t="shared" si="1"/>
        <v>476817852</v>
      </c>
      <c r="X18" s="72">
        <f t="shared" si="1"/>
        <v>-61596440</v>
      </c>
      <c r="Y18" s="66">
        <f>+IF(W18&lt;&gt;0,(X18/W18)*100,0)</f>
        <v>-12.918232767845279</v>
      </c>
      <c r="Z18" s="73">
        <f t="shared" si="1"/>
        <v>858516546</v>
      </c>
    </row>
    <row r="19" spans="1:26" ht="13.5">
      <c r="A19" s="69" t="s">
        <v>43</v>
      </c>
      <c r="B19" s="74">
        <f>+B10-B18</f>
        <v>-26654754</v>
      </c>
      <c r="C19" s="74">
        <f>+C10-C18</f>
        <v>0</v>
      </c>
      <c r="D19" s="75">
        <f aca="true" t="shared" si="2" ref="D19:Z19">+D10-D18</f>
        <v>-116517233</v>
      </c>
      <c r="E19" s="76">
        <f t="shared" si="2"/>
        <v>-116517233</v>
      </c>
      <c r="F19" s="76">
        <f t="shared" si="2"/>
        <v>125184254</v>
      </c>
      <c r="G19" s="76">
        <f t="shared" si="2"/>
        <v>-45434374</v>
      </c>
      <c r="H19" s="76">
        <f t="shared" si="2"/>
        <v>-3693313</v>
      </c>
      <c r="I19" s="76">
        <f t="shared" si="2"/>
        <v>76056567</v>
      </c>
      <c r="J19" s="76">
        <f t="shared" si="2"/>
        <v>-45047076</v>
      </c>
      <c r="K19" s="76">
        <f t="shared" si="2"/>
        <v>-22427437</v>
      </c>
      <c r="L19" s="76">
        <f t="shared" si="2"/>
        <v>44652267</v>
      </c>
      <c r="M19" s="76">
        <f t="shared" si="2"/>
        <v>-22822246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53234321</v>
      </c>
      <c r="W19" s="76">
        <f>IF(E10=E18,0,W10-W18)</f>
        <v>-32804350</v>
      </c>
      <c r="X19" s="76">
        <f t="shared" si="2"/>
        <v>86038671</v>
      </c>
      <c r="Y19" s="77">
        <f>+IF(W19&lt;&gt;0,(X19/W19)*100,0)</f>
        <v>-262.2782374898451</v>
      </c>
      <c r="Z19" s="78">
        <f t="shared" si="2"/>
        <v>-116517233</v>
      </c>
    </row>
    <row r="20" spans="1:26" ht="13.5">
      <c r="A20" s="57" t="s">
        <v>44</v>
      </c>
      <c r="B20" s="18">
        <v>0</v>
      </c>
      <c r="C20" s="18">
        <v>0</v>
      </c>
      <c r="D20" s="58">
        <v>204883000</v>
      </c>
      <c r="E20" s="59">
        <v>204883000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204883000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-26654754</v>
      </c>
      <c r="C22" s="85">
        <f>SUM(C19:C21)</f>
        <v>0</v>
      </c>
      <c r="D22" s="86">
        <f aca="true" t="shared" si="3" ref="D22:Z22">SUM(D19:D21)</f>
        <v>88365767</v>
      </c>
      <c r="E22" s="87">
        <f t="shared" si="3"/>
        <v>88365767</v>
      </c>
      <c r="F22" s="87">
        <f t="shared" si="3"/>
        <v>125184254</v>
      </c>
      <c r="G22" s="87">
        <f t="shared" si="3"/>
        <v>-45434374</v>
      </c>
      <c r="H22" s="87">
        <f t="shared" si="3"/>
        <v>-3693313</v>
      </c>
      <c r="I22" s="87">
        <f t="shared" si="3"/>
        <v>76056567</v>
      </c>
      <c r="J22" s="87">
        <f t="shared" si="3"/>
        <v>-45047076</v>
      </c>
      <c r="K22" s="87">
        <f t="shared" si="3"/>
        <v>-22427437</v>
      </c>
      <c r="L22" s="87">
        <f t="shared" si="3"/>
        <v>44652267</v>
      </c>
      <c r="M22" s="87">
        <f t="shared" si="3"/>
        <v>-22822246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53234321</v>
      </c>
      <c r="W22" s="87">
        <f t="shared" si="3"/>
        <v>-32804350</v>
      </c>
      <c r="X22" s="87">
        <f t="shared" si="3"/>
        <v>86038671</v>
      </c>
      <c r="Y22" s="88">
        <f>+IF(W22&lt;&gt;0,(X22/W22)*100,0)</f>
        <v>-262.2782374898451</v>
      </c>
      <c r="Z22" s="89">
        <f t="shared" si="3"/>
        <v>88365767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-26654754</v>
      </c>
      <c r="C24" s="74">
        <f>SUM(C22:C23)</f>
        <v>0</v>
      </c>
      <c r="D24" s="75">
        <f aca="true" t="shared" si="4" ref="D24:Z24">SUM(D22:D23)</f>
        <v>88365767</v>
      </c>
      <c r="E24" s="76">
        <f t="shared" si="4"/>
        <v>88365767</v>
      </c>
      <c r="F24" s="76">
        <f t="shared" si="4"/>
        <v>125184254</v>
      </c>
      <c r="G24" s="76">
        <f t="shared" si="4"/>
        <v>-45434374</v>
      </c>
      <c r="H24" s="76">
        <f t="shared" si="4"/>
        <v>-3693313</v>
      </c>
      <c r="I24" s="76">
        <f t="shared" si="4"/>
        <v>76056567</v>
      </c>
      <c r="J24" s="76">
        <f t="shared" si="4"/>
        <v>-45047076</v>
      </c>
      <c r="K24" s="76">
        <f t="shared" si="4"/>
        <v>-22427437</v>
      </c>
      <c r="L24" s="76">
        <f t="shared" si="4"/>
        <v>44652267</v>
      </c>
      <c r="M24" s="76">
        <f t="shared" si="4"/>
        <v>-22822246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53234321</v>
      </c>
      <c r="W24" s="76">
        <f t="shared" si="4"/>
        <v>-32804350</v>
      </c>
      <c r="X24" s="76">
        <f t="shared" si="4"/>
        <v>86038671</v>
      </c>
      <c r="Y24" s="77">
        <f>+IF(W24&lt;&gt;0,(X24/W24)*100,0)</f>
        <v>-262.2782374898451</v>
      </c>
      <c r="Z24" s="78">
        <f t="shared" si="4"/>
        <v>88365767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324166114</v>
      </c>
      <c r="C27" s="21">
        <v>0</v>
      </c>
      <c r="D27" s="98">
        <v>241734000</v>
      </c>
      <c r="E27" s="99">
        <v>241734000</v>
      </c>
      <c r="F27" s="99">
        <v>4917941</v>
      </c>
      <c r="G27" s="99">
        <v>14322129</v>
      </c>
      <c r="H27" s="99">
        <v>13659716</v>
      </c>
      <c r="I27" s="99">
        <v>32899786</v>
      </c>
      <c r="J27" s="99">
        <v>17353835</v>
      </c>
      <c r="K27" s="99">
        <v>3066708</v>
      </c>
      <c r="L27" s="99">
        <v>29830574</v>
      </c>
      <c r="M27" s="99">
        <v>50251117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83150903</v>
      </c>
      <c r="W27" s="99">
        <v>120867000</v>
      </c>
      <c r="X27" s="99">
        <v>-37716097</v>
      </c>
      <c r="Y27" s="100">
        <v>-31.2</v>
      </c>
      <c r="Z27" s="101">
        <v>241734000</v>
      </c>
    </row>
    <row r="28" spans="1:26" ht="13.5">
      <c r="A28" s="102" t="s">
        <v>44</v>
      </c>
      <c r="B28" s="18">
        <v>230067396</v>
      </c>
      <c r="C28" s="18">
        <v>0</v>
      </c>
      <c r="D28" s="58">
        <v>204884000</v>
      </c>
      <c r="E28" s="59">
        <v>204884000</v>
      </c>
      <c r="F28" s="59">
        <v>4917941</v>
      </c>
      <c r="G28" s="59">
        <v>14314009</v>
      </c>
      <c r="H28" s="59">
        <v>10186247</v>
      </c>
      <c r="I28" s="59">
        <v>29418197</v>
      </c>
      <c r="J28" s="59">
        <v>17262072</v>
      </c>
      <c r="K28" s="59">
        <v>1020548</v>
      </c>
      <c r="L28" s="59">
        <v>25680926</v>
      </c>
      <c r="M28" s="59">
        <v>43963546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73381743</v>
      </c>
      <c r="W28" s="59">
        <v>102442000</v>
      </c>
      <c r="X28" s="59">
        <v>-29060257</v>
      </c>
      <c r="Y28" s="60">
        <v>-28.37</v>
      </c>
      <c r="Z28" s="61">
        <v>204884000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14000000</v>
      </c>
      <c r="E30" s="59">
        <v>14000000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1578950</v>
      </c>
      <c r="L30" s="59">
        <v>0</v>
      </c>
      <c r="M30" s="59">
        <v>1578950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1578950</v>
      </c>
      <c r="W30" s="59">
        <v>7000000</v>
      </c>
      <c r="X30" s="59">
        <v>-5421050</v>
      </c>
      <c r="Y30" s="60">
        <v>-77.44</v>
      </c>
      <c r="Z30" s="61">
        <v>14000000</v>
      </c>
    </row>
    <row r="31" spans="1:26" ht="13.5">
      <c r="A31" s="57" t="s">
        <v>49</v>
      </c>
      <c r="B31" s="18">
        <v>94098718</v>
      </c>
      <c r="C31" s="18">
        <v>0</v>
      </c>
      <c r="D31" s="58">
        <v>22850000</v>
      </c>
      <c r="E31" s="59">
        <v>22850000</v>
      </c>
      <c r="F31" s="59">
        <v>0</v>
      </c>
      <c r="G31" s="59">
        <v>8120</v>
      </c>
      <c r="H31" s="59">
        <v>3473469</v>
      </c>
      <c r="I31" s="59">
        <v>3481589</v>
      </c>
      <c r="J31" s="59">
        <v>91763</v>
      </c>
      <c r="K31" s="59">
        <v>467210</v>
      </c>
      <c r="L31" s="59">
        <v>4149648</v>
      </c>
      <c r="M31" s="59">
        <v>4708621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8190210</v>
      </c>
      <c r="W31" s="59">
        <v>11425000</v>
      </c>
      <c r="X31" s="59">
        <v>-3234790</v>
      </c>
      <c r="Y31" s="60">
        <v>-28.31</v>
      </c>
      <c r="Z31" s="61">
        <v>22850000</v>
      </c>
    </row>
    <row r="32" spans="1:26" ht="13.5">
      <c r="A32" s="69" t="s">
        <v>50</v>
      </c>
      <c r="B32" s="21">
        <f>SUM(B28:B31)</f>
        <v>324166114</v>
      </c>
      <c r="C32" s="21">
        <f>SUM(C28:C31)</f>
        <v>0</v>
      </c>
      <c r="D32" s="98">
        <f aca="true" t="shared" si="5" ref="D32:Z32">SUM(D28:D31)</f>
        <v>241734000</v>
      </c>
      <c r="E32" s="99">
        <f t="shared" si="5"/>
        <v>241734000</v>
      </c>
      <c r="F32" s="99">
        <f t="shared" si="5"/>
        <v>4917941</v>
      </c>
      <c r="G32" s="99">
        <f t="shared" si="5"/>
        <v>14322129</v>
      </c>
      <c r="H32" s="99">
        <f t="shared" si="5"/>
        <v>13659716</v>
      </c>
      <c r="I32" s="99">
        <f t="shared" si="5"/>
        <v>32899786</v>
      </c>
      <c r="J32" s="99">
        <f t="shared" si="5"/>
        <v>17353835</v>
      </c>
      <c r="K32" s="99">
        <f t="shared" si="5"/>
        <v>3066708</v>
      </c>
      <c r="L32" s="99">
        <f t="shared" si="5"/>
        <v>29830574</v>
      </c>
      <c r="M32" s="99">
        <f t="shared" si="5"/>
        <v>50251117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83150903</v>
      </c>
      <c r="W32" s="99">
        <f t="shared" si="5"/>
        <v>120867000</v>
      </c>
      <c r="X32" s="99">
        <f t="shared" si="5"/>
        <v>-37716097</v>
      </c>
      <c r="Y32" s="100">
        <f>+IF(W32&lt;&gt;0,(X32/W32)*100,0)</f>
        <v>-31.20462740036569</v>
      </c>
      <c r="Z32" s="101">
        <f t="shared" si="5"/>
        <v>241734000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354005028</v>
      </c>
      <c r="C35" s="18">
        <v>0</v>
      </c>
      <c r="D35" s="58">
        <v>304173000</v>
      </c>
      <c r="E35" s="59">
        <v>304173000</v>
      </c>
      <c r="F35" s="59">
        <v>499573152</v>
      </c>
      <c r="G35" s="59">
        <v>499573152</v>
      </c>
      <c r="H35" s="59">
        <v>468021051</v>
      </c>
      <c r="I35" s="59">
        <v>468021051</v>
      </c>
      <c r="J35" s="59">
        <v>394017398</v>
      </c>
      <c r="K35" s="59">
        <v>377160945</v>
      </c>
      <c r="L35" s="59">
        <v>424140901</v>
      </c>
      <c r="M35" s="59">
        <v>424140901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424140901</v>
      </c>
      <c r="W35" s="59">
        <v>152086500</v>
      </c>
      <c r="X35" s="59">
        <v>272054401</v>
      </c>
      <c r="Y35" s="60">
        <v>178.88</v>
      </c>
      <c r="Z35" s="61">
        <v>304173000</v>
      </c>
    </row>
    <row r="36" spans="1:26" ht="13.5">
      <c r="A36" s="57" t="s">
        <v>53</v>
      </c>
      <c r="B36" s="18">
        <v>3399395113</v>
      </c>
      <c r="C36" s="18">
        <v>0</v>
      </c>
      <c r="D36" s="58">
        <v>1524137000</v>
      </c>
      <c r="E36" s="59">
        <v>1524137000</v>
      </c>
      <c r="F36" s="59">
        <v>1312784252</v>
      </c>
      <c r="G36" s="59">
        <v>1312784252</v>
      </c>
      <c r="H36" s="59">
        <v>3388067751</v>
      </c>
      <c r="I36" s="59">
        <v>3388067751</v>
      </c>
      <c r="J36" s="59">
        <v>3388067751</v>
      </c>
      <c r="K36" s="59">
        <v>3384314431</v>
      </c>
      <c r="L36" s="59">
        <v>3401725480</v>
      </c>
      <c r="M36" s="59">
        <v>3401725480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3401725480</v>
      </c>
      <c r="W36" s="59">
        <v>762068500</v>
      </c>
      <c r="X36" s="59">
        <v>2639656980</v>
      </c>
      <c r="Y36" s="60">
        <v>346.38</v>
      </c>
      <c r="Z36" s="61">
        <v>1524137000</v>
      </c>
    </row>
    <row r="37" spans="1:26" ht="13.5">
      <c r="A37" s="57" t="s">
        <v>54</v>
      </c>
      <c r="B37" s="18">
        <v>195744004</v>
      </c>
      <c r="C37" s="18">
        <v>0</v>
      </c>
      <c r="D37" s="58">
        <v>48815000</v>
      </c>
      <c r="E37" s="59">
        <v>48815000</v>
      </c>
      <c r="F37" s="59">
        <v>273404075</v>
      </c>
      <c r="G37" s="59">
        <v>273404075</v>
      </c>
      <c r="H37" s="59">
        <v>258441172</v>
      </c>
      <c r="I37" s="59">
        <v>258441172</v>
      </c>
      <c r="J37" s="59">
        <v>228959980</v>
      </c>
      <c r="K37" s="59">
        <v>229958681</v>
      </c>
      <c r="L37" s="59">
        <v>236339740</v>
      </c>
      <c r="M37" s="59">
        <v>236339740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236339740</v>
      </c>
      <c r="W37" s="59">
        <v>24407500</v>
      </c>
      <c r="X37" s="59">
        <v>211932240</v>
      </c>
      <c r="Y37" s="60">
        <v>868.31</v>
      </c>
      <c r="Z37" s="61">
        <v>48815000</v>
      </c>
    </row>
    <row r="38" spans="1:26" ht="13.5">
      <c r="A38" s="57" t="s">
        <v>55</v>
      </c>
      <c r="B38" s="18">
        <v>69463310</v>
      </c>
      <c r="C38" s="18">
        <v>0</v>
      </c>
      <c r="D38" s="58">
        <v>79053000</v>
      </c>
      <c r="E38" s="59">
        <v>79053000</v>
      </c>
      <c r="F38" s="59">
        <v>65957140</v>
      </c>
      <c r="G38" s="59">
        <v>65957140</v>
      </c>
      <c r="H38" s="59">
        <v>63931596</v>
      </c>
      <c r="I38" s="59">
        <v>63931596</v>
      </c>
      <c r="J38" s="59">
        <v>64456208</v>
      </c>
      <c r="K38" s="59">
        <v>65275167</v>
      </c>
      <c r="L38" s="59">
        <v>78632847</v>
      </c>
      <c r="M38" s="59">
        <v>78632847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78632847</v>
      </c>
      <c r="W38" s="59">
        <v>39526500</v>
      </c>
      <c r="X38" s="59">
        <v>39106347</v>
      </c>
      <c r="Y38" s="60">
        <v>98.94</v>
      </c>
      <c r="Z38" s="61">
        <v>79053000</v>
      </c>
    </row>
    <row r="39" spans="1:26" ht="13.5">
      <c r="A39" s="57" t="s">
        <v>56</v>
      </c>
      <c r="B39" s="18">
        <v>3488192827</v>
      </c>
      <c r="C39" s="18">
        <v>0</v>
      </c>
      <c r="D39" s="58">
        <v>1700442000</v>
      </c>
      <c r="E39" s="59">
        <v>1700442000</v>
      </c>
      <c r="F39" s="59">
        <v>1472996189</v>
      </c>
      <c r="G39" s="59">
        <v>1472996189</v>
      </c>
      <c r="H39" s="59">
        <v>3533716034</v>
      </c>
      <c r="I39" s="59">
        <v>3533716034</v>
      </c>
      <c r="J39" s="59">
        <v>3488668961</v>
      </c>
      <c r="K39" s="59">
        <v>3466241528</v>
      </c>
      <c r="L39" s="59">
        <v>3510893794</v>
      </c>
      <c r="M39" s="59">
        <v>3510893794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3510893794</v>
      </c>
      <c r="W39" s="59">
        <v>850221000</v>
      </c>
      <c r="X39" s="59">
        <v>2660672794</v>
      </c>
      <c r="Y39" s="60">
        <v>312.94</v>
      </c>
      <c r="Z39" s="61">
        <v>1700442000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301870271</v>
      </c>
      <c r="C42" s="18">
        <v>0</v>
      </c>
      <c r="D42" s="58">
        <v>217954994</v>
      </c>
      <c r="E42" s="59">
        <v>217954994</v>
      </c>
      <c r="F42" s="59">
        <v>136561197</v>
      </c>
      <c r="G42" s="59">
        <v>-54933468</v>
      </c>
      <c r="H42" s="59">
        <v>-21444989</v>
      </c>
      <c r="I42" s="59">
        <v>60182740</v>
      </c>
      <c r="J42" s="59">
        <v>2358766</v>
      </c>
      <c r="K42" s="59">
        <v>8404267</v>
      </c>
      <c r="L42" s="59">
        <v>55153638</v>
      </c>
      <c r="M42" s="59">
        <v>65916671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126099411</v>
      </c>
      <c r="W42" s="59">
        <v>217469132</v>
      </c>
      <c r="X42" s="59">
        <v>-91369721</v>
      </c>
      <c r="Y42" s="60">
        <v>-42.02</v>
      </c>
      <c r="Z42" s="61">
        <v>217954994</v>
      </c>
    </row>
    <row r="43" spans="1:26" ht="13.5">
      <c r="A43" s="57" t="s">
        <v>59</v>
      </c>
      <c r="B43" s="18">
        <v>-324166114</v>
      </c>
      <c r="C43" s="18">
        <v>0</v>
      </c>
      <c r="D43" s="58">
        <v>-241733287</v>
      </c>
      <c r="E43" s="59">
        <v>-241733287</v>
      </c>
      <c r="F43" s="59">
        <v>-4338870</v>
      </c>
      <c r="G43" s="59">
        <v>-14322129</v>
      </c>
      <c r="H43" s="59">
        <v>-13659716</v>
      </c>
      <c r="I43" s="59">
        <v>-32320715</v>
      </c>
      <c r="J43" s="59">
        <v>-17353835</v>
      </c>
      <c r="K43" s="59">
        <v>-3066708</v>
      </c>
      <c r="L43" s="59">
        <v>-29830574</v>
      </c>
      <c r="M43" s="59">
        <v>-50251117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-82571832</v>
      </c>
      <c r="W43" s="59">
        <v>-119227000</v>
      </c>
      <c r="X43" s="59">
        <v>36655168</v>
      </c>
      <c r="Y43" s="60">
        <v>-30.74</v>
      </c>
      <c r="Z43" s="61">
        <v>-241733287</v>
      </c>
    </row>
    <row r="44" spans="1:26" ht="13.5">
      <c r="A44" s="57" t="s">
        <v>60</v>
      </c>
      <c r="B44" s="18">
        <v>-7327263</v>
      </c>
      <c r="C44" s="18">
        <v>0</v>
      </c>
      <c r="D44" s="58">
        <v>4500000</v>
      </c>
      <c r="E44" s="59">
        <v>4500000</v>
      </c>
      <c r="F44" s="59">
        <v>0</v>
      </c>
      <c r="G44" s="59">
        <v>0</v>
      </c>
      <c r="H44" s="59">
        <v>0</v>
      </c>
      <c r="I44" s="59">
        <v>0</v>
      </c>
      <c r="J44" s="59">
        <v>-127800</v>
      </c>
      <c r="K44" s="59">
        <v>0</v>
      </c>
      <c r="L44" s="59">
        <v>0</v>
      </c>
      <c r="M44" s="59">
        <v>-127800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-127800</v>
      </c>
      <c r="W44" s="59">
        <v>-4750000</v>
      </c>
      <c r="X44" s="59">
        <v>4622200</v>
      </c>
      <c r="Y44" s="60">
        <v>-97.31</v>
      </c>
      <c r="Z44" s="61">
        <v>4500000</v>
      </c>
    </row>
    <row r="45" spans="1:26" ht="13.5">
      <c r="A45" s="69" t="s">
        <v>61</v>
      </c>
      <c r="B45" s="21">
        <v>1358488</v>
      </c>
      <c r="C45" s="21">
        <v>0</v>
      </c>
      <c r="D45" s="98">
        <v>11703707</v>
      </c>
      <c r="E45" s="99">
        <v>11703707</v>
      </c>
      <c r="F45" s="99">
        <v>136319008</v>
      </c>
      <c r="G45" s="99">
        <v>67063411</v>
      </c>
      <c r="H45" s="99">
        <v>31958706</v>
      </c>
      <c r="I45" s="99">
        <v>31958706</v>
      </c>
      <c r="J45" s="99">
        <v>16835837</v>
      </c>
      <c r="K45" s="99">
        <v>22173396</v>
      </c>
      <c r="L45" s="99">
        <v>47496460</v>
      </c>
      <c r="M45" s="99">
        <v>47496460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47496460</v>
      </c>
      <c r="W45" s="99">
        <v>124474132</v>
      </c>
      <c r="X45" s="99">
        <v>-76977672</v>
      </c>
      <c r="Y45" s="100">
        <v>-61.84</v>
      </c>
      <c r="Z45" s="101">
        <v>11703707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28859356</v>
      </c>
      <c r="C49" s="51">
        <v>0</v>
      </c>
      <c r="D49" s="128">
        <v>26630608</v>
      </c>
      <c r="E49" s="53">
        <v>25880771</v>
      </c>
      <c r="F49" s="53">
        <v>0</v>
      </c>
      <c r="G49" s="53">
        <v>0</v>
      </c>
      <c r="H49" s="53">
        <v>0</v>
      </c>
      <c r="I49" s="53">
        <v>25011446</v>
      </c>
      <c r="J49" s="53">
        <v>0</v>
      </c>
      <c r="K49" s="53">
        <v>0</v>
      </c>
      <c r="L49" s="53">
        <v>0</v>
      </c>
      <c r="M49" s="53">
        <v>20003145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17588251</v>
      </c>
      <c r="W49" s="53">
        <v>119132770</v>
      </c>
      <c r="X49" s="53">
        <v>604279898</v>
      </c>
      <c r="Y49" s="53">
        <v>867386245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2839146</v>
      </c>
      <c r="C51" s="51">
        <v>0</v>
      </c>
      <c r="D51" s="128">
        <v>1560792</v>
      </c>
      <c r="E51" s="53">
        <v>97954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4497892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69.4993665034127</v>
      </c>
      <c r="E58" s="7">
        <f t="shared" si="6"/>
        <v>69.4993665034127</v>
      </c>
      <c r="F58" s="7">
        <f t="shared" si="6"/>
        <v>14.057947434259033</v>
      </c>
      <c r="G58" s="7">
        <f t="shared" si="6"/>
        <v>62.54303304193017</v>
      </c>
      <c r="H58" s="7">
        <f t="shared" si="6"/>
        <v>34.99037987633938</v>
      </c>
      <c r="I58" s="7">
        <f t="shared" si="6"/>
        <v>34.13405943474302</v>
      </c>
      <c r="J58" s="7">
        <f t="shared" si="6"/>
        <v>193.22596758259604</v>
      </c>
      <c r="K58" s="7">
        <f t="shared" si="6"/>
        <v>75.09104921424756</v>
      </c>
      <c r="L58" s="7">
        <f t="shared" si="6"/>
        <v>43.55634267782102</v>
      </c>
      <c r="M58" s="7">
        <f t="shared" si="6"/>
        <v>105.16007969415517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67.43879986314467</v>
      </c>
      <c r="W58" s="7">
        <f t="shared" si="6"/>
        <v>70.01409985072348</v>
      </c>
      <c r="X58" s="7">
        <f t="shared" si="6"/>
        <v>0</v>
      </c>
      <c r="Y58" s="7">
        <f t="shared" si="6"/>
        <v>0</v>
      </c>
      <c r="Z58" s="8">
        <f t="shared" si="6"/>
        <v>69.4993665034127</v>
      </c>
    </row>
    <row r="59" spans="1:26" ht="13.5">
      <c r="A59" s="36" t="s">
        <v>31</v>
      </c>
      <c r="B59" s="9">
        <f aca="true" t="shared" si="7" ref="B59:Z66">IF(B68=0,0,+(B77/B68)*100)</f>
        <v>99.99999918405115</v>
      </c>
      <c r="C59" s="9">
        <f t="shared" si="7"/>
        <v>0</v>
      </c>
      <c r="D59" s="2">
        <f t="shared" si="7"/>
        <v>92.75101569817652</v>
      </c>
      <c r="E59" s="10">
        <f t="shared" si="7"/>
        <v>92.75101569817652</v>
      </c>
      <c r="F59" s="10">
        <f t="shared" si="7"/>
        <v>3.1767994572467364</v>
      </c>
      <c r="G59" s="10">
        <f t="shared" si="7"/>
        <v>202.22673198218692</v>
      </c>
      <c r="H59" s="10">
        <f t="shared" si="7"/>
        <v>13.834924508853177</v>
      </c>
      <c r="I59" s="10">
        <f t="shared" si="7"/>
        <v>26.36857079597122</v>
      </c>
      <c r="J59" s="10">
        <f t="shared" si="7"/>
        <v>436.87698258215465</v>
      </c>
      <c r="K59" s="10">
        <f t="shared" si="7"/>
        <v>157.6511693329862</v>
      </c>
      <c r="L59" s="10">
        <f t="shared" si="7"/>
        <v>47.50766553876494</v>
      </c>
      <c r="M59" s="10">
        <f t="shared" si="7"/>
        <v>215.64275219506368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115.81616800234991</v>
      </c>
      <c r="W59" s="10">
        <f t="shared" si="7"/>
        <v>92.75334424020787</v>
      </c>
      <c r="X59" s="10">
        <f t="shared" si="7"/>
        <v>0</v>
      </c>
      <c r="Y59" s="10">
        <f t="shared" si="7"/>
        <v>0</v>
      </c>
      <c r="Z59" s="11">
        <f t="shared" si="7"/>
        <v>92.75101569817652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62.91275471365056</v>
      </c>
      <c r="E60" s="13">
        <f t="shared" si="7"/>
        <v>62.91275471365056</v>
      </c>
      <c r="F60" s="13">
        <f t="shared" si="7"/>
        <v>30.95976175381196</v>
      </c>
      <c r="G60" s="13">
        <f t="shared" si="7"/>
        <v>29.913441796270373</v>
      </c>
      <c r="H60" s="13">
        <f t="shared" si="7"/>
        <v>33.65477588338389</v>
      </c>
      <c r="I60" s="13">
        <f t="shared" si="7"/>
        <v>32.072071677753925</v>
      </c>
      <c r="J60" s="13">
        <f t="shared" si="7"/>
        <v>54.53993190416123</v>
      </c>
      <c r="K60" s="13">
        <f t="shared" si="7"/>
        <v>4.896999432757525</v>
      </c>
      <c r="L60" s="13">
        <f t="shared" si="7"/>
        <v>21.93777783322638</v>
      </c>
      <c r="M60" s="13">
        <f t="shared" si="7"/>
        <v>27.308292773360108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29.901911090234957</v>
      </c>
      <c r="W60" s="13">
        <f t="shared" si="7"/>
        <v>63.90208408475549</v>
      </c>
      <c r="X60" s="13">
        <f t="shared" si="7"/>
        <v>0</v>
      </c>
      <c r="Y60" s="13">
        <f t="shared" si="7"/>
        <v>0</v>
      </c>
      <c r="Z60" s="14">
        <f t="shared" si="7"/>
        <v>62.91275471365056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66.41872116321235</v>
      </c>
      <c r="E62" s="13">
        <f t="shared" si="7"/>
        <v>66.41872116321235</v>
      </c>
      <c r="F62" s="13">
        <f t="shared" si="7"/>
        <v>29.89126427197974</v>
      </c>
      <c r="G62" s="13">
        <f t="shared" si="7"/>
        <v>31.335697338199697</v>
      </c>
      <c r="H62" s="13">
        <f t="shared" si="7"/>
        <v>33.770657747033304</v>
      </c>
      <c r="I62" s="13">
        <f t="shared" si="7"/>
        <v>32.34827542672918</v>
      </c>
      <c r="J62" s="13">
        <f t="shared" si="7"/>
        <v>57.451936584297655</v>
      </c>
      <c r="K62" s="13">
        <f t="shared" si="7"/>
        <v>5.027895143509781</v>
      </c>
      <c r="L62" s="13">
        <f t="shared" si="7"/>
        <v>20.755707139465173</v>
      </c>
      <c r="M62" s="13">
        <f t="shared" si="7"/>
        <v>28.035789290044015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30.40980516839505</v>
      </c>
      <c r="W62" s="13">
        <f t="shared" si="7"/>
        <v>67.52807613452065</v>
      </c>
      <c r="X62" s="13">
        <f t="shared" si="7"/>
        <v>0</v>
      </c>
      <c r="Y62" s="13">
        <f t="shared" si="7"/>
        <v>0</v>
      </c>
      <c r="Z62" s="14">
        <f t="shared" si="7"/>
        <v>66.41872116321235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37.71669081124532</v>
      </c>
      <c r="E63" s="13">
        <f t="shared" si="7"/>
        <v>37.71669081124532</v>
      </c>
      <c r="F63" s="13">
        <f t="shared" si="7"/>
        <v>188.388514919842</v>
      </c>
      <c r="G63" s="13">
        <f t="shared" si="7"/>
        <v>27.830784499481208</v>
      </c>
      <c r="H63" s="13">
        <f t="shared" si="7"/>
        <v>6.357858997183471</v>
      </c>
      <c r="I63" s="13">
        <f t="shared" si="7"/>
        <v>60.164817276648854</v>
      </c>
      <c r="J63" s="13">
        <f t="shared" si="7"/>
        <v>34.595256207139144</v>
      </c>
      <c r="K63" s="13">
        <f t="shared" si="7"/>
        <v>5.998931344938552</v>
      </c>
      <c r="L63" s="13">
        <f t="shared" si="7"/>
        <v>150.44399823903962</v>
      </c>
      <c r="M63" s="13">
        <f t="shared" si="7"/>
        <v>58.300164586926165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59.32049774642367</v>
      </c>
      <c r="W63" s="13">
        <f t="shared" si="7"/>
        <v>37.558685446009385</v>
      </c>
      <c r="X63" s="13">
        <f t="shared" si="7"/>
        <v>0</v>
      </c>
      <c r="Y63" s="13">
        <f t="shared" si="7"/>
        <v>0</v>
      </c>
      <c r="Z63" s="14">
        <f t="shared" si="7"/>
        <v>37.71669081124532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28.921442268510862</v>
      </c>
      <c r="E64" s="13">
        <f t="shared" si="7"/>
        <v>28.921442268510862</v>
      </c>
      <c r="F64" s="13">
        <f t="shared" si="7"/>
        <v>3.081980138942164</v>
      </c>
      <c r="G64" s="13">
        <f t="shared" si="7"/>
        <v>6.6679366990969005</v>
      </c>
      <c r="H64" s="13">
        <f t="shared" si="7"/>
        <v>1.6529179614189975</v>
      </c>
      <c r="I64" s="13">
        <f t="shared" si="7"/>
        <v>3.2663598158895337</v>
      </c>
      <c r="J64" s="13">
        <f t="shared" si="7"/>
        <v>6.629403875651496</v>
      </c>
      <c r="K64" s="13">
        <f t="shared" si="7"/>
        <v>2.171804195954112</v>
      </c>
      <c r="L64" s="13">
        <f t="shared" si="7"/>
        <v>5.087655580110941</v>
      </c>
      <c r="M64" s="13">
        <f t="shared" si="7"/>
        <v>4.630288222616039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3.849557344721271</v>
      </c>
      <c r="W64" s="13">
        <f t="shared" si="7"/>
        <v>28.828494213246643</v>
      </c>
      <c r="X64" s="13">
        <f t="shared" si="7"/>
        <v>0</v>
      </c>
      <c r="Y64" s="13">
        <f t="shared" si="7"/>
        <v>0</v>
      </c>
      <c r="Z64" s="14">
        <f t="shared" si="7"/>
        <v>28.921442268510862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100.0000016005157</v>
      </c>
      <c r="C66" s="15">
        <f t="shared" si="7"/>
        <v>0</v>
      </c>
      <c r="D66" s="4">
        <f t="shared" si="7"/>
        <v>39.1232921875</v>
      </c>
      <c r="E66" s="16">
        <f t="shared" si="7"/>
        <v>39.1232921875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67.86169833827029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67.30427217561706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67.5777631766698</v>
      </c>
      <c r="W66" s="16">
        <f t="shared" si="7"/>
        <v>39.369339622641505</v>
      </c>
      <c r="X66" s="16">
        <f t="shared" si="7"/>
        <v>0</v>
      </c>
      <c r="Y66" s="16">
        <f t="shared" si="7"/>
        <v>0</v>
      </c>
      <c r="Z66" s="17">
        <f t="shared" si="7"/>
        <v>39.1232921875</v>
      </c>
    </row>
    <row r="67" spans="1:26" ht="13.5" hidden="1">
      <c r="A67" s="40" t="s">
        <v>111</v>
      </c>
      <c r="B67" s="23">
        <v>321036641</v>
      </c>
      <c r="C67" s="23"/>
      <c r="D67" s="24">
        <v>333717662</v>
      </c>
      <c r="E67" s="25">
        <v>333717662</v>
      </c>
      <c r="F67" s="25">
        <v>25893709</v>
      </c>
      <c r="G67" s="25">
        <v>16599454</v>
      </c>
      <c r="H67" s="25">
        <v>56370897</v>
      </c>
      <c r="I67" s="25">
        <v>98864060</v>
      </c>
      <c r="J67" s="25">
        <v>29709350</v>
      </c>
      <c r="K67" s="25">
        <v>29514258</v>
      </c>
      <c r="L67" s="25">
        <v>28065102</v>
      </c>
      <c r="M67" s="25">
        <v>87288710</v>
      </c>
      <c r="N67" s="25"/>
      <c r="O67" s="25"/>
      <c r="P67" s="25"/>
      <c r="Q67" s="25"/>
      <c r="R67" s="25"/>
      <c r="S67" s="25"/>
      <c r="T67" s="25"/>
      <c r="U67" s="25"/>
      <c r="V67" s="25">
        <v>186152770</v>
      </c>
      <c r="W67" s="25">
        <v>166658502</v>
      </c>
      <c r="X67" s="25"/>
      <c r="Y67" s="24"/>
      <c r="Z67" s="26">
        <v>333717662</v>
      </c>
    </row>
    <row r="68" spans="1:26" ht="13.5" hidden="1">
      <c r="A68" s="36" t="s">
        <v>31</v>
      </c>
      <c r="B68" s="18">
        <v>122556702</v>
      </c>
      <c r="C68" s="18"/>
      <c r="D68" s="19">
        <v>124692062</v>
      </c>
      <c r="E68" s="20">
        <v>124692062</v>
      </c>
      <c r="F68" s="20">
        <v>11578005</v>
      </c>
      <c r="G68" s="20">
        <v>3143306</v>
      </c>
      <c r="H68" s="20">
        <v>22679878</v>
      </c>
      <c r="I68" s="20">
        <v>37401189</v>
      </c>
      <c r="J68" s="20">
        <v>11340955</v>
      </c>
      <c r="K68" s="20">
        <v>11065753</v>
      </c>
      <c r="L68" s="20">
        <v>11105873</v>
      </c>
      <c r="M68" s="20">
        <v>33512581</v>
      </c>
      <c r="N68" s="20"/>
      <c r="O68" s="20"/>
      <c r="P68" s="20"/>
      <c r="Q68" s="20"/>
      <c r="R68" s="20"/>
      <c r="S68" s="20"/>
      <c r="T68" s="20"/>
      <c r="U68" s="20"/>
      <c r="V68" s="20">
        <v>70913770</v>
      </c>
      <c r="W68" s="20">
        <v>62346000</v>
      </c>
      <c r="X68" s="20"/>
      <c r="Y68" s="19"/>
      <c r="Z68" s="22">
        <v>124692062</v>
      </c>
    </row>
    <row r="69" spans="1:26" ht="13.5" hidden="1">
      <c r="A69" s="37" t="s">
        <v>32</v>
      </c>
      <c r="B69" s="18">
        <v>136000077</v>
      </c>
      <c r="C69" s="18"/>
      <c r="D69" s="19">
        <v>145025600</v>
      </c>
      <c r="E69" s="20">
        <v>145025600</v>
      </c>
      <c r="F69" s="20">
        <v>10569571</v>
      </c>
      <c r="G69" s="20">
        <v>13456148</v>
      </c>
      <c r="H69" s="20">
        <v>25780864</v>
      </c>
      <c r="I69" s="20">
        <v>49806583</v>
      </c>
      <c r="J69" s="20">
        <v>14411747</v>
      </c>
      <c r="K69" s="20">
        <v>14438270</v>
      </c>
      <c r="L69" s="20">
        <v>12824690</v>
      </c>
      <c r="M69" s="20">
        <v>41674707</v>
      </c>
      <c r="N69" s="20"/>
      <c r="O69" s="20"/>
      <c r="P69" s="20"/>
      <c r="Q69" s="20"/>
      <c r="R69" s="20"/>
      <c r="S69" s="20"/>
      <c r="T69" s="20"/>
      <c r="U69" s="20"/>
      <c r="V69" s="20">
        <v>91481290</v>
      </c>
      <c r="W69" s="20">
        <v>72512502</v>
      </c>
      <c r="X69" s="20"/>
      <c r="Y69" s="19"/>
      <c r="Z69" s="22">
        <v>145025600</v>
      </c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>
        <v>123283679</v>
      </c>
      <c r="C71" s="18"/>
      <c r="D71" s="19">
        <v>130716493</v>
      </c>
      <c r="E71" s="20">
        <v>130716493</v>
      </c>
      <c r="F71" s="20">
        <v>9628482</v>
      </c>
      <c r="G71" s="20">
        <v>12528175</v>
      </c>
      <c r="H71" s="20">
        <v>25550826</v>
      </c>
      <c r="I71" s="20">
        <v>47707483</v>
      </c>
      <c r="J71" s="20">
        <v>13489782</v>
      </c>
      <c r="K71" s="20">
        <v>13443021</v>
      </c>
      <c r="L71" s="20">
        <v>12022091</v>
      </c>
      <c r="M71" s="20">
        <v>38954894</v>
      </c>
      <c r="N71" s="20"/>
      <c r="O71" s="20"/>
      <c r="P71" s="20"/>
      <c r="Q71" s="20"/>
      <c r="R71" s="20"/>
      <c r="S71" s="20"/>
      <c r="T71" s="20"/>
      <c r="U71" s="20"/>
      <c r="V71" s="20">
        <v>86662377</v>
      </c>
      <c r="W71" s="20">
        <v>65358000</v>
      </c>
      <c r="X71" s="20"/>
      <c r="Y71" s="19"/>
      <c r="Z71" s="22">
        <v>130716493</v>
      </c>
    </row>
    <row r="72" spans="1:26" ht="13.5" hidden="1">
      <c r="A72" s="38" t="s">
        <v>107</v>
      </c>
      <c r="B72" s="18">
        <v>2254605</v>
      </c>
      <c r="C72" s="18"/>
      <c r="D72" s="19">
        <v>3194644</v>
      </c>
      <c r="E72" s="20">
        <v>3194644</v>
      </c>
      <c r="F72" s="20">
        <v>196986</v>
      </c>
      <c r="G72" s="20">
        <v>177336</v>
      </c>
      <c r="H72" s="20">
        <v>362858</v>
      </c>
      <c r="I72" s="20">
        <v>737180</v>
      </c>
      <c r="J72" s="20">
        <v>174839</v>
      </c>
      <c r="K72" s="20">
        <v>248911</v>
      </c>
      <c r="L72" s="20">
        <v>186262</v>
      </c>
      <c r="M72" s="20">
        <v>610012</v>
      </c>
      <c r="N72" s="20"/>
      <c r="O72" s="20"/>
      <c r="P72" s="20"/>
      <c r="Q72" s="20"/>
      <c r="R72" s="20"/>
      <c r="S72" s="20"/>
      <c r="T72" s="20"/>
      <c r="U72" s="20"/>
      <c r="V72" s="20">
        <v>1347192</v>
      </c>
      <c r="W72" s="20">
        <v>1597500</v>
      </c>
      <c r="X72" s="20"/>
      <c r="Y72" s="19"/>
      <c r="Z72" s="22">
        <v>3194644</v>
      </c>
    </row>
    <row r="73" spans="1:26" ht="13.5" hidden="1">
      <c r="A73" s="38" t="s">
        <v>108</v>
      </c>
      <c r="B73" s="18">
        <v>10461793</v>
      </c>
      <c r="C73" s="18"/>
      <c r="D73" s="19">
        <v>11114463</v>
      </c>
      <c r="E73" s="20">
        <v>11114463</v>
      </c>
      <c r="F73" s="20">
        <v>750816</v>
      </c>
      <c r="G73" s="20">
        <v>750637</v>
      </c>
      <c r="H73" s="20">
        <v>1496747</v>
      </c>
      <c r="I73" s="20">
        <v>2998200</v>
      </c>
      <c r="J73" s="20">
        <v>747126</v>
      </c>
      <c r="K73" s="20">
        <v>746338</v>
      </c>
      <c r="L73" s="20">
        <v>746159</v>
      </c>
      <c r="M73" s="20">
        <v>2239623</v>
      </c>
      <c r="N73" s="20"/>
      <c r="O73" s="20"/>
      <c r="P73" s="20"/>
      <c r="Q73" s="20"/>
      <c r="R73" s="20"/>
      <c r="S73" s="20"/>
      <c r="T73" s="20"/>
      <c r="U73" s="20"/>
      <c r="V73" s="20">
        <v>5237823</v>
      </c>
      <c r="W73" s="20">
        <v>5557002</v>
      </c>
      <c r="X73" s="20"/>
      <c r="Y73" s="19"/>
      <c r="Z73" s="22">
        <v>11114463</v>
      </c>
    </row>
    <row r="74" spans="1:26" ht="13.5" hidden="1">
      <c r="A74" s="38" t="s">
        <v>109</v>
      </c>
      <c r="B74" s="18"/>
      <c r="C74" s="18"/>
      <c r="D74" s="19"/>
      <c r="E74" s="20"/>
      <c r="F74" s="20">
        <v>-6713</v>
      </c>
      <c r="G74" s="20"/>
      <c r="H74" s="20">
        <v>-1629567</v>
      </c>
      <c r="I74" s="20">
        <v>-1636280</v>
      </c>
      <c r="J74" s="20"/>
      <c r="K74" s="20"/>
      <c r="L74" s="20">
        <v>-129822</v>
      </c>
      <c r="M74" s="20">
        <v>-129822</v>
      </c>
      <c r="N74" s="20"/>
      <c r="O74" s="20"/>
      <c r="P74" s="20"/>
      <c r="Q74" s="20"/>
      <c r="R74" s="20"/>
      <c r="S74" s="20"/>
      <c r="T74" s="20"/>
      <c r="U74" s="20"/>
      <c r="V74" s="20">
        <v>-1766102</v>
      </c>
      <c r="W74" s="20"/>
      <c r="X74" s="20"/>
      <c r="Y74" s="19"/>
      <c r="Z74" s="22"/>
    </row>
    <row r="75" spans="1:26" ht="13.5" hidden="1">
      <c r="A75" s="39" t="s">
        <v>110</v>
      </c>
      <c r="B75" s="27">
        <v>62479862</v>
      </c>
      <c r="C75" s="27"/>
      <c r="D75" s="28">
        <v>64000000</v>
      </c>
      <c r="E75" s="29">
        <v>64000000</v>
      </c>
      <c r="F75" s="29">
        <v>3746133</v>
      </c>
      <c r="G75" s="29"/>
      <c r="H75" s="29">
        <v>7910155</v>
      </c>
      <c r="I75" s="29">
        <v>11656288</v>
      </c>
      <c r="J75" s="29">
        <v>3956648</v>
      </c>
      <c r="K75" s="29">
        <v>4010235</v>
      </c>
      <c r="L75" s="29">
        <v>4134539</v>
      </c>
      <c r="M75" s="29">
        <v>12101422</v>
      </c>
      <c r="N75" s="29"/>
      <c r="O75" s="29"/>
      <c r="P75" s="29"/>
      <c r="Q75" s="29"/>
      <c r="R75" s="29"/>
      <c r="S75" s="29"/>
      <c r="T75" s="29"/>
      <c r="U75" s="29"/>
      <c r="V75" s="29">
        <v>23757710</v>
      </c>
      <c r="W75" s="29">
        <v>31800000</v>
      </c>
      <c r="X75" s="29"/>
      <c r="Y75" s="28"/>
      <c r="Z75" s="30">
        <v>64000000</v>
      </c>
    </row>
    <row r="76" spans="1:26" ht="13.5" hidden="1">
      <c r="A76" s="41" t="s">
        <v>112</v>
      </c>
      <c r="B76" s="31">
        <v>321036641</v>
      </c>
      <c r="C76" s="31"/>
      <c r="D76" s="32">
        <v>231931661</v>
      </c>
      <c r="E76" s="33">
        <v>231931661</v>
      </c>
      <c r="F76" s="33">
        <v>3640124</v>
      </c>
      <c r="G76" s="33">
        <v>10381802</v>
      </c>
      <c r="H76" s="33">
        <v>19724391</v>
      </c>
      <c r="I76" s="33">
        <v>33746317</v>
      </c>
      <c r="J76" s="33">
        <v>57406179</v>
      </c>
      <c r="K76" s="33">
        <v>22162566</v>
      </c>
      <c r="L76" s="33">
        <v>12224132</v>
      </c>
      <c r="M76" s="33">
        <v>91792877</v>
      </c>
      <c r="N76" s="33"/>
      <c r="O76" s="33"/>
      <c r="P76" s="33"/>
      <c r="Q76" s="33"/>
      <c r="R76" s="33"/>
      <c r="S76" s="33"/>
      <c r="T76" s="33"/>
      <c r="U76" s="33"/>
      <c r="V76" s="33">
        <v>125539194</v>
      </c>
      <c r="W76" s="33">
        <v>116684450</v>
      </c>
      <c r="X76" s="33"/>
      <c r="Y76" s="32"/>
      <c r="Z76" s="34">
        <v>231931661</v>
      </c>
    </row>
    <row r="77" spans="1:26" ht="13.5" hidden="1">
      <c r="A77" s="36" t="s">
        <v>31</v>
      </c>
      <c r="B77" s="18">
        <v>122556701</v>
      </c>
      <c r="C77" s="18"/>
      <c r="D77" s="19">
        <v>115653154</v>
      </c>
      <c r="E77" s="20">
        <v>115653154</v>
      </c>
      <c r="F77" s="20">
        <v>367810</v>
      </c>
      <c r="G77" s="20">
        <v>6356605</v>
      </c>
      <c r="H77" s="20">
        <v>3137744</v>
      </c>
      <c r="I77" s="20">
        <v>9862159</v>
      </c>
      <c r="J77" s="20">
        <v>49546022</v>
      </c>
      <c r="K77" s="20">
        <v>17445289</v>
      </c>
      <c r="L77" s="20">
        <v>5276141</v>
      </c>
      <c r="M77" s="20">
        <v>72267452</v>
      </c>
      <c r="N77" s="20"/>
      <c r="O77" s="20"/>
      <c r="P77" s="20"/>
      <c r="Q77" s="20"/>
      <c r="R77" s="20"/>
      <c r="S77" s="20"/>
      <c r="T77" s="20"/>
      <c r="U77" s="20"/>
      <c r="V77" s="20">
        <v>82129611</v>
      </c>
      <c r="W77" s="20">
        <v>57828000</v>
      </c>
      <c r="X77" s="20"/>
      <c r="Y77" s="19"/>
      <c r="Z77" s="22">
        <v>115653154</v>
      </c>
    </row>
    <row r="78" spans="1:26" ht="13.5" hidden="1">
      <c r="A78" s="37" t="s">
        <v>32</v>
      </c>
      <c r="B78" s="18">
        <v>136000077</v>
      </c>
      <c r="C78" s="18"/>
      <c r="D78" s="19">
        <v>91239600</v>
      </c>
      <c r="E78" s="20">
        <v>91239600</v>
      </c>
      <c r="F78" s="20">
        <v>3272314</v>
      </c>
      <c r="G78" s="20">
        <v>4025197</v>
      </c>
      <c r="H78" s="20">
        <v>8676492</v>
      </c>
      <c r="I78" s="20">
        <v>15974003</v>
      </c>
      <c r="J78" s="20">
        <v>7860157</v>
      </c>
      <c r="K78" s="20">
        <v>707042</v>
      </c>
      <c r="L78" s="20">
        <v>2813452</v>
      </c>
      <c r="M78" s="20">
        <v>11380651</v>
      </c>
      <c r="N78" s="20"/>
      <c r="O78" s="20"/>
      <c r="P78" s="20"/>
      <c r="Q78" s="20"/>
      <c r="R78" s="20"/>
      <c r="S78" s="20"/>
      <c r="T78" s="20"/>
      <c r="U78" s="20"/>
      <c r="V78" s="20">
        <v>27354654</v>
      </c>
      <c r="W78" s="20">
        <v>46337000</v>
      </c>
      <c r="X78" s="20"/>
      <c r="Y78" s="19"/>
      <c r="Z78" s="22">
        <v>91239600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>
        <v>123283679</v>
      </c>
      <c r="C80" s="18"/>
      <c r="D80" s="19">
        <v>86820223</v>
      </c>
      <c r="E80" s="20">
        <v>86820223</v>
      </c>
      <c r="F80" s="20">
        <v>2878075</v>
      </c>
      <c r="G80" s="20">
        <v>3925791</v>
      </c>
      <c r="H80" s="20">
        <v>8628682</v>
      </c>
      <c r="I80" s="20">
        <v>15432548</v>
      </c>
      <c r="J80" s="20">
        <v>7750141</v>
      </c>
      <c r="K80" s="20">
        <v>675901</v>
      </c>
      <c r="L80" s="20">
        <v>2495270</v>
      </c>
      <c r="M80" s="20">
        <v>10921312</v>
      </c>
      <c r="N80" s="20"/>
      <c r="O80" s="20"/>
      <c r="P80" s="20"/>
      <c r="Q80" s="20"/>
      <c r="R80" s="20"/>
      <c r="S80" s="20"/>
      <c r="T80" s="20"/>
      <c r="U80" s="20"/>
      <c r="V80" s="20">
        <v>26353860</v>
      </c>
      <c r="W80" s="20">
        <v>44135000</v>
      </c>
      <c r="X80" s="20"/>
      <c r="Y80" s="19"/>
      <c r="Z80" s="22">
        <v>86820223</v>
      </c>
    </row>
    <row r="81" spans="1:26" ht="13.5" hidden="1">
      <c r="A81" s="38" t="s">
        <v>107</v>
      </c>
      <c r="B81" s="18">
        <v>2254605</v>
      </c>
      <c r="C81" s="18"/>
      <c r="D81" s="19">
        <v>1204914</v>
      </c>
      <c r="E81" s="20">
        <v>1204914</v>
      </c>
      <c r="F81" s="20">
        <v>371099</v>
      </c>
      <c r="G81" s="20">
        <v>49354</v>
      </c>
      <c r="H81" s="20">
        <v>23070</v>
      </c>
      <c r="I81" s="20">
        <v>443523</v>
      </c>
      <c r="J81" s="20">
        <v>60486</v>
      </c>
      <c r="K81" s="20">
        <v>14932</v>
      </c>
      <c r="L81" s="20">
        <v>280220</v>
      </c>
      <c r="M81" s="20">
        <v>355638</v>
      </c>
      <c r="N81" s="20"/>
      <c r="O81" s="20"/>
      <c r="P81" s="20"/>
      <c r="Q81" s="20"/>
      <c r="R81" s="20"/>
      <c r="S81" s="20"/>
      <c r="T81" s="20"/>
      <c r="U81" s="20"/>
      <c r="V81" s="20">
        <v>799161</v>
      </c>
      <c r="W81" s="20">
        <v>600000</v>
      </c>
      <c r="X81" s="20"/>
      <c r="Y81" s="19"/>
      <c r="Z81" s="22">
        <v>1204914</v>
      </c>
    </row>
    <row r="82" spans="1:26" ht="13.5" hidden="1">
      <c r="A82" s="38" t="s">
        <v>108</v>
      </c>
      <c r="B82" s="18">
        <v>10461793</v>
      </c>
      <c r="C82" s="18"/>
      <c r="D82" s="19">
        <v>3214463</v>
      </c>
      <c r="E82" s="20">
        <v>3214463</v>
      </c>
      <c r="F82" s="20">
        <v>23140</v>
      </c>
      <c r="G82" s="20">
        <v>50052</v>
      </c>
      <c r="H82" s="20">
        <v>24740</v>
      </c>
      <c r="I82" s="20">
        <v>97932</v>
      </c>
      <c r="J82" s="20">
        <v>49530</v>
      </c>
      <c r="K82" s="20">
        <v>16209</v>
      </c>
      <c r="L82" s="20">
        <v>37962</v>
      </c>
      <c r="M82" s="20">
        <v>103701</v>
      </c>
      <c r="N82" s="20"/>
      <c r="O82" s="20"/>
      <c r="P82" s="20"/>
      <c r="Q82" s="20"/>
      <c r="R82" s="20"/>
      <c r="S82" s="20"/>
      <c r="T82" s="20"/>
      <c r="U82" s="20"/>
      <c r="V82" s="20">
        <v>201633</v>
      </c>
      <c r="W82" s="20">
        <v>1602000</v>
      </c>
      <c r="X82" s="20"/>
      <c r="Y82" s="19"/>
      <c r="Z82" s="22">
        <v>3214463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62479863</v>
      </c>
      <c r="C84" s="27"/>
      <c r="D84" s="28">
        <v>25038907</v>
      </c>
      <c r="E84" s="29">
        <v>25038907</v>
      </c>
      <c r="F84" s="29"/>
      <c r="G84" s="29"/>
      <c r="H84" s="29">
        <v>7910155</v>
      </c>
      <c r="I84" s="29">
        <v>7910155</v>
      </c>
      <c r="J84" s="29"/>
      <c r="K84" s="29">
        <v>4010235</v>
      </c>
      <c r="L84" s="29">
        <v>4134539</v>
      </c>
      <c r="M84" s="29">
        <v>8144774</v>
      </c>
      <c r="N84" s="29"/>
      <c r="O84" s="29"/>
      <c r="P84" s="29"/>
      <c r="Q84" s="29"/>
      <c r="R84" s="29"/>
      <c r="S84" s="29"/>
      <c r="T84" s="29"/>
      <c r="U84" s="29"/>
      <c r="V84" s="29">
        <v>16054929</v>
      </c>
      <c r="W84" s="29">
        <v>12519450</v>
      </c>
      <c r="X84" s="29"/>
      <c r="Y84" s="28"/>
      <c r="Z84" s="30">
        <v>25038907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2584714</v>
      </c>
      <c r="C7" s="18">
        <v>0</v>
      </c>
      <c r="D7" s="58">
        <v>1500000</v>
      </c>
      <c r="E7" s="59">
        <v>1500000</v>
      </c>
      <c r="F7" s="59">
        <v>0</v>
      </c>
      <c r="G7" s="59">
        <v>0</v>
      </c>
      <c r="H7" s="59">
        <v>189385</v>
      </c>
      <c r="I7" s="59">
        <v>189385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189385</v>
      </c>
      <c r="W7" s="59">
        <v>666378</v>
      </c>
      <c r="X7" s="59">
        <v>-476993</v>
      </c>
      <c r="Y7" s="60">
        <v>-71.58</v>
      </c>
      <c r="Z7" s="61">
        <v>1500000</v>
      </c>
    </row>
    <row r="8" spans="1:26" ht="13.5">
      <c r="A8" s="57" t="s">
        <v>34</v>
      </c>
      <c r="B8" s="18">
        <v>322949976</v>
      </c>
      <c r="C8" s="18">
        <v>0</v>
      </c>
      <c r="D8" s="58">
        <v>328124000</v>
      </c>
      <c r="E8" s="59">
        <v>328124000</v>
      </c>
      <c r="F8" s="59">
        <v>134250000</v>
      </c>
      <c r="G8" s="59">
        <v>0</v>
      </c>
      <c r="H8" s="59">
        <v>0</v>
      </c>
      <c r="I8" s="59">
        <v>134250000</v>
      </c>
      <c r="J8" s="59">
        <v>0</v>
      </c>
      <c r="K8" s="59">
        <v>944588</v>
      </c>
      <c r="L8" s="59">
        <v>107401000</v>
      </c>
      <c r="M8" s="59">
        <v>108345588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242595588</v>
      </c>
      <c r="W8" s="59">
        <v>227902000</v>
      </c>
      <c r="X8" s="59">
        <v>14693588</v>
      </c>
      <c r="Y8" s="60">
        <v>6.45</v>
      </c>
      <c r="Z8" s="61">
        <v>328124000</v>
      </c>
    </row>
    <row r="9" spans="1:26" ht="13.5">
      <c r="A9" s="57" t="s">
        <v>35</v>
      </c>
      <c r="B9" s="18">
        <v>1050282</v>
      </c>
      <c r="C9" s="18">
        <v>0</v>
      </c>
      <c r="D9" s="58">
        <v>250000</v>
      </c>
      <c r="E9" s="59">
        <v>250000</v>
      </c>
      <c r="F9" s="59">
        <v>72044</v>
      </c>
      <c r="G9" s="59">
        <v>0</v>
      </c>
      <c r="H9" s="59">
        <v>123692</v>
      </c>
      <c r="I9" s="59">
        <v>195736</v>
      </c>
      <c r="J9" s="59">
        <v>36432</v>
      </c>
      <c r="K9" s="59">
        <v>41035</v>
      </c>
      <c r="L9" s="59">
        <v>43598</v>
      </c>
      <c r="M9" s="59">
        <v>121065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316801</v>
      </c>
      <c r="W9" s="59">
        <v>225703</v>
      </c>
      <c r="X9" s="59">
        <v>91098</v>
      </c>
      <c r="Y9" s="60">
        <v>40.36</v>
      </c>
      <c r="Z9" s="61">
        <v>250000</v>
      </c>
    </row>
    <row r="10" spans="1:26" ht="25.5">
      <c r="A10" s="62" t="s">
        <v>97</v>
      </c>
      <c r="B10" s="63">
        <f>SUM(B5:B9)</f>
        <v>326584972</v>
      </c>
      <c r="C10" s="63">
        <f>SUM(C5:C9)</f>
        <v>0</v>
      </c>
      <c r="D10" s="64">
        <f aca="true" t="shared" si="0" ref="D10:Z10">SUM(D5:D9)</f>
        <v>329874000</v>
      </c>
      <c r="E10" s="65">
        <f t="shared" si="0"/>
        <v>329874000</v>
      </c>
      <c r="F10" s="65">
        <f t="shared" si="0"/>
        <v>134322044</v>
      </c>
      <c r="G10" s="65">
        <f t="shared" si="0"/>
        <v>0</v>
      </c>
      <c r="H10" s="65">
        <f t="shared" si="0"/>
        <v>313077</v>
      </c>
      <c r="I10" s="65">
        <f t="shared" si="0"/>
        <v>134635121</v>
      </c>
      <c r="J10" s="65">
        <f t="shared" si="0"/>
        <v>36432</v>
      </c>
      <c r="K10" s="65">
        <f t="shared" si="0"/>
        <v>985623</v>
      </c>
      <c r="L10" s="65">
        <f t="shared" si="0"/>
        <v>107444598</v>
      </c>
      <c r="M10" s="65">
        <f t="shared" si="0"/>
        <v>108466653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243101774</v>
      </c>
      <c r="W10" s="65">
        <f t="shared" si="0"/>
        <v>228794081</v>
      </c>
      <c r="X10" s="65">
        <f t="shared" si="0"/>
        <v>14307693</v>
      </c>
      <c r="Y10" s="66">
        <f>+IF(W10&lt;&gt;0,(X10/W10)*100,0)</f>
        <v>6.253524102312769</v>
      </c>
      <c r="Z10" s="67">
        <f t="shared" si="0"/>
        <v>329874000</v>
      </c>
    </row>
    <row r="11" spans="1:26" ht="13.5">
      <c r="A11" s="57" t="s">
        <v>36</v>
      </c>
      <c r="B11" s="18">
        <v>180328835</v>
      </c>
      <c r="C11" s="18">
        <v>0</v>
      </c>
      <c r="D11" s="58">
        <v>177597989</v>
      </c>
      <c r="E11" s="59">
        <v>177597989</v>
      </c>
      <c r="F11" s="59">
        <v>13574028</v>
      </c>
      <c r="G11" s="59">
        <v>0</v>
      </c>
      <c r="H11" s="59">
        <v>14276499</v>
      </c>
      <c r="I11" s="59">
        <v>27850527</v>
      </c>
      <c r="J11" s="59">
        <v>14028872</v>
      </c>
      <c r="K11" s="59">
        <v>14341784</v>
      </c>
      <c r="L11" s="59">
        <v>13724383</v>
      </c>
      <c r="M11" s="59">
        <v>42095039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69945566</v>
      </c>
      <c r="W11" s="59">
        <v>88080877</v>
      </c>
      <c r="X11" s="59">
        <v>-18135311</v>
      </c>
      <c r="Y11" s="60">
        <v>-20.59</v>
      </c>
      <c r="Z11" s="61">
        <v>177597989</v>
      </c>
    </row>
    <row r="12" spans="1:26" ht="13.5">
      <c r="A12" s="57" t="s">
        <v>37</v>
      </c>
      <c r="B12" s="18">
        <v>0</v>
      </c>
      <c r="C12" s="18">
        <v>0</v>
      </c>
      <c r="D12" s="58">
        <v>17672171</v>
      </c>
      <c r="E12" s="59">
        <v>17672171</v>
      </c>
      <c r="F12" s="59">
        <v>1741746</v>
      </c>
      <c r="G12" s="59">
        <v>0</v>
      </c>
      <c r="H12" s="59">
        <v>1522930</v>
      </c>
      <c r="I12" s="59">
        <v>3264676</v>
      </c>
      <c r="J12" s="59">
        <v>1607354</v>
      </c>
      <c r="K12" s="59">
        <v>1531154</v>
      </c>
      <c r="L12" s="59">
        <v>1699380</v>
      </c>
      <c r="M12" s="59">
        <v>4837888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8102564</v>
      </c>
      <c r="W12" s="59">
        <v>8453642</v>
      </c>
      <c r="X12" s="59">
        <v>-351078</v>
      </c>
      <c r="Y12" s="60">
        <v>-4.15</v>
      </c>
      <c r="Z12" s="61">
        <v>17672171</v>
      </c>
    </row>
    <row r="13" spans="1:26" ht="13.5">
      <c r="A13" s="57" t="s">
        <v>98</v>
      </c>
      <c r="B13" s="18">
        <v>3761546</v>
      </c>
      <c r="C13" s="18">
        <v>0</v>
      </c>
      <c r="D13" s="58">
        <v>15000000</v>
      </c>
      <c r="E13" s="59">
        <v>15000000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15000000</v>
      </c>
    </row>
    <row r="14" spans="1:26" ht="13.5">
      <c r="A14" s="57" t="s">
        <v>38</v>
      </c>
      <c r="B14" s="18">
        <v>0</v>
      </c>
      <c r="C14" s="18">
        <v>0</v>
      </c>
      <c r="D14" s="58">
        <v>100000</v>
      </c>
      <c r="E14" s="59">
        <v>100000</v>
      </c>
      <c r="F14" s="59">
        <v>0</v>
      </c>
      <c r="G14" s="59">
        <v>0</v>
      </c>
      <c r="H14" s="59">
        <v>0</v>
      </c>
      <c r="I14" s="59">
        <v>0</v>
      </c>
      <c r="J14" s="59">
        <v>23</v>
      </c>
      <c r="K14" s="59">
        <v>0</v>
      </c>
      <c r="L14" s="59">
        <v>0</v>
      </c>
      <c r="M14" s="59">
        <v>23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</v>
      </c>
      <c r="W14" s="59">
        <v>46770</v>
      </c>
      <c r="X14" s="59">
        <v>-46747</v>
      </c>
      <c r="Y14" s="60">
        <v>-99.95</v>
      </c>
      <c r="Z14" s="61">
        <v>100000</v>
      </c>
    </row>
    <row r="15" spans="1:26" ht="13.5">
      <c r="A15" s="57" t="s">
        <v>39</v>
      </c>
      <c r="B15" s="18">
        <v>0</v>
      </c>
      <c r="C15" s="18">
        <v>0</v>
      </c>
      <c r="D15" s="58">
        <v>2780605</v>
      </c>
      <c r="E15" s="59">
        <v>2780605</v>
      </c>
      <c r="F15" s="59">
        <v>1250</v>
      </c>
      <c r="G15" s="59">
        <v>0</v>
      </c>
      <c r="H15" s="59">
        <v>0</v>
      </c>
      <c r="I15" s="59">
        <v>1250</v>
      </c>
      <c r="J15" s="59">
        <v>0</v>
      </c>
      <c r="K15" s="59">
        <v>1632545</v>
      </c>
      <c r="L15" s="59">
        <v>0</v>
      </c>
      <c r="M15" s="59">
        <v>1632545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1633795</v>
      </c>
      <c r="W15" s="59">
        <v>1248640</v>
      </c>
      <c r="X15" s="59">
        <v>385155</v>
      </c>
      <c r="Y15" s="60">
        <v>30.85</v>
      </c>
      <c r="Z15" s="61">
        <v>2780605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138104058</v>
      </c>
      <c r="C17" s="18">
        <v>0</v>
      </c>
      <c r="D17" s="58">
        <v>89284508</v>
      </c>
      <c r="E17" s="59">
        <v>89284508</v>
      </c>
      <c r="F17" s="59">
        <v>8872982</v>
      </c>
      <c r="G17" s="59">
        <v>0</v>
      </c>
      <c r="H17" s="59">
        <v>5690983</v>
      </c>
      <c r="I17" s="59">
        <v>14563965</v>
      </c>
      <c r="J17" s="59">
        <v>7632575</v>
      </c>
      <c r="K17" s="59">
        <v>12462413</v>
      </c>
      <c r="L17" s="59">
        <v>30718034</v>
      </c>
      <c r="M17" s="59">
        <v>50813022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65376987</v>
      </c>
      <c r="W17" s="59">
        <v>44602677</v>
      </c>
      <c r="X17" s="59">
        <v>20774310</v>
      </c>
      <c r="Y17" s="60">
        <v>46.58</v>
      </c>
      <c r="Z17" s="61">
        <v>89284508</v>
      </c>
    </row>
    <row r="18" spans="1:26" ht="13.5">
      <c r="A18" s="69" t="s">
        <v>42</v>
      </c>
      <c r="B18" s="70">
        <f>SUM(B11:B17)</f>
        <v>322194439</v>
      </c>
      <c r="C18" s="70">
        <f>SUM(C11:C17)</f>
        <v>0</v>
      </c>
      <c r="D18" s="71">
        <f aca="true" t="shared" si="1" ref="D18:Z18">SUM(D11:D17)</f>
        <v>302435273</v>
      </c>
      <c r="E18" s="72">
        <f t="shared" si="1"/>
        <v>302435273</v>
      </c>
      <c r="F18" s="72">
        <f t="shared" si="1"/>
        <v>24190006</v>
      </c>
      <c r="G18" s="72">
        <f t="shared" si="1"/>
        <v>0</v>
      </c>
      <c r="H18" s="72">
        <f t="shared" si="1"/>
        <v>21490412</v>
      </c>
      <c r="I18" s="72">
        <f t="shared" si="1"/>
        <v>45680418</v>
      </c>
      <c r="J18" s="72">
        <f t="shared" si="1"/>
        <v>23268824</v>
      </c>
      <c r="K18" s="72">
        <f t="shared" si="1"/>
        <v>29967896</v>
      </c>
      <c r="L18" s="72">
        <f t="shared" si="1"/>
        <v>46141797</v>
      </c>
      <c r="M18" s="72">
        <f t="shared" si="1"/>
        <v>99378517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145058935</v>
      </c>
      <c r="W18" s="72">
        <f t="shared" si="1"/>
        <v>142432606</v>
      </c>
      <c r="X18" s="72">
        <f t="shared" si="1"/>
        <v>2626329</v>
      </c>
      <c r="Y18" s="66">
        <f>+IF(W18&lt;&gt;0,(X18/W18)*100,0)</f>
        <v>1.8439099541575472</v>
      </c>
      <c r="Z18" s="73">
        <f t="shared" si="1"/>
        <v>302435273</v>
      </c>
    </row>
    <row r="19" spans="1:26" ht="13.5">
      <c r="A19" s="69" t="s">
        <v>43</v>
      </c>
      <c r="B19" s="74">
        <f>+B10-B18</f>
        <v>4390533</v>
      </c>
      <c r="C19" s="74">
        <f>+C10-C18</f>
        <v>0</v>
      </c>
      <c r="D19" s="75">
        <f aca="true" t="shared" si="2" ref="D19:Z19">+D10-D18</f>
        <v>27438727</v>
      </c>
      <c r="E19" s="76">
        <f t="shared" si="2"/>
        <v>27438727</v>
      </c>
      <c r="F19" s="76">
        <f t="shared" si="2"/>
        <v>110132038</v>
      </c>
      <c r="G19" s="76">
        <f t="shared" si="2"/>
        <v>0</v>
      </c>
      <c r="H19" s="76">
        <f t="shared" si="2"/>
        <v>-21177335</v>
      </c>
      <c r="I19" s="76">
        <f t="shared" si="2"/>
        <v>88954703</v>
      </c>
      <c r="J19" s="76">
        <f t="shared" si="2"/>
        <v>-23232392</v>
      </c>
      <c r="K19" s="76">
        <f t="shared" si="2"/>
        <v>-28982273</v>
      </c>
      <c r="L19" s="76">
        <f t="shared" si="2"/>
        <v>61302801</v>
      </c>
      <c r="M19" s="76">
        <f t="shared" si="2"/>
        <v>9088136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98042839</v>
      </c>
      <c r="W19" s="76">
        <f>IF(E10=E18,0,W10-W18)</f>
        <v>86361475</v>
      </c>
      <c r="X19" s="76">
        <f t="shared" si="2"/>
        <v>11681364</v>
      </c>
      <c r="Y19" s="77">
        <f>+IF(W19&lt;&gt;0,(X19/W19)*100,0)</f>
        <v>13.526128403897687</v>
      </c>
      <c r="Z19" s="78">
        <f t="shared" si="2"/>
        <v>27438727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4390533</v>
      </c>
      <c r="C22" s="85">
        <f>SUM(C19:C21)</f>
        <v>0</v>
      </c>
      <c r="D22" s="86">
        <f aca="true" t="shared" si="3" ref="D22:Z22">SUM(D19:D21)</f>
        <v>27438727</v>
      </c>
      <c r="E22" s="87">
        <f t="shared" si="3"/>
        <v>27438727</v>
      </c>
      <c r="F22" s="87">
        <f t="shared" si="3"/>
        <v>110132038</v>
      </c>
      <c r="G22" s="87">
        <f t="shared" si="3"/>
        <v>0</v>
      </c>
      <c r="H22" s="87">
        <f t="shared" si="3"/>
        <v>-21177335</v>
      </c>
      <c r="I22" s="87">
        <f t="shared" si="3"/>
        <v>88954703</v>
      </c>
      <c r="J22" s="87">
        <f t="shared" si="3"/>
        <v>-23232392</v>
      </c>
      <c r="K22" s="87">
        <f t="shared" si="3"/>
        <v>-28982273</v>
      </c>
      <c r="L22" s="87">
        <f t="shared" si="3"/>
        <v>61302801</v>
      </c>
      <c r="M22" s="87">
        <f t="shared" si="3"/>
        <v>9088136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98042839</v>
      </c>
      <c r="W22" s="87">
        <f t="shared" si="3"/>
        <v>86361475</v>
      </c>
      <c r="X22" s="87">
        <f t="shared" si="3"/>
        <v>11681364</v>
      </c>
      <c r="Y22" s="88">
        <f>+IF(W22&lt;&gt;0,(X22/W22)*100,0)</f>
        <v>13.526128403897687</v>
      </c>
      <c r="Z22" s="89">
        <f t="shared" si="3"/>
        <v>27438727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4390533</v>
      </c>
      <c r="C24" s="74">
        <f>SUM(C22:C23)</f>
        <v>0</v>
      </c>
      <c r="D24" s="75">
        <f aca="true" t="shared" si="4" ref="D24:Z24">SUM(D22:D23)</f>
        <v>27438727</v>
      </c>
      <c r="E24" s="76">
        <f t="shared" si="4"/>
        <v>27438727</v>
      </c>
      <c r="F24" s="76">
        <f t="shared" si="4"/>
        <v>110132038</v>
      </c>
      <c r="G24" s="76">
        <f t="shared" si="4"/>
        <v>0</v>
      </c>
      <c r="H24" s="76">
        <f t="shared" si="4"/>
        <v>-21177335</v>
      </c>
      <c r="I24" s="76">
        <f t="shared" si="4"/>
        <v>88954703</v>
      </c>
      <c r="J24" s="76">
        <f t="shared" si="4"/>
        <v>-23232392</v>
      </c>
      <c r="K24" s="76">
        <f t="shared" si="4"/>
        <v>-28982273</v>
      </c>
      <c r="L24" s="76">
        <f t="shared" si="4"/>
        <v>61302801</v>
      </c>
      <c r="M24" s="76">
        <f t="shared" si="4"/>
        <v>9088136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98042839</v>
      </c>
      <c r="W24" s="76">
        <f t="shared" si="4"/>
        <v>86361475</v>
      </c>
      <c r="X24" s="76">
        <f t="shared" si="4"/>
        <v>11681364</v>
      </c>
      <c r="Y24" s="77">
        <f>+IF(W24&lt;&gt;0,(X24/W24)*100,0)</f>
        <v>13.526128403897687</v>
      </c>
      <c r="Z24" s="78">
        <f t="shared" si="4"/>
        <v>27438727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45425543</v>
      </c>
      <c r="C27" s="21">
        <v>0</v>
      </c>
      <c r="D27" s="98">
        <v>19671395</v>
      </c>
      <c r="E27" s="99">
        <v>19671395</v>
      </c>
      <c r="F27" s="99">
        <v>0</v>
      </c>
      <c r="G27" s="99">
        <v>20628</v>
      </c>
      <c r="H27" s="99">
        <v>34779</v>
      </c>
      <c r="I27" s="99">
        <v>55407</v>
      </c>
      <c r="J27" s="99">
        <v>52448</v>
      </c>
      <c r="K27" s="99">
        <v>53656</v>
      </c>
      <c r="L27" s="99">
        <v>23153</v>
      </c>
      <c r="M27" s="99">
        <v>129257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184664</v>
      </c>
      <c r="W27" s="99">
        <v>9835698</v>
      </c>
      <c r="X27" s="99">
        <v>-9651034</v>
      </c>
      <c r="Y27" s="100">
        <v>-98.12</v>
      </c>
      <c r="Z27" s="101">
        <v>19671395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45425543</v>
      </c>
      <c r="C31" s="18">
        <v>0</v>
      </c>
      <c r="D31" s="58">
        <v>19671395</v>
      </c>
      <c r="E31" s="59">
        <v>19671395</v>
      </c>
      <c r="F31" s="59">
        <v>0</v>
      </c>
      <c r="G31" s="59">
        <v>20628</v>
      </c>
      <c r="H31" s="59">
        <v>34779</v>
      </c>
      <c r="I31" s="59">
        <v>55407</v>
      </c>
      <c r="J31" s="59">
        <v>52448</v>
      </c>
      <c r="K31" s="59">
        <v>53656</v>
      </c>
      <c r="L31" s="59">
        <v>23153</v>
      </c>
      <c r="M31" s="59">
        <v>129257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184664</v>
      </c>
      <c r="W31" s="59">
        <v>9835698</v>
      </c>
      <c r="X31" s="59">
        <v>-9651034</v>
      </c>
      <c r="Y31" s="60">
        <v>-98.12</v>
      </c>
      <c r="Z31" s="61">
        <v>19671395</v>
      </c>
    </row>
    <row r="32" spans="1:26" ht="13.5">
      <c r="A32" s="69" t="s">
        <v>50</v>
      </c>
      <c r="B32" s="21">
        <f>SUM(B28:B31)</f>
        <v>45425543</v>
      </c>
      <c r="C32" s="21">
        <f>SUM(C28:C31)</f>
        <v>0</v>
      </c>
      <c r="D32" s="98">
        <f aca="true" t="shared" si="5" ref="D32:Z32">SUM(D28:D31)</f>
        <v>19671395</v>
      </c>
      <c r="E32" s="99">
        <f t="shared" si="5"/>
        <v>19671395</v>
      </c>
      <c r="F32" s="99">
        <f t="shared" si="5"/>
        <v>0</v>
      </c>
      <c r="G32" s="99">
        <f t="shared" si="5"/>
        <v>20628</v>
      </c>
      <c r="H32" s="99">
        <f t="shared" si="5"/>
        <v>34779</v>
      </c>
      <c r="I32" s="99">
        <f t="shared" si="5"/>
        <v>55407</v>
      </c>
      <c r="J32" s="99">
        <f t="shared" si="5"/>
        <v>52448</v>
      </c>
      <c r="K32" s="99">
        <f t="shared" si="5"/>
        <v>53656</v>
      </c>
      <c r="L32" s="99">
        <f t="shared" si="5"/>
        <v>23153</v>
      </c>
      <c r="M32" s="99">
        <f t="shared" si="5"/>
        <v>129257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184664</v>
      </c>
      <c r="W32" s="99">
        <f t="shared" si="5"/>
        <v>9835698</v>
      </c>
      <c r="X32" s="99">
        <f t="shared" si="5"/>
        <v>-9651034</v>
      </c>
      <c r="Y32" s="100">
        <f>+IF(W32&lt;&gt;0,(X32/W32)*100,0)</f>
        <v>-98.12251250495898</v>
      </c>
      <c r="Z32" s="101">
        <f t="shared" si="5"/>
        <v>19671395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3775324</v>
      </c>
      <c r="C35" s="18">
        <v>0</v>
      </c>
      <c r="D35" s="58">
        <v>7470000</v>
      </c>
      <c r="E35" s="59">
        <v>7470000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3735000</v>
      </c>
      <c r="X35" s="59">
        <v>-3735000</v>
      </c>
      <c r="Y35" s="60">
        <v>-100</v>
      </c>
      <c r="Z35" s="61">
        <v>7470000</v>
      </c>
    </row>
    <row r="36" spans="1:26" ht="13.5">
      <c r="A36" s="57" t="s">
        <v>53</v>
      </c>
      <c r="B36" s="18">
        <v>46935203</v>
      </c>
      <c r="C36" s="18">
        <v>0</v>
      </c>
      <c r="D36" s="58">
        <v>71974000</v>
      </c>
      <c r="E36" s="59">
        <v>71974000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35987000</v>
      </c>
      <c r="X36" s="59">
        <v>-35987000</v>
      </c>
      <c r="Y36" s="60">
        <v>-100</v>
      </c>
      <c r="Z36" s="61">
        <v>71974000</v>
      </c>
    </row>
    <row r="37" spans="1:26" ht="13.5">
      <c r="A37" s="57" t="s">
        <v>54</v>
      </c>
      <c r="B37" s="18">
        <v>54570567</v>
      </c>
      <c r="C37" s="18">
        <v>0</v>
      </c>
      <c r="D37" s="58">
        <v>2900000</v>
      </c>
      <c r="E37" s="59">
        <v>2900000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1450000</v>
      </c>
      <c r="X37" s="59">
        <v>-1450000</v>
      </c>
      <c r="Y37" s="60">
        <v>-100</v>
      </c>
      <c r="Z37" s="61">
        <v>2900000</v>
      </c>
    </row>
    <row r="38" spans="1:26" ht="13.5">
      <c r="A38" s="57" t="s">
        <v>55</v>
      </c>
      <c r="B38" s="18">
        <v>23273000</v>
      </c>
      <c r="C38" s="18">
        <v>0</v>
      </c>
      <c r="D38" s="58">
        <v>7400000</v>
      </c>
      <c r="E38" s="59">
        <v>7400000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3700000</v>
      </c>
      <c r="X38" s="59">
        <v>-3700000</v>
      </c>
      <c r="Y38" s="60">
        <v>-100</v>
      </c>
      <c r="Z38" s="61">
        <v>7400000</v>
      </c>
    </row>
    <row r="39" spans="1:26" ht="13.5">
      <c r="A39" s="57" t="s">
        <v>56</v>
      </c>
      <c r="B39" s="18">
        <v>-27133040</v>
      </c>
      <c r="C39" s="18">
        <v>0</v>
      </c>
      <c r="D39" s="58">
        <v>69144000</v>
      </c>
      <c r="E39" s="59">
        <v>69144000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34572000</v>
      </c>
      <c r="X39" s="59">
        <v>-34572000</v>
      </c>
      <c r="Y39" s="60">
        <v>-100</v>
      </c>
      <c r="Z39" s="61">
        <v>69144000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10105412</v>
      </c>
      <c r="C42" s="18">
        <v>0</v>
      </c>
      <c r="D42" s="58">
        <v>42288545</v>
      </c>
      <c r="E42" s="59">
        <v>42288545</v>
      </c>
      <c r="F42" s="59">
        <v>110132038</v>
      </c>
      <c r="G42" s="59">
        <v>-23437672</v>
      </c>
      <c r="H42" s="59">
        <v>-21177335</v>
      </c>
      <c r="I42" s="59">
        <v>65517031</v>
      </c>
      <c r="J42" s="59">
        <v>-23232367</v>
      </c>
      <c r="K42" s="59">
        <v>-28982273</v>
      </c>
      <c r="L42" s="59">
        <v>61302801</v>
      </c>
      <c r="M42" s="59">
        <v>9088161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74605192</v>
      </c>
      <c r="W42" s="59">
        <v>85863002</v>
      </c>
      <c r="X42" s="59">
        <v>-11257810</v>
      </c>
      <c r="Y42" s="60">
        <v>-13.11</v>
      </c>
      <c r="Z42" s="61">
        <v>42288545</v>
      </c>
    </row>
    <row r="43" spans="1:26" ht="13.5">
      <c r="A43" s="57" t="s">
        <v>59</v>
      </c>
      <c r="B43" s="18">
        <v>-12596189</v>
      </c>
      <c r="C43" s="18">
        <v>0</v>
      </c>
      <c r="D43" s="58">
        <v>-19671695</v>
      </c>
      <c r="E43" s="59">
        <v>-19671695</v>
      </c>
      <c r="F43" s="59">
        <v>0</v>
      </c>
      <c r="G43" s="59">
        <v>-20628</v>
      </c>
      <c r="H43" s="59">
        <v>-34779</v>
      </c>
      <c r="I43" s="59">
        <v>-55407</v>
      </c>
      <c r="J43" s="59">
        <v>-52448</v>
      </c>
      <c r="K43" s="59">
        <v>-53656</v>
      </c>
      <c r="L43" s="59">
        <v>-23153</v>
      </c>
      <c r="M43" s="59">
        <v>-129257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-184664</v>
      </c>
      <c r="W43" s="59">
        <v>-6232255</v>
      </c>
      <c r="X43" s="59">
        <v>6047591</v>
      </c>
      <c r="Y43" s="60">
        <v>-97.04</v>
      </c>
      <c r="Z43" s="61">
        <v>-19671695</v>
      </c>
    </row>
    <row r="44" spans="1:26" ht="13.5">
      <c r="A44" s="57" t="s">
        <v>60</v>
      </c>
      <c r="B44" s="18">
        <v>4066000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2339601</v>
      </c>
      <c r="C45" s="21">
        <v>0</v>
      </c>
      <c r="D45" s="98">
        <v>30416850</v>
      </c>
      <c r="E45" s="99">
        <v>30416850</v>
      </c>
      <c r="F45" s="99">
        <v>112467435</v>
      </c>
      <c r="G45" s="99">
        <v>89009135</v>
      </c>
      <c r="H45" s="99">
        <v>67797021</v>
      </c>
      <c r="I45" s="99">
        <v>67797021</v>
      </c>
      <c r="J45" s="99">
        <v>44512206</v>
      </c>
      <c r="K45" s="99">
        <v>15476277</v>
      </c>
      <c r="L45" s="99">
        <v>76755925</v>
      </c>
      <c r="M45" s="99">
        <v>76755925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76755925</v>
      </c>
      <c r="W45" s="99">
        <v>87430747</v>
      </c>
      <c r="X45" s="99">
        <v>-10674822</v>
      </c>
      <c r="Y45" s="100">
        <v>-12.21</v>
      </c>
      <c r="Z45" s="101">
        <v>30416850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583852</v>
      </c>
      <c r="C51" s="51">
        <v>0</v>
      </c>
      <c r="D51" s="128">
        <v>32958</v>
      </c>
      <c r="E51" s="53">
        <v>9000</v>
      </c>
      <c r="F51" s="53">
        <v>0</v>
      </c>
      <c r="G51" s="53">
        <v>0</v>
      </c>
      <c r="H51" s="53">
        <v>0</v>
      </c>
      <c r="I51" s="53">
        <v>214978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-1915657</v>
      </c>
      <c r="W51" s="53">
        <v>1918658</v>
      </c>
      <c r="X51" s="53">
        <v>-3001</v>
      </c>
      <c r="Y51" s="53">
        <v>840788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15735546</v>
      </c>
      <c r="C5" s="18">
        <v>0</v>
      </c>
      <c r="D5" s="58">
        <v>17475290</v>
      </c>
      <c r="E5" s="59">
        <v>17475290</v>
      </c>
      <c r="F5" s="59">
        <v>16618402</v>
      </c>
      <c r="G5" s="59">
        <v>0</v>
      </c>
      <c r="H5" s="59">
        <v>0</v>
      </c>
      <c r="I5" s="59">
        <v>16618402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16618402</v>
      </c>
      <c r="W5" s="59">
        <v>17475000</v>
      </c>
      <c r="X5" s="59">
        <v>-856598</v>
      </c>
      <c r="Y5" s="60">
        <v>-4.9</v>
      </c>
      <c r="Z5" s="61">
        <v>17475290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3839520</v>
      </c>
      <c r="C7" s="18">
        <v>0</v>
      </c>
      <c r="D7" s="58">
        <v>3700000</v>
      </c>
      <c r="E7" s="59">
        <v>3700000</v>
      </c>
      <c r="F7" s="59">
        <v>320661</v>
      </c>
      <c r="G7" s="59">
        <v>381456</v>
      </c>
      <c r="H7" s="59">
        <v>314825</v>
      </c>
      <c r="I7" s="59">
        <v>1016942</v>
      </c>
      <c r="J7" s="59">
        <v>291824</v>
      </c>
      <c r="K7" s="59">
        <v>214010</v>
      </c>
      <c r="L7" s="59">
        <v>292803</v>
      </c>
      <c r="M7" s="59">
        <v>798637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1815579</v>
      </c>
      <c r="W7" s="59">
        <v>1942773</v>
      </c>
      <c r="X7" s="59">
        <v>-127194</v>
      </c>
      <c r="Y7" s="60">
        <v>-6.55</v>
      </c>
      <c r="Z7" s="61">
        <v>3700000</v>
      </c>
    </row>
    <row r="8" spans="1:26" ht="13.5">
      <c r="A8" s="57" t="s">
        <v>34</v>
      </c>
      <c r="B8" s="18">
        <v>108143372</v>
      </c>
      <c r="C8" s="18">
        <v>0</v>
      </c>
      <c r="D8" s="58">
        <v>116205000</v>
      </c>
      <c r="E8" s="59">
        <v>116205000</v>
      </c>
      <c r="F8" s="59">
        <v>46934738</v>
      </c>
      <c r="G8" s="59">
        <v>534206</v>
      </c>
      <c r="H8" s="59">
        <v>303771</v>
      </c>
      <c r="I8" s="59">
        <v>47772715</v>
      </c>
      <c r="J8" s="59">
        <v>155660</v>
      </c>
      <c r="K8" s="59">
        <v>843698</v>
      </c>
      <c r="L8" s="59">
        <v>35551311</v>
      </c>
      <c r="M8" s="59">
        <v>36550669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84323384</v>
      </c>
      <c r="W8" s="59">
        <v>82457900</v>
      </c>
      <c r="X8" s="59">
        <v>1865484</v>
      </c>
      <c r="Y8" s="60">
        <v>2.26</v>
      </c>
      <c r="Z8" s="61">
        <v>116205000</v>
      </c>
    </row>
    <row r="9" spans="1:26" ht="13.5">
      <c r="A9" s="57" t="s">
        <v>35</v>
      </c>
      <c r="B9" s="18">
        <v>5814135</v>
      </c>
      <c r="C9" s="18">
        <v>0</v>
      </c>
      <c r="D9" s="58">
        <v>4178530</v>
      </c>
      <c r="E9" s="59">
        <v>4178530</v>
      </c>
      <c r="F9" s="59">
        <v>593812</v>
      </c>
      <c r="G9" s="59">
        <v>238392</v>
      </c>
      <c r="H9" s="59">
        <v>1444225</v>
      </c>
      <c r="I9" s="59">
        <v>2276429</v>
      </c>
      <c r="J9" s="59">
        <v>202931</v>
      </c>
      <c r="K9" s="59">
        <v>273907</v>
      </c>
      <c r="L9" s="59">
        <v>242152</v>
      </c>
      <c r="M9" s="59">
        <v>718990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2995419</v>
      </c>
      <c r="W9" s="59">
        <v>1973402</v>
      </c>
      <c r="X9" s="59">
        <v>1022017</v>
      </c>
      <c r="Y9" s="60">
        <v>51.79</v>
      </c>
      <c r="Z9" s="61">
        <v>4178530</v>
      </c>
    </row>
    <row r="10" spans="1:26" ht="25.5">
      <c r="A10" s="62" t="s">
        <v>97</v>
      </c>
      <c r="B10" s="63">
        <f>SUM(B5:B9)</f>
        <v>133532573</v>
      </c>
      <c r="C10" s="63">
        <f>SUM(C5:C9)</f>
        <v>0</v>
      </c>
      <c r="D10" s="64">
        <f aca="true" t="shared" si="0" ref="D10:Z10">SUM(D5:D9)</f>
        <v>141558820</v>
      </c>
      <c r="E10" s="65">
        <f t="shared" si="0"/>
        <v>141558820</v>
      </c>
      <c r="F10" s="65">
        <f t="shared" si="0"/>
        <v>64467613</v>
      </c>
      <c r="G10" s="65">
        <f t="shared" si="0"/>
        <v>1154054</v>
      </c>
      <c r="H10" s="65">
        <f t="shared" si="0"/>
        <v>2062821</v>
      </c>
      <c r="I10" s="65">
        <f t="shared" si="0"/>
        <v>67684488</v>
      </c>
      <c r="J10" s="65">
        <f t="shared" si="0"/>
        <v>650415</v>
      </c>
      <c r="K10" s="65">
        <f t="shared" si="0"/>
        <v>1331615</v>
      </c>
      <c r="L10" s="65">
        <f t="shared" si="0"/>
        <v>36086266</v>
      </c>
      <c r="M10" s="65">
        <f t="shared" si="0"/>
        <v>38068296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105752784</v>
      </c>
      <c r="W10" s="65">
        <f t="shared" si="0"/>
        <v>103849075</v>
      </c>
      <c r="X10" s="65">
        <f t="shared" si="0"/>
        <v>1903709</v>
      </c>
      <c r="Y10" s="66">
        <f>+IF(W10&lt;&gt;0,(X10/W10)*100,0)</f>
        <v>1.8331496934373273</v>
      </c>
      <c r="Z10" s="67">
        <f t="shared" si="0"/>
        <v>141558820</v>
      </c>
    </row>
    <row r="11" spans="1:26" ht="13.5">
      <c r="A11" s="57" t="s">
        <v>36</v>
      </c>
      <c r="B11" s="18">
        <v>58878967</v>
      </c>
      <c r="C11" s="18">
        <v>0</v>
      </c>
      <c r="D11" s="58">
        <v>73177396</v>
      </c>
      <c r="E11" s="59">
        <v>73177396</v>
      </c>
      <c r="F11" s="59">
        <v>5927876</v>
      </c>
      <c r="G11" s="59">
        <v>4942834</v>
      </c>
      <c r="H11" s="59">
        <v>6388214</v>
      </c>
      <c r="I11" s="59">
        <v>17258924</v>
      </c>
      <c r="J11" s="59">
        <v>5346500</v>
      </c>
      <c r="K11" s="59">
        <v>9131957</v>
      </c>
      <c r="L11" s="59">
        <v>5529911</v>
      </c>
      <c r="M11" s="59">
        <v>20008368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37267292</v>
      </c>
      <c r="W11" s="59">
        <v>38542039</v>
      </c>
      <c r="X11" s="59">
        <v>-1274747</v>
      </c>
      <c r="Y11" s="60">
        <v>-3.31</v>
      </c>
      <c r="Z11" s="61">
        <v>73177396</v>
      </c>
    </row>
    <row r="12" spans="1:26" ht="13.5">
      <c r="A12" s="57" t="s">
        <v>37</v>
      </c>
      <c r="B12" s="18">
        <v>11256108</v>
      </c>
      <c r="C12" s="18">
        <v>0</v>
      </c>
      <c r="D12" s="58">
        <v>11555184</v>
      </c>
      <c r="E12" s="59">
        <v>11555184</v>
      </c>
      <c r="F12" s="59">
        <v>924333</v>
      </c>
      <c r="G12" s="59">
        <v>924447</v>
      </c>
      <c r="H12" s="59">
        <v>922202</v>
      </c>
      <c r="I12" s="59">
        <v>2770982</v>
      </c>
      <c r="J12" s="59">
        <v>920432</v>
      </c>
      <c r="K12" s="59">
        <v>923676</v>
      </c>
      <c r="L12" s="59">
        <v>917464</v>
      </c>
      <c r="M12" s="59">
        <v>2761572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5532554</v>
      </c>
      <c r="W12" s="59">
        <v>5778000</v>
      </c>
      <c r="X12" s="59">
        <v>-245446</v>
      </c>
      <c r="Y12" s="60">
        <v>-4.25</v>
      </c>
      <c r="Z12" s="61">
        <v>11555184</v>
      </c>
    </row>
    <row r="13" spans="1:26" ht="13.5">
      <c r="A13" s="57" t="s">
        <v>98</v>
      </c>
      <c r="B13" s="18">
        <v>11368259</v>
      </c>
      <c r="C13" s="18">
        <v>0</v>
      </c>
      <c r="D13" s="58">
        <v>12400000</v>
      </c>
      <c r="E13" s="59">
        <v>12400000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5898000</v>
      </c>
      <c r="X13" s="59">
        <v>-5898000</v>
      </c>
      <c r="Y13" s="60">
        <v>-100</v>
      </c>
      <c r="Z13" s="61">
        <v>12400000</v>
      </c>
    </row>
    <row r="14" spans="1:26" ht="13.5">
      <c r="A14" s="57" t="s">
        <v>38</v>
      </c>
      <c r="B14" s="18">
        <v>934296</v>
      </c>
      <c r="C14" s="18">
        <v>0</v>
      </c>
      <c r="D14" s="58">
        <v>60000</v>
      </c>
      <c r="E14" s="59">
        <v>60000</v>
      </c>
      <c r="F14" s="59">
        <v>0</v>
      </c>
      <c r="G14" s="59">
        <v>5086</v>
      </c>
      <c r="H14" s="59">
        <v>107</v>
      </c>
      <c r="I14" s="59">
        <v>5193</v>
      </c>
      <c r="J14" s="59">
        <v>12905</v>
      </c>
      <c r="K14" s="59">
        <v>3808</v>
      </c>
      <c r="L14" s="59">
        <v>11</v>
      </c>
      <c r="M14" s="59">
        <v>16724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21917</v>
      </c>
      <c r="W14" s="59">
        <v>31400</v>
      </c>
      <c r="X14" s="59">
        <v>-9483</v>
      </c>
      <c r="Y14" s="60">
        <v>-30.2</v>
      </c>
      <c r="Z14" s="61">
        <v>60000</v>
      </c>
    </row>
    <row r="15" spans="1:26" ht="13.5">
      <c r="A15" s="57" t="s">
        <v>39</v>
      </c>
      <c r="B15" s="18">
        <v>0</v>
      </c>
      <c r="C15" s="18">
        <v>0</v>
      </c>
      <c r="D15" s="58">
        <v>5600000</v>
      </c>
      <c r="E15" s="59">
        <v>5600000</v>
      </c>
      <c r="F15" s="59">
        <v>635066</v>
      </c>
      <c r="G15" s="59">
        <v>467168</v>
      </c>
      <c r="H15" s="59">
        <v>28800</v>
      </c>
      <c r="I15" s="59">
        <v>1131034</v>
      </c>
      <c r="J15" s="59">
        <v>0</v>
      </c>
      <c r="K15" s="59">
        <v>299570</v>
      </c>
      <c r="L15" s="59">
        <v>477710</v>
      </c>
      <c r="M15" s="59">
        <v>777280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1908314</v>
      </c>
      <c r="W15" s="59">
        <v>3300000</v>
      </c>
      <c r="X15" s="59">
        <v>-1391686</v>
      </c>
      <c r="Y15" s="60">
        <v>-42.17</v>
      </c>
      <c r="Z15" s="61">
        <v>5600000</v>
      </c>
    </row>
    <row r="16" spans="1:26" ht="13.5">
      <c r="A16" s="68" t="s">
        <v>40</v>
      </c>
      <c r="B16" s="18">
        <v>0</v>
      </c>
      <c r="C16" s="18">
        <v>0</v>
      </c>
      <c r="D16" s="58">
        <v>10023350</v>
      </c>
      <c r="E16" s="59">
        <v>10023350</v>
      </c>
      <c r="F16" s="59">
        <v>465736</v>
      </c>
      <c r="G16" s="59">
        <v>1112867</v>
      </c>
      <c r="H16" s="59">
        <v>303771</v>
      </c>
      <c r="I16" s="59">
        <v>1882374</v>
      </c>
      <c r="J16" s="59">
        <v>867749</v>
      </c>
      <c r="K16" s="59">
        <v>1464352</v>
      </c>
      <c r="L16" s="59">
        <v>586311</v>
      </c>
      <c r="M16" s="59">
        <v>2918412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4800786</v>
      </c>
      <c r="W16" s="59">
        <v>5011500</v>
      </c>
      <c r="X16" s="59">
        <v>-210714</v>
      </c>
      <c r="Y16" s="60">
        <v>-4.2</v>
      </c>
      <c r="Z16" s="61">
        <v>10023350</v>
      </c>
    </row>
    <row r="17" spans="1:26" ht="13.5">
      <c r="A17" s="57" t="s">
        <v>41</v>
      </c>
      <c r="B17" s="18">
        <v>55651651</v>
      </c>
      <c r="C17" s="18">
        <v>0</v>
      </c>
      <c r="D17" s="58">
        <v>35892442</v>
      </c>
      <c r="E17" s="59">
        <v>35892442</v>
      </c>
      <c r="F17" s="59">
        <v>2549397</v>
      </c>
      <c r="G17" s="59">
        <v>4056894</v>
      </c>
      <c r="H17" s="59">
        <v>3889748</v>
      </c>
      <c r="I17" s="59">
        <v>10496039</v>
      </c>
      <c r="J17" s="59">
        <v>3241697</v>
      </c>
      <c r="K17" s="59">
        <v>4668161</v>
      </c>
      <c r="L17" s="59">
        <v>4322706</v>
      </c>
      <c r="M17" s="59">
        <v>12232564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22728603</v>
      </c>
      <c r="W17" s="59">
        <v>16025200</v>
      </c>
      <c r="X17" s="59">
        <v>6703403</v>
      </c>
      <c r="Y17" s="60">
        <v>41.83</v>
      </c>
      <c r="Z17" s="61">
        <v>35892442</v>
      </c>
    </row>
    <row r="18" spans="1:26" ht="13.5">
      <c r="A18" s="69" t="s">
        <v>42</v>
      </c>
      <c r="B18" s="70">
        <f>SUM(B11:B17)</f>
        <v>138089281</v>
      </c>
      <c r="C18" s="70">
        <f>SUM(C11:C17)</f>
        <v>0</v>
      </c>
      <c r="D18" s="71">
        <f aca="true" t="shared" si="1" ref="D18:Z18">SUM(D11:D17)</f>
        <v>148708372</v>
      </c>
      <c r="E18" s="72">
        <f t="shared" si="1"/>
        <v>148708372</v>
      </c>
      <c r="F18" s="72">
        <f t="shared" si="1"/>
        <v>10502408</v>
      </c>
      <c r="G18" s="72">
        <f t="shared" si="1"/>
        <v>11509296</v>
      </c>
      <c r="H18" s="72">
        <f t="shared" si="1"/>
        <v>11532842</v>
      </c>
      <c r="I18" s="72">
        <f t="shared" si="1"/>
        <v>33544546</v>
      </c>
      <c r="J18" s="72">
        <f t="shared" si="1"/>
        <v>10389283</v>
      </c>
      <c r="K18" s="72">
        <f t="shared" si="1"/>
        <v>16491524</v>
      </c>
      <c r="L18" s="72">
        <f t="shared" si="1"/>
        <v>11834113</v>
      </c>
      <c r="M18" s="72">
        <f t="shared" si="1"/>
        <v>38714920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72259466</v>
      </c>
      <c r="W18" s="72">
        <f t="shared" si="1"/>
        <v>74586139</v>
      </c>
      <c r="X18" s="72">
        <f t="shared" si="1"/>
        <v>-2326673</v>
      </c>
      <c r="Y18" s="66">
        <f>+IF(W18&lt;&gt;0,(X18/W18)*100,0)</f>
        <v>-3.1194442173766364</v>
      </c>
      <c r="Z18" s="73">
        <f t="shared" si="1"/>
        <v>148708372</v>
      </c>
    </row>
    <row r="19" spans="1:26" ht="13.5">
      <c r="A19" s="69" t="s">
        <v>43</v>
      </c>
      <c r="B19" s="74">
        <f>+B10-B18</f>
        <v>-4556708</v>
      </c>
      <c r="C19" s="74">
        <f>+C10-C18</f>
        <v>0</v>
      </c>
      <c r="D19" s="75">
        <f aca="true" t="shared" si="2" ref="D19:Z19">+D10-D18</f>
        <v>-7149552</v>
      </c>
      <c r="E19" s="76">
        <f t="shared" si="2"/>
        <v>-7149552</v>
      </c>
      <c r="F19" s="76">
        <f t="shared" si="2"/>
        <v>53965205</v>
      </c>
      <c r="G19" s="76">
        <f t="shared" si="2"/>
        <v>-10355242</v>
      </c>
      <c r="H19" s="76">
        <f t="shared" si="2"/>
        <v>-9470021</v>
      </c>
      <c r="I19" s="76">
        <f t="shared" si="2"/>
        <v>34139942</v>
      </c>
      <c r="J19" s="76">
        <f t="shared" si="2"/>
        <v>-9738868</v>
      </c>
      <c r="K19" s="76">
        <f t="shared" si="2"/>
        <v>-15159909</v>
      </c>
      <c r="L19" s="76">
        <f t="shared" si="2"/>
        <v>24252153</v>
      </c>
      <c r="M19" s="76">
        <f t="shared" si="2"/>
        <v>-646624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33493318</v>
      </c>
      <c r="W19" s="76">
        <f>IF(E10=E18,0,W10-W18)</f>
        <v>29262936</v>
      </c>
      <c r="X19" s="76">
        <f t="shared" si="2"/>
        <v>4230382</v>
      </c>
      <c r="Y19" s="77">
        <f>+IF(W19&lt;&gt;0,(X19/W19)*100,0)</f>
        <v>14.456450986326184</v>
      </c>
      <c r="Z19" s="78">
        <f t="shared" si="2"/>
        <v>-7149552</v>
      </c>
    </row>
    <row r="20" spans="1:26" ht="13.5">
      <c r="A20" s="57" t="s">
        <v>44</v>
      </c>
      <c r="B20" s="18">
        <v>37086889</v>
      </c>
      <c r="C20" s="18">
        <v>0</v>
      </c>
      <c r="D20" s="58">
        <v>28867001</v>
      </c>
      <c r="E20" s="59">
        <v>28867001</v>
      </c>
      <c r="F20" s="59">
        <v>0</v>
      </c>
      <c r="G20" s="59">
        <v>4254445</v>
      </c>
      <c r="H20" s="59">
        <v>0</v>
      </c>
      <c r="I20" s="59">
        <v>4254445</v>
      </c>
      <c r="J20" s="59">
        <v>0</v>
      </c>
      <c r="K20" s="59">
        <v>0</v>
      </c>
      <c r="L20" s="59">
        <v>2157111</v>
      </c>
      <c r="M20" s="59">
        <v>2157111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6411556</v>
      </c>
      <c r="W20" s="59">
        <v>21650250</v>
      </c>
      <c r="X20" s="59">
        <v>-15238694</v>
      </c>
      <c r="Y20" s="60">
        <v>-70.39</v>
      </c>
      <c r="Z20" s="61">
        <v>28867001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32530181</v>
      </c>
      <c r="C22" s="85">
        <f>SUM(C19:C21)</f>
        <v>0</v>
      </c>
      <c r="D22" s="86">
        <f aca="true" t="shared" si="3" ref="D22:Z22">SUM(D19:D21)</f>
        <v>21717449</v>
      </c>
      <c r="E22" s="87">
        <f t="shared" si="3"/>
        <v>21717449</v>
      </c>
      <c r="F22" s="87">
        <f t="shared" si="3"/>
        <v>53965205</v>
      </c>
      <c r="G22" s="87">
        <f t="shared" si="3"/>
        <v>-6100797</v>
      </c>
      <c r="H22" s="87">
        <f t="shared" si="3"/>
        <v>-9470021</v>
      </c>
      <c r="I22" s="87">
        <f t="shared" si="3"/>
        <v>38394387</v>
      </c>
      <c r="J22" s="87">
        <f t="shared" si="3"/>
        <v>-9738868</v>
      </c>
      <c r="K22" s="87">
        <f t="shared" si="3"/>
        <v>-15159909</v>
      </c>
      <c r="L22" s="87">
        <f t="shared" si="3"/>
        <v>26409264</v>
      </c>
      <c r="M22" s="87">
        <f t="shared" si="3"/>
        <v>1510487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39904874</v>
      </c>
      <c r="W22" s="87">
        <f t="shared" si="3"/>
        <v>50913186</v>
      </c>
      <c r="X22" s="87">
        <f t="shared" si="3"/>
        <v>-11008312</v>
      </c>
      <c r="Y22" s="88">
        <f>+IF(W22&lt;&gt;0,(X22/W22)*100,0)</f>
        <v>-21.621730763421485</v>
      </c>
      <c r="Z22" s="89">
        <f t="shared" si="3"/>
        <v>21717449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32530181</v>
      </c>
      <c r="C24" s="74">
        <f>SUM(C22:C23)</f>
        <v>0</v>
      </c>
      <c r="D24" s="75">
        <f aca="true" t="shared" si="4" ref="D24:Z24">SUM(D22:D23)</f>
        <v>21717449</v>
      </c>
      <c r="E24" s="76">
        <f t="shared" si="4"/>
        <v>21717449</v>
      </c>
      <c r="F24" s="76">
        <f t="shared" si="4"/>
        <v>53965205</v>
      </c>
      <c r="G24" s="76">
        <f t="shared" si="4"/>
        <v>-6100797</v>
      </c>
      <c r="H24" s="76">
        <f t="shared" si="4"/>
        <v>-9470021</v>
      </c>
      <c r="I24" s="76">
        <f t="shared" si="4"/>
        <v>38394387</v>
      </c>
      <c r="J24" s="76">
        <f t="shared" si="4"/>
        <v>-9738868</v>
      </c>
      <c r="K24" s="76">
        <f t="shared" si="4"/>
        <v>-15159909</v>
      </c>
      <c r="L24" s="76">
        <f t="shared" si="4"/>
        <v>26409264</v>
      </c>
      <c r="M24" s="76">
        <f t="shared" si="4"/>
        <v>1510487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39904874</v>
      </c>
      <c r="W24" s="76">
        <f t="shared" si="4"/>
        <v>50913186</v>
      </c>
      <c r="X24" s="76">
        <f t="shared" si="4"/>
        <v>-11008312</v>
      </c>
      <c r="Y24" s="77">
        <f>+IF(W24&lt;&gt;0,(X24/W24)*100,0)</f>
        <v>-21.621730763421485</v>
      </c>
      <c r="Z24" s="78">
        <f t="shared" si="4"/>
        <v>21717449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27750127</v>
      </c>
      <c r="C27" s="21">
        <v>0</v>
      </c>
      <c r="D27" s="98">
        <v>32708650</v>
      </c>
      <c r="E27" s="99">
        <v>32708650</v>
      </c>
      <c r="F27" s="99">
        <v>850000</v>
      </c>
      <c r="G27" s="99">
        <v>7303459</v>
      </c>
      <c r="H27" s="99">
        <v>6392031</v>
      </c>
      <c r="I27" s="99">
        <v>14545490</v>
      </c>
      <c r="J27" s="99">
        <v>38731</v>
      </c>
      <c r="K27" s="99">
        <v>7277251</v>
      </c>
      <c r="L27" s="99">
        <v>4240051</v>
      </c>
      <c r="M27" s="99">
        <v>11556033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26101523</v>
      </c>
      <c r="W27" s="99">
        <v>16354325</v>
      </c>
      <c r="X27" s="99">
        <v>9747198</v>
      </c>
      <c r="Y27" s="100">
        <v>59.6</v>
      </c>
      <c r="Z27" s="101">
        <v>32708650</v>
      </c>
    </row>
    <row r="28" spans="1:26" ht="13.5">
      <c r="A28" s="102" t="s">
        <v>44</v>
      </c>
      <c r="B28" s="18">
        <v>17138829</v>
      </c>
      <c r="C28" s="18">
        <v>0</v>
      </c>
      <c r="D28" s="58">
        <v>27423650</v>
      </c>
      <c r="E28" s="59">
        <v>27423650</v>
      </c>
      <c r="F28" s="59">
        <v>0</v>
      </c>
      <c r="G28" s="59">
        <v>4254445</v>
      </c>
      <c r="H28" s="59">
        <v>4844721</v>
      </c>
      <c r="I28" s="59">
        <v>9099166</v>
      </c>
      <c r="J28" s="59">
        <v>0</v>
      </c>
      <c r="K28" s="59">
        <v>6448251</v>
      </c>
      <c r="L28" s="59">
        <v>2157111</v>
      </c>
      <c r="M28" s="59">
        <v>8605362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17704528</v>
      </c>
      <c r="W28" s="59">
        <v>13711825</v>
      </c>
      <c r="X28" s="59">
        <v>3992703</v>
      </c>
      <c r="Y28" s="60">
        <v>29.12</v>
      </c>
      <c r="Z28" s="61">
        <v>27423650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10611298</v>
      </c>
      <c r="C31" s="18">
        <v>0</v>
      </c>
      <c r="D31" s="58">
        <v>5285000</v>
      </c>
      <c r="E31" s="59">
        <v>5285000</v>
      </c>
      <c r="F31" s="59">
        <v>850000</v>
      </c>
      <c r="G31" s="59">
        <v>3049014</v>
      </c>
      <c r="H31" s="59">
        <v>1547310</v>
      </c>
      <c r="I31" s="59">
        <v>5446324</v>
      </c>
      <c r="J31" s="59">
        <v>38731</v>
      </c>
      <c r="K31" s="59">
        <v>829000</v>
      </c>
      <c r="L31" s="59">
        <v>2082940</v>
      </c>
      <c r="M31" s="59">
        <v>2950671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8396995</v>
      </c>
      <c r="W31" s="59">
        <v>2642500</v>
      </c>
      <c r="X31" s="59">
        <v>5754495</v>
      </c>
      <c r="Y31" s="60">
        <v>217.77</v>
      </c>
      <c r="Z31" s="61">
        <v>5285000</v>
      </c>
    </row>
    <row r="32" spans="1:26" ht="13.5">
      <c r="A32" s="69" t="s">
        <v>50</v>
      </c>
      <c r="B32" s="21">
        <f>SUM(B28:B31)</f>
        <v>27750127</v>
      </c>
      <c r="C32" s="21">
        <f>SUM(C28:C31)</f>
        <v>0</v>
      </c>
      <c r="D32" s="98">
        <f aca="true" t="shared" si="5" ref="D32:Z32">SUM(D28:D31)</f>
        <v>32708650</v>
      </c>
      <c r="E32" s="99">
        <f t="shared" si="5"/>
        <v>32708650</v>
      </c>
      <c r="F32" s="99">
        <f t="shared" si="5"/>
        <v>850000</v>
      </c>
      <c r="G32" s="99">
        <f t="shared" si="5"/>
        <v>7303459</v>
      </c>
      <c r="H32" s="99">
        <f t="shared" si="5"/>
        <v>6392031</v>
      </c>
      <c r="I32" s="99">
        <f t="shared" si="5"/>
        <v>14545490</v>
      </c>
      <c r="J32" s="99">
        <f t="shared" si="5"/>
        <v>38731</v>
      </c>
      <c r="K32" s="99">
        <f t="shared" si="5"/>
        <v>7277251</v>
      </c>
      <c r="L32" s="99">
        <f t="shared" si="5"/>
        <v>4240051</v>
      </c>
      <c r="M32" s="99">
        <f t="shared" si="5"/>
        <v>11556033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26101523</v>
      </c>
      <c r="W32" s="99">
        <f t="shared" si="5"/>
        <v>16354325</v>
      </c>
      <c r="X32" s="99">
        <f t="shared" si="5"/>
        <v>9747198</v>
      </c>
      <c r="Y32" s="100">
        <f>+IF(W32&lt;&gt;0,(X32/W32)*100,0)</f>
        <v>59.600124126186806</v>
      </c>
      <c r="Z32" s="101">
        <f t="shared" si="5"/>
        <v>32708650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69509123</v>
      </c>
      <c r="C35" s="18">
        <v>0</v>
      </c>
      <c r="D35" s="58">
        <v>83167562</v>
      </c>
      <c r="E35" s="59">
        <v>83167562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41583781</v>
      </c>
      <c r="X35" s="59">
        <v>-41583781</v>
      </c>
      <c r="Y35" s="60">
        <v>-100</v>
      </c>
      <c r="Z35" s="61">
        <v>83167562</v>
      </c>
    </row>
    <row r="36" spans="1:26" ht="13.5">
      <c r="A36" s="57" t="s">
        <v>53</v>
      </c>
      <c r="B36" s="18">
        <v>354470374</v>
      </c>
      <c r="C36" s="18">
        <v>0</v>
      </c>
      <c r="D36" s="58">
        <v>358923650</v>
      </c>
      <c r="E36" s="59">
        <v>358923650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179461825</v>
      </c>
      <c r="X36" s="59">
        <v>-179461825</v>
      </c>
      <c r="Y36" s="60">
        <v>-100</v>
      </c>
      <c r="Z36" s="61">
        <v>358923650</v>
      </c>
    </row>
    <row r="37" spans="1:26" ht="13.5">
      <c r="A37" s="57" t="s">
        <v>54</v>
      </c>
      <c r="B37" s="18">
        <v>29297096</v>
      </c>
      <c r="C37" s="18">
        <v>0</v>
      </c>
      <c r="D37" s="58">
        <v>19082300</v>
      </c>
      <c r="E37" s="59">
        <v>19082300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9541150</v>
      </c>
      <c r="X37" s="59">
        <v>-9541150</v>
      </c>
      <c r="Y37" s="60">
        <v>-100</v>
      </c>
      <c r="Z37" s="61">
        <v>19082300</v>
      </c>
    </row>
    <row r="38" spans="1:26" ht="13.5">
      <c r="A38" s="57" t="s">
        <v>55</v>
      </c>
      <c r="B38" s="18">
        <v>1988000</v>
      </c>
      <c r="C38" s="18">
        <v>0</v>
      </c>
      <c r="D38" s="58">
        <v>1500000</v>
      </c>
      <c r="E38" s="59">
        <v>1500000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750000</v>
      </c>
      <c r="X38" s="59">
        <v>-750000</v>
      </c>
      <c r="Y38" s="60">
        <v>-100</v>
      </c>
      <c r="Z38" s="61">
        <v>1500000</v>
      </c>
    </row>
    <row r="39" spans="1:26" ht="13.5">
      <c r="A39" s="57" t="s">
        <v>56</v>
      </c>
      <c r="B39" s="18">
        <v>392694401</v>
      </c>
      <c r="C39" s="18">
        <v>0</v>
      </c>
      <c r="D39" s="58">
        <v>421508912</v>
      </c>
      <c r="E39" s="59">
        <v>421508912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210754456</v>
      </c>
      <c r="X39" s="59">
        <v>-210754456</v>
      </c>
      <c r="Y39" s="60">
        <v>-100</v>
      </c>
      <c r="Z39" s="61">
        <v>421508912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57521540</v>
      </c>
      <c r="C42" s="18">
        <v>0</v>
      </c>
      <c r="D42" s="58">
        <v>33434199</v>
      </c>
      <c r="E42" s="59">
        <v>33434199</v>
      </c>
      <c r="F42" s="59">
        <v>48199381</v>
      </c>
      <c r="G42" s="59">
        <v>-9272249</v>
      </c>
      <c r="H42" s="59">
        <v>2672183</v>
      </c>
      <c r="I42" s="59">
        <v>41599315</v>
      </c>
      <c r="J42" s="59">
        <v>7862277</v>
      </c>
      <c r="K42" s="59">
        <v>-14912453</v>
      </c>
      <c r="L42" s="59">
        <v>32424180</v>
      </c>
      <c r="M42" s="59">
        <v>25374004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66973319</v>
      </c>
      <c r="W42" s="59">
        <v>51204931</v>
      </c>
      <c r="X42" s="59">
        <v>15768388</v>
      </c>
      <c r="Y42" s="60">
        <v>30.79</v>
      </c>
      <c r="Z42" s="61">
        <v>33434199</v>
      </c>
    </row>
    <row r="43" spans="1:26" ht="13.5">
      <c r="A43" s="57" t="s">
        <v>59</v>
      </c>
      <c r="B43" s="18">
        <v>-9867471</v>
      </c>
      <c r="C43" s="18">
        <v>0</v>
      </c>
      <c r="D43" s="58">
        <v>-32708650</v>
      </c>
      <c r="E43" s="59">
        <v>-32708650</v>
      </c>
      <c r="F43" s="59">
        <v>-3276597</v>
      </c>
      <c r="G43" s="59">
        <v>-7303458</v>
      </c>
      <c r="H43" s="59">
        <v>-6365442</v>
      </c>
      <c r="I43" s="59">
        <v>-16945497</v>
      </c>
      <c r="J43" s="59">
        <v>-38731</v>
      </c>
      <c r="K43" s="59">
        <v>-7277251</v>
      </c>
      <c r="L43" s="59">
        <v>-4240050</v>
      </c>
      <c r="M43" s="59">
        <v>-11556032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-28501529</v>
      </c>
      <c r="W43" s="59">
        <v>-26435550</v>
      </c>
      <c r="X43" s="59">
        <v>-2065979</v>
      </c>
      <c r="Y43" s="60">
        <v>7.82</v>
      </c>
      <c r="Z43" s="61">
        <v>-32708650</v>
      </c>
    </row>
    <row r="44" spans="1:26" ht="13.5">
      <c r="A44" s="57" t="s">
        <v>60</v>
      </c>
      <c r="B44" s="18">
        <v>-16768944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71046114</v>
      </c>
      <c r="C45" s="21">
        <v>0</v>
      </c>
      <c r="D45" s="98">
        <v>7896215</v>
      </c>
      <c r="E45" s="99">
        <v>7896215</v>
      </c>
      <c r="F45" s="99">
        <v>90993913</v>
      </c>
      <c r="G45" s="99">
        <v>74418206</v>
      </c>
      <c r="H45" s="99">
        <v>70724947</v>
      </c>
      <c r="I45" s="99">
        <v>70724947</v>
      </c>
      <c r="J45" s="99">
        <v>78548493</v>
      </c>
      <c r="K45" s="99">
        <v>56358789</v>
      </c>
      <c r="L45" s="99">
        <v>84542919</v>
      </c>
      <c r="M45" s="99">
        <v>84542919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84542919</v>
      </c>
      <c r="W45" s="99">
        <v>31940047</v>
      </c>
      <c r="X45" s="99">
        <v>52602872</v>
      </c>
      <c r="Y45" s="100">
        <v>164.69</v>
      </c>
      <c r="Z45" s="101">
        <v>7896215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195066</v>
      </c>
      <c r="C49" s="51">
        <v>0</v>
      </c>
      <c r="D49" s="128">
        <v>139804</v>
      </c>
      <c r="E49" s="53">
        <v>129391</v>
      </c>
      <c r="F49" s="53">
        <v>0</v>
      </c>
      <c r="G49" s="53">
        <v>0</v>
      </c>
      <c r="H49" s="53">
        <v>0</v>
      </c>
      <c r="I49" s="53">
        <v>119161</v>
      </c>
      <c r="J49" s="53">
        <v>0</v>
      </c>
      <c r="K49" s="53">
        <v>0</v>
      </c>
      <c r="L49" s="53">
        <v>0</v>
      </c>
      <c r="M49" s="53">
        <v>6602314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22157526</v>
      </c>
      <c r="W49" s="53">
        <v>0</v>
      </c>
      <c r="X49" s="53">
        <v>0</v>
      </c>
      <c r="Y49" s="53">
        <v>29343262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75.00000286118285</v>
      </c>
      <c r="E58" s="7">
        <f t="shared" si="6"/>
        <v>75.00000286118285</v>
      </c>
      <c r="F58" s="7">
        <f t="shared" si="6"/>
        <v>0.23002813387231819</v>
      </c>
      <c r="G58" s="7">
        <f t="shared" si="6"/>
        <v>0</v>
      </c>
      <c r="H58" s="7">
        <f t="shared" si="6"/>
        <v>0</v>
      </c>
      <c r="I58" s="7">
        <f t="shared" si="6"/>
        <v>66.0056604720478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66.5623626146485</v>
      </c>
      <c r="W58" s="7">
        <f t="shared" si="6"/>
        <v>75.00124749642346</v>
      </c>
      <c r="X58" s="7">
        <f t="shared" si="6"/>
        <v>0</v>
      </c>
      <c r="Y58" s="7">
        <f t="shared" si="6"/>
        <v>0</v>
      </c>
      <c r="Z58" s="8">
        <f t="shared" si="6"/>
        <v>75.00000286118285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75.00000286118285</v>
      </c>
      <c r="E59" s="10">
        <f t="shared" si="7"/>
        <v>75.00000286118285</v>
      </c>
      <c r="F59" s="10">
        <f t="shared" si="7"/>
        <v>0.23002813387231819</v>
      </c>
      <c r="G59" s="10">
        <f t="shared" si="7"/>
        <v>0</v>
      </c>
      <c r="H59" s="10">
        <f t="shared" si="7"/>
        <v>0</v>
      </c>
      <c r="I59" s="10">
        <f t="shared" si="7"/>
        <v>66.0056604720478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66.5623626146485</v>
      </c>
      <c r="W59" s="10">
        <f t="shared" si="7"/>
        <v>75.00124749642346</v>
      </c>
      <c r="X59" s="10">
        <f t="shared" si="7"/>
        <v>0</v>
      </c>
      <c r="Y59" s="10">
        <f t="shared" si="7"/>
        <v>0</v>
      </c>
      <c r="Z59" s="11">
        <f t="shared" si="7"/>
        <v>75.00000286118285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15735546</v>
      </c>
      <c r="C67" s="23"/>
      <c r="D67" s="24">
        <v>17475290</v>
      </c>
      <c r="E67" s="25">
        <v>17475290</v>
      </c>
      <c r="F67" s="25">
        <v>16618402</v>
      </c>
      <c r="G67" s="25"/>
      <c r="H67" s="25"/>
      <c r="I67" s="25">
        <v>16618402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16618402</v>
      </c>
      <c r="W67" s="25">
        <v>17475000</v>
      </c>
      <c r="X67" s="25"/>
      <c r="Y67" s="24"/>
      <c r="Z67" s="26">
        <v>17475290</v>
      </c>
    </row>
    <row r="68" spans="1:26" ht="13.5" hidden="1">
      <c r="A68" s="36" t="s">
        <v>31</v>
      </c>
      <c r="B68" s="18">
        <v>15735546</v>
      </c>
      <c r="C68" s="18"/>
      <c r="D68" s="19">
        <v>17475290</v>
      </c>
      <c r="E68" s="20">
        <v>17475290</v>
      </c>
      <c r="F68" s="20">
        <v>16618402</v>
      </c>
      <c r="G68" s="20"/>
      <c r="H68" s="20"/>
      <c r="I68" s="20">
        <v>16618402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16618402</v>
      </c>
      <c r="W68" s="20">
        <v>17475000</v>
      </c>
      <c r="X68" s="20"/>
      <c r="Y68" s="19"/>
      <c r="Z68" s="22">
        <v>17475290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>
        <v>13106468</v>
      </c>
      <c r="E76" s="33">
        <v>13106468</v>
      </c>
      <c r="F76" s="33">
        <v>38227</v>
      </c>
      <c r="G76" s="33">
        <v>219119</v>
      </c>
      <c r="H76" s="33">
        <v>10711740</v>
      </c>
      <c r="I76" s="33">
        <v>10969086</v>
      </c>
      <c r="J76" s="33">
        <v>45958</v>
      </c>
      <c r="K76" s="33">
        <v>17720</v>
      </c>
      <c r="L76" s="33">
        <v>28837</v>
      </c>
      <c r="M76" s="33">
        <v>92515</v>
      </c>
      <c r="N76" s="33"/>
      <c r="O76" s="33"/>
      <c r="P76" s="33"/>
      <c r="Q76" s="33"/>
      <c r="R76" s="33"/>
      <c r="S76" s="33"/>
      <c r="T76" s="33"/>
      <c r="U76" s="33"/>
      <c r="V76" s="33">
        <v>11061601</v>
      </c>
      <c r="W76" s="33">
        <v>13106468</v>
      </c>
      <c r="X76" s="33"/>
      <c r="Y76" s="32"/>
      <c r="Z76" s="34">
        <v>13106468</v>
      </c>
    </row>
    <row r="77" spans="1:26" ht="13.5" hidden="1">
      <c r="A77" s="36" t="s">
        <v>31</v>
      </c>
      <c r="B77" s="18"/>
      <c r="C77" s="18"/>
      <c r="D77" s="19">
        <v>13106468</v>
      </c>
      <c r="E77" s="20">
        <v>13106468</v>
      </c>
      <c r="F77" s="20">
        <v>38227</v>
      </c>
      <c r="G77" s="20">
        <v>219119</v>
      </c>
      <c r="H77" s="20">
        <v>10711740</v>
      </c>
      <c r="I77" s="20">
        <v>10969086</v>
      </c>
      <c r="J77" s="20">
        <v>45958</v>
      </c>
      <c r="K77" s="20">
        <v>17720</v>
      </c>
      <c r="L77" s="20">
        <v>28837</v>
      </c>
      <c r="M77" s="20">
        <v>92515</v>
      </c>
      <c r="N77" s="20"/>
      <c r="O77" s="20"/>
      <c r="P77" s="20"/>
      <c r="Q77" s="20"/>
      <c r="R77" s="20"/>
      <c r="S77" s="20"/>
      <c r="T77" s="20"/>
      <c r="U77" s="20"/>
      <c r="V77" s="20">
        <v>11061601</v>
      </c>
      <c r="W77" s="20">
        <v>13106468</v>
      </c>
      <c r="X77" s="20"/>
      <c r="Y77" s="19"/>
      <c r="Z77" s="22">
        <v>13106468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23153306</v>
      </c>
      <c r="C5" s="18">
        <v>0</v>
      </c>
      <c r="D5" s="58">
        <v>28462031</v>
      </c>
      <c r="E5" s="59">
        <v>28462031</v>
      </c>
      <c r="F5" s="59">
        <v>1735999</v>
      </c>
      <c r="G5" s="59">
        <v>1735999</v>
      </c>
      <c r="H5" s="59">
        <v>0</v>
      </c>
      <c r="I5" s="59">
        <v>3471998</v>
      </c>
      <c r="J5" s="59">
        <v>1738975</v>
      </c>
      <c r="K5" s="59">
        <v>1745632</v>
      </c>
      <c r="L5" s="59">
        <v>1703743</v>
      </c>
      <c r="M5" s="59">
        <v>5188350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8660348</v>
      </c>
      <c r="W5" s="59">
        <v>14231010</v>
      </c>
      <c r="X5" s="59">
        <v>-5570662</v>
      </c>
      <c r="Y5" s="60">
        <v>-39.14</v>
      </c>
      <c r="Z5" s="61">
        <v>28462031</v>
      </c>
    </row>
    <row r="6" spans="1:26" ht="13.5">
      <c r="A6" s="57" t="s">
        <v>32</v>
      </c>
      <c r="B6" s="18">
        <v>57819169</v>
      </c>
      <c r="C6" s="18">
        <v>0</v>
      </c>
      <c r="D6" s="58">
        <v>66884260</v>
      </c>
      <c r="E6" s="59">
        <v>66884260</v>
      </c>
      <c r="F6" s="59">
        <v>3753972</v>
      </c>
      <c r="G6" s="59">
        <v>3872474</v>
      </c>
      <c r="H6" s="59">
        <v>0</v>
      </c>
      <c r="I6" s="59">
        <v>7626446</v>
      </c>
      <c r="J6" s="59">
        <v>3857444</v>
      </c>
      <c r="K6" s="59">
        <v>5436756</v>
      </c>
      <c r="L6" s="59">
        <v>3336275</v>
      </c>
      <c r="M6" s="59">
        <v>12630475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20256921</v>
      </c>
      <c r="W6" s="59">
        <v>33442122</v>
      </c>
      <c r="X6" s="59">
        <v>-13185201</v>
      </c>
      <c r="Y6" s="60">
        <v>-39.43</v>
      </c>
      <c r="Z6" s="61">
        <v>66884260</v>
      </c>
    </row>
    <row r="7" spans="1:26" ht="13.5">
      <c r="A7" s="57" t="s">
        <v>33</v>
      </c>
      <c r="B7" s="18">
        <v>234735</v>
      </c>
      <c r="C7" s="18">
        <v>0</v>
      </c>
      <c r="D7" s="58">
        <v>112438</v>
      </c>
      <c r="E7" s="59">
        <v>112438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1250</v>
      </c>
      <c r="L7" s="59">
        <v>0</v>
      </c>
      <c r="M7" s="59">
        <v>1250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1250</v>
      </c>
      <c r="W7" s="59">
        <v>56214</v>
      </c>
      <c r="X7" s="59">
        <v>-54964</v>
      </c>
      <c r="Y7" s="60">
        <v>-97.78</v>
      </c>
      <c r="Z7" s="61">
        <v>112438</v>
      </c>
    </row>
    <row r="8" spans="1:26" ht="13.5">
      <c r="A8" s="57" t="s">
        <v>34</v>
      </c>
      <c r="B8" s="18">
        <v>101606969</v>
      </c>
      <c r="C8" s="18">
        <v>0</v>
      </c>
      <c r="D8" s="58">
        <v>107766000</v>
      </c>
      <c r="E8" s="59">
        <v>107766000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72033000</v>
      </c>
      <c r="X8" s="59">
        <v>-72033000</v>
      </c>
      <c r="Y8" s="60">
        <v>-100</v>
      </c>
      <c r="Z8" s="61">
        <v>107766000</v>
      </c>
    </row>
    <row r="9" spans="1:26" ht="13.5">
      <c r="A9" s="57" t="s">
        <v>35</v>
      </c>
      <c r="B9" s="18">
        <v>4926760</v>
      </c>
      <c r="C9" s="18">
        <v>0</v>
      </c>
      <c r="D9" s="58">
        <v>4728702</v>
      </c>
      <c r="E9" s="59">
        <v>4728702</v>
      </c>
      <c r="F9" s="59">
        <v>112</v>
      </c>
      <c r="G9" s="59">
        <v>12850</v>
      </c>
      <c r="H9" s="59">
        <v>0</v>
      </c>
      <c r="I9" s="59">
        <v>12962</v>
      </c>
      <c r="J9" s="59">
        <v>36413</v>
      </c>
      <c r="K9" s="59">
        <v>803679</v>
      </c>
      <c r="L9" s="59">
        <v>1164</v>
      </c>
      <c r="M9" s="59">
        <v>841256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854218</v>
      </c>
      <c r="W9" s="59">
        <v>1887388</v>
      </c>
      <c r="X9" s="59">
        <v>-1033170</v>
      </c>
      <c r="Y9" s="60">
        <v>-54.74</v>
      </c>
      <c r="Z9" s="61">
        <v>4728702</v>
      </c>
    </row>
    <row r="10" spans="1:26" ht="25.5">
      <c r="A10" s="62" t="s">
        <v>97</v>
      </c>
      <c r="B10" s="63">
        <f>SUM(B5:B9)</f>
        <v>187740939</v>
      </c>
      <c r="C10" s="63">
        <f>SUM(C5:C9)</f>
        <v>0</v>
      </c>
      <c r="D10" s="64">
        <f aca="true" t="shared" si="0" ref="D10:Z10">SUM(D5:D9)</f>
        <v>207953431</v>
      </c>
      <c r="E10" s="65">
        <f t="shared" si="0"/>
        <v>207953431</v>
      </c>
      <c r="F10" s="65">
        <f t="shared" si="0"/>
        <v>5490083</v>
      </c>
      <c r="G10" s="65">
        <f t="shared" si="0"/>
        <v>5621323</v>
      </c>
      <c r="H10" s="65">
        <f t="shared" si="0"/>
        <v>0</v>
      </c>
      <c r="I10" s="65">
        <f t="shared" si="0"/>
        <v>11111406</v>
      </c>
      <c r="J10" s="65">
        <f t="shared" si="0"/>
        <v>5632832</v>
      </c>
      <c r="K10" s="65">
        <f t="shared" si="0"/>
        <v>7987317</v>
      </c>
      <c r="L10" s="65">
        <f t="shared" si="0"/>
        <v>5041182</v>
      </c>
      <c r="M10" s="65">
        <f t="shared" si="0"/>
        <v>18661331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29772737</v>
      </c>
      <c r="W10" s="65">
        <f t="shared" si="0"/>
        <v>121649734</v>
      </c>
      <c r="X10" s="65">
        <f t="shared" si="0"/>
        <v>-91876997</v>
      </c>
      <c r="Y10" s="66">
        <f>+IF(W10&lt;&gt;0,(X10/W10)*100,0)</f>
        <v>-75.5258511292758</v>
      </c>
      <c r="Z10" s="67">
        <f t="shared" si="0"/>
        <v>207953431</v>
      </c>
    </row>
    <row r="11" spans="1:26" ht="13.5">
      <c r="A11" s="57" t="s">
        <v>36</v>
      </c>
      <c r="B11" s="18">
        <v>76873307</v>
      </c>
      <c r="C11" s="18">
        <v>0</v>
      </c>
      <c r="D11" s="58">
        <v>86772526</v>
      </c>
      <c r="E11" s="59">
        <v>86772526</v>
      </c>
      <c r="F11" s="59">
        <v>15316</v>
      </c>
      <c r="G11" s="59">
        <v>7207777</v>
      </c>
      <c r="H11" s="59">
        <v>0</v>
      </c>
      <c r="I11" s="59">
        <v>7223093</v>
      </c>
      <c r="J11" s="59">
        <v>6813897</v>
      </c>
      <c r="K11" s="59">
        <v>6737161</v>
      </c>
      <c r="L11" s="59">
        <v>6694411</v>
      </c>
      <c r="M11" s="59">
        <v>20245469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27468562</v>
      </c>
      <c r="W11" s="59">
        <v>43386258</v>
      </c>
      <c r="X11" s="59">
        <v>-15917696</v>
      </c>
      <c r="Y11" s="60">
        <v>-36.69</v>
      </c>
      <c r="Z11" s="61">
        <v>86772526</v>
      </c>
    </row>
    <row r="12" spans="1:26" ht="13.5">
      <c r="A12" s="57" t="s">
        <v>37</v>
      </c>
      <c r="B12" s="18">
        <v>11289745</v>
      </c>
      <c r="C12" s="18">
        <v>0</v>
      </c>
      <c r="D12" s="58">
        <v>12166345</v>
      </c>
      <c r="E12" s="59">
        <v>12166345</v>
      </c>
      <c r="F12" s="59">
        <v>1127004</v>
      </c>
      <c r="G12" s="59">
        <v>1064794</v>
      </c>
      <c r="H12" s="59">
        <v>0</v>
      </c>
      <c r="I12" s="59">
        <v>2191798</v>
      </c>
      <c r="J12" s="59">
        <v>1052808</v>
      </c>
      <c r="K12" s="59">
        <v>1050899</v>
      </c>
      <c r="L12" s="59">
        <v>1066487</v>
      </c>
      <c r="M12" s="59">
        <v>3170194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5361992</v>
      </c>
      <c r="W12" s="59">
        <v>6083172</v>
      </c>
      <c r="X12" s="59">
        <v>-721180</v>
      </c>
      <c r="Y12" s="60">
        <v>-11.86</v>
      </c>
      <c r="Z12" s="61">
        <v>12166345</v>
      </c>
    </row>
    <row r="13" spans="1:26" ht="13.5">
      <c r="A13" s="57" t="s">
        <v>98</v>
      </c>
      <c r="B13" s="18">
        <v>28908929</v>
      </c>
      <c r="C13" s="18">
        <v>0</v>
      </c>
      <c r="D13" s="58">
        <v>12618195</v>
      </c>
      <c r="E13" s="59">
        <v>12618195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6309096</v>
      </c>
      <c r="X13" s="59">
        <v>-6309096</v>
      </c>
      <c r="Y13" s="60">
        <v>-100</v>
      </c>
      <c r="Z13" s="61">
        <v>12618195</v>
      </c>
    </row>
    <row r="14" spans="1:26" ht="13.5">
      <c r="A14" s="57" t="s">
        <v>38</v>
      </c>
      <c r="B14" s="18">
        <v>430770</v>
      </c>
      <c r="C14" s="18">
        <v>0</v>
      </c>
      <c r="D14" s="58">
        <v>336117</v>
      </c>
      <c r="E14" s="59">
        <v>336117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168054</v>
      </c>
      <c r="X14" s="59">
        <v>-168054</v>
      </c>
      <c r="Y14" s="60">
        <v>-100</v>
      </c>
      <c r="Z14" s="61">
        <v>336117</v>
      </c>
    </row>
    <row r="15" spans="1:26" ht="13.5">
      <c r="A15" s="57" t="s">
        <v>39</v>
      </c>
      <c r="B15" s="18">
        <v>38265775</v>
      </c>
      <c r="C15" s="18">
        <v>0</v>
      </c>
      <c r="D15" s="58">
        <v>53678089</v>
      </c>
      <c r="E15" s="59">
        <v>53678089</v>
      </c>
      <c r="F15" s="59">
        <v>0</v>
      </c>
      <c r="G15" s="59">
        <v>4541917</v>
      </c>
      <c r="H15" s="59">
        <v>0</v>
      </c>
      <c r="I15" s="59">
        <v>4541917</v>
      </c>
      <c r="J15" s="59">
        <v>5545464</v>
      </c>
      <c r="K15" s="59">
        <v>13231950</v>
      </c>
      <c r="L15" s="59">
        <v>510</v>
      </c>
      <c r="M15" s="59">
        <v>18777924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23319841</v>
      </c>
      <c r="W15" s="59">
        <v>26839062</v>
      </c>
      <c r="X15" s="59">
        <v>-3519221</v>
      </c>
      <c r="Y15" s="60">
        <v>-13.11</v>
      </c>
      <c r="Z15" s="61">
        <v>53678089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8776</v>
      </c>
      <c r="K16" s="59">
        <v>-5991</v>
      </c>
      <c r="L16" s="59">
        <v>0</v>
      </c>
      <c r="M16" s="59">
        <v>2785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2785</v>
      </c>
      <c r="W16" s="59"/>
      <c r="X16" s="59">
        <v>2785</v>
      </c>
      <c r="Y16" s="60">
        <v>0</v>
      </c>
      <c r="Z16" s="61">
        <v>0</v>
      </c>
    </row>
    <row r="17" spans="1:26" ht="13.5">
      <c r="A17" s="57" t="s">
        <v>41</v>
      </c>
      <c r="B17" s="18">
        <v>119558720</v>
      </c>
      <c r="C17" s="18">
        <v>0</v>
      </c>
      <c r="D17" s="58">
        <v>34752029</v>
      </c>
      <c r="E17" s="59">
        <v>34752029</v>
      </c>
      <c r="F17" s="59">
        <v>459342</v>
      </c>
      <c r="G17" s="59">
        <v>2787620</v>
      </c>
      <c r="H17" s="59">
        <v>0</v>
      </c>
      <c r="I17" s="59">
        <v>3246962</v>
      </c>
      <c r="J17" s="59">
        <v>696957</v>
      </c>
      <c r="K17" s="59">
        <v>4740070</v>
      </c>
      <c r="L17" s="59">
        <v>979021</v>
      </c>
      <c r="M17" s="59">
        <v>6416048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9663010</v>
      </c>
      <c r="W17" s="59">
        <v>15897294</v>
      </c>
      <c r="X17" s="59">
        <v>-6234284</v>
      </c>
      <c r="Y17" s="60">
        <v>-39.22</v>
      </c>
      <c r="Z17" s="61">
        <v>34752029</v>
      </c>
    </row>
    <row r="18" spans="1:26" ht="13.5">
      <c r="A18" s="69" t="s">
        <v>42</v>
      </c>
      <c r="B18" s="70">
        <f>SUM(B11:B17)</f>
        <v>275327246</v>
      </c>
      <c r="C18" s="70">
        <f>SUM(C11:C17)</f>
        <v>0</v>
      </c>
      <c r="D18" s="71">
        <f aca="true" t="shared" si="1" ref="D18:Z18">SUM(D11:D17)</f>
        <v>200323301</v>
      </c>
      <c r="E18" s="72">
        <f t="shared" si="1"/>
        <v>200323301</v>
      </c>
      <c r="F18" s="72">
        <f t="shared" si="1"/>
        <v>1601662</v>
      </c>
      <c r="G18" s="72">
        <f t="shared" si="1"/>
        <v>15602108</v>
      </c>
      <c r="H18" s="72">
        <f t="shared" si="1"/>
        <v>0</v>
      </c>
      <c r="I18" s="72">
        <f t="shared" si="1"/>
        <v>17203770</v>
      </c>
      <c r="J18" s="72">
        <f t="shared" si="1"/>
        <v>14117902</v>
      </c>
      <c r="K18" s="72">
        <f t="shared" si="1"/>
        <v>25754089</v>
      </c>
      <c r="L18" s="72">
        <f t="shared" si="1"/>
        <v>8740429</v>
      </c>
      <c r="M18" s="72">
        <f t="shared" si="1"/>
        <v>48612420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65816190</v>
      </c>
      <c r="W18" s="72">
        <f t="shared" si="1"/>
        <v>98682936</v>
      </c>
      <c r="X18" s="72">
        <f t="shared" si="1"/>
        <v>-32866746</v>
      </c>
      <c r="Y18" s="66">
        <f>+IF(W18&lt;&gt;0,(X18/W18)*100,0)</f>
        <v>-33.30539942589466</v>
      </c>
      <c r="Z18" s="73">
        <f t="shared" si="1"/>
        <v>200323301</v>
      </c>
    </row>
    <row r="19" spans="1:26" ht="13.5">
      <c r="A19" s="69" t="s">
        <v>43</v>
      </c>
      <c r="B19" s="74">
        <f>+B10-B18</f>
        <v>-87586307</v>
      </c>
      <c r="C19" s="74">
        <f>+C10-C18</f>
        <v>0</v>
      </c>
      <c r="D19" s="75">
        <f aca="true" t="shared" si="2" ref="D19:Z19">+D10-D18</f>
        <v>7630130</v>
      </c>
      <c r="E19" s="76">
        <f t="shared" si="2"/>
        <v>7630130</v>
      </c>
      <c r="F19" s="76">
        <f t="shared" si="2"/>
        <v>3888421</v>
      </c>
      <c r="G19" s="76">
        <f t="shared" si="2"/>
        <v>-9980785</v>
      </c>
      <c r="H19" s="76">
        <f t="shared" si="2"/>
        <v>0</v>
      </c>
      <c r="I19" s="76">
        <f t="shared" si="2"/>
        <v>-6092364</v>
      </c>
      <c r="J19" s="76">
        <f t="shared" si="2"/>
        <v>-8485070</v>
      </c>
      <c r="K19" s="76">
        <f t="shared" si="2"/>
        <v>-17766772</v>
      </c>
      <c r="L19" s="76">
        <f t="shared" si="2"/>
        <v>-3699247</v>
      </c>
      <c r="M19" s="76">
        <f t="shared" si="2"/>
        <v>-29951089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-36043453</v>
      </c>
      <c r="W19" s="76">
        <f>IF(E10=E18,0,W10-W18)</f>
        <v>22966798</v>
      </c>
      <c r="X19" s="76">
        <f t="shared" si="2"/>
        <v>-59010251</v>
      </c>
      <c r="Y19" s="77">
        <f>+IF(W19&lt;&gt;0,(X19/W19)*100,0)</f>
        <v>-256.93721432129985</v>
      </c>
      <c r="Z19" s="78">
        <f t="shared" si="2"/>
        <v>7630130</v>
      </c>
    </row>
    <row r="20" spans="1:26" ht="13.5">
      <c r="A20" s="57" t="s">
        <v>44</v>
      </c>
      <c r="B20" s="18">
        <v>39730000</v>
      </c>
      <c r="C20" s="18">
        <v>0</v>
      </c>
      <c r="D20" s="58">
        <v>51044000</v>
      </c>
      <c r="E20" s="59">
        <v>51044000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24921996</v>
      </c>
      <c r="X20" s="59">
        <v>-24921996</v>
      </c>
      <c r="Y20" s="60">
        <v>-100</v>
      </c>
      <c r="Z20" s="61">
        <v>51044000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-47856307</v>
      </c>
      <c r="C22" s="85">
        <f>SUM(C19:C21)</f>
        <v>0</v>
      </c>
      <c r="D22" s="86">
        <f aca="true" t="shared" si="3" ref="D22:Z22">SUM(D19:D21)</f>
        <v>58674130</v>
      </c>
      <c r="E22" s="87">
        <f t="shared" si="3"/>
        <v>58674130</v>
      </c>
      <c r="F22" s="87">
        <f t="shared" si="3"/>
        <v>3888421</v>
      </c>
      <c r="G22" s="87">
        <f t="shared" si="3"/>
        <v>-9980785</v>
      </c>
      <c r="H22" s="87">
        <f t="shared" si="3"/>
        <v>0</v>
      </c>
      <c r="I22" s="87">
        <f t="shared" si="3"/>
        <v>-6092364</v>
      </c>
      <c r="J22" s="87">
        <f t="shared" si="3"/>
        <v>-8485070</v>
      </c>
      <c r="K22" s="87">
        <f t="shared" si="3"/>
        <v>-17766772</v>
      </c>
      <c r="L22" s="87">
        <f t="shared" si="3"/>
        <v>-3699247</v>
      </c>
      <c r="M22" s="87">
        <f t="shared" si="3"/>
        <v>-29951089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-36043453</v>
      </c>
      <c r="W22" s="87">
        <f t="shared" si="3"/>
        <v>47888794</v>
      </c>
      <c r="X22" s="87">
        <f t="shared" si="3"/>
        <v>-83932247</v>
      </c>
      <c r="Y22" s="88">
        <f>+IF(W22&lt;&gt;0,(X22/W22)*100,0)</f>
        <v>-175.26490017685558</v>
      </c>
      <c r="Z22" s="89">
        <f t="shared" si="3"/>
        <v>58674130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-47856307</v>
      </c>
      <c r="C24" s="74">
        <f>SUM(C22:C23)</f>
        <v>0</v>
      </c>
      <c r="D24" s="75">
        <f aca="true" t="shared" si="4" ref="D24:Z24">SUM(D22:D23)</f>
        <v>58674130</v>
      </c>
      <c r="E24" s="76">
        <f t="shared" si="4"/>
        <v>58674130</v>
      </c>
      <c r="F24" s="76">
        <f t="shared" si="4"/>
        <v>3888421</v>
      </c>
      <c r="G24" s="76">
        <f t="shared" si="4"/>
        <v>-9980785</v>
      </c>
      <c r="H24" s="76">
        <f t="shared" si="4"/>
        <v>0</v>
      </c>
      <c r="I24" s="76">
        <f t="shared" si="4"/>
        <v>-6092364</v>
      </c>
      <c r="J24" s="76">
        <f t="shared" si="4"/>
        <v>-8485070</v>
      </c>
      <c r="K24" s="76">
        <f t="shared" si="4"/>
        <v>-17766772</v>
      </c>
      <c r="L24" s="76">
        <f t="shared" si="4"/>
        <v>-3699247</v>
      </c>
      <c r="M24" s="76">
        <f t="shared" si="4"/>
        <v>-29951089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-36043453</v>
      </c>
      <c r="W24" s="76">
        <f t="shared" si="4"/>
        <v>47888794</v>
      </c>
      <c r="X24" s="76">
        <f t="shared" si="4"/>
        <v>-83932247</v>
      </c>
      <c r="Y24" s="77">
        <f>+IF(W24&lt;&gt;0,(X24/W24)*100,0)</f>
        <v>-175.26490017685558</v>
      </c>
      <c r="Z24" s="78">
        <f t="shared" si="4"/>
        <v>58674130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81971462</v>
      </c>
      <c r="C27" s="21">
        <v>0</v>
      </c>
      <c r="D27" s="98">
        <v>51044000</v>
      </c>
      <c r="E27" s="99">
        <v>51044000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416000</v>
      </c>
      <c r="L27" s="99">
        <v>0</v>
      </c>
      <c r="M27" s="99">
        <v>416000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416000</v>
      </c>
      <c r="W27" s="99">
        <v>25522000</v>
      </c>
      <c r="X27" s="99">
        <v>-25106000</v>
      </c>
      <c r="Y27" s="100">
        <v>-98.37</v>
      </c>
      <c r="Z27" s="101">
        <v>51044000</v>
      </c>
    </row>
    <row r="28" spans="1:26" ht="13.5">
      <c r="A28" s="102" t="s">
        <v>44</v>
      </c>
      <c r="B28" s="18">
        <v>41647315</v>
      </c>
      <c r="C28" s="18">
        <v>0</v>
      </c>
      <c r="D28" s="58">
        <v>51044000</v>
      </c>
      <c r="E28" s="59">
        <v>51044000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416000</v>
      </c>
      <c r="L28" s="59">
        <v>0</v>
      </c>
      <c r="M28" s="59">
        <v>416000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416000</v>
      </c>
      <c r="W28" s="59">
        <v>25522000</v>
      </c>
      <c r="X28" s="59">
        <v>-25106000</v>
      </c>
      <c r="Y28" s="60">
        <v>-98.37</v>
      </c>
      <c r="Z28" s="61">
        <v>51044000</v>
      </c>
    </row>
    <row r="29" spans="1:26" ht="13.5">
      <c r="A29" s="57" t="s">
        <v>102</v>
      </c>
      <c r="B29" s="18">
        <v>38675194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1648953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81971462</v>
      </c>
      <c r="C32" s="21">
        <f>SUM(C28:C31)</f>
        <v>0</v>
      </c>
      <c r="D32" s="98">
        <f aca="true" t="shared" si="5" ref="D32:Z32">SUM(D28:D31)</f>
        <v>51044000</v>
      </c>
      <c r="E32" s="99">
        <f t="shared" si="5"/>
        <v>51044000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416000</v>
      </c>
      <c r="L32" s="99">
        <f t="shared" si="5"/>
        <v>0</v>
      </c>
      <c r="M32" s="99">
        <f t="shared" si="5"/>
        <v>416000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416000</v>
      </c>
      <c r="W32" s="99">
        <f t="shared" si="5"/>
        <v>25522000</v>
      </c>
      <c r="X32" s="99">
        <f t="shared" si="5"/>
        <v>-25106000</v>
      </c>
      <c r="Y32" s="100">
        <f>+IF(W32&lt;&gt;0,(X32/W32)*100,0)</f>
        <v>-98.37003369641877</v>
      </c>
      <c r="Z32" s="101">
        <f t="shared" si="5"/>
        <v>51044000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16401549</v>
      </c>
      <c r="C35" s="18">
        <v>0</v>
      </c>
      <c r="D35" s="58">
        <v>55909843</v>
      </c>
      <c r="E35" s="59">
        <v>55909843</v>
      </c>
      <c r="F35" s="59">
        <v>0</v>
      </c>
      <c r="G35" s="59">
        <v>0</v>
      </c>
      <c r="H35" s="59">
        <v>53095769</v>
      </c>
      <c r="I35" s="59">
        <v>53095769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27954922</v>
      </c>
      <c r="X35" s="59">
        <v>-27954922</v>
      </c>
      <c r="Y35" s="60">
        <v>-100</v>
      </c>
      <c r="Z35" s="61">
        <v>55909843</v>
      </c>
    </row>
    <row r="36" spans="1:26" ht="13.5">
      <c r="A36" s="57" t="s">
        <v>53</v>
      </c>
      <c r="B36" s="18">
        <v>697377443</v>
      </c>
      <c r="C36" s="18">
        <v>0</v>
      </c>
      <c r="D36" s="58">
        <v>670720603</v>
      </c>
      <c r="E36" s="59">
        <v>670720603</v>
      </c>
      <c r="F36" s="59">
        <v>0</v>
      </c>
      <c r="G36" s="59">
        <v>0</v>
      </c>
      <c r="H36" s="59">
        <v>636350890</v>
      </c>
      <c r="I36" s="59">
        <v>636350890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335360302</v>
      </c>
      <c r="X36" s="59">
        <v>-335360302</v>
      </c>
      <c r="Y36" s="60">
        <v>-100</v>
      </c>
      <c r="Z36" s="61">
        <v>670720603</v>
      </c>
    </row>
    <row r="37" spans="1:26" ht="13.5">
      <c r="A37" s="57" t="s">
        <v>54</v>
      </c>
      <c r="B37" s="18">
        <v>226102117</v>
      </c>
      <c r="C37" s="18">
        <v>0</v>
      </c>
      <c r="D37" s="58">
        <v>242175929</v>
      </c>
      <c r="E37" s="59">
        <v>242175929</v>
      </c>
      <c r="F37" s="59">
        <v>0</v>
      </c>
      <c r="G37" s="59">
        <v>0</v>
      </c>
      <c r="H37" s="59">
        <v>229986338</v>
      </c>
      <c r="I37" s="59">
        <v>229986338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121087965</v>
      </c>
      <c r="X37" s="59">
        <v>-121087965</v>
      </c>
      <c r="Y37" s="60">
        <v>-100</v>
      </c>
      <c r="Z37" s="61">
        <v>242175929</v>
      </c>
    </row>
    <row r="38" spans="1:26" ht="13.5">
      <c r="A38" s="57" t="s">
        <v>55</v>
      </c>
      <c r="B38" s="18">
        <v>0</v>
      </c>
      <c r="C38" s="18">
        <v>0</v>
      </c>
      <c r="D38" s="58">
        <v>66730498</v>
      </c>
      <c r="E38" s="59">
        <v>66730498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33365249</v>
      </c>
      <c r="X38" s="59">
        <v>-33365249</v>
      </c>
      <c r="Y38" s="60">
        <v>-100</v>
      </c>
      <c r="Z38" s="61">
        <v>66730498</v>
      </c>
    </row>
    <row r="39" spans="1:26" ht="13.5">
      <c r="A39" s="57" t="s">
        <v>56</v>
      </c>
      <c r="B39" s="18">
        <v>487676875</v>
      </c>
      <c r="C39" s="18">
        <v>0</v>
      </c>
      <c r="D39" s="58">
        <v>417724019</v>
      </c>
      <c r="E39" s="59">
        <v>417724019</v>
      </c>
      <c r="F39" s="59">
        <v>0</v>
      </c>
      <c r="G39" s="59">
        <v>0</v>
      </c>
      <c r="H39" s="59">
        <v>459460321</v>
      </c>
      <c r="I39" s="59">
        <v>459460321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208862010</v>
      </c>
      <c r="X39" s="59">
        <v>-208862010</v>
      </c>
      <c r="Y39" s="60">
        <v>-100</v>
      </c>
      <c r="Z39" s="61">
        <v>417724019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43088822</v>
      </c>
      <c r="C42" s="18">
        <v>0</v>
      </c>
      <c r="D42" s="58">
        <v>75613782</v>
      </c>
      <c r="E42" s="59">
        <v>75613782</v>
      </c>
      <c r="F42" s="59">
        <v>39058152</v>
      </c>
      <c r="G42" s="59">
        <v>-4807035</v>
      </c>
      <c r="H42" s="59">
        <v>52046842</v>
      </c>
      <c r="I42" s="59">
        <v>86297959</v>
      </c>
      <c r="J42" s="59">
        <v>-53138</v>
      </c>
      <c r="K42" s="59">
        <v>106479</v>
      </c>
      <c r="L42" s="59">
        <v>17574096</v>
      </c>
      <c r="M42" s="59">
        <v>17627437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103925396</v>
      </c>
      <c r="W42" s="59">
        <v>31003866</v>
      </c>
      <c r="X42" s="59">
        <v>72921530</v>
      </c>
      <c r="Y42" s="60">
        <v>235.2</v>
      </c>
      <c r="Z42" s="61">
        <v>75613782</v>
      </c>
    </row>
    <row r="43" spans="1:26" ht="13.5">
      <c r="A43" s="57" t="s">
        <v>59</v>
      </c>
      <c r="B43" s="18">
        <v>-43296268</v>
      </c>
      <c r="C43" s="18">
        <v>0</v>
      </c>
      <c r="D43" s="58">
        <v>-51044000</v>
      </c>
      <c r="E43" s="59">
        <v>-51044000</v>
      </c>
      <c r="F43" s="59">
        <v>-8670098</v>
      </c>
      <c r="G43" s="59">
        <v>-565609</v>
      </c>
      <c r="H43" s="59">
        <v>-2887580</v>
      </c>
      <c r="I43" s="59">
        <v>-12123287</v>
      </c>
      <c r="J43" s="59">
        <v>-4363062</v>
      </c>
      <c r="K43" s="59">
        <v>-200000</v>
      </c>
      <c r="L43" s="59">
        <v>-16945764</v>
      </c>
      <c r="M43" s="59">
        <v>-21508826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-33632113</v>
      </c>
      <c r="W43" s="59">
        <v>-25522002</v>
      </c>
      <c r="X43" s="59">
        <v>-8110111</v>
      </c>
      <c r="Y43" s="60">
        <v>31.78</v>
      </c>
      <c r="Z43" s="61">
        <v>-51044000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93848</v>
      </c>
      <c r="C45" s="21">
        <v>0</v>
      </c>
      <c r="D45" s="98">
        <v>34076150</v>
      </c>
      <c r="E45" s="99">
        <v>34076150</v>
      </c>
      <c r="F45" s="99">
        <v>30688893</v>
      </c>
      <c r="G45" s="99">
        <v>25316249</v>
      </c>
      <c r="H45" s="99">
        <v>74475511</v>
      </c>
      <c r="I45" s="99">
        <v>74475511</v>
      </c>
      <c r="J45" s="99">
        <v>70059311</v>
      </c>
      <c r="K45" s="99">
        <v>69965790</v>
      </c>
      <c r="L45" s="99">
        <v>70594122</v>
      </c>
      <c r="M45" s="99">
        <v>70594122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70594122</v>
      </c>
      <c r="W45" s="99">
        <v>14988232</v>
      </c>
      <c r="X45" s="99">
        <v>55605890</v>
      </c>
      <c r="Y45" s="100">
        <v>371</v>
      </c>
      <c r="Z45" s="101">
        <v>34076150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4587593</v>
      </c>
      <c r="C49" s="51">
        <v>0</v>
      </c>
      <c r="D49" s="128">
        <v>5533706</v>
      </c>
      <c r="E49" s="53">
        <v>5332992</v>
      </c>
      <c r="F49" s="53">
        <v>0</v>
      </c>
      <c r="G49" s="53">
        <v>0</v>
      </c>
      <c r="H49" s="53">
        <v>0</v>
      </c>
      <c r="I49" s="53">
        <v>4800080</v>
      </c>
      <c r="J49" s="53">
        <v>0</v>
      </c>
      <c r="K49" s="53">
        <v>0</v>
      </c>
      <c r="L49" s="53">
        <v>0</v>
      </c>
      <c r="M49" s="53">
        <v>4678103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4511299</v>
      </c>
      <c r="W49" s="53">
        <v>28714221</v>
      </c>
      <c r="X49" s="53">
        <v>121746504</v>
      </c>
      <c r="Y49" s="53">
        <v>179904498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99.97777145875806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100.00001821503245</v>
      </c>
      <c r="G58" s="7">
        <f t="shared" si="6"/>
        <v>101.1057911841601</v>
      </c>
      <c r="H58" s="7">
        <f t="shared" si="6"/>
        <v>0</v>
      </c>
      <c r="I58" s="7">
        <f t="shared" si="6"/>
        <v>179.64865164882573</v>
      </c>
      <c r="J58" s="7">
        <f t="shared" si="6"/>
        <v>64.95148058070706</v>
      </c>
      <c r="K58" s="7">
        <f t="shared" si="6"/>
        <v>112.41886403240817</v>
      </c>
      <c r="L58" s="7">
        <f t="shared" si="6"/>
        <v>46.72396011284087</v>
      </c>
      <c r="M58" s="7">
        <f t="shared" si="6"/>
        <v>78.92895294723418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117.58515992640936</v>
      </c>
      <c r="W58" s="7">
        <f t="shared" si="6"/>
        <v>100.00002517141102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99.9222573225612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0</v>
      </c>
      <c r="I59" s="10">
        <f t="shared" si="7"/>
        <v>150</v>
      </c>
      <c r="J59" s="10">
        <f t="shared" si="7"/>
        <v>43.90408142727756</v>
      </c>
      <c r="K59" s="10">
        <f t="shared" si="7"/>
        <v>288.8943374090301</v>
      </c>
      <c r="L59" s="10">
        <f t="shared" si="7"/>
        <v>4.558081823373596</v>
      </c>
      <c r="M59" s="10">
        <f t="shared" si="7"/>
        <v>113.41121936646526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128.07993397032084</v>
      </c>
      <c r="W59" s="10">
        <f t="shared" si="7"/>
        <v>100.00004216144885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100.00000172953021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100.00002663845122</v>
      </c>
      <c r="G60" s="13">
        <f t="shared" si="7"/>
        <v>101.60150849302023</v>
      </c>
      <c r="H60" s="13">
        <f t="shared" si="7"/>
        <v>0</v>
      </c>
      <c r="I60" s="13">
        <f t="shared" si="7"/>
        <v>193.14642757583283</v>
      </c>
      <c r="J60" s="13">
        <f t="shared" si="7"/>
        <v>74.43986225075464</v>
      </c>
      <c r="K60" s="13">
        <f t="shared" si="7"/>
        <v>55.75617151109964</v>
      </c>
      <c r="L60" s="13">
        <f t="shared" si="7"/>
        <v>68.25690328285289</v>
      </c>
      <c r="M60" s="13">
        <f t="shared" si="7"/>
        <v>64.76431804821276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113.09837758660362</v>
      </c>
      <c r="W60" s="13">
        <f t="shared" si="7"/>
        <v>100.00001794144522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105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100.00007066863125</v>
      </c>
      <c r="G61" s="13">
        <f t="shared" si="7"/>
        <v>98.67349305892226</v>
      </c>
      <c r="H61" s="13">
        <f t="shared" si="7"/>
        <v>0</v>
      </c>
      <c r="I61" s="13">
        <f t="shared" si="7"/>
        <v>262.4038414923346</v>
      </c>
      <c r="J61" s="13">
        <f t="shared" si="7"/>
        <v>145.1883519704205</v>
      </c>
      <c r="K61" s="13">
        <f t="shared" si="7"/>
        <v>84.34658175269207</v>
      </c>
      <c r="L61" s="13">
        <f t="shared" si="7"/>
        <v>192.1708783005823</v>
      </c>
      <c r="M61" s="13">
        <f t="shared" si="7"/>
        <v>120.49992447898421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169.00064598547547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106</v>
      </c>
      <c r="B62" s="12">
        <f t="shared" si="7"/>
        <v>100.00001573652524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114.78117436513884</v>
      </c>
      <c r="H62" s="13">
        <f t="shared" si="7"/>
        <v>0</v>
      </c>
      <c r="I62" s="13">
        <f t="shared" si="7"/>
        <v>147.71151378081723</v>
      </c>
      <c r="J62" s="13">
        <f t="shared" si="7"/>
        <v>41.6445081117742</v>
      </c>
      <c r="K62" s="13">
        <f t="shared" si="7"/>
        <v>24.186881558041122</v>
      </c>
      <c r="L62" s="13">
        <f t="shared" si="7"/>
        <v>9.05906261088352</v>
      </c>
      <c r="M62" s="13">
        <f t="shared" si="7"/>
        <v>26.668552899803004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76.27417438105014</v>
      </c>
      <c r="W62" s="13">
        <f t="shared" si="7"/>
        <v>100.0001880271812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100.01242678460275</v>
      </c>
      <c r="H63" s="13">
        <f t="shared" si="7"/>
        <v>0</v>
      </c>
      <c r="I63" s="13">
        <f t="shared" si="7"/>
        <v>150.00954224941887</v>
      </c>
      <c r="J63" s="13">
        <f t="shared" si="7"/>
        <v>33.850256870323506</v>
      </c>
      <c r="K63" s="13">
        <f t="shared" si="7"/>
        <v>13.072004207540951</v>
      </c>
      <c r="L63" s="13">
        <f t="shared" si="7"/>
        <v>5.508749621354602</v>
      </c>
      <c r="M63" s="13">
        <f t="shared" si="7"/>
        <v>17.473429846248436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70.49538167411178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0</v>
      </c>
      <c r="I64" s="13">
        <f t="shared" si="7"/>
        <v>150.01730094959203</v>
      </c>
      <c r="J64" s="13">
        <f t="shared" si="7"/>
        <v>23.32524241519018</v>
      </c>
      <c r="K64" s="13">
        <f t="shared" si="7"/>
        <v>15.541239307749505</v>
      </c>
      <c r="L64" s="13">
        <f t="shared" si="7"/>
        <v>5.348424045998672</v>
      </c>
      <c r="M64" s="13">
        <f t="shared" si="7"/>
        <v>14.736728961952553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68.82225331764428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80972475</v>
      </c>
      <c r="C67" s="23"/>
      <c r="D67" s="24">
        <v>95346291</v>
      </c>
      <c r="E67" s="25">
        <v>95346291</v>
      </c>
      <c r="F67" s="25">
        <v>5489971</v>
      </c>
      <c r="G67" s="25">
        <v>5608473</v>
      </c>
      <c r="H67" s="25"/>
      <c r="I67" s="25">
        <v>11098444</v>
      </c>
      <c r="J67" s="25">
        <v>5596419</v>
      </c>
      <c r="K67" s="25">
        <v>7182388</v>
      </c>
      <c r="L67" s="25">
        <v>5040018</v>
      </c>
      <c r="M67" s="25">
        <v>17818825</v>
      </c>
      <c r="N67" s="25"/>
      <c r="O67" s="25"/>
      <c r="P67" s="25"/>
      <c r="Q67" s="25"/>
      <c r="R67" s="25"/>
      <c r="S67" s="25"/>
      <c r="T67" s="25"/>
      <c r="U67" s="25"/>
      <c r="V67" s="25">
        <v>28917269</v>
      </c>
      <c r="W67" s="25">
        <v>47673132</v>
      </c>
      <c r="X67" s="25"/>
      <c r="Y67" s="24"/>
      <c r="Z67" s="26">
        <v>95346291</v>
      </c>
    </row>
    <row r="68" spans="1:26" ht="13.5" hidden="1">
      <c r="A68" s="36" t="s">
        <v>31</v>
      </c>
      <c r="B68" s="18">
        <v>23153306</v>
      </c>
      <c r="C68" s="18"/>
      <c r="D68" s="19">
        <v>28462031</v>
      </c>
      <c r="E68" s="20">
        <v>28462031</v>
      </c>
      <c r="F68" s="20">
        <v>1735999</v>
      </c>
      <c r="G68" s="20">
        <v>1735999</v>
      </c>
      <c r="H68" s="20"/>
      <c r="I68" s="20">
        <v>3471998</v>
      </c>
      <c r="J68" s="20">
        <v>1738975</v>
      </c>
      <c r="K68" s="20">
        <v>1745632</v>
      </c>
      <c r="L68" s="20">
        <v>1703743</v>
      </c>
      <c r="M68" s="20">
        <v>5188350</v>
      </c>
      <c r="N68" s="20"/>
      <c r="O68" s="20"/>
      <c r="P68" s="20"/>
      <c r="Q68" s="20"/>
      <c r="R68" s="20"/>
      <c r="S68" s="20"/>
      <c r="T68" s="20"/>
      <c r="U68" s="20"/>
      <c r="V68" s="20">
        <v>8660348</v>
      </c>
      <c r="W68" s="20">
        <v>14231010</v>
      </c>
      <c r="X68" s="20"/>
      <c r="Y68" s="19"/>
      <c r="Z68" s="22">
        <v>28462031</v>
      </c>
    </row>
    <row r="69" spans="1:26" ht="13.5" hidden="1">
      <c r="A69" s="37" t="s">
        <v>32</v>
      </c>
      <c r="B69" s="18">
        <v>57819169</v>
      </c>
      <c r="C69" s="18"/>
      <c r="D69" s="19">
        <v>66884260</v>
      </c>
      <c r="E69" s="20">
        <v>66884260</v>
      </c>
      <c r="F69" s="20">
        <v>3753972</v>
      </c>
      <c r="G69" s="20">
        <v>3872474</v>
      </c>
      <c r="H69" s="20"/>
      <c r="I69" s="20">
        <v>7626446</v>
      </c>
      <c r="J69" s="20">
        <v>3857444</v>
      </c>
      <c r="K69" s="20">
        <v>5436756</v>
      </c>
      <c r="L69" s="20">
        <v>3336275</v>
      </c>
      <c r="M69" s="20">
        <v>12630475</v>
      </c>
      <c r="N69" s="20"/>
      <c r="O69" s="20"/>
      <c r="P69" s="20"/>
      <c r="Q69" s="20"/>
      <c r="R69" s="20"/>
      <c r="S69" s="20"/>
      <c r="T69" s="20"/>
      <c r="U69" s="20"/>
      <c r="V69" s="20">
        <v>20256921</v>
      </c>
      <c r="W69" s="20">
        <v>33442122</v>
      </c>
      <c r="X69" s="20"/>
      <c r="Y69" s="19"/>
      <c r="Z69" s="22">
        <v>66884260</v>
      </c>
    </row>
    <row r="70" spans="1:26" ht="13.5" hidden="1">
      <c r="A70" s="38" t="s">
        <v>105</v>
      </c>
      <c r="B70" s="18">
        <v>31595019</v>
      </c>
      <c r="C70" s="18"/>
      <c r="D70" s="19">
        <v>43482820</v>
      </c>
      <c r="E70" s="20">
        <v>43482820</v>
      </c>
      <c r="F70" s="20">
        <v>1415055</v>
      </c>
      <c r="G70" s="20">
        <v>1534632</v>
      </c>
      <c r="H70" s="20"/>
      <c r="I70" s="20">
        <v>2949687</v>
      </c>
      <c r="J70" s="20">
        <v>1445326</v>
      </c>
      <c r="K70" s="20">
        <v>3146086</v>
      </c>
      <c r="L70" s="20">
        <v>1089126</v>
      </c>
      <c r="M70" s="20">
        <v>5680538</v>
      </c>
      <c r="N70" s="20"/>
      <c r="O70" s="20"/>
      <c r="P70" s="20"/>
      <c r="Q70" s="20"/>
      <c r="R70" s="20"/>
      <c r="S70" s="20"/>
      <c r="T70" s="20"/>
      <c r="U70" s="20"/>
      <c r="V70" s="20">
        <v>8630225</v>
      </c>
      <c r="W70" s="20">
        <v>21741408</v>
      </c>
      <c r="X70" s="20"/>
      <c r="Y70" s="19"/>
      <c r="Z70" s="22">
        <v>43482820</v>
      </c>
    </row>
    <row r="71" spans="1:26" ht="13.5" hidden="1">
      <c r="A71" s="38" t="s">
        <v>106</v>
      </c>
      <c r="B71" s="18">
        <v>6354643</v>
      </c>
      <c r="C71" s="18"/>
      <c r="D71" s="19">
        <v>6382066</v>
      </c>
      <c r="E71" s="20">
        <v>6382066</v>
      </c>
      <c r="F71" s="20">
        <v>557691</v>
      </c>
      <c r="G71" s="20">
        <v>556539</v>
      </c>
      <c r="H71" s="20"/>
      <c r="I71" s="20">
        <v>1114230</v>
      </c>
      <c r="J71" s="20">
        <v>631058</v>
      </c>
      <c r="K71" s="20">
        <v>508536</v>
      </c>
      <c r="L71" s="20">
        <v>465015</v>
      </c>
      <c r="M71" s="20">
        <v>1604609</v>
      </c>
      <c r="N71" s="20"/>
      <c r="O71" s="20"/>
      <c r="P71" s="20"/>
      <c r="Q71" s="20"/>
      <c r="R71" s="20"/>
      <c r="S71" s="20"/>
      <c r="T71" s="20"/>
      <c r="U71" s="20"/>
      <c r="V71" s="20">
        <v>2718839</v>
      </c>
      <c r="W71" s="20">
        <v>3191028</v>
      </c>
      <c r="X71" s="20"/>
      <c r="Y71" s="19"/>
      <c r="Z71" s="22">
        <v>6382066</v>
      </c>
    </row>
    <row r="72" spans="1:26" ht="13.5" hidden="1">
      <c r="A72" s="38" t="s">
        <v>107</v>
      </c>
      <c r="B72" s="18">
        <v>10001674</v>
      </c>
      <c r="C72" s="18"/>
      <c r="D72" s="19">
        <v>7250244</v>
      </c>
      <c r="E72" s="20">
        <v>7250244</v>
      </c>
      <c r="F72" s="20">
        <v>901231</v>
      </c>
      <c r="G72" s="20">
        <v>901279</v>
      </c>
      <c r="H72" s="20"/>
      <c r="I72" s="20">
        <v>1802510</v>
      </c>
      <c r="J72" s="20">
        <v>900649</v>
      </c>
      <c r="K72" s="20">
        <v>901239</v>
      </c>
      <c r="L72" s="20">
        <v>901239</v>
      </c>
      <c r="M72" s="20">
        <v>2703127</v>
      </c>
      <c r="N72" s="20"/>
      <c r="O72" s="20"/>
      <c r="P72" s="20"/>
      <c r="Q72" s="20"/>
      <c r="R72" s="20"/>
      <c r="S72" s="20"/>
      <c r="T72" s="20"/>
      <c r="U72" s="20"/>
      <c r="V72" s="20">
        <v>4505637</v>
      </c>
      <c r="W72" s="20">
        <v>3625122</v>
      </c>
      <c r="X72" s="20"/>
      <c r="Y72" s="19"/>
      <c r="Z72" s="22">
        <v>7250244</v>
      </c>
    </row>
    <row r="73" spans="1:26" ht="13.5" hidden="1">
      <c r="A73" s="38" t="s">
        <v>108</v>
      </c>
      <c r="B73" s="18">
        <v>9867833</v>
      </c>
      <c r="C73" s="18"/>
      <c r="D73" s="19">
        <v>9769130</v>
      </c>
      <c r="E73" s="20">
        <v>9769130</v>
      </c>
      <c r="F73" s="20">
        <v>879995</v>
      </c>
      <c r="G73" s="20">
        <v>880024</v>
      </c>
      <c r="H73" s="20"/>
      <c r="I73" s="20">
        <v>1760019</v>
      </c>
      <c r="J73" s="20">
        <v>880411</v>
      </c>
      <c r="K73" s="20">
        <v>880895</v>
      </c>
      <c r="L73" s="20">
        <v>880895</v>
      </c>
      <c r="M73" s="20">
        <v>2642201</v>
      </c>
      <c r="N73" s="20"/>
      <c r="O73" s="20"/>
      <c r="P73" s="20"/>
      <c r="Q73" s="20"/>
      <c r="R73" s="20"/>
      <c r="S73" s="20"/>
      <c r="T73" s="20"/>
      <c r="U73" s="20"/>
      <c r="V73" s="20">
        <v>4402220</v>
      </c>
      <c r="W73" s="20">
        <v>4884564</v>
      </c>
      <c r="X73" s="20"/>
      <c r="Y73" s="19"/>
      <c r="Z73" s="22">
        <v>9769130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>
        <v>80954476</v>
      </c>
      <c r="C76" s="31"/>
      <c r="D76" s="32">
        <v>95346291</v>
      </c>
      <c r="E76" s="33">
        <v>95346291</v>
      </c>
      <c r="F76" s="33">
        <v>5489972</v>
      </c>
      <c r="G76" s="33">
        <v>5670491</v>
      </c>
      <c r="H76" s="33">
        <v>8777742</v>
      </c>
      <c r="I76" s="33">
        <v>19938205</v>
      </c>
      <c r="J76" s="33">
        <v>3634957</v>
      </c>
      <c r="K76" s="33">
        <v>8074359</v>
      </c>
      <c r="L76" s="33">
        <v>2354896</v>
      </c>
      <c r="M76" s="33">
        <v>14064212</v>
      </c>
      <c r="N76" s="33"/>
      <c r="O76" s="33"/>
      <c r="P76" s="33"/>
      <c r="Q76" s="33"/>
      <c r="R76" s="33"/>
      <c r="S76" s="33"/>
      <c r="T76" s="33"/>
      <c r="U76" s="33"/>
      <c r="V76" s="33">
        <v>34002417</v>
      </c>
      <c r="W76" s="33">
        <v>47673144</v>
      </c>
      <c r="X76" s="33"/>
      <c r="Y76" s="32"/>
      <c r="Z76" s="34">
        <v>95346291</v>
      </c>
    </row>
    <row r="77" spans="1:26" ht="13.5" hidden="1">
      <c r="A77" s="36" t="s">
        <v>31</v>
      </c>
      <c r="B77" s="18">
        <v>23135306</v>
      </c>
      <c r="C77" s="18"/>
      <c r="D77" s="19">
        <v>28462031</v>
      </c>
      <c r="E77" s="20">
        <v>28462031</v>
      </c>
      <c r="F77" s="20">
        <v>1735999</v>
      </c>
      <c r="G77" s="20">
        <v>1735999</v>
      </c>
      <c r="H77" s="20">
        <v>1735999</v>
      </c>
      <c r="I77" s="20">
        <v>5207997</v>
      </c>
      <c r="J77" s="20">
        <v>763481</v>
      </c>
      <c r="K77" s="20">
        <v>5043032</v>
      </c>
      <c r="L77" s="20">
        <v>77658</v>
      </c>
      <c r="M77" s="20">
        <v>5884171</v>
      </c>
      <c r="N77" s="20"/>
      <c r="O77" s="20"/>
      <c r="P77" s="20"/>
      <c r="Q77" s="20"/>
      <c r="R77" s="20"/>
      <c r="S77" s="20"/>
      <c r="T77" s="20"/>
      <c r="U77" s="20"/>
      <c r="V77" s="20">
        <v>11092168</v>
      </c>
      <c r="W77" s="20">
        <v>14231016</v>
      </c>
      <c r="X77" s="20"/>
      <c r="Y77" s="19"/>
      <c r="Z77" s="22">
        <v>28462031</v>
      </c>
    </row>
    <row r="78" spans="1:26" ht="13.5" hidden="1">
      <c r="A78" s="37" t="s">
        <v>32</v>
      </c>
      <c r="B78" s="18">
        <v>57819170</v>
      </c>
      <c r="C78" s="18"/>
      <c r="D78" s="19">
        <v>66884260</v>
      </c>
      <c r="E78" s="20">
        <v>66884260</v>
      </c>
      <c r="F78" s="20">
        <v>3753973</v>
      </c>
      <c r="G78" s="20">
        <v>3934492</v>
      </c>
      <c r="H78" s="20">
        <v>7041743</v>
      </c>
      <c r="I78" s="20">
        <v>14730208</v>
      </c>
      <c r="J78" s="20">
        <v>2871476</v>
      </c>
      <c r="K78" s="20">
        <v>3031327</v>
      </c>
      <c r="L78" s="20">
        <v>2277238</v>
      </c>
      <c r="M78" s="20">
        <v>8180041</v>
      </c>
      <c r="N78" s="20"/>
      <c r="O78" s="20"/>
      <c r="P78" s="20"/>
      <c r="Q78" s="20"/>
      <c r="R78" s="20"/>
      <c r="S78" s="20"/>
      <c r="T78" s="20"/>
      <c r="U78" s="20"/>
      <c r="V78" s="20">
        <v>22910249</v>
      </c>
      <c r="W78" s="20">
        <v>33442128</v>
      </c>
      <c r="X78" s="20"/>
      <c r="Y78" s="19"/>
      <c r="Z78" s="22">
        <v>66884260</v>
      </c>
    </row>
    <row r="79" spans="1:26" ht="13.5" hidden="1">
      <c r="A79" s="38" t="s">
        <v>105</v>
      </c>
      <c r="B79" s="18">
        <v>31595019</v>
      </c>
      <c r="C79" s="18"/>
      <c r="D79" s="19">
        <v>43482820</v>
      </c>
      <c r="E79" s="20">
        <v>43482820</v>
      </c>
      <c r="F79" s="20">
        <v>1415056</v>
      </c>
      <c r="G79" s="20">
        <v>1514275</v>
      </c>
      <c r="H79" s="20">
        <v>4810761</v>
      </c>
      <c r="I79" s="20">
        <v>7740092</v>
      </c>
      <c r="J79" s="20">
        <v>2098445</v>
      </c>
      <c r="K79" s="20">
        <v>2653616</v>
      </c>
      <c r="L79" s="20">
        <v>2092983</v>
      </c>
      <c r="M79" s="20">
        <v>6845044</v>
      </c>
      <c r="N79" s="20"/>
      <c r="O79" s="20"/>
      <c r="P79" s="20"/>
      <c r="Q79" s="20"/>
      <c r="R79" s="20"/>
      <c r="S79" s="20"/>
      <c r="T79" s="20"/>
      <c r="U79" s="20"/>
      <c r="V79" s="20">
        <v>14585136</v>
      </c>
      <c r="W79" s="20">
        <v>21741408</v>
      </c>
      <c r="X79" s="20"/>
      <c r="Y79" s="19"/>
      <c r="Z79" s="22">
        <v>43482820</v>
      </c>
    </row>
    <row r="80" spans="1:26" ht="13.5" hidden="1">
      <c r="A80" s="38" t="s">
        <v>106</v>
      </c>
      <c r="B80" s="18">
        <v>6354644</v>
      </c>
      <c r="C80" s="18"/>
      <c r="D80" s="19">
        <v>6382066</v>
      </c>
      <c r="E80" s="20">
        <v>6382066</v>
      </c>
      <c r="F80" s="20">
        <v>557691</v>
      </c>
      <c r="G80" s="20">
        <v>638802</v>
      </c>
      <c r="H80" s="20">
        <v>449353</v>
      </c>
      <c r="I80" s="20">
        <v>1645846</v>
      </c>
      <c r="J80" s="20">
        <v>262801</v>
      </c>
      <c r="K80" s="20">
        <v>122999</v>
      </c>
      <c r="L80" s="20">
        <v>42126</v>
      </c>
      <c r="M80" s="20">
        <v>427926</v>
      </c>
      <c r="N80" s="20"/>
      <c r="O80" s="20"/>
      <c r="P80" s="20"/>
      <c r="Q80" s="20"/>
      <c r="R80" s="20"/>
      <c r="S80" s="20"/>
      <c r="T80" s="20"/>
      <c r="U80" s="20"/>
      <c r="V80" s="20">
        <v>2073772</v>
      </c>
      <c r="W80" s="20">
        <v>3191034</v>
      </c>
      <c r="X80" s="20"/>
      <c r="Y80" s="19"/>
      <c r="Z80" s="22">
        <v>6382066</v>
      </c>
    </row>
    <row r="81" spans="1:26" ht="13.5" hidden="1">
      <c r="A81" s="38" t="s">
        <v>107</v>
      </c>
      <c r="B81" s="18">
        <v>10001674</v>
      </c>
      <c r="C81" s="18"/>
      <c r="D81" s="19">
        <v>7250244</v>
      </c>
      <c r="E81" s="20">
        <v>7250244</v>
      </c>
      <c r="F81" s="20">
        <v>901231</v>
      </c>
      <c r="G81" s="20">
        <v>901391</v>
      </c>
      <c r="H81" s="20">
        <v>901315</v>
      </c>
      <c r="I81" s="20">
        <v>2703937</v>
      </c>
      <c r="J81" s="20">
        <v>304872</v>
      </c>
      <c r="K81" s="20">
        <v>117810</v>
      </c>
      <c r="L81" s="20">
        <v>49647</v>
      </c>
      <c r="M81" s="20">
        <v>472329</v>
      </c>
      <c r="N81" s="20"/>
      <c r="O81" s="20"/>
      <c r="P81" s="20"/>
      <c r="Q81" s="20"/>
      <c r="R81" s="20"/>
      <c r="S81" s="20"/>
      <c r="T81" s="20"/>
      <c r="U81" s="20"/>
      <c r="V81" s="20">
        <v>3176266</v>
      </c>
      <c r="W81" s="20">
        <v>3625122</v>
      </c>
      <c r="X81" s="20"/>
      <c r="Y81" s="19"/>
      <c r="Z81" s="22">
        <v>7250244</v>
      </c>
    </row>
    <row r="82" spans="1:26" ht="13.5" hidden="1">
      <c r="A82" s="38" t="s">
        <v>108</v>
      </c>
      <c r="B82" s="18">
        <v>9867833</v>
      </c>
      <c r="C82" s="18"/>
      <c r="D82" s="19">
        <v>9769130</v>
      </c>
      <c r="E82" s="20">
        <v>9769130</v>
      </c>
      <c r="F82" s="20">
        <v>879995</v>
      </c>
      <c r="G82" s="20">
        <v>880024</v>
      </c>
      <c r="H82" s="20">
        <v>880314</v>
      </c>
      <c r="I82" s="20">
        <v>2640333</v>
      </c>
      <c r="J82" s="20">
        <v>205358</v>
      </c>
      <c r="K82" s="20">
        <v>136902</v>
      </c>
      <c r="L82" s="20">
        <v>47114</v>
      </c>
      <c r="M82" s="20">
        <v>389374</v>
      </c>
      <c r="N82" s="20"/>
      <c r="O82" s="20"/>
      <c r="P82" s="20"/>
      <c r="Q82" s="20"/>
      <c r="R82" s="20"/>
      <c r="S82" s="20"/>
      <c r="T82" s="20"/>
      <c r="U82" s="20"/>
      <c r="V82" s="20">
        <v>3029707</v>
      </c>
      <c r="W82" s="20">
        <v>4884564</v>
      </c>
      <c r="X82" s="20"/>
      <c r="Y82" s="19"/>
      <c r="Z82" s="22">
        <v>9769130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>
        <v>45368</v>
      </c>
      <c r="M83" s="20">
        <v>45368</v>
      </c>
      <c r="N83" s="20"/>
      <c r="O83" s="20"/>
      <c r="P83" s="20"/>
      <c r="Q83" s="20"/>
      <c r="R83" s="20"/>
      <c r="S83" s="20"/>
      <c r="T83" s="20"/>
      <c r="U83" s="20"/>
      <c r="V83" s="20">
        <v>45368</v>
      </c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2019-01-31T09:43:38Z</dcterms:created>
  <dcterms:modified xsi:type="dcterms:W3CDTF">2019-01-31T09:44:29Z</dcterms:modified>
  <cp:category/>
  <cp:version/>
  <cp:contentType/>
  <cp:contentStatus/>
</cp:coreProperties>
</file>