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CPT" sheetId="2" r:id="rId2"/>
    <sheet name="WC011" sheetId="3" r:id="rId3"/>
    <sheet name="WC012" sheetId="4" r:id="rId4"/>
    <sheet name="WC013" sheetId="5" r:id="rId5"/>
    <sheet name="WC014" sheetId="6" r:id="rId6"/>
    <sheet name="WC015" sheetId="7" r:id="rId7"/>
    <sheet name="DC1" sheetId="8" r:id="rId8"/>
    <sheet name="WC022" sheetId="9" r:id="rId9"/>
    <sheet name="WC023" sheetId="10" r:id="rId10"/>
    <sheet name="WC024" sheetId="11" r:id="rId11"/>
    <sheet name="WC025" sheetId="12" r:id="rId12"/>
    <sheet name="WC026" sheetId="13" r:id="rId13"/>
    <sheet name="DC2" sheetId="14" r:id="rId14"/>
    <sheet name="WC031" sheetId="15" r:id="rId15"/>
    <sheet name="WC032" sheetId="16" r:id="rId16"/>
    <sheet name="WC033" sheetId="17" r:id="rId17"/>
    <sheet name="WC034" sheetId="18" r:id="rId18"/>
    <sheet name="DC3" sheetId="19" r:id="rId19"/>
    <sheet name="WC041" sheetId="20" r:id="rId20"/>
    <sheet name="WC042" sheetId="21" r:id="rId21"/>
    <sheet name="WC043" sheetId="22" r:id="rId22"/>
    <sheet name="WC044" sheetId="23" r:id="rId23"/>
    <sheet name="WC045" sheetId="24" r:id="rId24"/>
    <sheet name="WC047" sheetId="25" r:id="rId25"/>
    <sheet name="WC048" sheetId="26" r:id="rId26"/>
    <sheet name="DC4" sheetId="27" r:id="rId27"/>
    <sheet name="WC051" sheetId="28" r:id="rId28"/>
    <sheet name="WC052" sheetId="29" r:id="rId29"/>
    <sheet name="WC053" sheetId="30" r:id="rId30"/>
    <sheet name="DC5" sheetId="31" r:id="rId31"/>
  </sheets>
  <definedNames>
    <definedName name="_xlnm.Print_Area" localSheetId="1">'CPT'!$A$1:$Z$66</definedName>
    <definedName name="_xlnm.Print_Area" localSheetId="7">'DC1'!$A$1:$Z$66</definedName>
    <definedName name="_xlnm.Print_Area" localSheetId="13">'DC2'!$A$1:$Z$66</definedName>
    <definedName name="_xlnm.Print_Area" localSheetId="18">'DC3'!$A$1:$Z$66</definedName>
    <definedName name="_xlnm.Print_Area" localSheetId="26">'DC4'!$A$1:$Z$66</definedName>
    <definedName name="_xlnm.Print_Area" localSheetId="30">'DC5'!$A$1:$Z$66</definedName>
    <definedName name="_xlnm.Print_Area" localSheetId="0">'Summary'!$A$1:$Z$66</definedName>
    <definedName name="_xlnm.Print_Area" localSheetId="2">'WC011'!$A$1:$Z$66</definedName>
    <definedName name="_xlnm.Print_Area" localSheetId="3">'WC012'!$A$1:$Z$66</definedName>
    <definedName name="_xlnm.Print_Area" localSheetId="4">'WC013'!$A$1:$Z$66</definedName>
    <definedName name="_xlnm.Print_Area" localSheetId="5">'WC014'!$A$1:$Z$66</definedName>
    <definedName name="_xlnm.Print_Area" localSheetId="6">'WC015'!$A$1:$Z$66</definedName>
    <definedName name="_xlnm.Print_Area" localSheetId="8">'WC022'!$A$1:$Z$66</definedName>
    <definedName name="_xlnm.Print_Area" localSheetId="9">'WC023'!$A$1:$Z$66</definedName>
    <definedName name="_xlnm.Print_Area" localSheetId="10">'WC024'!$A$1:$Z$66</definedName>
    <definedName name="_xlnm.Print_Area" localSheetId="11">'WC025'!$A$1:$Z$66</definedName>
    <definedName name="_xlnm.Print_Area" localSheetId="12">'WC026'!$A$1:$Z$66</definedName>
    <definedName name="_xlnm.Print_Area" localSheetId="14">'WC031'!$A$1:$Z$66</definedName>
    <definedName name="_xlnm.Print_Area" localSheetId="15">'WC032'!$A$1:$Z$66</definedName>
    <definedName name="_xlnm.Print_Area" localSheetId="16">'WC033'!$A$1:$Z$66</definedName>
    <definedName name="_xlnm.Print_Area" localSheetId="17">'WC034'!$A$1:$Z$66</definedName>
    <definedName name="_xlnm.Print_Area" localSheetId="19">'WC041'!$A$1:$Z$66</definedName>
    <definedName name="_xlnm.Print_Area" localSheetId="20">'WC042'!$A$1:$Z$66</definedName>
    <definedName name="_xlnm.Print_Area" localSheetId="21">'WC043'!$A$1:$Z$66</definedName>
    <definedName name="_xlnm.Print_Area" localSheetId="22">'WC044'!$A$1:$Z$66</definedName>
    <definedName name="_xlnm.Print_Area" localSheetId="23">'WC045'!$A$1:$Z$66</definedName>
    <definedName name="_xlnm.Print_Area" localSheetId="24">'WC047'!$A$1:$Z$66</definedName>
    <definedName name="_xlnm.Print_Area" localSheetId="25">'WC048'!$A$1:$Z$66</definedName>
    <definedName name="_xlnm.Print_Area" localSheetId="27">'WC051'!$A$1:$Z$66</definedName>
    <definedName name="_xlnm.Print_Area" localSheetId="28">'WC052'!$A$1:$Z$66</definedName>
    <definedName name="_xlnm.Print_Area" localSheetId="29">'WC053'!$A$1:$Z$66</definedName>
  </definedNames>
  <calcPr fullCalcOnLoad="1"/>
</workbook>
</file>

<file path=xl/sharedStrings.xml><?xml version="1.0" encoding="utf-8"?>
<sst xmlns="http://schemas.openxmlformats.org/spreadsheetml/2006/main" count="3441" uniqueCount="121">
  <si>
    <t>Western Cape: Cape Town(CPT)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</si>
  <si>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</si>
  <si>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</si>
  <si>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</si>
  <si>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</si>
  <si>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</si>
  <si>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</si>
  <si>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</si>
  <si>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</si>
  <si>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</si>
  <si>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</si>
  <si>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</si>
  <si>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</si>
  <si>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</si>
  <si>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</si>
  <si>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</si>
  <si>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</si>
  <si>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</si>
  <si>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</si>
  <si>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</si>
  <si>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</si>
  <si>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</si>
  <si>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</si>
  <si>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</si>
  <si>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</si>
  <si>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</si>
  <si>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</si>
  <si>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</si>
  <si>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</si>
  <si>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</si>
  <si>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</si>
  <si>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</si>
  <si>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</si>
  <si>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</si>
  <si>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</si>
  <si>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</si>
  <si>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</si>
  <si>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</si>
  <si>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</si>
  <si>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</si>
  <si>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</si>
  <si>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</si>
  <si>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</si>
  <si>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</si>
  <si>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</si>
  <si>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</si>
  <si>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</si>
  <si>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</si>
  <si>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</si>
  <si>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</si>
  <si>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</si>
  <si>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</si>
  <si>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</si>
  <si>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</si>
  <si>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</si>
  <si>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</si>
  <si>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</si>
  <si>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</si>
  <si>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</si>
  <si>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</si>
  <si>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</si>
  <si>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</si>
  <si>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</si>
  <si>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</si>
  <si>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</si>
  <si>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</si>
  <si>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Matzikama(WC011) - Table C1 Schedule Quarterly Budget Statement Summary for 2nd Quarter ended 31 December 2018 (Figures Finalised as at 2019/01/30)</t>
  </si>
  <si>
    <t>Western Cape: Cederberg(WC012) - Table C1 Schedule Quarterly Budget Statement Summary for 2nd Quarter ended 31 December 2018 (Figures Finalised as at 2019/01/30)</t>
  </si>
  <si>
    <t>Western Cape: Bergrivier(WC013) - Table C1 Schedule Quarterly Budget Statement Summary for 2nd Quarter ended 31 December 2018 (Figures Finalised as at 2019/01/30)</t>
  </si>
  <si>
    <t>Western Cape: Saldanha Bay(WC014) - Table C1 Schedule Quarterly Budget Statement Summary for 2nd Quarter ended 31 December 2018 (Figures Finalised as at 2019/01/30)</t>
  </si>
  <si>
    <t>Western Cape: Swartland(WC015) - Table C1 Schedule Quarterly Budget Statement Summary for 2nd Quarter ended 31 December 2018 (Figures Finalised as at 2019/01/30)</t>
  </si>
  <si>
    <t>Western Cape: West Coast(DC1) - Table C1 Schedule Quarterly Budget Statement Summary for 2nd Quarter ended 31 December 2018 (Figures Finalised as at 2019/01/30)</t>
  </si>
  <si>
    <t>Western Cape: Witzenberg(WC022) - Table C1 Schedule Quarterly Budget Statement Summary for 2nd Quarter ended 31 December 2018 (Figures Finalised as at 2019/01/30)</t>
  </si>
  <si>
    <t>Western Cape: Drakenstein(WC023) - Table C1 Schedule Quarterly Budget Statement Summary for 2nd Quarter ended 31 December 2018 (Figures Finalised as at 2019/01/30)</t>
  </si>
  <si>
    <t>Western Cape: Stellenbosch(WC024) - Table C1 Schedule Quarterly Budget Statement Summary for 2nd Quarter ended 31 December 2018 (Figures Finalised as at 2019/01/30)</t>
  </si>
  <si>
    <t>Western Cape: Breede Valley(WC025) - Table C1 Schedule Quarterly Budget Statement Summary for 2nd Quarter ended 31 December 2018 (Figures Finalised as at 2019/01/30)</t>
  </si>
  <si>
    <t>Western Cape: Langeberg(WC026) - Table C1 Schedule Quarterly Budget Statement Summary for 2nd Quarter ended 31 December 2018 (Figures Finalised as at 2019/01/30)</t>
  </si>
  <si>
    <t>Western Cape: Cape Winelands DM(DC2) - Table C1 Schedule Quarterly Budget Statement Summary for 2nd Quarter ended 31 December 2018 (Figures Finalised as at 2019/01/30)</t>
  </si>
  <si>
    <t>Western Cape: Theewaterskloof(WC031) - Table C1 Schedule Quarterly Budget Statement Summary for 2nd Quarter ended 31 December 2018 (Figures Finalised as at 2019/01/30)</t>
  </si>
  <si>
    <t>Western Cape: Overstrand(WC032) - Table C1 Schedule Quarterly Budget Statement Summary for 2nd Quarter ended 31 December 2018 (Figures Finalised as at 2019/01/30)</t>
  </si>
  <si>
    <t>Western Cape: Cape Agulhas(WC033) - Table C1 Schedule Quarterly Budget Statement Summary for 2nd Quarter ended 31 December 2018 (Figures Finalised as at 2019/01/30)</t>
  </si>
  <si>
    <t>Western Cape: Swellendam(WC034) - Table C1 Schedule Quarterly Budget Statement Summary for 2nd Quarter ended 31 December 2018 (Figures Finalised as at 2019/01/30)</t>
  </si>
  <si>
    <t>Western Cape: Overberg(DC3) - Table C1 Schedule Quarterly Budget Statement Summary for 2nd Quarter ended 31 December 2018 (Figures Finalised as at 2019/01/30)</t>
  </si>
  <si>
    <t>Western Cape: Kannaland(WC041) - Table C1 Schedule Quarterly Budget Statement Summary for 2nd Quarter ended 31 December 2018 (Figures Finalised as at 2019/01/30)</t>
  </si>
  <si>
    <t>Western Cape: Hessequa(WC042) - Table C1 Schedule Quarterly Budget Statement Summary for 2nd Quarter ended 31 December 2018 (Figures Finalised as at 2019/01/30)</t>
  </si>
  <si>
    <t>Western Cape: Mossel Bay(WC043) - Table C1 Schedule Quarterly Budget Statement Summary for 2nd Quarter ended 31 December 2018 (Figures Finalised as at 2019/01/30)</t>
  </si>
  <si>
    <t>Western Cape: George(WC044) - Table C1 Schedule Quarterly Budget Statement Summary for 2nd Quarter ended 31 December 2018 (Figures Finalised as at 2019/01/30)</t>
  </si>
  <si>
    <t>Western Cape: Oudtshoorn(WC045) - Table C1 Schedule Quarterly Budget Statement Summary for 2nd Quarter ended 31 December 2018 (Figures Finalised as at 2019/01/30)</t>
  </si>
  <si>
    <t>Western Cape: Bitou(WC047) - Table C1 Schedule Quarterly Budget Statement Summary for 2nd Quarter ended 31 December 2018 (Figures Finalised as at 2019/01/30)</t>
  </si>
  <si>
    <t>Western Cape: Knysna(WC048) - Table C1 Schedule Quarterly Budget Statement Summary for 2nd Quarter ended 31 December 2018 (Figures Finalised as at 2019/01/30)</t>
  </si>
  <si>
    <t>Western Cape: Garden Route(DC4) - Table C1 Schedule Quarterly Budget Statement Summary for 2nd Quarter ended 31 December 2018 (Figures Finalised as at 2019/01/30)</t>
  </si>
  <si>
    <t>Western Cape: Laingsburg(WC051) - Table C1 Schedule Quarterly Budget Statement Summary for 2nd Quarter ended 31 December 2018 (Figures Finalised as at 2019/01/30)</t>
  </si>
  <si>
    <t>Western Cape: Prince Albert(WC052) - Table C1 Schedule Quarterly Budget Statement Summary for 2nd Quarter ended 31 December 2018 (Figures Finalised as at 2019/01/30)</t>
  </si>
  <si>
    <t>Western Cape: Beaufort West(WC053) - Table C1 Schedule Quarterly Budget Statement Summary for 2nd Quarter ended 31 December 2018 (Figures Finalised as at 2019/01/30)</t>
  </si>
  <si>
    <t>Western Cape: Central Karoo(DC5) - Table C1 Schedule Quarterly Budget Statement Summary for 2nd Quarter ended 31 December 2018 (Figures Finalised as at 2019/01/30)</t>
  </si>
  <si>
    <t>Summary - Table C1 Schedule Quarterly Budget Statement Summary for 2nd Quarter ended 31 December 2018 (Figures Finalised as at 2019/01/30)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</si>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</sst>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0_);\(#,###.00\);.00_)"/>
    <numFmt numFmtId="178" formatCode="#,###_);\(#,###\);"/>
    <numFmt numFmtId="179" formatCode="_(* #,##0,,_);_(* \(#,##0,,\);_(* &quot;–&quot;?_);_(@_)"/>
    <numFmt numFmtId="180" formatCode="_ * #,##0.00_ ;_ * \(#,##0.00\)_ ;_ * &quot;-&quot;??_ ;_ @_ "/>
    <numFmt numFmtId="181" formatCode="_(* #,##0,_);_(* \(#,##0,\);_(* &quot;–&quot;?_);_(@_)"/>
    <numFmt numFmtId="182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80" fontId="5" fillId="0" borderId="10" xfId="0" applyNumberFormat="1" applyFont="1" applyBorder="1" applyAlignment="1">
      <alignment/>
    </xf>
    <xf numFmtId="180" fontId="5" fillId="0" borderId="11" xfId="0" applyNumberFormat="1" applyFont="1" applyBorder="1" applyAlignment="1">
      <alignment/>
    </xf>
    <xf numFmtId="180" fontId="5" fillId="0" borderId="12" xfId="0" applyNumberFormat="1" applyFont="1" applyBorder="1" applyAlignment="1">
      <alignment/>
    </xf>
    <xf numFmtId="180" fontId="3" fillId="0" borderId="13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180" fontId="5" fillId="0" borderId="19" xfId="0" applyNumberFormat="1" applyFont="1" applyBorder="1" applyAlignment="1">
      <alignment/>
    </xf>
    <xf numFmtId="180" fontId="5" fillId="0" borderId="20" xfId="0" applyNumberFormat="1" applyFont="1" applyBorder="1" applyAlignment="1">
      <alignment/>
    </xf>
    <xf numFmtId="180" fontId="5" fillId="0" borderId="21" xfId="0" applyNumberFormat="1" applyFont="1" applyBorder="1" applyAlignment="1">
      <alignment/>
    </xf>
    <xf numFmtId="180" fontId="5" fillId="0" borderId="22" xfId="0" applyNumberFormat="1" applyFont="1" applyBorder="1" applyAlignment="1">
      <alignment/>
    </xf>
    <xf numFmtId="180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180" fontId="5" fillId="0" borderId="25" xfId="0" applyNumberFormat="1" applyFont="1" applyBorder="1" applyAlignment="1">
      <alignment/>
    </xf>
    <xf numFmtId="182" fontId="5" fillId="0" borderId="20" xfId="0" applyNumberFormat="1" applyFont="1" applyFill="1" applyBorder="1" applyAlignment="1" applyProtection="1">
      <alignment/>
      <protection/>
    </xf>
    <xf numFmtId="182" fontId="5" fillId="0" borderId="11" xfId="0" applyNumberFormat="1" applyFont="1" applyFill="1" applyBorder="1" applyAlignment="1">
      <alignment/>
    </xf>
    <xf numFmtId="182" fontId="5" fillId="0" borderId="21" xfId="0" applyNumberFormat="1" applyFont="1" applyFill="1" applyBorder="1" applyAlignment="1">
      <alignment/>
    </xf>
    <xf numFmtId="182" fontId="3" fillId="0" borderId="20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>
      <alignment/>
    </xf>
    <xf numFmtId="182" fontId="5" fillId="0" borderId="13" xfId="0" applyNumberFormat="1" applyFont="1" applyFill="1" applyBorder="1" applyAlignment="1" applyProtection="1">
      <alignment/>
      <protection/>
    </xf>
    <xf numFmtId="182" fontId="5" fillId="0" borderId="14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5" fillId="0" borderId="27" xfId="0" applyNumberFormat="1" applyFont="1" applyFill="1" applyBorder="1" applyAlignment="1">
      <alignment/>
    </xf>
    <xf numFmtId="182" fontId="5" fillId="0" borderId="23" xfId="0" applyNumberFormat="1" applyFont="1" applyFill="1" applyBorder="1" applyAlignment="1" applyProtection="1">
      <alignment/>
      <protection/>
    </xf>
    <xf numFmtId="182" fontId="5" fillId="0" borderId="12" xfId="0" applyNumberFormat="1" applyFont="1" applyFill="1" applyBorder="1" applyAlignment="1">
      <alignment/>
    </xf>
    <xf numFmtId="182" fontId="5" fillId="0" borderId="24" xfId="0" applyNumberFormat="1" applyFont="1" applyFill="1" applyBorder="1" applyAlignment="1">
      <alignment/>
    </xf>
    <xf numFmtId="182" fontId="5" fillId="0" borderId="28" xfId="0" applyNumberFormat="1" applyFont="1" applyFill="1" applyBorder="1" applyAlignment="1">
      <alignment/>
    </xf>
    <xf numFmtId="182" fontId="5" fillId="0" borderId="13" xfId="0" applyNumberFormat="1" applyFont="1" applyBorder="1" applyAlignment="1">
      <alignment/>
    </xf>
    <xf numFmtId="182" fontId="5" fillId="0" borderId="14" xfId="0" applyNumberFormat="1" applyFont="1" applyBorder="1" applyAlignment="1">
      <alignment/>
    </xf>
    <xf numFmtId="182" fontId="5" fillId="0" borderId="15" xfId="0" applyNumberFormat="1" applyFont="1" applyBorder="1" applyAlignment="1">
      <alignment/>
    </xf>
    <xf numFmtId="182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82" fontId="5" fillId="0" borderId="20" xfId="0" applyNumberFormat="1" applyFont="1" applyBorder="1" applyAlignment="1" applyProtection="1">
      <alignment/>
      <protection/>
    </xf>
    <xf numFmtId="182" fontId="5" fillId="0" borderId="11" xfId="0" applyNumberFormat="1" applyFont="1" applyBorder="1" applyAlignment="1" applyProtection="1">
      <alignment/>
      <protection/>
    </xf>
    <xf numFmtId="182" fontId="5" fillId="0" borderId="21" xfId="0" applyNumberFormat="1" applyFont="1" applyBorder="1" applyAlignment="1" applyProtection="1">
      <alignment/>
      <protection/>
    </xf>
    <xf numFmtId="182" fontId="5" fillId="0" borderId="18" xfId="0" applyNumberFormat="1" applyFont="1" applyBorder="1" applyAlignment="1" applyProtection="1">
      <alignment/>
      <protection/>
    </xf>
    <xf numFmtId="180" fontId="5" fillId="0" borderId="10" xfId="0" applyNumberFormat="1" applyFont="1" applyBorder="1" applyAlignment="1" applyProtection="1">
      <alignment/>
      <protection/>
    </xf>
    <xf numFmtId="182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82" fontId="5" fillId="0" borderId="11" xfId="0" applyNumberFormat="1" applyFont="1" applyFill="1" applyBorder="1" applyAlignment="1" applyProtection="1">
      <alignment/>
      <protection/>
    </xf>
    <xf numFmtId="182" fontId="5" fillId="0" borderId="21" xfId="0" applyNumberFormat="1" applyFont="1" applyFill="1" applyBorder="1" applyAlignment="1" applyProtection="1">
      <alignment/>
      <protection/>
    </xf>
    <xf numFmtId="180" fontId="5" fillId="0" borderId="11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82" fontId="3" fillId="0" borderId="37" xfId="0" applyNumberFormat="1" applyFont="1" applyFill="1" applyBorder="1" applyAlignment="1" applyProtection="1">
      <alignment vertical="top"/>
      <protection/>
    </xf>
    <xf numFmtId="182" fontId="3" fillId="0" borderId="38" xfId="0" applyNumberFormat="1" applyFont="1" applyFill="1" applyBorder="1" applyAlignment="1" applyProtection="1">
      <alignment vertical="top"/>
      <protection/>
    </xf>
    <xf numFmtId="182" fontId="3" fillId="0" borderId="39" xfId="0" applyNumberFormat="1" applyFont="1" applyFill="1" applyBorder="1" applyAlignment="1" applyProtection="1">
      <alignment vertical="top"/>
      <protection/>
    </xf>
    <xf numFmtId="180" fontId="3" fillId="0" borderId="38" xfId="0" applyNumberFormat="1" applyFont="1" applyFill="1" applyBorder="1" applyAlignment="1" applyProtection="1">
      <alignment vertical="top"/>
      <protection/>
    </xf>
    <xf numFmtId="182" fontId="3" fillId="0" borderId="4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82" fontId="3" fillId="0" borderId="37" xfId="0" applyNumberFormat="1" applyFont="1" applyFill="1" applyBorder="1" applyAlignment="1" applyProtection="1">
      <alignment/>
      <protection/>
    </xf>
    <xf numFmtId="182" fontId="3" fillId="0" borderId="38" xfId="0" applyNumberFormat="1" applyFont="1" applyFill="1" applyBorder="1" applyAlignment="1" applyProtection="1">
      <alignment/>
      <protection/>
    </xf>
    <xf numFmtId="182" fontId="3" fillId="0" borderId="39" xfId="0" applyNumberFormat="1" applyFont="1" applyFill="1" applyBorder="1" applyAlignment="1" applyProtection="1">
      <alignment/>
      <protection/>
    </xf>
    <xf numFmtId="182" fontId="3" fillId="0" borderId="40" xfId="0" applyNumberFormat="1" applyFont="1" applyFill="1" applyBorder="1" applyAlignment="1" applyProtection="1">
      <alignment/>
      <protection/>
    </xf>
    <xf numFmtId="182" fontId="3" fillId="0" borderId="41" xfId="0" applyNumberFormat="1" applyFont="1" applyFill="1" applyBorder="1" applyAlignment="1" applyProtection="1">
      <alignment/>
      <protection/>
    </xf>
    <xf numFmtId="182" fontId="3" fillId="0" borderId="42" xfId="0" applyNumberFormat="1" applyFont="1" applyFill="1" applyBorder="1" applyAlignment="1" applyProtection="1">
      <alignment/>
      <protection/>
    </xf>
    <xf numFmtId="182" fontId="3" fillId="0" borderId="43" xfId="0" applyNumberFormat="1" applyFont="1" applyFill="1" applyBorder="1" applyAlignment="1" applyProtection="1">
      <alignment/>
      <protection/>
    </xf>
    <xf numFmtId="180" fontId="3" fillId="0" borderId="42" xfId="0" applyNumberFormat="1" applyFont="1" applyFill="1" applyBorder="1" applyAlignment="1" applyProtection="1">
      <alignment/>
      <protection/>
    </xf>
    <xf numFmtId="182" fontId="3" fillId="0" borderId="44" xfId="0" applyNumberFormat="1" applyFont="1" applyFill="1" applyBorder="1" applyAlignment="1" applyProtection="1">
      <alignment/>
      <protection/>
    </xf>
    <xf numFmtId="182" fontId="5" fillId="0" borderId="45" xfId="0" applyNumberFormat="1" applyFont="1" applyFill="1" applyBorder="1" applyAlignment="1" applyProtection="1">
      <alignment/>
      <protection/>
    </xf>
    <xf numFmtId="182" fontId="5" fillId="0" borderId="46" xfId="0" applyNumberFormat="1" applyFont="1" applyFill="1" applyBorder="1" applyAlignment="1" applyProtection="1">
      <alignment/>
      <protection/>
    </xf>
    <xf numFmtId="182" fontId="5" fillId="0" borderId="47" xfId="0" applyNumberFormat="1" applyFont="1" applyFill="1" applyBorder="1" applyAlignment="1" applyProtection="1">
      <alignment/>
      <protection/>
    </xf>
    <xf numFmtId="180" fontId="5" fillId="0" borderId="46" xfId="0" applyNumberFormat="1" applyFont="1" applyFill="1" applyBorder="1" applyAlignment="1" applyProtection="1">
      <alignment/>
      <protection/>
    </xf>
    <xf numFmtId="182" fontId="5" fillId="0" borderId="48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82" fontId="3" fillId="0" borderId="41" xfId="0" applyNumberFormat="1" applyFont="1" applyFill="1" applyBorder="1" applyAlignment="1" applyProtection="1">
      <alignment vertical="top"/>
      <protection/>
    </xf>
    <xf numFmtId="182" fontId="3" fillId="0" borderId="42" xfId="0" applyNumberFormat="1" applyFont="1" applyFill="1" applyBorder="1" applyAlignment="1" applyProtection="1">
      <alignment vertical="top"/>
      <protection/>
    </xf>
    <xf numFmtId="182" fontId="3" fillId="0" borderId="43" xfId="0" applyNumberFormat="1" applyFont="1" applyFill="1" applyBorder="1" applyAlignment="1" applyProtection="1">
      <alignment vertical="top"/>
      <protection/>
    </xf>
    <xf numFmtId="180" fontId="3" fillId="0" borderId="42" xfId="0" applyNumberFormat="1" applyFont="1" applyFill="1" applyBorder="1" applyAlignment="1" applyProtection="1">
      <alignment vertical="top"/>
      <protection/>
    </xf>
    <xf numFmtId="182" fontId="3" fillId="0" borderId="44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80" fontId="5" fillId="0" borderId="11" xfId="0" applyNumberFormat="1" applyFont="1" applyBorder="1" applyAlignment="1" applyProtection="1">
      <alignment/>
      <protection/>
    </xf>
    <xf numFmtId="182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82" fontId="5" fillId="0" borderId="17" xfId="0" applyNumberFormat="1" applyFont="1" applyBorder="1" applyAlignment="1" applyProtection="1">
      <alignment/>
      <protection/>
    </xf>
    <xf numFmtId="182" fontId="5" fillId="0" borderId="10" xfId="0" applyNumberFormat="1" applyFont="1" applyBorder="1" applyAlignment="1" applyProtection="1">
      <alignment/>
      <protection/>
    </xf>
    <xf numFmtId="182" fontId="3" fillId="0" borderId="11" xfId="0" applyNumberFormat="1" applyFont="1" applyFill="1" applyBorder="1" applyAlignment="1" applyProtection="1">
      <alignment/>
      <protection/>
    </xf>
    <xf numFmtId="182" fontId="3" fillId="0" borderId="21" xfId="0" applyNumberFormat="1" applyFont="1" applyFill="1" applyBorder="1" applyAlignment="1" applyProtection="1">
      <alignment/>
      <protection/>
    </xf>
    <xf numFmtId="180" fontId="3" fillId="0" borderId="11" xfId="0" applyNumberFormat="1" applyFont="1" applyFill="1" applyBorder="1" applyAlignment="1" applyProtection="1">
      <alignment/>
      <protection/>
    </xf>
    <xf numFmtId="182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82" fontId="3" fillId="0" borderId="20" xfId="0" applyNumberFormat="1" applyFont="1" applyBorder="1" applyAlignment="1" applyProtection="1">
      <alignment/>
      <protection/>
    </xf>
    <xf numFmtId="182" fontId="3" fillId="0" borderId="11" xfId="0" applyNumberFormat="1" applyFont="1" applyBorder="1" applyAlignment="1" applyProtection="1">
      <alignment/>
      <protection/>
    </xf>
    <xf numFmtId="182" fontId="3" fillId="0" borderId="2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 applyProtection="1">
      <alignment/>
      <protection/>
    </xf>
    <xf numFmtId="182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82" fontId="5" fillId="0" borderId="23" xfId="0" applyNumberFormat="1" applyFont="1" applyBorder="1" applyAlignment="1" applyProtection="1">
      <alignment/>
      <protection/>
    </xf>
    <xf numFmtId="182" fontId="5" fillId="0" borderId="12" xfId="0" applyNumberFormat="1" applyFont="1" applyBorder="1" applyAlignment="1" applyProtection="1">
      <alignment/>
      <protection/>
    </xf>
    <xf numFmtId="182" fontId="5" fillId="0" borderId="24" xfId="0" applyNumberFormat="1" applyFont="1" applyBorder="1" applyAlignment="1" applyProtection="1">
      <alignment/>
      <protection/>
    </xf>
    <xf numFmtId="180" fontId="5" fillId="0" borderId="12" xfId="0" applyNumberFormat="1" applyFont="1" applyBorder="1" applyAlignment="1" applyProtection="1">
      <alignment/>
      <protection/>
    </xf>
    <xf numFmtId="182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82" fontId="5" fillId="0" borderId="20" xfId="0" applyNumberFormat="1" applyFont="1" applyBorder="1" applyAlignment="1" applyProtection="1">
      <alignment horizontal="left" wrapText="1"/>
      <protection/>
    </xf>
    <xf numFmtId="182" fontId="5" fillId="0" borderId="51" xfId="0" applyNumberFormat="1" applyFont="1" applyBorder="1" applyAlignment="1" applyProtection="1">
      <alignment horizontal="left" wrapText="1"/>
      <protection/>
    </xf>
    <xf numFmtId="182" fontId="5" fillId="0" borderId="21" xfId="0" applyNumberFormat="1" applyFont="1" applyBorder="1" applyAlignment="1" applyProtection="1">
      <alignment horizontal="left" wrapText="1"/>
      <protection/>
    </xf>
    <xf numFmtId="182" fontId="0" fillId="0" borderId="21" xfId="0" applyNumberFormat="1" applyBorder="1" applyAlignment="1" applyProtection="1">
      <alignment/>
      <protection/>
    </xf>
    <xf numFmtId="182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82" fontId="5" fillId="0" borderId="51" xfId="0" applyNumberFormat="1" applyFont="1" applyBorder="1" applyAlignment="1" applyProtection="1">
      <alignment/>
      <protection/>
    </xf>
    <xf numFmtId="182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82" fontId="5" fillId="0" borderId="52" xfId="0" applyNumberFormat="1" applyFont="1" applyBorder="1" applyAlignment="1" applyProtection="1">
      <alignment/>
      <protection/>
    </xf>
    <xf numFmtId="182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95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10992425811</v>
      </c>
      <c r="C5" s="18">
        <v>0</v>
      </c>
      <c r="D5" s="58">
        <v>12134610978</v>
      </c>
      <c r="E5" s="59">
        <v>12134860979</v>
      </c>
      <c r="F5" s="59">
        <v>1893070872</v>
      </c>
      <c r="G5" s="59">
        <v>997410706</v>
      </c>
      <c r="H5" s="59">
        <v>882432146</v>
      </c>
      <c r="I5" s="59">
        <v>3772913724</v>
      </c>
      <c r="J5" s="59">
        <v>958094957</v>
      </c>
      <c r="K5" s="59">
        <v>951432750</v>
      </c>
      <c r="L5" s="59">
        <v>926177952</v>
      </c>
      <c r="M5" s="59">
        <v>2835705659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6608619383</v>
      </c>
      <c r="W5" s="59">
        <v>6340061083</v>
      </c>
      <c r="X5" s="59">
        <v>268558300</v>
      </c>
      <c r="Y5" s="60">
        <v>4.24</v>
      </c>
      <c r="Z5" s="61">
        <v>12134860979</v>
      </c>
    </row>
    <row r="6" spans="1:26" ht="13.5">
      <c r="A6" s="57" t="s">
        <v>32</v>
      </c>
      <c r="B6" s="18">
        <v>26805515194</v>
      </c>
      <c r="C6" s="18">
        <v>0</v>
      </c>
      <c r="D6" s="58">
        <v>28812913259</v>
      </c>
      <c r="E6" s="59">
        <v>28821186259</v>
      </c>
      <c r="F6" s="59">
        <v>3087999024</v>
      </c>
      <c r="G6" s="59">
        <v>2638239353</v>
      </c>
      <c r="H6" s="59">
        <v>2746978567</v>
      </c>
      <c r="I6" s="59">
        <v>8473216944</v>
      </c>
      <c r="J6" s="59">
        <v>2666160917</v>
      </c>
      <c r="K6" s="59">
        <v>2348124416</v>
      </c>
      <c r="L6" s="59">
        <v>2243228208</v>
      </c>
      <c r="M6" s="59">
        <v>7257513541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15730730485</v>
      </c>
      <c r="W6" s="59">
        <v>14587089988</v>
      </c>
      <c r="X6" s="59">
        <v>1143640497</v>
      </c>
      <c r="Y6" s="60">
        <v>7.84</v>
      </c>
      <c r="Z6" s="61">
        <v>28821186259</v>
      </c>
    </row>
    <row r="7" spans="1:26" ht="13.5">
      <c r="A7" s="57" t="s">
        <v>33</v>
      </c>
      <c r="B7" s="18">
        <v>1379948584</v>
      </c>
      <c r="C7" s="18">
        <v>0</v>
      </c>
      <c r="D7" s="58">
        <v>1349853680</v>
      </c>
      <c r="E7" s="59">
        <v>1351903680</v>
      </c>
      <c r="F7" s="59">
        <v>101434286</v>
      </c>
      <c r="G7" s="59">
        <v>106490006</v>
      </c>
      <c r="H7" s="59">
        <v>113856832</v>
      </c>
      <c r="I7" s="59">
        <v>321781124</v>
      </c>
      <c r="J7" s="59">
        <v>117511667</v>
      </c>
      <c r="K7" s="59">
        <v>109674079</v>
      </c>
      <c r="L7" s="59">
        <v>102165089</v>
      </c>
      <c r="M7" s="59">
        <v>329350835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651131959</v>
      </c>
      <c r="W7" s="59">
        <v>634640066</v>
      </c>
      <c r="X7" s="59">
        <v>16491893</v>
      </c>
      <c r="Y7" s="60">
        <v>2.6</v>
      </c>
      <c r="Z7" s="61">
        <v>1351903680</v>
      </c>
    </row>
    <row r="8" spans="1:26" ht="13.5">
      <c r="A8" s="57" t="s">
        <v>34</v>
      </c>
      <c r="B8" s="18">
        <v>9451464310</v>
      </c>
      <c r="C8" s="18">
        <v>0</v>
      </c>
      <c r="D8" s="58">
        <v>10359873797</v>
      </c>
      <c r="E8" s="59">
        <v>10677095807</v>
      </c>
      <c r="F8" s="59">
        <v>1833303102</v>
      </c>
      <c r="G8" s="59">
        <v>1011868649</v>
      </c>
      <c r="H8" s="59">
        <v>274977100</v>
      </c>
      <c r="I8" s="59">
        <v>3120148851</v>
      </c>
      <c r="J8" s="59">
        <v>228891117</v>
      </c>
      <c r="K8" s="59">
        <v>231187643</v>
      </c>
      <c r="L8" s="59">
        <v>2460399370</v>
      </c>
      <c r="M8" s="59">
        <v>2920478130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6040626981</v>
      </c>
      <c r="W8" s="59">
        <v>5545730988</v>
      </c>
      <c r="X8" s="59">
        <v>494895993</v>
      </c>
      <c r="Y8" s="60">
        <v>8.92</v>
      </c>
      <c r="Z8" s="61">
        <v>10677095807</v>
      </c>
    </row>
    <row r="9" spans="1:26" ht="13.5">
      <c r="A9" s="57" t="s">
        <v>35</v>
      </c>
      <c r="B9" s="18">
        <v>6147510082</v>
      </c>
      <c r="C9" s="18">
        <v>0</v>
      </c>
      <c r="D9" s="58">
        <v>5650892679</v>
      </c>
      <c r="E9" s="59">
        <v>5675057766</v>
      </c>
      <c r="F9" s="59">
        <v>281200604</v>
      </c>
      <c r="G9" s="59">
        <v>420077648</v>
      </c>
      <c r="H9" s="59">
        <v>361291419</v>
      </c>
      <c r="I9" s="59">
        <v>1062569671</v>
      </c>
      <c r="J9" s="59">
        <v>441445932</v>
      </c>
      <c r="K9" s="59">
        <v>646784590</v>
      </c>
      <c r="L9" s="59">
        <v>439972146</v>
      </c>
      <c r="M9" s="59">
        <v>1528202668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2590772339</v>
      </c>
      <c r="W9" s="59">
        <v>2699855348</v>
      </c>
      <c r="X9" s="59">
        <v>-109083009</v>
      </c>
      <c r="Y9" s="60">
        <v>-4.04</v>
      </c>
      <c r="Z9" s="61">
        <v>5675057766</v>
      </c>
    </row>
    <row r="10" spans="1:26" ht="25.5">
      <c r="A10" s="62" t="s">
        <v>105</v>
      </c>
      <c r="B10" s="63">
        <f>SUM(B5:B9)</f>
        <v>54776863981</v>
      </c>
      <c r="C10" s="63">
        <f>SUM(C5:C9)</f>
        <v>0</v>
      </c>
      <c r="D10" s="64">
        <f aca="true" t="shared" si="0" ref="D10:Z10">SUM(D5:D9)</f>
        <v>58308144393</v>
      </c>
      <c r="E10" s="65">
        <f t="shared" si="0"/>
        <v>58660104491</v>
      </c>
      <c r="F10" s="65">
        <f t="shared" si="0"/>
        <v>7197007888</v>
      </c>
      <c r="G10" s="65">
        <f t="shared" si="0"/>
        <v>5174086362</v>
      </c>
      <c r="H10" s="65">
        <f t="shared" si="0"/>
        <v>4379536064</v>
      </c>
      <c r="I10" s="65">
        <f t="shared" si="0"/>
        <v>16750630314</v>
      </c>
      <c r="J10" s="65">
        <f t="shared" si="0"/>
        <v>4412104590</v>
      </c>
      <c r="K10" s="65">
        <f t="shared" si="0"/>
        <v>4287203478</v>
      </c>
      <c r="L10" s="65">
        <f t="shared" si="0"/>
        <v>6171942765</v>
      </c>
      <c r="M10" s="65">
        <f t="shared" si="0"/>
        <v>14871250833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31621881147</v>
      </c>
      <c r="W10" s="65">
        <f t="shared" si="0"/>
        <v>29807377473</v>
      </c>
      <c r="X10" s="65">
        <f t="shared" si="0"/>
        <v>1814503674</v>
      </c>
      <c r="Y10" s="66">
        <f>+IF(W10&lt;&gt;0,(X10/W10)*100,0)</f>
        <v>6.087431461032111</v>
      </c>
      <c r="Z10" s="67">
        <f t="shared" si="0"/>
        <v>58660104491</v>
      </c>
    </row>
    <row r="11" spans="1:26" ht="13.5">
      <c r="A11" s="57" t="s">
        <v>36</v>
      </c>
      <c r="B11" s="18">
        <v>16338459511</v>
      </c>
      <c r="C11" s="18">
        <v>0</v>
      </c>
      <c r="D11" s="58">
        <v>19211914719</v>
      </c>
      <c r="E11" s="59">
        <v>19224018223</v>
      </c>
      <c r="F11" s="59">
        <v>1157352143</v>
      </c>
      <c r="G11" s="59">
        <v>1352192361</v>
      </c>
      <c r="H11" s="59">
        <v>1473202638</v>
      </c>
      <c r="I11" s="59">
        <v>3982747142</v>
      </c>
      <c r="J11" s="59">
        <v>1364165959</v>
      </c>
      <c r="K11" s="59">
        <v>2048365725</v>
      </c>
      <c r="L11" s="59">
        <v>1380508211</v>
      </c>
      <c r="M11" s="59">
        <v>4793039895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8775787037</v>
      </c>
      <c r="W11" s="59">
        <v>9687221791</v>
      </c>
      <c r="X11" s="59">
        <v>-911434754</v>
      </c>
      <c r="Y11" s="60">
        <v>-9.41</v>
      </c>
      <c r="Z11" s="61">
        <v>19224018223</v>
      </c>
    </row>
    <row r="12" spans="1:26" ht="13.5">
      <c r="A12" s="57" t="s">
        <v>37</v>
      </c>
      <c r="B12" s="18">
        <v>419832699</v>
      </c>
      <c r="C12" s="18">
        <v>0</v>
      </c>
      <c r="D12" s="58">
        <v>455832399</v>
      </c>
      <c r="E12" s="59">
        <v>455818113</v>
      </c>
      <c r="F12" s="59">
        <v>32527864</v>
      </c>
      <c r="G12" s="59">
        <v>37116876</v>
      </c>
      <c r="H12" s="59">
        <v>35292999</v>
      </c>
      <c r="I12" s="59">
        <v>104937739</v>
      </c>
      <c r="J12" s="59">
        <v>35082430</v>
      </c>
      <c r="K12" s="59">
        <v>34410077</v>
      </c>
      <c r="L12" s="59">
        <v>35143354</v>
      </c>
      <c r="M12" s="59">
        <v>104635861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209573600</v>
      </c>
      <c r="W12" s="59">
        <v>224132022</v>
      </c>
      <c r="X12" s="59">
        <v>-14558422</v>
      </c>
      <c r="Y12" s="60">
        <v>-6.5</v>
      </c>
      <c r="Z12" s="61">
        <v>455818113</v>
      </c>
    </row>
    <row r="13" spans="1:26" ht="13.5">
      <c r="A13" s="57" t="s">
        <v>106</v>
      </c>
      <c r="B13" s="18">
        <v>4593330946</v>
      </c>
      <c r="C13" s="18">
        <v>0</v>
      </c>
      <c r="D13" s="58">
        <v>4307559214</v>
      </c>
      <c r="E13" s="59">
        <v>4289815569</v>
      </c>
      <c r="F13" s="59">
        <v>251184330</v>
      </c>
      <c r="G13" s="59">
        <v>280413799</v>
      </c>
      <c r="H13" s="59">
        <v>270053360</v>
      </c>
      <c r="I13" s="59">
        <v>801651489</v>
      </c>
      <c r="J13" s="59">
        <v>270833733</v>
      </c>
      <c r="K13" s="59">
        <v>297426487</v>
      </c>
      <c r="L13" s="59">
        <v>470772455</v>
      </c>
      <c r="M13" s="59">
        <v>1039032675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1840684164</v>
      </c>
      <c r="W13" s="59">
        <v>2059217253</v>
      </c>
      <c r="X13" s="59">
        <v>-218533089</v>
      </c>
      <c r="Y13" s="60">
        <v>-10.61</v>
      </c>
      <c r="Z13" s="61">
        <v>4289815569</v>
      </c>
    </row>
    <row r="14" spans="1:26" ht="13.5">
      <c r="A14" s="57" t="s">
        <v>38</v>
      </c>
      <c r="B14" s="18">
        <v>1296128515</v>
      </c>
      <c r="C14" s="18">
        <v>0</v>
      </c>
      <c r="D14" s="58">
        <v>1573489086</v>
      </c>
      <c r="E14" s="59">
        <v>1573499586</v>
      </c>
      <c r="F14" s="59">
        <v>77787947</v>
      </c>
      <c r="G14" s="59">
        <v>82337580</v>
      </c>
      <c r="H14" s="59">
        <v>87642287</v>
      </c>
      <c r="I14" s="59">
        <v>247767814</v>
      </c>
      <c r="J14" s="59">
        <v>84889668</v>
      </c>
      <c r="K14" s="59">
        <v>94567544</v>
      </c>
      <c r="L14" s="59">
        <v>103909142</v>
      </c>
      <c r="M14" s="59">
        <v>283366354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531134168</v>
      </c>
      <c r="W14" s="59">
        <v>760145787</v>
      </c>
      <c r="X14" s="59">
        <v>-229011619</v>
      </c>
      <c r="Y14" s="60">
        <v>-30.13</v>
      </c>
      <c r="Z14" s="61">
        <v>1573499586</v>
      </c>
    </row>
    <row r="15" spans="1:26" ht="13.5">
      <c r="A15" s="57" t="s">
        <v>39</v>
      </c>
      <c r="B15" s="18">
        <v>12605928338</v>
      </c>
      <c r="C15" s="18">
        <v>0</v>
      </c>
      <c r="D15" s="58">
        <v>16090556338</v>
      </c>
      <c r="E15" s="59">
        <v>16085033238</v>
      </c>
      <c r="F15" s="59">
        <v>188196687</v>
      </c>
      <c r="G15" s="59">
        <v>1638138924</v>
      </c>
      <c r="H15" s="59">
        <v>1730357377</v>
      </c>
      <c r="I15" s="59">
        <v>3556692988</v>
      </c>
      <c r="J15" s="59">
        <v>1130851075</v>
      </c>
      <c r="K15" s="59">
        <v>1185497915</v>
      </c>
      <c r="L15" s="59">
        <v>1070465226</v>
      </c>
      <c r="M15" s="59">
        <v>3386814216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6943507204</v>
      </c>
      <c r="W15" s="59">
        <v>7533170877</v>
      </c>
      <c r="X15" s="59">
        <v>-589663673</v>
      </c>
      <c r="Y15" s="60">
        <v>-7.83</v>
      </c>
      <c r="Z15" s="61">
        <v>16085033238</v>
      </c>
    </row>
    <row r="16" spans="1:26" ht="13.5">
      <c r="A16" s="68" t="s">
        <v>40</v>
      </c>
      <c r="B16" s="18">
        <v>240740624</v>
      </c>
      <c r="C16" s="18">
        <v>0</v>
      </c>
      <c r="D16" s="58">
        <v>396665971</v>
      </c>
      <c r="E16" s="59">
        <v>472830605</v>
      </c>
      <c r="F16" s="59">
        <v>20659286</v>
      </c>
      <c r="G16" s="59">
        <v>71798684</v>
      </c>
      <c r="H16" s="59">
        <v>33661381</v>
      </c>
      <c r="I16" s="59">
        <v>126119351</v>
      </c>
      <c r="J16" s="59">
        <v>19188851</v>
      </c>
      <c r="K16" s="59">
        <v>40464237</v>
      </c>
      <c r="L16" s="59">
        <v>12289671</v>
      </c>
      <c r="M16" s="59">
        <v>71942759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198062110</v>
      </c>
      <c r="W16" s="59">
        <v>140728790</v>
      </c>
      <c r="X16" s="59">
        <v>57333320</v>
      </c>
      <c r="Y16" s="60">
        <v>40.74</v>
      </c>
      <c r="Z16" s="61">
        <v>472830605</v>
      </c>
    </row>
    <row r="17" spans="1:26" ht="13.5">
      <c r="A17" s="57" t="s">
        <v>41</v>
      </c>
      <c r="B17" s="18">
        <v>15338940728</v>
      </c>
      <c r="C17" s="18">
        <v>0</v>
      </c>
      <c r="D17" s="58">
        <v>16602861030</v>
      </c>
      <c r="E17" s="59">
        <v>16845728933</v>
      </c>
      <c r="F17" s="59">
        <v>494520891</v>
      </c>
      <c r="G17" s="59">
        <v>1078789385</v>
      </c>
      <c r="H17" s="59">
        <v>1101309503</v>
      </c>
      <c r="I17" s="59">
        <v>2674619779</v>
      </c>
      <c r="J17" s="59">
        <v>1464763956</v>
      </c>
      <c r="K17" s="59">
        <v>1223474730</v>
      </c>
      <c r="L17" s="59">
        <v>1273904462</v>
      </c>
      <c r="M17" s="59">
        <v>3962143148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6636762927</v>
      </c>
      <c r="W17" s="59">
        <v>5953191446</v>
      </c>
      <c r="X17" s="59">
        <v>683571481</v>
      </c>
      <c r="Y17" s="60">
        <v>11.48</v>
      </c>
      <c r="Z17" s="61">
        <v>16845728933</v>
      </c>
    </row>
    <row r="18" spans="1:26" ht="13.5">
      <c r="A18" s="69" t="s">
        <v>42</v>
      </c>
      <c r="B18" s="70">
        <f>SUM(B11:B17)</f>
        <v>50833361361</v>
      </c>
      <c r="C18" s="70">
        <f>SUM(C11:C17)</f>
        <v>0</v>
      </c>
      <c r="D18" s="71">
        <f aca="true" t="shared" si="1" ref="D18:Z18">SUM(D11:D17)</f>
        <v>58638878757</v>
      </c>
      <c r="E18" s="72">
        <f t="shared" si="1"/>
        <v>58946744267</v>
      </c>
      <c r="F18" s="72">
        <f t="shared" si="1"/>
        <v>2222229148</v>
      </c>
      <c r="G18" s="72">
        <f t="shared" si="1"/>
        <v>4540787609</v>
      </c>
      <c r="H18" s="72">
        <f t="shared" si="1"/>
        <v>4731519545</v>
      </c>
      <c r="I18" s="72">
        <f t="shared" si="1"/>
        <v>11494536302</v>
      </c>
      <c r="J18" s="72">
        <f t="shared" si="1"/>
        <v>4369775672</v>
      </c>
      <c r="K18" s="72">
        <f t="shared" si="1"/>
        <v>4924206715</v>
      </c>
      <c r="L18" s="72">
        <f t="shared" si="1"/>
        <v>4346992521</v>
      </c>
      <c r="M18" s="72">
        <f t="shared" si="1"/>
        <v>13640974908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25135511210</v>
      </c>
      <c r="W18" s="72">
        <f t="shared" si="1"/>
        <v>26357807966</v>
      </c>
      <c r="X18" s="72">
        <f t="shared" si="1"/>
        <v>-1222296756</v>
      </c>
      <c r="Y18" s="66">
        <f>+IF(W18&lt;&gt;0,(X18/W18)*100,0)</f>
        <v>-4.637323246214898</v>
      </c>
      <c r="Z18" s="73">
        <f t="shared" si="1"/>
        <v>58946744267</v>
      </c>
    </row>
    <row r="19" spans="1:26" ht="13.5">
      <c r="A19" s="69" t="s">
        <v>43</v>
      </c>
      <c r="B19" s="74">
        <f>+B10-B18</f>
        <v>3943502620</v>
      </c>
      <c r="C19" s="74">
        <f>+C10-C18</f>
        <v>0</v>
      </c>
      <c r="D19" s="75">
        <f aca="true" t="shared" si="2" ref="D19:Z19">+D10-D18</f>
        <v>-330734364</v>
      </c>
      <c r="E19" s="76">
        <f t="shared" si="2"/>
        <v>-286639776</v>
      </c>
      <c r="F19" s="76">
        <f t="shared" si="2"/>
        <v>4974778740</v>
      </c>
      <c r="G19" s="76">
        <f t="shared" si="2"/>
        <v>633298753</v>
      </c>
      <c r="H19" s="76">
        <f t="shared" si="2"/>
        <v>-351983481</v>
      </c>
      <c r="I19" s="76">
        <f t="shared" si="2"/>
        <v>5256094012</v>
      </c>
      <c r="J19" s="76">
        <f t="shared" si="2"/>
        <v>42328918</v>
      </c>
      <c r="K19" s="76">
        <f t="shared" si="2"/>
        <v>-637003237</v>
      </c>
      <c r="L19" s="76">
        <f t="shared" si="2"/>
        <v>1824950244</v>
      </c>
      <c r="M19" s="76">
        <f t="shared" si="2"/>
        <v>1230275925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6486369937</v>
      </c>
      <c r="W19" s="76">
        <f>IF(E10=E18,0,W10-W18)</f>
        <v>3449569507</v>
      </c>
      <c r="X19" s="76">
        <f t="shared" si="2"/>
        <v>3036800430</v>
      </c>
      <c r="Y19" s="77">
        <f>+IF(W19&lt;&gt;0,(X19/W19)*100,0)</f>
        <v>88.03418582630694</v>
      </c>
      <c r="Z19" s="78">
        <f t="shared" si="2"/>
        <v>-286639776</v>
      </c>
    </row>
    <row r="20" spans="1:26" ht="13.5">
      <c r="A20" s="57" t="s">
        <v>44</v>
      </c>
      <c r="B20" s="18">
        <v>2979851839</v>
      </c>
      <c r="C20" s="18">
        <v>0</v>
      </c>
      <c r="D20" s="58">
        <v>3266552523</v>
      </c>
      <c r="E20" s="59">
        <v>4255776526</v>
      </c>
      <c r="F20" s="59">
        <v>26179894</v>
      </c>
      <c r="G20" s="59">
        <v>109272499</v>
      </c>
      <c r="H20" s="59">
        <v>180642581</v>
      </c>
      <c r="I20" s="59">
        <v>316094974</v>
      </c>
      <c r="J20" s="59">
        <v>276781025</v>
      </c>
      <c r="K20" s="59">
        <v>211238880</v>
      </c>
      <c r="L20" s="59">
        <v>260533537</v>
      </c>
      <c r="M20" s="59">
        <v>748553442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1064648416</v>
      </c>
      <c r="W20" s="59">
        <v>1173228120</v>
      </c>
      <c r="X20" s="59">
        <v>-108579704</v>
      </c>
      <c r="Y20" s="60">
        <v>-9.25</v>
      </c>
      <c r="Z20" s="61">
        <v>4255776526</v>
      </c>
    </row>
    <row r="21" spans="1:26" ht="13.5">
      <c r="A21" s="57" t="s">
        <v>107</v>
      </c>
      <c r="B21" s="79">
        <v>-10593204</v>
      </c>
      <c r="C21" s="79">
        <v>0</v>
      </c>
      <c r="D21" s="80">
        <v>1130000</v>
      </c>
      <c r="E21" s="81">
        <v>130000</v>
      </c>
      <c r="F21" s="81">
        <v>0</v>
      </c>
      <c r="G21" s="81">
        <v>-6668</v>
      </c>
      <c r="H21" s="81">
        <v>0</v>
      </c>
      <c r="I21" s="81">
        <v>-6668</v>
      </c>
      <c r="J21" s="81">
        <v>-97643</v>
      </c>
      <c r="K21" s="81">
        <v>0</v>
      </c>
      <c r="L21" s="81">
        <v>0</v>
      </c>
      <c r="M21" s="81">
        <v>-97643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-104311</v>
      </c>
      <c r="W21" s="81">
        <v>25930000</v>
      </c>
      <c r="X21" s="81">
        <v>-26034311</v>
      </c>
      <c r="Y21" s="82">
        <v>-100.4</v>
      </c>
      <c r="Z21" s="83">
        <v>130000</v>
      </c>
    </row>
    <row r="22" spans="1:26" ht="25.5">
      <c r="A22" s="84" t="s">
        <v>108</v>
      </c>
      <c r="B22" s="85">
        <f>SUM(B19:B21)</f>
        <v>6912761255</v>
      </c>
      <c r="C22" s="85">
        <f>SUM(C19:C21)</f>
        <v>0</v>
      </c>
      <c r="D22" s="86">
        <f aca="true" t="shared" si="3" ref="D22:Z22">SUM(D19:D21)</f>
        <v>2936948159</v>
      </c>
      <c r="E22" s="87">
        <f t="shared" si="3"/>
        <v>3969266750</v>
      </c>
      <c r="F22" s="87">
        <f t="shared" si="3"/>
        <v>5000958634</v>
      </c>
      <c r="G22" s="87">
        <f t="shared" si="3"/>
        <v>742564584</v>
      </c>
      <c r="H22" s="87">
        <f t="shared" si="3"/>
        <v>-171340900</v>
      </c>
      <c r="I22" s="87">
        <f t="shared" si="3"/>
        <v>5572182318</v>
      </c>
      <c r="J22" s="87">
        <f t="shared" si="3"/>
        <v>319012300</v>
      </c>
      <c r="K22" s="87">
        <f t="shared" si="3"/>
        <v>-425764357</v>
      </c>
      <c r="L22" s="87">
        <f t="shared" si="3"/>
        <v>2085483781</v>
      </c>
      <c r="M22" s="87">
        <f t="shared" si="3"/>
        <v>1978731724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7550914042</v>
      </c>
      <c r="W22" s="87">
        <f t="shared" si="3"/>
        <v>4648727627</v>
      </c>
      <c r="X22" s="87">
        <f t="shared" si="3"/>
        <v>2902186415</v>
      </c>
      <c r="Y22" s="88">
        <f>+IF(W22&lt;&gt;0,(X22/W22)*100,0)</f>
        <v>62.429693625068126</v>
      </c>
      <c r="Z22" s="89">
        <f t="shared" si="3"/>
        <v>3969266750</v>
      </c>
    </row>
    <row r="23" spans="1:26" ht="13.5">
      <c r="A23" s="90" t="s">
        <v>45</v>
      </c>
      <c r="B23" s="18">
        <v>89824816</v>
      </c>
      <c r="C23" s="18">
        <v>0</v>
      </c>
      <c r="D23" s="58">
        <v>0</v>
      </c>
      <c r="E23" s="59">
        <v>0</v>
      </c>
      <c r="F23" s="59">
        <v>0</v>
      </c>
      <c r="G23" s="59">
        <v>-1</v>
      </c>
      <c r="H23" s="59">
        <v>0</v>
      </c>
      <c r="I23" s="59">
        <v>-1</v>
      </c>
      <c r="J23" s="59">
        <v>0</v>
      </c>
      <c r="K23" s="59">
        <v>-1</v>
      </c>
      <c r="L23" s="59">
        <v>0</v>
      </c>
      <c r="M23" s="59">
        <v>-1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-2</v>
      </c>
      <c r="W23" s="59"/>
      <c r="X23" s="59">
        <v>-2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7002586071</v>
      </c>
      <c r="C24" s="74">
        <f>SUM(C22:C23)</f>
        <v>0</v>
      </c>
      <c r="D24" s="75">
        <f aca="true" t="shared" si="4" ref="D24:Z24">SUM(D22:D23)</f>
        <v>2936948159</v>
      </c>
      <c r="E24" s="76">
        <f t="shared" si="4"/>
        <v>3969266750</v>
      </c>
      <c r="F24" s="76">
        <f t="shared" si="4"/>
        <v>5000958634</v>
      </c>
      <c r="G24" s="76">
        <f t="shared" si="4"/>
        <v>742564583</v>
      </c>
      <c r="H24" s="76">
        <f t="shared" si="4"/>
        <v>-171340900</v>
      </c>
      <c r="I24" s="76">
        <f t="shared" si="4"/>
        <v>5572182317</v>
      </c>
      <c r="J24" s="76">
        <f t="shared" si="4"/>
        <v>319012300</v>
      </c>
      <c r="K24" s="76">
        <f t="shared" si="4"/>
        <v>-425764358</v>
      </c>
      <c r="L24" s="76">
        <f t="shared" si="4"/>
        <v>2085483781</v>
      </c>
      <c r="M24" s="76">
        <f t="shared" si="4"/>
        <v>1978731723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7550914040</v>
      </c>
      <c r="W24" s="76">
        <f t="shared" si="4"/>
        <v>4648727627</v>
      </c>
      <c r="X24" s="76">
        <f t="shared" si="4"/>
        <v>2902186413</v>
      </c>
      <c r="Y24" s="77">
        <f>+IF(W24&lt;&gt;0,(X24/W24)*100,0)</f>
        <v>62.42969358204561</v>
      </c>
      <c r="Z24" s="78">
        <f t="shared" si="4"/>
        <v>3969266750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8992246847</v>
      </c>
      <c r="C27" s="21">
        <v>0</v>
      </c>
      <c r="D27" s="98">
        <v>11921713543</v>
      </c>
      <c r="E27" s="99">
        <v>12914390606</v>
      </c>
      <c r="F27" s="99">
        <v>60405993</v>
      </c>
      <c r="G27" s="99">
        <v>406625576</v>
      </c>
      <c r="H27" s="99">
        <v>553453869</v>
      </c>
      <c r="I27" s="99">
        <v>1020485438</v>
      </c>
      <c r="J27" s="99">
        <v>704631048</v>
      </c>
      <c r="K27" s="99">
        <v>651745904</v>
      </c>
      <c r="L27" s="99">
        <v>649198393</v>
      </c>
      <c r="M27" s="99">
        <v>2005575345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3026060783</v>
      </c>
      <c r="W27" s="99">
        <v>6457195310</v>
      </c>
      <c r="X27" s="99">
        <v>-3431134527</v>
      </c>
      <c r="Y27" s="100">
        <v>-53.14</v>
      </c>
      <c r="Z27" s="101">
        <v>12914390606</v>
      </c>
    </row>
    <row r="28" spans="1:26" ht="13.5">
      <c r="A28" s="102" t="s">
        <v>44</v>
      </c>
      <c r="B28" s="18">
        <v>2940471528</v>
      </c>
      <c r="C28" s="18">
        <v>0</v>
      </c>
      <c r="D28" s="58">
        <v>3271450849</v>
      </c>
      <c r="E28" s="59">
        <v>4234241827</v>
      </c>
      <c r="F28" s="59">
        <v>10176682</v>
      </c>
      <c r="G28" s="59">
        <v>153995528</v>
      </c>
      <c r="H28" s="59">
        <v>204704951</v>
      </c>
      <c r="I28" s="59">
        <v>368877161</v>
      </c>
      <c r="J28" s="59">
        <v>242527694</v>
      </c>
      <c r="K28" s="59">
        <v>222059456</v>
      </c>
      <c r="L28" s="59">
        <v>262524820</v>
      </c>
      <c r="M28" s="59">
        <v>727111970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1095989131</v>
      </c>
      <c r="W28" s="59">
        <v>2117120920</v>
      </c>
      <c r="X28" s="59">
        <v>-1021131789</v>
      </c>
      <c r="Y28" s="60">
        <v>-48.23</v>
      </c>
      <c r="Z28" s="61">
        <v>4234241827</v>
      </c>
    </row>
    <row r="29" spans="1:26" ht="13.5">
      <c r="A29" s="57" t="s">
        <v>110</v>
      </c>
      <c r="B29" s="18">
        <v>205424175</v>
      </c>
      <c r="C29" s="18">
        <v>0</v>
      </c>
      <c r="D29" s="58">
        <v>83520000</v>
      </c>
      <c r="E29" s="59">
        <v>85319530</v>
      </c>
      <c r="F29" s="59">
        <v>3649663</v>
      </c>
      <c r="G29" s="59">
        <v>4403881</v>
      </c>
      <c r="H29" s="59">
        <v>4599932</v>
      </c>
      <c r="I29" s="59">
        <v>12653476</v>
      </c>
      <c r="J29" s="59">
        <v>4615812</v>
      </c>
      <c r="K29" s="59">
        <v>6525960</v>
      </c>
      <c r="L29" s="59">
        <v>2297590</v>
      </c>
      <c r="M29" s="59">
        <v>13439362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26092838</v>
      </c>
      <c r="W29" s="59">
        <v>42659765</v>
      </c>
      <c r="X29" s="59">
        <v>-16566927</v>
      </c>
      <c r="Y29" s="60">
        <v>-38.84</v>
      </c>
      <c r="Z29" s="61">
        <v>85319530</v>
      </c>
    </row>
    <row r="30" spans="1:26" ht="13.5">
      <c r="A30" s="57" t="s">
        <v>48</v>
      </c>
      <c r="B30" s="18">
        <v>3218588900</v>
      </c>
      <c r="C30" s="18">
        <v>0</v>
      </c>
      <c r="D30" s="58">
        <v>4893665878</v>
      </c>
      <c r="E30" s="59">
        <v>4475484624</v>
      </c>
      <c r="F30" s="59">
        <v>27757897</v>
      </c>
      <c r="G30" s="59">
        <v>144519351</v>
      </c>
      <c r="H30" s="59">
        <v>155786183</v>
      </c>
      <c r="I30" s="59">
        <v>328063431</v>
      </c>
      <c r="J30" s="59">
        <v>153587067</v>
      </c>
      <c r="K30" s="59">
        <v>159959462</v>
      </c>
      <c r="L30" s="59">
        <v>136310238</v>
      </c>
      <c r="M30" s="59">
        <v>449856767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777920198</v>
      </c>
      <c r="W30" s="59">
        <v>2237742315</v>
      </c>
      <c r="X30" s="59">
        <v>-1459822117</v>
      </c>
      <c r="Y30" s="60">
        <v>-65.24</v>
      </c>
      <c r="Z30" s="61">
        <v>4475484624</v>
      </c>
    </row>
    <row r="31" spans="1:26" ht="13.5">
      <c r="A31" s="57" t="s">
        <v>49</v>
      </c>
      <c r="B31" s="18">
        <v>2627762257</v>
      </c>
      <c r="C31" s="18">
        <v>0</v>
      </c>
      <c r="D31" s="58">
        <v>3673076817</v>
      </c>
      <c r="E31" s="59">
        <v>4119344628</v>
      </c>
      <c r="F31" s="59">
        <v>18821749</v>
      </c>
      <c r="G31" s="59">
        <v>103706817</v>
      </c>
      <c r="H31" s="59">
        <v>188362804</v>
      </c>
      <c r="I31" s="59">
        <v>310891370</v>
      </c>
      <c r="J31" s="59">
        <v>303900470</v>
      </c>
      <c r="K31" s="59">
        <v>263201030</v>
      </c>
      <c r="L31" s="59">
        <v>248065735</v>
      </c>
      <c r="M31" s="59">
        <v>815167235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1126058605</v>
      </c>
      <c r="W31" s="59">
        <v>2059672318</v>
      </c>
      <c r="X31" s="59">
        <v>-933613713</v>
      </c>
      <c r="Y31" s="60">
        <v>-45.33</v>
      </c>
      <c r="Z31" s="61">
        <v>4119344628</v>
      </c>
    </row>
    <row r="32" spans="1:26" ht="13.5">
      <c r="A32" s="69" t="s">
        <v>50</v>
      </c>
      <c r="B32" s="21">
        <f>SUM(B28:B31)</f>
        <v>8992246860</v>
      </c>
      <c r="C32" s="21">
        <f>SUM(C28:C31)</f>
        <v>0</v>
      </c>
      <c r="D32" s="98">
        <f aca="true" t="shared" si="5" ref="D32:Z32">SUM(D28:D31)</f>
        <v>11921713544</v>
      </c>
      <c r="E32" s="99">
        <f t="shared" si="5"/>
        <v>12914390609</v>
      </c>
      <c r="F32" s="99">
        <f t="shared" si="5"/>
        <v>60405991</v>
      </c>
      <c r="G32" s="99">
        <f t="shared" si="5"/>
        <v>406625577</v>
      </c>
      <c r="H32" s="99">
        <f t="shared" si="5"/>
        <v>553453870</v>
      </c>
      <c r="I32" s="99">
        <f t="shared" si="5"/>
        <v>1020485438</v>
      </c>
      <c r="J32" s="99">
        <f t="shared" si="5"/>
        <v>704631043</v>
      </c>
      <c r="K32" s="99">
        <f t="shared" si="5"/>
        <v>651745908</v>
      </c>
      <c r="L32" s="99">
        <f t="shared" si="5"/>
        <v>649198383</v>
      </c>
      <c r="M32" s="99">
        <f t="shared" si="5"/>
        <v>2005575334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3026060772</v>
      </c>
      <c r="W32" s="99">
        <f t="shared" si="5"/>
        <v>6457195318</v>
      </c>
      <c r="X32" s="99">
        <f t="shared" si="5"/>
        <v>-3431134546</v>
      </c>
      <c r="Y32" s="100">
        <f>+IF(W32&lt;&gt;0,(X32/W32)*100,0)</f>
        <v>-53.13660772247992</v>
      </c>
      <c r="Z32" s="101">
        <f t="shared" si="5"/>
        <v>12914390609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23866763678</v>
      </c>
      <c r="C35" s="18">
        <v>0</v>
      </c>
      <c r="D35" s="58">
        <v>23394192011</v>
      </c>
      <c r="E35" s="59">
        <v>23533082854</v>
      </c>
      <c r="F35" s="59">
        <v>24538322606</v>
      </c>
      <c r="G35" s="59">
        <v>24737458566</v>
      </c>
      <c r="H35" s="59">
        <v>24887309829</v>
      </c>
      <c r="I35" s="59">
        <v>24887309829</v>
      </c>
      <c r="J35" s="59">
        <v>23814877893</v>
      </c>
      <c r="K35" s="59">
        <v>23490085866</v>
      </c>
      <c r="L35" s="59">
        <v>23654212261</v>
      </c>
      <c r="M35" s="59">
        <v>23654212261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23654212261</v>
      </c>
      <c r="W35" s="59">
        <v>11766541434</v>
      </c>
      <c r="X35" s="59">
        <v>11887670827</v>
      </c>
      <c r="Y35" s="60">
        <v>101.03</v>
      </c>
      <c r="Z35" s="61">
        <v>23533082854</v>
      </c>
    </row>
    <row r="36" spans="1:26" ht="13.5">
      <c r="A36" s="57" t="s">
        <v>53</v>
      </c>
      <c r="B36" s="18">
        <v>87118380011</v>
      </c>
      <c r="C36" s="18">
        <v>0</v>
      </c>
      <c r="D36" s="58">
        <v>96101479922</v>
      </c>
      <c r="E36" s="59">
        <v>96863782978</v>
      </c>
      <c r="F36" s="59">
        <v>86136412632</v>
      </c>
      <c r="G36" s="59">
        <v>86949807795</v>
      </c>
      <c r="H36" s="59">
        <v>86623002292</v>
      </c>
      <c r="I36" s="59">
        <v>86623002292</v>
      </c>
      <c r="J36" s="59">
        <v>87628484948</v>
      </c>
      <c r="K36" s="59">
        <v>87481591928</v>
      </c>
      <c r="L36" s="59">
        <v>89304096922</v>
      </c>
      <c r="M36" s="59">
        <v>89304096922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89304096922</v>
      </c>
      <c r="W36" s="59">
        <v>48431891494</v>
      </c>
      <c r="X36" s="59">
        <v>40872205428</v>
      </c>
      <c r="Y36" s="60">
        <v>84.39</v>
      </c>
      <c r="Z36" s="61">
        <v>96863782978</v>
      </c>
    </row>
    <row r="37" spans="1:26" ht="13.5">
      <c r="A37" s="57" t="s">
        <v>54</v>
      </c>
      <c r="B37" s="18">
        <v>12948917624</v>
      </c>
      <c r="C37" s="18">
        <v>0</v>
      </c>
      <c r="D37" s="58">
        <v>15844978767</v>
      </c>
      <c r="E37" s="59">
        <v>16228905562</v>
      </c>
      <c r="F37" s="59">
        <v>9358277053</v>
      </c>
      <c r="G37" s="59">
        <v>8993168434</v>
      </c>
      <c r="H37" s="59">
        <v>9423673926</v>
      </c>
      <c r="I37" s="59">
        <v>9423673926</v>
      </c>
      <c r="J37" s="59">
        <v>9077340313</v>
      </c>
      <c r="K37" s="59">
        <v>9328580921</v>
      </c>
      <c r="L37" s="59">
        <v>9284414334</v>
      </c>
      <c r="M37" s="59">
        <v>9284414334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9284414334</v>
      </c>
      <c r="W37" s="59">
        <v>8114452787</v>
      </c>
      <c r="X37" s="59">
        <v>1169961547</v>
      </c>
      <c r="Y37" s="60">
        <v>14.42</v>
      </c>
      <c r="Z37" s="61">
        <v>16228905562</v>
      </c>
    </row>
    <row r="38" spans="1:26" ht="13.5">
      <c r="A38" s="57" t="s">
        <v>55</v>
      </c>
      <c r="B38" s="18">
        <v>19848195406</v>
      </c>
      <c r="C38" s="18">
        <v>0</v>
      </c>
      <c r="D38" s="58">
        <v>24865819971</v>
      </c>
      <c r="E38" s="59">
        <v>24856008064</v>
      </c>
      <c r="F38" s="59">
        <v>19310074092</v>
      </c>
      <c r="G38" s="59">
        <v>19242333053</v>
      </c>
      <c r="H38" s="59">
        <v>19046741277</v>
      </c>
      <c r="I38" s="59">
        <v>19046741277</v>
      </c>
      <c r="J38" s="59">
        <v>19185154365</v>
      </c>
      <c r="K38" s="59">
        <v>19215010870</v>
      </c>
      <c r="L38" s="59">
        <v>19000567999</v>
      </c>
      <c r="M38" s="59">
        <v>19000567999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19000567999</v>
      </c>
      <c r="W38" s="59">
        <v>12428004040</v>
      </c>
      <c r="X38" s="59">
        <v>6572563959</v>
      </c>
      <c r="Y38" s="60">
        <v>52.89</v>
      </c>
      <c r="Z38" s="61">
        <v>24856008064</v>
      </c>
    </row>
    <row r="39" spans="1:26" ht="13.5">
      <c r="A39" s="57" t="s">
        <v>56</v>
      </c>
      <c r="B39" s="18">
        <v>78188030659</v>
      </c>
      <c r="C39" s="18">
        <v>0</v>
      </c>
      <c r="D39" s="58">
        <v>78784873194</v>
      </c>
      <c r="E39" s="59">
        <v>79311952205</v>
      </c>
      <c r="F39" s="59">
        <v>82006384094</v>
      </c>
      <c r="G39" s="59">
        <v>83451764870</v>
      </c>
      <c r="H39" s="59">
        <v>83039896920</v>
      </c>
      <c r="I39" s="59">
        <v>83039896920</v>
      </c>
      <c r="J39" s="59">
        <v>83180868164</v>
      </c>
      <c r="K39" s="59">
        <v>82428086005</v>
      </c>
      <c r="L39" s="59">
        <v>84673326848</v>
      </c>
      <c r="M39" s="59">
        <v>84673326848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84673326848</v>
      </c>
      <c r="W39" s="59">
        <v>39655976108</v>
      </c>
      <c r="X39" s="59">
        <v>45017350740</v>
      </c>
      <c r="Y39" s="60">
        <v>113.52</v>
      </c>
      <c r="Z39" s="61">
        <v>79311952205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10821624058</v>
      </c>
      <c r="C42" s="18">
        <v>0</v>
      </c>
      <c r="D42" s="58">
        <v>7448096279</v>
      </c>
      <c r="E42" s="59">
        <v>8175460801</v>
      </c>
      <c r="F42" s="59">
        <v>1101772760</v>
      </c>
      <c r="G42" s="59">
        <v>1375889517</v>
      </c>
      <c r="H42" s="59">
        <v>558070750</v>
      </c>
      <c r="I42" s="59">
        <v>3035733027</v>
      </c>
      <c r="J42" s="59">
        <v>1133881545</v>
      </c>
      <c r="K42" s="59">
        <v>236667221</v>
      </c>
      <c r="L42" s="59">
        <v>2309478405</v>
      </c>
      <c r="M42" s="59">
        <v>3680027171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6715760198</v>
      </c>
      <c r="W42" s="59">
        <v>4503116985</v>
      </c>
      <c r="X42" s="59">
        <v>2212643213</v>
      </c>
      <c r="Y42" s="60">
        <v>49.14</v>
      </c>
      <c r="Z42" s="61">
        <v>8175460801</v>
      </c>
    </row>
    <row r="43" spans="1:26" ht="13.5">
      <c r="A43" s="57" t="s">
        <v>59</v>
      </c>
      <c r="B43" s="18">
        <v>-9093323675</v>
      </c>
      <c r="C43" s="18">
        <v>0</v>
      </c>
      <c r="D43" s="58">
        <v>-10896417943</v>
      </c>
      <c r="E43" s="59">
        <v>-11608185669</v>
      </c>
      <c r="F43" s="59">
        <v>-761167530</v>
      </c>
      <c r="G43" s="59">
        <v>-184413110</v>
      </c>
      <c r="H43" s="59">
        <v>-1036270840</v>
      </c>
      <c r="I43" s="59">
        <v>-1981851480</v>
      </c>
      <c r="J43" s="59">
        <v>-725831689</v>
      </c>
      <c r="K43" s="59">
        <v>-679714287</v>
      </c>
      <c r="L43" s="59">
        <v>-584141230</v>
      </c>
      <c r="M43" s="59">
        <v>-1989687206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-3971538686</v>
      </c>
      <c r="W43" s="59">
        <v>-5402122971</v>
      </c>
      <c r="X43" s="59">
        <v>1430584285</v>
      </c>
      <c r="Y43" s="60">
        <v>-26.48</v>
      </c>
      <c r="Z43" s="61">
        <v>-11608185669</v>
      </c>
    </row>
    <row r="44" spans="1:26" ht="13.5">
      <c r="A44" s="57" t="s">
        <v>60</v>
      </c>
      <c r="B44" s="18">
        <v>904783981</v>
      </c>
      <c r="C44" s="18">
        <v>0</v>
      </c>
      <c r="D44" s="58">
        <v>3961360471</v>
      </c>
      <c r="E44" s="59">
        <v>3215228446</v>
      </c>
      <c r="F44" s="59">
        <v>-80481821</v>
      </c>
      <c r="G44" s="59">
        <v>-12161660</v>
      </c>
      <c r="H44" s="59">
        <v>-92489133</v>
      </c>
      <c r="I44" s="59">
        <v>-185132614</v>
      </c>
      <c r="J44" s="59">
        <v>4256833</v>
      </c>
      <c r="K44" s="59">
        <v>-9536335</v>
      </c>
      <c r="L44" s="59">
        <v>-176300129</v>
      </c>
      <c r="M44" s="59">
        <v>-181579631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-366712245</v>
      </c>
      <c r="W44" s="59">
        <v>-292315541</v>
      </c>
      <c r="X44" s="59">
        <v>-74396704</v>
      </c>
      <c r="Y44" s="60">
        <v>25.45</v>
      </c>
      <c r="Z44" s="61">
        <v>3215228446</v>
      </c>
    </row>
    <row r="45" spans="1:26" ht="13.5">
      <c r="A45" s="69" t="s">
        <v>61</v>
      </c>
      <c r="B45" s="21">
        <v>10009652841</v>
      </c>
      <c r="C45" s="21">
        <v>0</v>
      </c>
      <c r="D45" s="98">
        <v>10289039721</v>
      </c>
      <c r="E45" s="99">
        <v>10947294018</v>
      </c>
      <c r="F45" s="99">
        <v>10960823417</v>
      </c>
      <c r="G45" s="99">
        <v>12140138164</v>
      </c>
      <c r="H45" s="99">
        <v>11569448941</v>
      </c>
      <c r="I45" s="99">
        <v>11569448941</v>
      </c>
      <c r="J45" s="99">
        <v>11981755630</v>
      </c>
      <c r="K45" s="99">
        <v>11529172229</v>
      </c>
      <c r="L45" s="99">
        <v>13078209275</v>
      </c>
      <c r="M45" s="99">
        <v>13078209275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13078209275</v>
      </c>
      <c r="W45" s="99">
        <v>9973468913</v>
      </c>
      <c r="X45" s="99">
        <v>3104740362</v>
      </c>
      <c r="Y45" s="100">
        <v>31.13</v>
      </c>
      <c r="Z45" s="101">
        <v>10947294018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3427070205</v>
      </c>
      <c r="C49" s="51">
        <v>0</v>
      </c>
      <c r="D49" s="128">
        <v>659999017</v>
      </c>
      <c r="E49" s="53">
        <v>711422181</v>
      </c>
      <c r="F49" s="53">
        <v>0</v>
      </c>
      <c r="G49" s="53">
        <v>0</v>
      </c>
      <c r="H49" s="53">
        <v>0</v>
      </c>
      <c r="I49" s="53">
        <v>840925688</v>
      </c>
      <c r="J49" s="53">
        <v>0</v>
      </c>
      <c r="K49" s="53">
        <v>0</v>
      </c>
      <c r="L49" s="53">
        <v>0</v>
      </c>
      <c r="M49" s="53">
        <v>540794793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578541171</v>
      </c>
      <c r="W49" s="53">
        <v>1829305858</v>
      </c>
      <c r="X49" s="53">
        <v>5084809931</v>
      </c>
      <c r="Y49" s="53">
        <v>13672868844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696869924</v>
      </c>
      <c r="C51" s="51">
        <v>0</v>
      </c>
      <c r="D51" s="128">
        <v>16947903</v>
      </c>
      <c r="E51" s="53">
        <v>4876079</v>
      </c>
      <c r="F51" s="53">
        <v>0</v>
      </c>
      <c r="G51" s="53">
        <v>0</v>
      </c>
      <c r="H51" s="53">
        <v>0</v>
      </c>
      <c r="I51" s="53">
        <v>5399139</v>
      </c>
      <c r="J51" s="53">
        <v>0</v>
      </c>
      <c r="K51" s="53">
        <v>0</v>
      </c>
      <c r="L51" s="53">
        <v>0</v>
      </c>
      <c r="M51" s="53">
        <v>2644513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5149700</v>
      </c>
      <c r="W51" s="53">
        <v>3287119</v>
      </c>
      <c r="X51" s="53">
        <v>20042013</v>
      </c>
      <c r="Y51" s="53">
        <v>755216390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97.7123912917232</v>
      </c>
      <c r="C58" s="5">
        <f>IF(C67=0,0,+(C76/C67)*100)</f>
        <v>0</v>
      </c>
      <c r="D58" s="6">
        <f aca="true" t="shared" si="6" ref="D58:Z58">IF(D67=0,0,+(D76/D67)*100)</f>
        <v>93.40759681089168</v>
      </c>
      <c r="E58" s="7">
        <f t="shared" si="6"/>
        <v>93.27441461218815</v>
      </c>
      <c r="F58" s="7">
        <f t="shared" si="6"/>
        <v>63.41789651680557</v>
      </c>
      <c r="G58" s="7">
        <f t="shared" si="6"/>
        <v>92.87990050092696</v>
      </c>
      <c r="H58" s="7">
        <f t="shared" si="6"/>
        <v>97.75565286647515</v>
      </c>
      <c r="I58" s="7">
        <f t="shared" si="6"/>
        <v>82.37841381391395</v>
      </c>
      <c r="J58" s="7">
        <f t="shared" si="6"/>
        <v>104.39350435344583</v>
      </c>
      <c r="K58" s="7">
        <f t="shared" si="6"/>
        <v>100.4108327154678</v>
      </c>
      <c r="L58" s="7">
        <f t="shared" si="6"/>
        <v>96.34836254157196</v>
      </c>
      <c r="M58" s="7">
        <f t="shared" si="6"/>
        <v>100.56020250729287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90.60674301214699</v>
      </c>
      <c r="W58" s="7">
        <f t="shared" si="6"/>
        <v>92.99770806337462</v>
      </c>
      <c r="X58" s="7">
        <f t="shared" si="6"/>
        <v>0</v>
      </c>
      <c r="Y58" s="7">
        <f t="shared" si="6"/>
        <v>0</v>
      </c>
      <c r="Z58" s="8">
        <f t="shared" si="6"/>
        <v>93.27441461218815</v>
      </c>
    </row>
    <row r="59" spans="1:26" ht="13.5">
      <c r="A59" s="36" t="s">
        <v>31</v>
      </c>
      <c r="B59" s="9">
        <f aca="true" t="shared" si="7" ref="B59:Z66">IF(B68=0,0,+(B77/B68)*100)</f>
        <v>99.40282443005054</v>
      </c>
      <c r="C59" s="9">
        <f t="shared" si="7"/>
        <v>0</v>
      </c>
      <c r="D59" s="2">
        <f t="shared" si="7"/>
        <v>95.7436074140621</v>
      </c>
      <c r="E59" s="10">
        <f t="shared" si="7"/>
        <v>95.81576370031193</v>
      </c>
      <c r="F59" s="10">
        <f t="shared" si="7"/>
        <v>47.33336308202648</v>
      </c>
      <c r="G59" s="10">
        <f t="shared" si="7"/>
        <v>102.4979083404151</v>
      </c>
      <c r="H59" s="10">
        <f t="shared" si="7"/>
        <v>127.08967201841416</v>
      </c>
      <c r="I59" s="10">
        <f t="shared" si="7"/>
        <v>80.55454345647081</v>
      </c>
      <c r="J59" s="10">
        <f t="shared" si="7"/>
        <v>122.67081107073953</v>
      </c>
      <c r="K59" s="10">
        <f t="shared" si="7"/>
        <v>98.94949824526074</v>
      </c>
      <c r="L59" s="10">
        <f t="shared" si="7"/>
        <v>95.14145479771587</v>
      </c>
      <c r="M59" s="10">
        <f t="shared" si="7"/>
        <v>105.7209089382406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91.34882955072072</v>
      </c>
      <c r="W59" s="10">
        <f t="shared" si="7"/>
        <v>95.22080737025605</v>
      </c>
      <c r="X59" s="10">
        <f t="shared" si="7"/>
        <v>0</v>
      </c>
      <c r="Y59" s="10">
        <f t="shared" si="7"/>
        <v>0</v>
      </c>
      <c r="Z59" s="11">
        <f t="shared" si="7"/>
        <v>95.81576370031193</v>
      </c>
    </row>
    <row r="60" spans="1:26" ht="13.5">
      <c r="A60" s="37" t="s">
        <v>32</v>
      </c>
      <c r="B60" s="12">
        <f t="shared" si="7"/>
        <v>97.42863171995933</v>
      </c>
      <c r="C60" s="12">
        <f t="shared" si="7"/>
        <v>0</v>
      </c>
      <c r="D60" s="3">
        <f t="shared" si="7"/>
        <v>93.55146217496896</v>
      </c>
      <c r="E60" s="13">
        <f t="shared" si="7"/>
        <v>93.33463202820073</v>
      </c>
      <c r="F60" s="13">
        <f t="shared" si="7"/>
        <v>73.94078421833076</v>
      </c>
      <c r="G60" s="13">
        <f t="shared" si="7"/>
        <v>90.89532938977428</v>
      </c>
      <c r="H60" s="13">
        <f t="shared" si="7"/>
        <v>89.61687847053376</v>
      </c>
      <c r="I60" s="13">
        <f t="shared" si="7"/>
        <v>84.30190724737804</v>
      </c>
      <c r="J60" s="13">
        <f t="shared" si="7"/>
        <v>99.22789281514324</v>
      </c>
      <c r="K60" s="13">
        <f t="shared" si="7"/>
        <v>102.63716656485717</v>
      </c>
      <c r="L60" s="13">
        <f t="shared" si="7"/>
        <v>98.5345162885006</v>
      </c>
      <c r="M60" s="13">
        <f t="shared" si="7"/>
        <v>100.11662655470339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91.5981697845483</v>
      </c>
      <c r="W60" s="13">
        <f t="shared" si="7"/>
        <v>93.14310904489636</v>
      </c>
      <c r="X60" s="13">
        <f t="shared" si="7"/>
        <v>0</v>
      </c>
      <c r="Y60" s="13">
        <f t="shared" si="7"/>
        <v>0</v>
      </c>
      <c r="Z60" s="14">
        <f t="shared" si="7"/>
        <v>93.33463202820073</v>
      </c>
    </row>
    <row r="61" spans="1:26" ht="13.5">
      <c r="A61" s="38" t="s">
        <v>113</v>
      </c>
      <c r="B61" s="12">
        <f t="shared" si="7"/>
        <v>99.7345807163602</v>
      </c>
      <c r="C61" s="12">
        <f t="shared" si="7"/>
        <v>0</v>
      </c>
      <c r="D61" s="3">
        <f t="shared" si="7"/>
        <v>98.52170002596581</v>
      </c>
      <c r="E61" s="13">
        <f t="shared" si="7"/>
        <v>98.51675962537652</v>
      </c>
      <c r="F61" s="13">
        <f t="shared" si="7"/>
        <v>91.92547546591881</v>
      </c>
      <c r="G61" s="13">
        <f t="shared" si="7"/>
        <v>95.40825798500941</v>
      </c>
      <c r="H61" s="13">
        <f t="shared" si="7"/>
        <v>96.47386937475281</v>
      </c>
      <c r="I61" s="13">
        <f t="shared" si="7"/>
        <v>94.6073095532705</v>
      </c>
      <c r="J61" s="13">
        <f t="shared" si="7"/>
        <v>104.27829586496904</v>
      </c>
      <c r="K61" s="13">
        <f t="shared" si="7"/>
        <v>99.14485243243483</v>
      </c>
      <c r="L61" s="13">
        <f t="shared" si="7"/>
        <v>99.8957014571641</v>
      </c>
      <c r="M61" s="13">
        <f t="shared" si="7"/>
        <v>101.1935849856455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97.80781805554655</v>
      </c>
      <c r="W61" s="13">
        <f t="shared" si="7"/>
        <v>101.15098686131749</v>
      </c>
      <c r="X61" s="13">
        <f t="shared" si="7"/>
        <v>0</v>
      </c>
      <c r="Y61" s="13">
        <f t="shared" si="7"/>
        <v>0</v>
      </c>
      <c r="Z61" s="14">
        <f t="shared" si="7"/>
        <v>98.51675962537652</v>
      </c>
    </row>
    <row r="62" spans="1:26" ht="13.5">
      <c r="A62" s="38" t="s">
        <v>114</v>
      </c>
      <c r="B62" s="12">
        <f t="shared" si="7"/>
        <v>92.028698749673</v>
      </c>
      <c r="C62" s="12">
        <f t="shared" si="7"/>
        <v>0</v>
      </c>
      <c r="D62" s="3">
        <f t="shared" si="7"/>
        <v>85.66173090661619</v>
      </c>
      <c r="E62" s="13">
        <f t="shared" si="7"/>
        <v>85.67095830897458</v>
      </c>
      <c r="F62" s="13">
        <f t="shared" si="7"/>
        <v>59.81093599408409</v>
      </c>
      <c r="G62" s="13">
        <f t="shared" si="7"/>
        <v>70.1354744852408</v>
      </c>
      <c r="H62" s="13">
        <f t="shared" si="7"/>
        <v>63.98945625977438</v>
      </c>
      <c r="I62" s="13">
        <f t="shared" si="7"/>
        <v>64.4471034261441</v>
      </c>
      <c r="J62" s="13">
        <f t="shared" si="7"/>
        <v>75.2099197828302</v>
      </c>
      <c r="K62" s="13">
        <f t="shared" si="7"/>
        <v>103.07577050621855</v>
      </c>
      <c r="L62" s="13">
        <f t="shared" si="7"/>
        <v>88.09362754471572</v>
      </c>
      <c r="M62" s="13">
        <f t="shared" si="7"/>
        <v>87.21155317253061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74.44349635712747</v>
      </c>
      <c r="W62" s="13">
        <f t="shared" si="7"/>
        <v>82.12504130022253</v>
      </c>
      <c r="X62" s="13">
        <f t="shared" si="7"/>
        <v>0</v>
      </c>
      <c r="Y62" s="13">
        <f t="shared" si="7"/>
        <v>0</v>
      </c>
      <c r="Z62" s="14">
        <f t="shared" si="7"/>
        <v>85.67095830897458</v>
      </c>
    </row>
    <row r="63" spans="1:26" ht="13.5">
      <c r="A63" s="38" t="s">
        <v>115</v>
      </c>
      <c r="B63" s="12">
        <f t="shared" si="7"/>
        <v>94.03077144006797</v>
      </c>
      <c r="C63" s="12">
        <f t="shared" si="7"/>
        <v>0</v>
      </c>
      <c r="D63" s="3">
        <f t="shared" si="7"/>
        <v>80.46218510269874</v>
      </c>
      <c r="E63" s="13">
        <f t="shared" si="7"/>
        <v>80.58188550540719</v>
      </c>
      <c r="F63" s="13">
        <f t="shared" si="7"/>
        <v>47.801561863665036</v>
      </c>
      <c r="G63" s="13">
        <f t="shared" si="7"/>
        <v>87.94506202686291</v>
      </c>
      <c r="H63" s="13">
        <f t="shared" si="7"/>
        <v>90.83616156758995</v>
      </c>
      <c r="I63" s="13">
        <f t="shared" si="7"/>
        <v>70.62944799541242</v>
      </c>
      <c r="J63" s="13">
        <f t="shared" si="7"/>
        <v>100.4720235263737</v>
      </c>
      <c r="K63" s="13">
        <f t="shared" si="7"/>
        <v>112.6559427457513</v>
      </c>
      <c r="L63" s="13">
        <f t="shared" si="7"/>
        <v>101.71967328913931</v>
      </c>
      <c r="M63" s="13">
        <f t="shared" si="7"/>
        <v>104.58155685617294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84.27393118620418</v>
      </c>
      <c r="W63" s="13">
        <f t="shared" si="7"/>
        <v>71.12801016558589</v>
      </c>
      <c r="X63" s="13">
        <f t="shared" si="7"/>
        <v>0</v>
      </c>
      <c r="Y63" s="13">
        <f t="shared" si="7"/>
        <v>0</v>
      </c>
      <c r="Z63" s="14">
        <f t="shared" si="7"/>
        <v>80.58188550540719</v>
      </c>
    </row>
    <row r="64" spans="1:26" ht="13.5">
      <c r="A64" s="38" t="s">
        <v>116</v>
      </c>
      <c r="B64" s="12">
        <f t="shared" si="7"/>
        <v>90.90108598679116</v>
      </c>
      <c r="C64" s="12">
        <f t="shared" si="7"/>
        <v>0</v>
      </c>
      <c r="D64" s="3">
        <f t="shared" si="7"/>
        <v>84.06133064230174</v>
      </c>
      <c r="E64" s="13">
        <f t="shared" si="7"/>
        <v>80.78661227563735</v>
      </c>
      <c r="F64" s="13">
        <f t="shared" si="7"/>
        <v>33.8878412210576</v>
      </c>
      <c r="G64" s="13">
        <f t="shared" si="7"/>
        <v>90.96975129825515</v>
      </c>
      <c r="H64" s="13">
        <f t="shared" si="7"/>
        <v>93.70176403128018</v>
      </c>
      <c r="I64" s="13">
        <f t="shared" si="7"/>
        <v>60.436195743809805</v>
      </c>
      <c r="J64" s="13">
        <f t="shared" si="7"/>
        <v>102.63346614928605</v>
      </c>
      <c r="K64" s="13">
        <f t="shared" si="7"/>
        <v>95.53121169851379</v>
      </c>
      <c r="L64" s="13">
        <f t="shared" si="7"/>
        <v>89.02499535449726</v>
      </c>
      <c r="M64" s="13">
        <f t="shared" si="7"/>
        <v>95.91688053634405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74.64728071604065</v>
      </c>
      <c r="W64" s="13">
        <f t="shared" si="7"/>
        <v>76.70675146939992</v>
      </c>
      <c r="X64" s="13">
        <f t="shared" si="7"/>
        <v>0</v>
      </c>
      <c r="Y64" s="13">
        <f t="shared" si="7"/>
        <v>0</v>
      </c>
      <c r="Z64" s="14">
        <f t="shared" si="7"/>
        <v>80.78661227563735</v>
      </c>
    </row>
    <row r="65" spans="1:26" ht="13.5">
      <c r="A65" s="38" t="s">
        <v>117</v>
      </c>
      <c r="B65" s="12">
        <f t="shared" si="7"/>
        <v>102.69287163818323</v>
      </c>
      <c r="C65" s="12">
        <f t="shared" si="7"/>
        <v>0</v>
      </c>
      <c r="D65" s="3">
        <f t="shared" si="7"/>
        <v>5911.004777175639</v>
      </c>
      <c r="E65" s="13">
        <f t="shared" si="7"/>
        <v>2800.235319789427</v>
      </c>
      <c r="F65" s="13">
        <f t="shared" si="7"/>
        <v>-30290.60828607728</v>
      </c>
      <c r="G65" s="13">
        <f t="shared" si="7"/>
        <v>-3902.3940988575923</v>
      </c>
      <c r="H65" s="13">
        <f t="shared" si="7"/>
        <v>-12728.070752304304</v>
      </c>
      <c r="I65" s="13">
        <f t="shared" si="7"/>
        <v>-7807.279600466347</v>
      </c>
      <c r="J65" s="13">
        <f t="shared" si="7"/>
        <v>-30995.767418141877</v>
      </c>
      <c r="K65" s="13">
        <f t="shared" si="7"/>
        <v>-14249.02415898919</v>
      </c>
      <c r="L65" s="13">
        <f t="shared" si="7"/>
        <v>6796.93270936</v>
      </c>
      <c r="M65" s="13">
        <f t="shared" si="7"/>
        <v>487977.9104366585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-14715.299479942683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2800.235319789427</v>
      </c>
    </row>
    <row r="66" spans="1:26" ht="13.5">
      <c r="A66" s="39" t="s">
        <v>118</v>
      </c>
      <c r="B66" s="15">
        <f t="shared" si="7"/>
        <v>71.89225305085169</v>
      </c>
      <c r="C66" s="15">
        <f t="shared" si="7"/>
        <v>0</v>
      </c>
      <c r="D66" s="4">
        <f t="shared" si="7"/>
        <v>23.264823704157912</v>
      </c>
      <c r="E66" s="16">
        <f t="shared" si="7"/>
        <v>23.123793603149156</v>
      </c>
      <c r="F66" s="16">
        <f t="shared" si="7"/>
        <v>11.404560250028235</v>
      </c>
      <c r="G66" s="16">
        <f t="shared" si="7"/>
        <v>9.295307364930185</v>
      </c>
      <c r="H66" s="16">
        <f t="shared" si="7"/>
        <v>18.220138957374406</v>
      </c>
      <c r="I66" s="16">
        <f t="shared" si="7"/>
        <v>12.80523959435991</v>
      </c>
      <c r="J66" s="16">
        <f t="shared" si="7"/>
        <v>20.946986870271907</v>
      </c>
      <c r="K66" s="16">
        <f t="shared" si="7"/>
        <v>21.252470492387584</v>
      </c>
      <c r="L66" s="16">
        <f t="shared" si="7"/>
        <v>22.319428107765606</v>
      </c>
      <c r="M66" s="16">
        <f t="shared" si="7"/>
        <v>21.536812220811257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17.307773541103</v>
      </c>
      <c r="W66" s="16">
        <f t="shared" si="7"/>
        <v>23.35786706550151</v>
      </c>
      <c r="X66" s="16">
        <f t="shared" si="7"/>
        <v>0</v>
      </c>
      <c r="Y66" s="16">
        <f t="shared" si="7"/>
        <v>0</v>
      </c>
      <c r="Z66" s="17">
        <f t="shared" si="7"/>
        <v>23.123793603149156</v>
      </c>
    </row>
    <row r="67" spans="1:26" ht="13.5" hidden="1">
      <c r="A67" s="40" t="s">
        <v>119</v>
      </c>
      <c r="B67" s="23">
        <v>38211060346</v>
      </c>
      <c r="C67" s="23"/>
      <c r="D67" s="24">
        <v>41410747442</v>
      </c>
      <c r="E67" s="25">
        <v>41420397443</v>
      </c>
      <c r="F67" s="25">
        <v>5020031483</v>
      </c>
      <c r="G67" s="25">
        <v>3686592737</v>
      </c>
      <c r="H67" s="25">
        <v>3672160459</v>
      </c>
      <c r="I67" s="25">
        <v>12378784679</v>
      </c>
      <c r="J67" s="25">
        <v>3667422450</v>
      </c>
      <c r="K67" s="25">
        <v>3346751727</v>
      </c>
      <c r="L67" s="25">
        <v>3219123649</v>
      </c>
      <c r="M67" s="25">
        <v>10233297826</v>
      </c>
      <c r="N67" s="25"/>
      <c r="O67" s="25"/>
      <c r="P67" s="25"/>
      <c r="Q67" s="25"/>
      <c r="R67" s="25"/>
      <c r="S67" s="25"/>
      <c r="T67" s="25"/>
      <c r="U67" s="25"/>
      <c r="V67" s="25">
        <v>22612082505</v>
      </c>
      <c r="W67" s="25">
        <v>21160000003</v>
      </c>
      <c r="X67" s="25"/>
      <c r="Y67" s="24"/>
      <c r="Z67" s="26">
        <v>41420397443</v>
      </c>
    </row>
    <row r="68" spans="1:26" ht="13.5" hidden="1">
      <c r="A68" s="36" t="s">
        <v>31</v>
      </c>
      <c r="B68" s="18">
        <v>10981199550</v>
      </c>
      <c r="C68" s="18"/>
      <c r="D68" s="19">
        <v>12134610978</v>
      </c>
      <c r="E68" s="20">
        <v>12134860979</v>
      </c>
      <c r="F68" s="20">
        <v>1892542519</v>
      </c>
      <c r="G68" s="20">
        <v>996345206</v>
      </c>
      <c r="H68" s="20">
        <v>881255328</v>
      </c>
      <c r="I68" s="20">
        <v>3770143053</v>
      </c>
      <c r="J68" s="20">
        <v>956748730</v>
      </c>
      <c r="K68" s="20">
        <v>950126352</v>
      </c>
      <c r="L68" s="20">
        <v>924726500</v>
      </c>
      <c r="M68" s="20">
        <v>2831601582</v>
      </c>
      <c r="N68" s="20"/>
      <c r="O68" s="20"/>
      <c r="P68" s="20"/>
      <c r="Q68" s="20"/>
      <c r="R68" s="20"/>
      <c r="S68" s="20"/>
      <c r="T68" s="20"/>
      <c r="U68" s="20"/>
      <c r="V68" s="20">
        <v>6601744635</v>
      </c>
      <c r="W68" s="20">
        <v>6340061083</v>
      </c>
      <c r="X68" s="20"/>
      <c r="Y68" s="19"/>
      <c r="Z68" s="22">
        <v>12134860979</v>
      </c>
    </row>
    <row r="69" spans="1:26" ht="13.5" hidden="1">
      <c r="A69" s="37" t="s">
        <v>32</v>
      </c>
      <c r="B69" s="18">
        <v>26805515194</v>
      </c>
      <c r="C69" s="18"/>
      <c r="D69" s="19">
        <v>28812913259</v>
      </c>
      <c r="E69" s="20">
        <v>28821186259</v>
      </c>
      <c r="F69" s="20">
        <v>3087999024</v>
      </c>
      <c r="G69" s="20">
        <v>2638239353</v>
      </c>
      <c r="H69" s="20">
        <v>2746978567</v>
      </c>
      <c r="I69" s="20">
        <v>8473216944</v>
      </c>
      <c r="J69" s="20">
        <v>2666160917</v>
      </c>
      <c r="K69" s="20">
        <v>2348124416</v>
      </c>
      <c r="L69" s="20">
        <v>2243228208</v>
      </c>
      <c r="M69" s="20">
        <v>7257513541</v>
      </c>
      <c r="N69" s="20"/>
      <c r="O69" s="20"/>
      <c r="P69" s="20"/>
      <c r="Q69" s="20"/>
      <c r="R69" s="20"/>
      <c r="S69" s="20"/>
      <c r="T69" s="20"/>
      <c r="U69" s="20"/>
      <c r="V69" s="20">
        <v>15730730485</v>
      </c>
      <c r="W69" s="20">
        <v>14587089988</v>
      </c>
      <c r="X69" s="20"/>
      <c r="Y69" s="19"/>
      <c r="Z69" s="22">
        <v>28821186259</v>
      </c>
    </row>
    <row r="70" spans="1:26" ht="13.5" hidden="1">
      <c r="A70" s="38" t="s">
        <v>113</v>
      </c>
      <c r="B70" s="18">
        <v>17379622297</v>
      </c>
      <c r="C70" s="18"/>
      <c r="D70" s="19">
        <v>18763353032</v>
      </c>
      <c r="E70" s="20">
        <v>18763913777</v>
      </c>
      <c r="F70" s="20">
        <v>1645921756</v>
      </c>
      <c r="G70" s="20">
        <v>1639100384</v>
      </c>
      <c r="H70" s="20">
        <v>1661481273</v>
      </c>
      <c r="I70" s="20">
        <v>4946503413</v>
      </c>
      <c r="J70" s="20">
        <v>1653754561</v>
      </c>
      <c r="K70" s="20">
        <v>1570264304</v>
      </c>
      <c r="L70" s="20">
        <v>1451827570</v>
      </c>
      <c r="M70" s="20">
        <v>4675846435</v>
      </c>
      <c r="N70" s="20"/>
      <c r="O70" s="20"/>
      <c r="P70" s="20"/>
      <c r="Q70" s="20"/>
      <c r="R70" s="20"/>
      <c r="S70" s="20"/>
      <c r="T70" s="20"/>
      <c r="U70" s="20"/>
      <c r="V70" s="20">
        <v>9622349848</v>
      </c>
      <c r="W70" s="20">
        <v>9463488217</v>
      </c>
      <c r="X70" s="20"/>
      <c r="Y70" s="19"/>
      <c r="Z70" s="22">
        <v>18763913777</v>
      </c>
    </row>
    <row r="71" spans="1:26" ht="13.5" hidden="1">
      <c r="A71" s="38" t="s">
        <v>114</v>
      </c>
      <c r="B71" s="18">
        <v>4501669009</v>
      </c>
      <c r="C71" s="18"/>
      <c r="D71" s="19">
        <v>5361770169</v>
      </c>
      <c r="E71" s="20">
        <v>5370086169</v>
      </c>
      <c r="F71" s="20">
        <v>657484006</v>
      </c>
      <c r="G71" s="20">
        <v>589907390</v>
      </c>
      <c r="H71" s="20">
        <v>671710024</v>
      </c>
      <c r="I71" s="20">
        <v>1919101420</v>
      </c>
      <c r="J71" s="20">
        <v>612465263</v>
      </c>
      <c r="K71" s="20">
        <v>438221739</v>
      </c>
      <c r="L71" s="20">
        <v>451819773</v>
      </c>
      <c r="M71" s="20">
        <v>1502506775</v>
      </c>
      <c r="N71" s="20"/>
      <c r="O71" s="20"/>
      <c r="P71" s="20"/>
      <c r="Q71" s="20"/>
      <c r="R71" s="20"/>
      <c r="S71" s="20"/>
      <c r="T71" s="20"/>
      <c r="U71" s="20"/>
      <c r="V71" s="20">
        <v>3421608195</v>
      </c>
      <c r="W71" s="20">
        <v>2658871872</v>
      </c>
      <c r="X71" s="20"/>
      <c r="Y71" s="19"/>
      <c r="Z71" s="22">
        <v>5370086169</v>
      </c>
    </row>
    <row r="72" spans="1:26" ht="13.5" hidden="1">
      <c r="A72" s="38" t="s">
        <v>115</v>
      </c>
      <c r="B72" s="18">
        <v>2312073723</v>
      </c>
      <c r="C72" s="18"/>
      <c r="D72" s="19">
        <v>2724903275</v>
      </c>
      <c r="E72" s="20">
        <v>2723662929</v>
      </c>
      <c r="F72" s="20">
        <v>447113673</v>
      </c>
      <c r="G72" s="20">
        <v>270955828</v>
      </c>
      <c r="H72" s="20">
        <v>272923821</v>
      </c>
      <c r="I72" s="20">
        <v>990993322</v>
      </c>
      <c r="J72" s="20">
        <v>256060542</v>
      </c>
      <c r="K72" s="20">
        <v>203453757</v>
      </c>
      <c r="L72" s="20">
        <v>206323842</v>
      </c>
      <c r="M72" s="20">
        <v>665838141</v>
      </c>
      <c r="N72" s="20"/>
      <c r="O72" s="20"/>
      <c r="P72" s="20"/>
      <c r="Q72" s="20"/>
      <c r="R72" s="20"/>
      <c r="S72" s="20"/>
      <c r="T72" s="20"/>
      <c r="U72" s="20"/>
      <c r="V72" s="20">
        <v>1656831463</v>
      </c>
      <c r="W72" s="20">
        <v>1421011653</v>
      </c>
      <c r="X72" s="20"/>
      <c r="Y72" s="19"/>
      <c r="Z72" s="22">
        <v>2723662929</v>
      </c>
    </row>
    <row r="73" spans="1:26" ht="13.5" hidden="1">
      <c r="A73" s="38" t="s">
        <v>116</v>
      </c>
      <c r="B73" s="18">
        <v>1837100337</v>
      </c>
      <c r="C73" s="18"/>
      <c r="D73" s="19">
        <v>1962313641</v>
      </c>
      <c r="E73" s="20">
        <v>1962313541</v>
      </c>
      <c r="F73" s="20">
        <v>337640944</v>
      </c>
      <c r="G73" s="20">
        <v>139687681</v>
      </c>
      <c r="H73" s="20">
        <v>141246645</v>
      </c>
      <c r="I73" s="20">
        <v>618575270</v>
      </c>
      <c r="J73" s="20">
        <v>144059000</v>
      </c>
      <c r="K73" s="20">
        <v>136478875</v>
      </c>
      <c r="L73" s="20">
        <v>132757429</v>
      </c>
      <c r="M73" s="20">
        <v>413295304</v>
      </c>
      <c r="N73" s="20"/>
      <c r="O73" s="20"/>
      <c r="P73" s="20"/>
      <c r="Q73" s="20"/>
      <c r="R73" s="20"/>
      <c r="S73" s="20"/>
      <c r="T73" s="20"/>
      <c r="U73" s="20"/>
      <c r="V73" s="20">
        <v>1031870574</v>
      </c>
      <c r="W73" s="20">
        <v>1043718246</v>
      </c>
      <c r="X73" s="20"/>
      <c r="Y73" s="19"/>
      <c r="Z73" s="22">
        <v>1962313541</v>
      </c>
    </row>
    <row r="74" spans="1:26" ht="13.5" hidden="1">
      <c r="A74" s="38" t="s">
        <v>117</v>
      </c>
      <c r="B74" s="18">
        <v>775049828</v>
      </c>
      <c r="C74" s="18"/>
      <c r="D74" s="19">
        <v>573142</v>
      </c>
      <c r="E74" s="20">
        <v>1209843</v>
      </c>
      <c r="F74" s="20">
        <v>-161355</v>
      </c>
      <c r="G74" s="20">
        <v>-1411930</v>
      </c>
      <c r="H74" s="20">
        <v>-383196</v>
      </c>
      <c r="I74" s="20">
        <v>-1956481</v>
      </c>
      <c r="J74" s="20">
        <v>-178449</v>
      </c>
      <c r="K74" s="20">
        <v>-294259</v>
      </c>
      <c r="L74" s="20">
        <v>499594</v>
      </c>
      <c r="M74" s="20">
        <v>26886</v>
      </c>
      <c r="N74" s="20"/>
      <c r="O74" s="20"/>
      <c r="P74" s="20"/>
      <c r="Q74" s="20"/>
      <c r="R74" s="20"/>
      <c r="S74" s="20"/>
      <c r="T74" s="20"/>
      <c r="U74" s="20"/>
      <c r="V74" s="20">
        <v>-1929595</v>
      </c>
      <c r="W74" s="20"/>
      <c r="X74" s="20"/>
      <c r="Y74" s="19"/>
      <c r="Z74" s="22">
        <v>1209843</v>
      </c>
    </row>
    <row r="75" spans="1:26" ht="13.5" hidden="1">
      <c r="A75" s="39" t="s">
        <v>118</v>
      </c>
      <c r="B75" s="27">
        <v>424345602</v>
      </c>
      <c r="C75" s="27"/>
      <c r="D75" s="28">
        <v>463223205</v>
      </c>
      <c r="E75" s="29">
        <v>464350205</v>
      </c>
      <c r="F75" s="29">
        <v>39489940</v>
      </c>
      <c r="G75" s="29">
        <v>52008178</v>
      </c>
      <c r="H75" s="29">
        <v>43926564</v>
      </c>
      <c r="I75" s="29">
        <v>135424682</v>
      </c>
      <c r="J75" s="29">
        <v>44512803</v>
      </c>
      <c r="K75" s="29">
        <v>48500959</v>
      </c>
      <c r="L75" s="29">
        <v>51168941</v>
      </c>
      <c r="M75" s="29">
        <v>144182703</v>
      </c>
      <c r="N75" s="29"/>
      <c r="O75" s="29"/>
      <c r="P75" s="29"/>
      <c r="Q75" s="29"/>
      <c r="R75" s="29"/>
      <c r="S75" s="29"/>
      <c r="T75" s="29"/>
      <c r="U75" s="29"/>
      <c r="V75" s="29">
        <v>279607385</v>
      </c>
      <c r="W75" s="29">
        <v>232848932</v>
      </c>
      <c r="X75" s="29"/>
      <c r="Y75" s="28"/>
      <c r="Z75" s="30">
        <v>464350205</v>
      </c>
    </row>
    <row r="76" spans="1:26" ht="13.5" hidden="1">
      <c r="A76" s="41" t="s">
        <v>120</v>
      </c>
      <c r="B76" s="31">
        <v>37336940802</v>
      </c>
      <c r="C76" s="31"/>
      <c r="D76" s="32">
        <v>38680784007</v>
      </c>
      <c r="E76" s="33">
        <v>38634633245</v>
      </c>
      <c r="F76" s="33">
        <v>3183598371</v>
      </c>
      <c r="G76" s="33">
        <v>3424103666</v>
      </c>
      <c r="H76" s="33">
        <v>3589744431</v>
      </c>
      <c r="I76" s="33">
        <v>10197446468</v>
      </c>
      <c r="J76" s="33">
        <v>3828550815</v>
      </c>
      <c r="K76" s="33">
        <v>3360501278</v>
      </c>
      <c r="L76" s="33">
        <v>3101572924</v>
      </c>
      <c r="M76" s="33">
        <v>10290625017</v>
      </c>
      <c r="N76" s="33"/>
      <c r="O76" s="33"/>
      <c r="P76" s="33"/>
      <c r="Q76" s="33"/>
      <c r="R76" s="33"/>
      <c r="S76" s="33"/>
      <c r="T76" s="33"/>
      <c r="U76" s="33"/>
      <c r="V76" s="33">
        <v>20488071485</v>
      </c>
      <c r="W76" s="33">
        <v>19678315029</v>
      </c>
      <c r="X76" s="33"/>
      <c r="Y76" s="32"/>
      <c r="Z76" s="34">
        <v>38634633245</v>
      </c>
    </row>
    <row r="77" spans="1:26" ht="13.5" hidden="1">
      <c r="A77" s="36" t="s">
        <v>31</v>
      </c>
      <c r="B77" s="18">
        <v>10915622509</v>
      </c>
      <c r="C77" s="18"/>
      <c r="D77" s="19">
        <v>11618114296</v>
      </c>
      <c r="E77" s="20">
        <v>11627109721</v>
      </c>
      <c r="F77" s="20">
        <v>895804022</v>
      </c>
      <c r="G77" s="20">
        <v>1021232996</v>
      </c>
      <c r="H77" s="20">
        <v>1119984506</v>
      </c>
      <c r="I77" s="20">
        <v>3037021524</v>
      </c>
      <c r="J77" s="20">
        <v>1173651427</v>
      </c>
      <c r="K77" s="20">
        <v>940145258</v>
      </c>
      <c r="L77" s="20">
        <v>879798245</v>
      </c>
      <c r="M77" s="20">
        <v>2993594930</v>
      </c>
      <c r="N77" s="20"/>
      <c r="O77" s="20"/>
      <c r="P77" s="20"/>
      <c r="Q77" s="20"/>
      <c r="R77" s="20"/>
      <c r="S77" s="20"/>
      <c r="T77" s="20"/>
      <c r="U77" s="20"/>
      <c r="V77" s="20">
        <v>6030616454</v>
      </c>
      <c r="W77" s="20">
        <v>6037057351</v>
      </c>
      <c r="X77" s="20"/>
      <c r="Y77" s="19"/>
      <c r="Z77" s="22">
        <v>11627109721</v>
      </c>
    </row>
    <row r="78" spans="1:26" ht="13.5" hidden="1">
      <c r="A78" s="37" t="s">
        <v>32</v>
      </c>
      <c r="B78" s="18">
        <v>26116246679</v>
      </c>
      <c r="C78" s="18"/>
      <c r="D78" s="19">
        <v>26954901649</v>
      </c>
      <c r="E78" s="20">
        <v>26900148141</v>
      </c>
      <c r="F78" s="20">
        <v>2283290695</v>
      </c>
      <c r="G78" s="20">
        <v>2398036350</v>
      </c>
      <c r="H78" s="20">
        <v>2461756444</v>
      </c>
      <c r="I78" s="20">
        <v>7143083489</v>
      </c>
      <c r="J78" s="20">
        <v>2645575297</v>
      </c>
      <c r="K78" s="20">
        <v>2410048368</v>
      </c>
      <c r="L78" s="20">
        <v>2210354064</v>
      </c>
      <c r="M78" s="20">
        <v>7265977729</v>
      </c>
      <c r="N78" s="20"/>
      <c r="O78" s="20"/>
      <c r="P78" s="20"/>
      <c r="Q78" s="20"/>
      <c r="R78" s="20"/>
      <c r="S78" s="20"/>
      <c r="T78" s="20"/>
      <c r="U78" s="20"/>
      <c r="V78" s="20">
        <v>14409061218</v>
      </c>
      <c r="W78" s="20">
        <v>13586869134</v>
      </c>
      <c r="X78" s="20"/>
      <c r="Y78" s="19"/>
      <c r="Z78" s="22">
        <v>26900148141</v>
      </c>
    </row>
    <row r="79" spans="1:26" ht="13.5" hidden="1">
      <c r="A79" s="38" t="s">
        <v>113</v>
      </c>
      <c r="B79" s="18">
        <v>17333493428</v>
      </c>
      <c r="C79" s="18"/>
      <c r="D79" s="19">
        <v>18485974389</v>
      </c>
      <c r="E79" s="20">
        <v>18485599832</v>
      </c>
      <c r="F79" s="20">
        <v>1513021400</v>
      </c>
      <c r="G79" s="20">
        <v>1563837123</v>
      </c>
      <c r="H79" s="20">
        <v>1602895273</v>
      </c>
      <c r="I79" s="20">
        <v>4679753796</v>
      </c>
      <c r="J79" s="20">
        <v>1724507074</v>
      </c>
      <c r="K79" s="20">
        <v>1556836227</v>
      </c>
      <c r="L79" s="20">
        <v>1450313335</v>
      </c>
      <c r="M79" s="20">
        <v>4731656636</v>
      </c>
      <c r="N79" s="20"/>
      <c r="O79" s="20"/>
      <c r="P79" s="20"/>
      <c r="Q79" s="20"/>
      <c r="R79" s="20"/>
      <c r="S79" s="20"/>
      <c r="T79" s="20"/>
      <c r="U79" s="20"/>
      <c r="V79" s="20">
        <v>9411410432</v>
      </c>
      <c r="W79" s="20">
        <v>9572411723</v>
      </c>
      <c r="X79" s="20"/>
      <c r="Y79" s="19"/>
      <c r="Z79" s="22">
        <v>18485599832</v>
      </c>
    </row>
    <row r="80" spans="1:26" ht="13.5" hidden="1">
      <c r="A80" s="38" t="s">
        <v>114</v>
      </c>
      <c r="B80" s="18">
        <v>4142827411</v>
      </c>
      <c r="C80" s="18"/>
      <c r="D80" s="19">
        <v>4592985134</v>
      </c>
      <c r="E80" s="20">
        <v>4600604283</v>
      </c>
      <c r="F80" s="20">
        <v>393247338</v>
      </c>
      <c r="G80" s="20">
        <v>413734347</v>
      </c>
      <c r="H80" s="20">
        <v>429823592</v>
      </c>
      <c r="I80" s="20">
        <v>1236805277</v>
      </c>
      <c r="J80" s="20">
        <v>460634633</v>
      </c>
      <c r="K80" s="20">
        <v>451700434</v>
      </c>
      <c r="L80" s="20">
        <v>398024428</v>
      </c>
      <c r="M80" s="20">
        <v>1310359495</v>
      </c>
      <c r="N80" s="20"/>
      <c r="O80" s="20"/>
      <c r="P80" s="20"/>
      <c r="Q80" s="20"/>
      <c r="R80" s="20"/>
      <c r="S80" s="20"/>
      <c r="T80" s="20"/>
      <c r="U80" s="20"/>
      <c r="V80" s="20">
        <v>2547164772</v>
      </c>
      <c r="W80" s="20">
        <v>2183599623</v>
      </c>
      <c r="X80" s="20"/>
      <c r="Y80" s="19"/>
      <c r="Z80" s="22">
        <v>4600604283</v>
      </c>
    </row>
    <row r="81" spans="1:26" ht="13.5" hidden="1">
      <c r="A81" s="38" t="s">
        <v>115</v>
      </c>
      <c r="B81" s="18">
        <v>2174060758</v>
      </c>
      <c r="C81" s="18"/>
      <c r="D81" s="19">
        <v>2192516717</v>
      </c>
      <c r="E81" s="20">
        <v>2194778943</v>
      </c>
      <c r="F81" s="20">
        <v>213727319</v>
      </c>
      <c r="G81" s="20">
        <v>238292271</v>
      </c>
      <c r="H81" s="20">
        <v>247913523</v>
      </c>
      <c r="I81" s="20">
        <v>699933113</v>
      </c>
      <c r="J81" s="20">
        <v>257269208</v>
      </c>
      <c r="K81" s="20">
        <v>229202748</v>
      </c>
      <c r="L81" s="20">
        <v>209871938</v>
      </c>
      <c r="M81" s="20">
        <v>696343894</v>
      </c>
      <c r="N81" s="20"/>
      <c r="O81" s="20"/>
      <c r="P81" s="20"/>
      <c r="Q81" s="20"/>
      <c r="R81" s="20"/>
      <c r="S81" s="20"/>
      <c r="T81" s="20"/>
      <c r="U81" s="20"/>
      <c r="V81" s="20">
        <v>1396277007</v>
      </c>
      <c r="W81" s="20">
        <v>1010737313</v>
      </c>
      <c r="X81" s="20"/>
      <c r="Y81" s="19"/>
      <c r="Z81" s="22">
        <v>2194778943</v>
      </c>
    </row>
    <row r="82" spans="1:26" ht="13.5" hidden="1">
      <c r="A82" s="38" t="s">
        <v>116</v>
      </c>
      <c r="B82" s="18">
        <v>1669944157</v>
      </c>
      <c r="C82" s="18"/>
      <c r="D82" s="19">
        <v>1649546958</v>
      </c>
      <c r="E82" s="20">
        <v>1585286632</v>
      </c>
      <c r="F82" s="20">
        <v>114419227</v>
      </c>
      <c r="G82" s="20">
        <v>127073536</v>
      </c>
      <c r="H82" s="20">
        <v>132350598</v>
      </c>
      <c r="I82" s="20">
        <v>373843361</v>
      </c>
      <c r="J82" s="20">
        <v>147852745</v>
      </c>
      <c r="K82" s="20">
        <v>130379923</v>
      </c>
      <c r="L82" s="20">
        <v>118187295</v>
      </c>
      <c r="M82" s="20">
        <v>396419963</v>
      </c>
      <c r="N82" s="20"/>
      <c r="O82" s="20"/>
      <c r="P82" s="20"/>
      <c r="Q82" s="20"/>
      <c r="R82" s="20"/>
      <c r="S82" s="20"/>
      <c r="T82" s="20"/>
      <c r="U82" s="20"/>
      <c r="V82" s="20">
        <v>770263324</v>
      </c>
      <c r="W82" s="20">
        <v>800602361</v>
      </c>
      <c r="X82" s="20"/>
      <c r="Y82" s="19"/>
      <c r="Z82" s="22">
        <v>1585286632</v>
      </c>
    </row>
    <row r="83" spans="1:26" ht="13.5" hidden="1">
      <c r="A83" s="38" t="s">
        <v>117</v>
      </c>
      <c r="B83" s="18">
        <v>795920925</v>
      </c>
      <c r="C83" s="18"/>
      <c r="D83" s="19">
        <v>33878451</v>
      </c>
      <c r="E83" s="20">
        <v>33878451</v>
      </c>
      <c r="F83" s="20">
        <v>48875411</v>
      </c>
      <c r="G83" s="20">
        <v>55099073</v>
      </c>
      <c r="H83" s="20">
        <v>48773458</v>
      </c>
      <c r="I83" s="20">
        <v>152747942</v>
      </c>
      <c r="J83" s="20">
        <v>55311637</v>
      </c>
      <c r="K83" s="20">
        <v>41929036</v>
      </c>
      <c r="L83" s="20">
        <v>33957068</v>
      </c>
      <c r="M83" s="20">
        <v>131197741</v>
      </c>
      <c r="N83" s="20"/>
      <c r="O83" s="20"/>
      <c r="P83" s="20"/>
      <c r="Q83" s="20"/>
      <c r="R83" s="20"/>
      <c r="S83" s="20"/>
      <c r="T83" s="20"/>
      <c r="U83" s="20"/>
      <c r="V83" s="20">
        <v>283945683</v>
      </c>
      <c r="W83" s="20">
        <v>19518114</v>
      </c>
      <c r="X83" s="20"/>
      <c r="Y83" s="19"/>
      <c r="Z83" s="22">
        <v>33878451</v>
      </c>
    </row>
    <row r="84" spans="1:26" ht="13.5" hidden="1">
      <c r="A84" s="39" t="s">
        <v>118</v>
      </c>
      <c r="B84" s="27">
        <v>305071614</v>
      </c>
      <c r="C84" s="27"/>
      <c r="D84" s="28">
        <v>107768062</v>
      </c>
      <c r="E84" s="29">
        <v>107375383</v>
      </c>
      <c r="F84" s="29">
        <v>4503654</v>
      </c>
      <c r="G84" s="29">
        <v>4834320</v>
      </c>
      <c r="H84" s="29">
        <v>8003481</v>
      </c>
      <c r="I84" s="29">
        <v>17341455</v>
      </c>
      <c r="J84" s="29">
        <v>9324091</v>
      </c>
      <c r="K84" s="29">
        <v>10307652</v>
      </c>
      <c r="L84" s="29">
        <v>11420615</v>
      </c>
      <c r="M84" s="29">
        <v>31052358</v>
      </c>
      <c r="N84" s="29"/>
      <c r="O84" s="29"/>
      <c r="P84" s="29"/>
      <c r="Q84" s="29"/>
      <c r="R84" s="29"/>
      <c r="S84" s="29"/>
      <c r="T84" s="29"/>
      <c r="U84" s="29"/>
      <c r="V84" s="29">
        <v>48393813</v>
      </c>
      <c r="W84" s="29">
        <v>54388544</v>
      </c>
      <c r="X84" s="29"/>
      <c r="Y84" s="28"/>
      <c r="Z84" s="30">
        <v>107375383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245517386</v>
      </c>
      <c r="C5" s="18">
        <v>0</v>
      </c>
      <c r="D5" s="58">
        <v>305830748</v>
      </c>
      <c r="E5" s="59">
        <v>305830748</v>
      </c>
      <c r="F5" s="59">
        <v>285729855</v>
      </c>
      <c r="G5" s="59">
        <v>-6283428</v>
      </c>
      <c r="H5" s="59">
        <v>602354</v>
      </c>
      <c r="I5" s="59">
        <v>280048781</v>
      </c>
      <c r="J5" s="59">
        <v>-4258658</v>
      </c>
      <c r="K5" s="59">
        <v>-212871</v>
      </c>
      <c r="L5" s="59">
        <v>-321745</v>
      </c>
      <c r="M5" s="59">
        <v>-4793274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275255507</v>
      </c>
      <c r="W5" s="59">
        <v>262601601</v>
      </c>
      <c r="X5" s="59">
        <v>12653906</v>
      </c>
      <c r="Y5" s="60">
        <v>4.82</v>
      </c>
      <c r="Z5" s="61">
        <v>305830748</v>
      </c>
    </row>
    <row r="6" spans="1:26" ht="13.5">
      <c r="A6" s="57" t="s">
        <v>32</v>
      </c>
      <c r="B6" s="18">
        <v>1296099210</v>
      </c>
      <c r="C6" s="18">
        <v>0</v>
      </c>
      <c r="D6" s="58">
        <v>1531917858</v>
      </c>
      <c r="E6" s="59">
        <v>1531917858</v>
      </c>
      <c r="F6" s="59">
        <v>336899132</v>
      </c>
      <c r="G6" s="59">
        <v>83666423</v>
      </c>
      <c r="H6" s="59">
        <v>147382565</v>
      </c>
      <c r="I6" s="59">
        <v>567948120</v>
      </c>
      <c r="J6" s="59">
        <v>92637254</v>
      </c>
      <c r="K6" s="59">
        <v>91073027</v>
      </c>
      <c r="L6" s="59">
        <v>94520907</v>
      </c>
      <c r="M6" s="59">
        <v>278231188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846179308</v>
      </c>
      <c r="W6" s="59">
        <v>882051975</v>
      </c>
      <c r="X6" s="59">
        <v>-35872667</v>
      </c>
      <c r="Y6" s="60">
        <v>-4.07</v>
      </c>
      <c r="Z6" s="61">
        <v>1531917858</v>
      </c>
    </row>
    <row r="7" spans="1:26" ht="13.5">
      <c r="A7" s="57" t="s">
        <v>33</v>
      </c>
      <c r="B7" s="18">
        <v>21664829</v>
      </c>
      <c r="C7" s="18">
        <v>0</v>
      </c>
      <c r="D7" s="58">
        <v>22000000</v>
      </c>
      <c r="E7" s="59">
        <v>22000000</v>
      </c>
      <c r="F7" s="59">
        <v>922261</v>
      </c>
      <c r="G7" s="59">
        <v>865087</v>
      </c>
      <c r="H7" s="59">
        <v>2174589</v>
      </c>
      <c r="I7" s="59">
        <v>3961937</v>
      </c>
      <c r="J7" s="59">
        <v>1355147</v>
      </c>
      <c r="K7" s="59">
        <v>1278774</v>
      </c>
      <c r="L7" s="59">
        <v>329042</v>
      </c>
      <c r="M7" s="59">
        <v>2962963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6924900</v>
      </c>
      <c r="W7" s="59">
        <v>10789863</v>
      </c>
      <c r="X7" s="59">
        <v>-3864963</v>
      </c>
      <c r="Y7" s="60">
        <v>-35.82</v>
      </c>
      <c r="Z7" s="61">
        <v>22000000</v>
      </c>
    </row>
    <row r="8" spans="1:26" ht="13.5">
      <c r="A8" s="57" t="s">
        <v>34</v>
      </c>
      <c r="B8" s="18">
        <v>178054852</v>
      </c>
      <c r="C8" s="18">
        <v>0</v>
      </c>
      <c r="D8" s="58">
        <v>265112381</v>
      </c>
      <c r="E8" s="59">
        <v>260127381</v>
      </c>
      <c r="F8" s="59">
        <v>-920462</v>
      </c>
      <c r="G8" s="59">
        <v>22768085</v>
      </c>
      <c r="H8" s="59">
        <v>19385656</v>
      </c>
      <c r="I8" s="59">
        <v>41233279</v>
      </c>
      <c r="J8" s="59">
        <v>20315025</v>
      </c>
      <c r="K8" s="59">
        <v>12285693</v>
      </c>
      <c r="L8" s="59">
        <v>12483402</v>
      </c>
      <c r="M8" s="59">
        <v>45084120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86317399</v>
      </c>
      <c r="W8" s="59">
        <v>132556188</v>
      </c>
      <c r="X8" s="59">
        <v>-46238789</v>
      </c>
      <c r="Y8" s="60">
        <v>-34.88</v>
      </c>
      <c r="Z8" s="61">
        <v>260127381</v>
      </c>
    </row>
    <row r="9" spans="1:26" ht="13.5">
      <c r="A9" s="57" t="s">
        <v>35</v>
      </c>
      <c r="B9" s="18">
        <v>145448866</v>
      </c>
      <c r="C9" s="18">
        <v>0</v>
      </c>
      <c r="D9" s="58">
        <v>124465061</v>
      </c>
      <c r="E9" s="59">
        <v>124465061</v>
      </c>
      <c r="F9" s="59">
        <v>6200282</v>
      </c>
      <c r="G9" s="59">
        <v>6229138</v>
      </c>
      <c r="H9" s="59">
        <v>2700417</v>
      </c>
      <c r="I9" s="59">
        <v>15129837</v>
      </c>
      <c r="J9" s="59">
        <v>5626958</v>
      </c>
      <c r="K9" s="59">
        <v>5585443</v>
      </c>
      <c r="L9" s="59">
        <v>45600794</v>
      </c>
      <c r="M9" s="59">
        <v>56813195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71943032</v>
      </c>
      <c r="W9" s="59">
        <v>63865646</v>
      </c>
      <c r="X9" s="59">
        <v>8077386</v>
      </c>
      <c r="Y9" s="60">
        <v>12.65</v>
      </c>
      <c r="Z9" s="61">
        <v>124465061</v>
      </c>
    </row>
    <row r="10" spans="1:26" ht="25.5">
      <c r="A10" s="62" t="s">
        <v>105</v>
      </c>
      <c r="B10" s="63">
        <f>SUM(B5:B9)</f>
        <v>1886785143</v>
      </c>
      <c r="C10" s="63">
        <f>SUM(C5:C9)</f>
        <v>0</v>
      </c>
      <c r="D10" s="64">
        <f aca="true" t="shared" si="0" ref="D10:Z10">SUM(D5:D9)</f>
        <v>2249326048</v>
      </c>
      <c r="E10" s="65">
        <f t="shared" si="0"/>
        <v>2244341048</v>
      </c>
      <c r="F10" s="65">
        <f t="shared" si="0"/>
        <v>628831068</v>
      </c>
      <c r="G10" s="65">
        <f t="shared" si="0"/>
        <v>107245305</v>
      </c>
      <c r="H10" s="65">
        <f t="shared" si="0"/>
        <v>172245581</v>
      </c>
      <c r="I10" s="65">
        <f t="shared" si="0"/>
        <v>908321954</v>
      </c>
      <c r="J10" s="65">
        <f t="shared" si="0"/>
        <v>115675726</v>
      </c>
      <c r="K10" s="65">
        <f t="shared" si="0"/>
        <v>110010066</v>
      </c>
      <c r="L10" s="65">
        <f t="shared" si="0"/>
        <v>152612400</v>
      </c>
      <c r="M10" s="65">
        <f t="shared" si="0"/>
        <v>378298192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1286620146</v>
      </c>
      <c r="W10" s="65">
        <f t="shared" si="0"/>
        <v>1351865273</v>
      </c>
      <c r="X10" s="65">
        <f t="shared" si="0"/>
        <v>-65245127</v>
      </c>
      <c r="Y10" s="66">
        <f>+IF(W10&lt;&gt;0,(X10/W10)*100,0)</f>
        <v>-4.826303944860635</v>
      </c>
      <c r="Z10" s="67">
        <f t="shared" si="0"/>
        <v>2244341048</v>
      </c>
    </row>
    <row r="11" spans="1:26" ht="13.5">
      <c r="A11" s="57" t="s">
        <v>36</v>
      </c>
      <c r="B11" s="18">
        <v>564864059</v>
      </c>
      <c r="C11" s="18">
        <v>0</v>
      </c>
      <c r="D11" s="58">
        <v>625426030</v>
      </c>
      <c r="E11" s="59">
        <v>626495030</v>
      </c>
      <c r="F11" s="59">
        <v>362951</v>
      </c>
      <c r="G11" s="59">
        <v>97077769</v>
      </c>
      <c r="H11" s="59">
        <v>49481884</v>
      </c>
      <c r="I11" s="59">
        <v>146922604</v>
      </c>
      <c r="J11" s="59">
        <v>50013880</v>
      </c>
      <c r="K11" s="59">
        <v>78969966</v>
      </c>
      <c r="L11" s="59">
        <v>4429496</v>
      </c>
      <c r="M11" s="59">
        <v>133413342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280335946</v>
      </c>
      <c r="W11" s="59">
        <v>312492221</v>
      </c>
      <c r="X11" s="59">
        <v>-32156275</v>
      </c>
      <c r="Y11" s="60">
        <v>-10.29</v>
      </c>
      <c r="Z11" s="61">
        <v>626495030</v>
      </c>
    </row>
    <row r="12" spans="1:26" ht="13.5">
      <c r="A12" s="57" t="s">
        <v>37</v>
      </c>
      <c r="B12" s="18">
        <v>28062166</v>
      </c>
      <c r="C12" s="18">
        <v>0</v>
      </c>
      <c r="D12" s="58">
        <v>31229363</v>
      </c>
      <c r="E12" s="59">
        <v>31229363</v>
      </c>
      <c r="F12" s="59">
        <v>0</v>
      </c>
      <c r="G12" s="59">
        <v>4638468</v>
      </c>
      <c r="H12" s="59">
        <v>2295287</v>
      </c>
      <c r="I12" s="59">
        <v>6933755</v>
      </c>
      <c r="J12" s="59">
        <v>2302450</v>
      </c>
      <c r="K12" s="59">
        <v>2303540</v>
      </c>
      <c r="L12" s="59">
        <v>2325229</v>
      </c>
      <c r="M12" s="59">
        <v>6931219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13864974</v>
      </c>
      <c r="W12" s="59">
        <v>15614682</v>
      </c>
      <c r="X12" s="59">
        <v>-1749708</v>
      </c>
      <c r="Y12" s="60">
        <v>-11.21</v>
      </c>
      <c r="Z12" s="61">
        <v>31229363</v>
      </c>
    </row>
    <row r="13" spans="1:26" ht="13.5">
      <c r="A13" s="57" t="s">
        <v>106</v>
      </c>
      <c r="B13" s="18">
        <v>343145574</v>
      </c>
      <c r="C13" s="18">
        <v>0</v>
      </c>
      <c r="D13" s="58">
        <v>201673156</v>
      </c>
      <c r="E13" s="59">
        <v>201673156</v>
      </c>
      <c r="F13" s="59">
        <v>3570880</v>
      </c>
      <c r="G13" s="59">
        <v>3570880</v>
      </c>
      <c r="H13" s="59">
        <v>0</v>
      </c>
      <c r="I13" s="59">
        <v>7141760</v>
      </c>
      <c r="J13" s="59">
        <v>0</v>
      </c>
      <c r="K13" s="59">
        <v>3570880</v>
      </c>
      <c r="L13" s="59">
        <v>99837080</v>
      </c>
      <c r="M13" s="59">
        <v>103407960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110549720</v>
      </c>
      <c r="W13" s="59">
        <v>100836578</v>
      </c>
      <c r="X13" s="59">
        <v>9713142</v>
      </c>
      <c r="Y13" s="60">
        <v>9.63</v>
      </c>
      <c r="Z13" s="61">
        <v>201673156</v>
      </c>
    </row>
    <row r="14" spans="1:26" ht="13.5">
      <c r="A14" s="57" t="s">
        <v>38</v>
      </c>
      <c r="B14" s="18">
        <v>132449713</v>
      </c>
      <c r="C14" s="18">
        <v>0</v>
      </c>
      <c r="D14" s="58">
        <v>144574379</v>
      </c>
      <c r="E14" s="59">
        <v>144574379</v>
      </c>
      <c r="F14" s="59">
        <v>12393868</v>
      </c>
      <c r="G14" s="59">
        <v>12393867</v>
      </c>
      <c r="H14" s="59">
        <v>12393868</v>
      </c>
      <c r="I14" s="59">
        <v>37181603</v>
      </c>
      <c r="J14" s="59">
        <v>12393868</v>
      </c>
      <c r="K14" s="59">
        <v>12393868</v>
      </c>
      <c r="L14" s="59">
        <v>8870061</v>
      </c>
      <c r="M14" s="59">
        <v>33657797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70839400</v>
      </c>
      <c r="W14" s="59">
        <v>72287190</v>
      </c>
      <c r="X14" s="59">
        <v>-1447790</v>
      </c>
      <c r="Y14" s="60">
        <v>-2</v>
      </c>
      <c r="Z14" s="61">
        <v>144574379</v>
      </c>
    </row>
    <row r="15" spans="1:26" ht="13.5">
      <c r="A15" s="57" t="s">
        <v>39</v>
      </c>
      <c r="B15" s="18">
        <v>673061561</v>
      </c>
      <c r="C15" s="18">
        <v>0</v>
      </c>
      <c r="D15" s="58">
        <v>763633084</v>
      </c>
      <c r="E15" s="59">
        <v>755335606</v>
      </c>
      <c r="F15" s="59">
        <v>1467190</v>
      </c>
      <c r="G15" s="59">
        <v>81981537</v>
      </c>
      <c r="H15" s="59">
        <v>87332880</v>
      </c>
      <c r="I15" s="59">
        <v>170781607</v>
      </c>
      <c r="J15" s="59">
        <v>52252336</v>
      </c>
      <c r="K15" s="59">
        <v>52480510</v>
      </c>
      <c r="L15" s="59">
        <v>52420193</v>
      </c>
      <c r="M15" s="59">
        <v>157153039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327934646</v>
      </c>
      <c r="W15" s="59">
        <v>331493170</v>
      </c>
      <c r="X15" s="59">
        <v>-3558524</v>
      </c>
      <c r="Y15" s="60">
        <v>-1.07</v>
      </c>
      <c r="Z15" s="61">
        <v>755335606</v>
      </c>
    </row>
    <row r="16" spans="1:26" ht="13.5">
      <c r="A16" s="68" t="s">
        <v>40</v>
      </c>
      <c r="B16" s="18">
        <v>10531923</v>
      </c>
      <c r="C16" s="18">
        <v>0</v>
      </c>
      <c r="D16" s="58">
        <v>20563462</v>
      </c>
      <c r="E16" s="59">
        <v>23996962</v>
      </c>
      <c r="F16" s="59">
        <v>3935378</v>
      </c>
      <c r="G16" s="59">
        <v>313618</v>
      </c>
      <c r="H16" s="59">
        <v>7096229</v>
      </c>
      <c r="I16" s="59">
        <v>11345225</v>
      </c>
      <c r="J16" s="59">
        <v>942521</v>
      </c>
      <c r="K16" s="59">
        <v>979279</v>
      </c>
      <c r="L16" s="59">
        <v>2721091</v>
      </c>
      <c r="M16" s="59">
        <v>4642891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15988116</v>
      </c>
      <c r="W16" s="59">
        <v>9871734</v>
      </c>
      <c r="X16" s="59">
        <v>6116382</v>
      </c>
      <c r="Y16" s="60">
        <v>61.96</v>
      </c>
      <c r="Z16" s="61">
        <v>23996962</v>
      </c>
    </row>
    <row r="17" spans="1:26" ht="13.5">
      <c r="A17" s="57" t="s">
        <v>41</v>
      </c>
      <c r="B17" s="18">
        <v>283881315</v>
      </c>
      <c r="C17" s="18">
        <v>0</v>
      </c>
      <c r="D17" s="58">
        <v>547593096</v>
      </c>
      <c r="E17" s="59">
        <v>546403074</v>
      </c>
      <c r="F17" s="59">
        <v>10344972</v>
      </c>
      <c r="G17" s="59">
        <v>17243620</v>
      </c>
      <c r="H17" s="59">
        <v>25759350</v>
      </c>
      <c r="I17" s="59">
        <v>53347942</v>
      </c>
      <c r="J17" s="59">
        <v>30461399</v>
      </c>
      <c r="K17" s="59">
        <v>22744842</v>
      </c>
      <c r="L17" s="59">
        <v>93464544</v>
      </c>
      <c r="M17" s="59">
        <v>146670785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200018727</v>
      </c>
      <c r="W17" s="59">
        <v>260785247</v>
      </c>
      <c r="X17" s="59">
        <v>-60766520</v>
      </c>
      <c r="Y17" s="60">
        <v>-23.3</v>
      </c>
      <c r="Z17" s="61">
        <v>546403074</v>
      </c>
    </row>
    <row r="18" spans="1:26" ht="13.5">
      <c r="A18" s="69" t="s">
        <v>42</v>
      </c>
      <c r="B18" s="70">
        <f>SUM(B11:B17)</f>
        <v>2035996311</v>
      </c>
      <c r="C18" s="70">
        <f>SUM(C11:C17)</f>
        <v>0</v>
      </c>
      <c r="D18" s="71">
        <f aca="true" t="shared" si="1" ref="D18:Z18">SUM(D11:D17)</f>
        <v>2334692570</v>
      </c>
      <c r="E18" s="72">
        <f t="shared" si="1"/>
        <v>2329707570</v>
      </c>
      <c r="F18" s="72">
        <f t="shared" si="1"/>
        <v>32075239</v>
      </c>
      <c r="G18" s="72">
        <f t="shared" si="1"/>
        <v>217219759</v>
      </c>
      <c r="H18" s="72">
        <f t="shared" si="1"/>
        <v>184359498</v>
      </c>
      <c r="I18" s="72">
        <f t="shared" si="1"/>
        <v>433654496</v>
      </c>
      <c r="J18" s="72">
        <f t="shared" si="1"/>
        <v>148366454</v>
      </c>
      <c r="K18" s="72">
        <f t="shared" si="1"/>
        <v>173442885</v>
      </c>
      <c r="L18" s="72">
        <f t="shared" si="1"/>
        <v>264067694</v>
      </c>
      <c r="M18" s="72">
        <f t="shared" si="1"/>
        <v>585877033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1019531529</v>
      </c>
      <c r="W18" s="72">
        <f t="shared" si="1"/>
        <v>1103380822</v>
      </c>
      <c r="X18" s="72">
        <f t="shared" si="1"/>
        <v>-83849293</v>
      </c>
      <c r="Y18" s="66">
        <f>+IF(W18&lt;&gt;0,(X18/W18)*100,0)</f>
        <v>-7.599306724220008</v>
      </c>
      <c r="Z18" s="73">
        <f t="shared" si="1"/>
        <v>2329707570</v>
      </c>
    </row>
    <row r="19" spans="1:26" ht="13.5">
      <c r="A19" s="69" t="s">
        <v>43</v>
      </c>
      <c r="B19" s="74">
        <f>+B10-B18</f>
        <v>-149211168</v>
      </c>
      <c r="C19" s="74">
        <f>+C10-C18</f>
        <v>0</v>
      </c>
      <c r="D19" s="75">
        <f aca="true" t="shared" si="2" ref="D19:Z19">+D10-D18</f>
        <v>-85366522</v>
      </c>
      <c r="E19" s="76">
        <f t="shared" si="2"/>
        <v>-85366522</v>
      </c>
      <c r="F19" s="76">
        <f t="shared" si="2"/>
        <v>596755829</v>
      </c>
      <c r="G19" s="76">
        <f t="shared" si="2"/>
        <v>-109974454</v>
      </c>
      <c r="H19" s="76">
        <f t="shared" si="2"/>
        <v>-12113917</v>
      </c>
      <c r="I19" s="76">
        <f t="shared" si="2"/>
        <v>474667458</v>
      </c>
      <c r="J19" s="76">
        <f t="shared" si="2"/>
        <v>-32690728</v>
      </c>
      <c r="K19" s="76">
        <f t="shared" si="2"/>
        <v>-63432819</v>
      </c>
      <c r="L19" s="76">
        <f t="shared" si="2"/>
        <v>-111455294</v>
      </c>
      <c r="M19" s="76">
        <f t="shared" si="2"/>
        <v>-207578841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267088617</v>
      </c>
      <c r="W19" s="76">
        <f>IF(E10=E18,0,W10-W18)</f>
        <v>248484451</v>
      </c>
      <c r="X19" s="76">
        <f t="shared" si="2"/>
        <v>18604166</v>
      </c>
      <c r="Y19" s="77">
        <f>+IF(W19&lt;&gt;0,(X19/W19)*100,0)</f>
        <v>7.487054391182006</v>
      </c>
      <c r="Z19" s="78">
        <f t="shared" si="2"/>
        <v>-85366522</v>
      </c>
    </row>
    <row r="20" spans="1:26" ht="13.5">
      <c r="A20" s="57" t="s">
        <v>44</v>
      </c>
      <c r="B20" s="18">
        <v>155975652</v>
      </c>
      <c r="C20" s="18">
        <v>0</v>
      </c>
      <c r="D20" s="58">
        <v>84933000</v>
      </c>
      <c r="E20" s="59">
        <v>145089943</v>
      </c>
      <c r="F20" s="59">
        <v>0</v>
      </c>
      <c r="G20" s="59">
        <v>3738000</v>
      </c>
      <c r="H20" s="59">
        <v>0</v>
      </c>
      <c r="I20" s="59">
        <v>3738000</v>
      </c>
      <c r="J20" s="59">
        <v>41281864</v>
      </c>
      <c r="K20" s="59">
        <v>28903730</v>
      </c>
      <c r="L20" s="59">
        <v>-11780632</v>
      </c>
      <c r="M20" s="59">
        <v>58404962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62142962</v>
      </c>
      <c r="W20" s="59">
        <v>42466500</v>
      </c>
      <c r="X20" s="59">
        <v>19676462</v>
      </c>
      <c r="Y20" s="60">
        <v>46.33</v>
      </c>
      <c r="Z20" s="61">
        <v>145089943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6764484</v>
      </c>
      <c r="C22" s="85">
        <f>SUM(C19:C21)</f>
        <v>0</v>
      </c>
      <c r="D22" s="86">
        <f aca="true" t="shared" si="3" ref="D22:Z22">SUM(D19:D21)</f>
        <v>-433522</v>
      </c>
      <c r="E22" s="87">
        <f t="shared" si="3"/>
        <v>59723421</v>
      </c>
      <c r="F22" s="87">
        <f t="shared" si="3"/>
        <v>596755829</v>
      </c>
      <c r="G22" s="87">
        <f t="shared" si="3"/>
        <v>-106236454</v>
      </c>
      <c r="H22" s="87">
        <f t="shared" si="3"/>
        <v>-12113917</v>
      </c>
      <c r="I22" s="87">
        <f t="shared" si="3"/>
        <v>478405458</v>
      </c>
      <c r="J22" s="87">
        <f t="shared" si="3"/>
        <v>8591136</v>
      </c>
      <c r="K22" s="87">
        <f t="shared" si="3"/>
        <v>-34529089</v>
      </c>
      <c r="L22" s="87">
        <f t="shared" si="3"/>
        <v>-123235926</v>
      </c>
      <c r="M22" s="87">
        <f t="shared" si="3"/>
        <v>-149173879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329231579</v>
      </c>
      <c r="W22" s="87">
        <f t="shared" si="3"/>
        <v>290950951</v>
      </c>
      <c r="X22" s="87">
        <f t="shared" si="3"/>
        <v>38280628</v>
      </c>
      <c r="Y22" s="88">
        <f>+IF(W22&lt;&gt;0,(X22/W22)*100,0)</f>
        <v>13.15707265036573</v>
      </c>
      <c r="Z22" s="89">
        <f t="shared" si="3"/>
        <v>59723421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6764484</v>
      </c>
      <c r="C24" s="74">
        <f>SUM(C22:C23)</f>
        <v>0</v>
      </c>
      <c r="D24" s="75">
        <f aca="true" t="shared" si="4" ref="D24:Z24">SUM(D22:D23)</f>
        <v>-433522</v>
      </c>
      <c r="E24" s="76">
        <f t="shared" si="4"/>
        <v>59723421</v>
      </c>
      <c r="F24" s="76">
        <f t="shared" si="4"/>
        <v>596755829</v>
      </c>
      <c r="G24" s="76">
        <f t="shared" si="4"/>
        <v>-106236454</v>
      </c>
      <c r="H24" s="76">
        <f t="shared" si="4"/>
        <v>-12113917</v>
      </c>
      <c r="I24" s="76">
        <f t="shared" si="4"/>
        <v>478405458</v>
      </c>
      <c r="J24" s="76">
        <f t="shared" si="4"/>
        <v>8591136</v>
      </c>
      <c r="K24" s="76">
        <f t="shared" si="4"/>
        <v>-34529089</v>
      </c>
      <c r="L24" s="76">
        <f t="shared" si="4"/>
        <v>-123235926</v>
      </c>
      <c r="M24" s="76">
        <f t="shared" si="4"/>
        <v>-149173879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329231579</v>
      </c>
      <c r="W24" s="76">
        <f t="shared" si="4"/>
        <v>290950951</v>
      </c>
      <c r="X24" s="76">
        <f t="shared" si="4"/>
        <v>38280628</v>
      </c>
      <c r="Y24" s="77">
        <f>+IF(W24&lt;&gt;0,(X24/W24)*100,0)</f>
        <v>13.15707265036573</v>
      </c>
      <c r="Z24" s="78">
        <f t="shared" si="4"/>
        <v>59723421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652978143</v>
      </c>
      <c r="C27" s="21">
        <v>0</v>
      </c>
      <c r="D27" s="98">
        <v>454040366</v>
      </c>
      <c r="E27" s="99">
        <v>655355450</v>
      </c>
      <c r="F27" s="99">
        <v>6404908</v>
      </c>
      <c r="G27" s="99">
        <v>52243865</v>
      </c>
      <c r="H27" s="99">
        <v>46702266</v>
      </c>
      <c r="I27" s="99">
        <v>105351039</v>
      </c>
      <c r="J27" s="99">
        <v>51522221</v>
      </c>
      <c r="K27" s="99">
        <v>36174367</v>
      </c>
      <c r="L27" s="99">
        <v>40033813</v>
      </c>
      <c r="M27" s="99">
        <v>127730401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233081440</v>
      </c>
      <c r="W27" s="99">
        <v>327677725</v>
      </c>
      <c r="X27" s="99">
        <v>-94596285</v>
      </c>
      <c r="Y27" s="100">
        <v>-28.87</v>
      </c>
      <c r="Z27" s="101">
        <v>655355450</v>
      </c>
    </row>
    <row r="28" spans="1:26" ht="13.5">
      <c r="A28" s="102" t="s">
        <v>44</v>
      </c>
      <c r="B28" s="18">
        <v>117081923</v>
      </c>
      <c r="C28" s="18">
        <v>0</v>
      </c>
      <c r="D28" s="58">
        <v>74506956</v>
      </c>
      <c r="E28" s="59">
        <v>130456133</v>
      </c>
      <c r="F28" s="59">
        <v>0</v>
      </c>
      <c r="G28" s="59">
        <v>16380969</v>
      </c>
      <c r="H28" s="59">
        <v>15724766</v>
      </c>
      <c r="I28" s="59">
        <v>32105735</v>
      </c>
      <c r="J28" s="59">
        <v>9176129</v>
      </c>
      <c r="K28" s="59">
        <v>11578730</v>
      </c>
      <c r="L28" s="59">
        <v>5684367</v>
      </c>
      <c r="M28" s="59">
        <v>26439226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58544961</v>
      </c>
      <c r="W28" s="59">
        <v>65228067</v>
      </c>
      <c r="X28" s="59">
        <v>-6683106</v>
      </c>
      <c r="Y28" s="60">
        <v>-10.25</v>
      </c>
      <c r="Z28" s="61">
        <v>130456133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461640889</v>
      </c>
      <c r="C30" s="18">
        <v>0</v>
      </c>
      <c r="D30" s="58">
        <v>331834792</v>
      </c>
      <c r="E30" s="59">
        <v>451012836</v>
      </c>
      <c r="F30" s="59">
        <v>6404908</v>
      </c>
      <c r="G30" s="59">
        <v>34930000</v>
      </c>
      <c r="H30" s="59">
        <v>28529002</v>
      </c>
      <c r="I30" s="59">
        <v>69863910</v>
      </c>
      <c r="J30" s="59">
        <v>36629410</v>
      </c>
      <c r="K30" s="59">
        <v>18514832</v>
      </c>
      <c r="L30" s="59">
        <v>26761681</v>
      </c>
      <c r="M30" s="59">
        <v>81905923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151769833</v>
      </c>
      <c r="W30" s="59">
        <v>225506418</v>
      </c>
      <c r="X30" s="59">
        <v>-73736585</v>
      </c>
      <c r="Y30" s="60">
        <v>-32.7</v>
      </c>
      <c r="Z30" s="61">
        <v>451012836</v>
      </c>
    </row>
    <row r="31" spans="1:26" ht="13.5">
      <c r="A31" s="57" t="s">
        <v>49</v>
      </c>
      <c r="B31" s="18">
        <v>74255332</v>
      </c>
      <c r="C31" s="18">
        <v>0</v>
      </c>
      <c r="D31" s="58">
        <v>47698618</v>
      </c>
      <c r="E31" s="59">
        <v>73886481</v>
      </c>
      <c r="F31" s="59">
        <v>0</v>
      </c>
      <c r="G31" s="59">
        <v>932895</v>
      </c>
      <c r="H31" s="59">
        <v>2448499</v>
      </c>
      <c r="I31" s="59">
        <v>3381394</v>
      </c>
      <c r="J31" s="59">
        <v>5716683</v>
      </c>
      <c r="K31" s="59">
        <v>6080805</v>
      </c>
      <c r="L31" s="59">
        <v>7587764</v>
      </c>
      <c r="M31" s="59">
        <v>19385252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22766646</v>
      </c>
      <c r="W31" s="59">
        <v>36943241</v>
      </c>
      <c r="X31" s="59">
        <v>-14176595</v>
      </c>
      <c r="Y31" s="60">
        <v>-38.37</v>
      </c>
      <c r="Z31" s="61">
        <v>73886481</v>
      </c>
    </row>
    <row r="32" spans="1:26" ht="13.5">
      <c r="A32" s="69" t="s">
        <v>50</v>
      </c>
      <c r="B32" s="21">
        <f>SUM(B28:B31)</f>
        <v>652978144</v>
      </c>
      <c r="C32" s="21">
        <f>SUM(C28:C31)</f>
        <v>0</v>
      </c>
      <c r="D32" s="98">
        <f aca="true" t="shared" si="5" ref="D32:Z32">SUM(D28:D31)</f>
        <v>454040366</v>
      </c>
      <c r="E32" s="99">
        <f t="shared" si="5"/>
        <v>655355450</v>
      </c>
      <c r="F32" s="99">
        <f t="shared" si="5"/>
        <v>6404908</v>
      </c>
      <c r="G32" s="99">
        <f t="shared" si="5"/>
        <v>52243864</v>
      </c>
      <c r="H32" s="99">
        <f t="shared" si="5"/>
        <v>46702267</v>
      </c>
      <c r="I32" s="99">
        <f t="shared" si="5"/>
        <v>105351039</v>
      </c>
      <c r="J32" s="99">
        <f t="shared" si="5"/>
        <v>51522222</v>
      </c>
      <c r="K32" s="99">
        <f t="shared" si="5"/>
        <v>36174367</v>
      </c>
      <c r="L32" s="99">
        <f t="shared" si="5"/>
        <v>40033812</v>
      </c>
      <c r="M32" s="99">
        <f t="shared" si="5"/>
        <v>127730401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233081440</v>
      </c>
      <c r="W32" s="99">
        <f t="shared" si="5"/>
        <v>327677726</v>
      </c>
      <c r="X32" s="99">
        <f t="shared" si="5"/>
        <v>-94596286</v>
      </c>
      <c r="Y32" s="100">
        <f>+IF(W32&lt;&gt;0,(X32/W32)*100,0)</f>
        <v>-28.868695823407904</v>
      </c>
      <c r="Z32" s="101">
        <f t="shared" si="5"/>
        <v>655355450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643243174</v>
      </c>
      <c r="C35" s="18">
        <v>0</v>
      </c>
      <c r="D35" s="58">
        <v>638399822</v>
      </c>
      <c r="E35" s="59">
        <v>638399822</v>
      </c>
      <c r="F35" s="59">
        <v>671849424</v>
      </c>
      <c r="G35" s="59">
        <v>1069838832</v>
      </c>
      <c r="H35" s="59">
        <v>1110240758</v>
      </c>
      <c r="I35" s="59">
        <v>1110240758</v>
      </c>
      <c r="J35" s="59">
        <v>974947105</v>
      </c>
      <c r="K35" s="59">
        <v>890823686</v>
      </c>
      <c r="L35" s="59">
        <v>710441456</v>
      </c>
      <c r="M35" s="59">
        <v>710441456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710441456</v>
      </c>
      <c r="W35" s="59">
        <v>319199911</v>
      </c>
      <c r="X35" s="59">
        <v>391241545</v>
      </c>
      <c r="Y35" s="60">
        <v>122.57</v>
      </c>
      <c r="Z35" s="61">
        <v>638399822</v>
      </c>
    </row>
    <row r="36" spans="1:26" ht="13.5">
      <c r="A36" s="57" t="s">
        <v>53</v>
      </c>
      <c r="B36" s="18">
        <v>5874329752</v>
      </c>
      <c r="C36" s="18">
        <v>0</v>
      </c>
      <c r="D36" s="58">
        <v>6172122998</v>
      </c>
      <c r="E36" s="59">
        <v>6189447998</v>
      </c>
      <c r="F36" s="59">
        <v>5704888510</v>
      </c>
      <c r="G36" s="59">
        <v>5921807402</v>
      </c>
      <c r="H36" s="59">
        <v>5968458973</v>
      </c>
      <c r="I36" s="59">
        <v>5968458973</v>
      </c>
      <c r="J36" s="59">
        <v>6021274131</v>
      </c>
      <c r="K36" s="59">
        <v>6056420861</v>
      </c>
      <c r="L36" s="59">
        <v>5996576703</v>
      </c>
      <c r="M36" s="59">
        <v>5996576703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5996576703</v>
      </c>
      <c r="W36" s="59">
        <v>3094723999</v>
      </c>
      <c r="X36" s="59">
        <v>2901852704</v>
      </c>
      <c r="Y36" s="60">
        <v>93.77</v>
      </c>
      <c r="Z36" s="61">
        <v>6189447998</v>
      </c>
    </row>
    <row r="37" spans="1:26" ht="13.5">
      <c r="A37" s="57" t="s">
        <v>54</v>
      </c>
      <c r="B37" s="18">
        <v>679423412</v>
      </c>
      <c r="C37" s="18">
        <v>0</v>
      </c>
      <c r="D37" s="58">
        <v>487515238</v>
      </c>
      <c r="E37" s="59">
        <v>487515238</v>
      </c>
      <c r="F37" s="59">
        <v>614645358</v>
      </c>
      <c r="G37" s="59">
        <v>692610261</v>
      </c>
      <c r="H37" s="59">
        <v>780790957</v>
      </c>
      <c r="I37" s="59">
        <v>780790957</v>
      </c>
      <c r="J37" s="59">
        <v>696762406</v>
      </c>
      <c r="K37" s="59">
        <v>689798729</v>
      </c>
      <c r="L37" s="59">
        <v>582747900</v>
      </c>
      <c r="M37" s="59">
        <v>582747900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582747900</v>
      </c>
      <c r="W37" s="59">
        <v>243757619</v>
      </c>
      <c r="X37" s="59">
        <v>338990281</v>
      </c>
      <c r="Y37" s="60">
        <v>139.07</v>
      </c>
      <c r="Z37" s="61">
        <v>487515238</v>
      </c>
    </row>
    <row r="38" spans="1:26" ht="13.5">
      <c r="A38" s="57" t="s">
        <v>55</v>
      </c>
      <c r="B38" s="18">
        <v>1655409655</v>
      </c>
      <c r="C38" s="18">
        <v>0</v>
      </c>
      <c r="D38" s="58">
        <v>1825352147</v>
      </c>
      <c r="E38" s="59">
        <v>1825352147</v>
      </c>
      <c r="F38" s="59">
        <v>1629677582</v>
      </c>
      <c r="G38" s="59">
        <v>1630566320</v>
      </c>
      <c r="H38" s="59">
        <v>1651873622</v>
      </c>
      <c r="I38" s="59">
        <v>1651873622</v>
      </c>
      <c r="J38" s="59">
        <v>1639309408</v>
      </c>
      <c r="K38" s="59">
        <v>1627037437</v>
      </c>
      <c r="L38" s="59">
        <v>1617148685</v>
      </c>
      <c r="M38" s="59">
        <v>1617148685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1617148685</v>
      </c>
      <c r="W38" s="59">
        <v>912676074</v>
      </c>
      <c r="X38" s="59">
        <v>704472611</v>
      </c>
      <c r="Y38" s="60">
        <v>77.19</v>
      </c>
      <c r="Z38" s="61">
        <v>1825352147</v>
      </c>
    </row>
    <row r="39" spans="1:26" ht="13.5">
      <c r="A39" s="57" t="s">
        <v>56</v>
      </c>
      <c r="B39" s="18">
        <v>4182739859</v>
      </c>
      <c r="C39" s="18">
        <v>0</v>
      </c>
      <c r="D39" s="58">
        <v>4497655436</v>
      </c>
      <c r="E39" s="59">
        <v>4514980436</v>
      </c>
      <c r="F39" s="59">
        <v>4132414994</v>
      </c>
      <c r="G39" s="59">
        <v>4668469653</v>
      </c>
      <c r="H39" s="59">
        <v>4646035152</v>
      </c>
      <c r="I39" s="59">
        <v>4646035152</v>
      </c>
      <c r="J39" s="59">
        <v>4660149422</v>
      </c>
      <c r="K39" s="59">
        <v>4630408381</v>
      </c>
      <c r="L39" s="59">
        <v>4507121574</v>
      </c>
      <c r="M39" s="59">
        <v>4507121574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4507121574</v>
      </c>
      <c r="W39" s="59">
        <v>2257490218</v>
      </c>
      <c r="X39" s="59">
        <v>2249631356</v>
      </c>
      <c r="Y39" s="60">
        <v>99.65</v>
      </c>
      <c r="Z39" s="61">
        <v>4514980436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279176109</v>
      </c>
      <c r="C42" s="18">
        <v>0</v>
      </c>
      <c r="D42" s="58">
        <v>274979794</v>
      </c>
      <c r="E42" s="59">
        <v>292304794</v>
      </c>
      <c r="F42" s="59">
        <v>62487</v>
      </c>
      <c r="G42" s="59">
        <v>-68424313</v>
      </c>
      <c r="H42" s="59">
        <v>139171378</v>
      </c>
      <c r="I42" s="59">
        <v>70809552</v>
      </c>
      <c r="J42" s="59">
        <v>58099612</v>
      </c>
      <c r="K42" s="59">
        <v>-7542162</v>
      </c>
      <c r="L42" s="59">
        <v>-15850359</v>
      </c>
      <c r="M42" s="59">
        <v>34707091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105516643</v>
      </c>
      <c r="W42" s="59">
        <v>183461957</v>
      </c>
      <c r="X42" s="59">
        <v>-77945314</v>
      </c>
      <c r="Y42" s="60">
        <v>-42.49</v>
      </c>
      <c r="Z42" s="61">
        <v>292304794</v>
      </c>
    </row>
    <row r="43" spans="1:26" ht="13.5">
      <c r="A43" s="57" t="s">
        <v>59</v>
      </c>
      <c r="B43" s="18">
        <v>-656248951</v>
      </c>
      <c r="C43" s="18">
        <v>0</v>
      </c>
      <c r="D43" s="58">
        <v>-408386329</v>
      </c>
      <c r="E43" s="59">
        <v>-609701413</v>
      </c>
      <c r="F43" s="59">
        <v>-62486</v>
      </c>
      <c r="G43" s="59">
        <v>-52243863</v>
      </c>
      <c r="H43" s="59">
        <v>-46702266</v>
      </c>
      <c r="I43" s="59">
        <v>-99008615</v>
      </c>
      <c r="J43" s="59">
        <v>-51522222</v>
      </c>
      <c r="K43" s="59">
        <v>-36174366</v>
      </c>
      <c r="L43" s="59">
        <v>-40033813</v>
      </c>
      <c r="M43" s="59">
        <v>-127730401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-226739016</v>
      </c>
      <c r="W43" s="59">
        <v>-108928969</v>
      </c>
      <c r="X43" s="59">
        <v>-117810047</v>
      </c>
      <c r="Y43" s="60">
        <v>108.15</v>
      </c>
      <c r="Z43" s="61">
        <v>-609701413</v>
      </c>
    </row>
    <row r="44" spans="1:26" ht="13.5">
      <c r="A44" s="57" t="s">
        <v>60</v>
      </c>
      <c r="B44" s="18">
        <v>316892236</v>
      </c>
      <c r="C44" s="18">
        <v>0</v>
      </c>
      <c r="D44" s="58">
        <v>85834916</v>
      </c>
      <c r="E44" s="59">
        <v>85834916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-83366744</v>
      </c>
      <c r="M44" s="59">
        <v>-83366744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-83366744</v>
      </c>
      <c r="W44" s="59">
        <v>-89863122</v>
      </c>
      <c r="X44" s="59">
        <v>6496378</v>
      </c>
      <c r="Y44" s="60">
        <v>-7.23</v>
      </c>
      <c r="Z44" s="61">
        <v>85834916</v>
      </c>
    </row>
    <row r="45" spans="1:26" ht="13.5">
      <c r="A45" s="69" t="s">
        <v>61</v>
      </c>
      <c r="B45" s="21">
        <v>229099915</v>
      </c>
      <c r="C45" s="21">
        <v>0</v>
      </c>
      <c r="D45" s="98">
        <v>195800712</v>
      </c>
      <c r="E45" s="99">
        <v>195800712</v>
      </c>
      <c r="F45" s="99">
        <v>230831498</v>
      </c>
      <c r="G45" s="99">
        <v>110163322</v>
      </c>
      <c r="H45" s="99">
        <v>202632434</v>
      </c>
      <c r="I45" s="99">
        <v>202632434</v>
      </c>
      <c r="J45" s="99">
        <v>209209824</v>
      </c>
      <c r="K45" s="99">
        <v>165493296</v>
      </c>
      <c r="L45" s="99">
        <v>26242380</v>
      </c>
      <c r="M45" s="99">
        <v>26242380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26242380</v>
      </c>
      <c r="W45" s="99">
        <v>412032281</v>
      </c>
      <c r="X45" s="99">
        <v>-385789901</v>
      </c>
      <c r="Y45" s="100">
        <v>-93.63</v>
      </c>
      <c r="Z45" s="101">
        <v>195800712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123829016</v>
      </c>
      <c r="C49" s="51">
        <v>0</v>
      </c>
      <c r="D49" s="128">
        <v>25371362</v>
      </c>
      <c r="E49" s="53">
        <v>18316664</v>
      </c>
      <c r="F49" s="53">
        <v>0</v>
      </c>
      <c r="G49" s="53">
        <v>0</v>
      </c>
      <c r="H49" s="53">
        <v>0</v>
      </c>
      <c r="I49" s="53">
        <v>154773516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322290558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94376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94376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90.18960505471199</v>
      </c>
      <c r="C58" s="5">
        <f>IF(C67=0,0,+(C76/C67)*100)</f>
        <v>0</v>
      </c>
      <c r="D58" s="6">
        <f aca="true" t="shared" si="6" ref="D58:Z58">IF(D67=0,0,+(D76/D67)*100)</f>
        <v>97.80000061918528</v>
      </c>
      <c r="E58" s="7">
        <f t="shared" si="6"/>
        <v>97.80000061918528</v>
      </c>
      <c r="F58" s="7">
        <f t="shared" si="6"/>
        <v>6.766403538089293</v>
      </c>
      <c r="G58" s="7">
        <f t="shared" si="6"/>
        <v>193.05609001642395</v>
      </c>
      <c r="H58" s="7">
        <f t="shared" si="6"/>
        <v>137.4941176528378</v>
      </c>
      <c r="I58" s="7">
        <f t="shared" si="6"/>
        <v>46.809252025543</v>
      </c>
      <c r="J58" s="7">
        <f t="shared" si="6"/>
        <v>187.50734318657592</v>
      </c>
      <c r="K58" s="7">
        <f t="shared" si="6"/>
        <v>135.81108114630177</v>
      </c>
      <c r="L58" s="7">
        <f t="shared" si="6"/>
        <v>124.6183637207521</v>
      </c>
      <c r="M58" s="7">
        <f t="shared" si="6"/>
        <v>148.70289429936764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71.80170211952822</v>
      </c>
      <c r="W58" s="7">
        <f t="shared" si="6"/>
        <v>79.79028388006716</v>
      </c>
      <c r="X58" s="7">
        <f t="shared" si="6"/>
        <v>0</v>
      </c>
      <c r="Y58" s="7">
        <f t="shared" si="6"/>
        <v>0</v>
      </c>
      <c r="Z58" s="8">
        <f t="shared" si="6"/>
        <v>97.80000061918528</v>
      </c>
    </row>
    <row r="59" spans="1:26" ht="13.5">
      <c r="A59" s="36" t="s">
        <v>31</v>
      </c>
      <c r="B59" s="9">
        <f aca="true" t="shared" si="7" ref="B59:Z66">IF(B68=0,0,+(B77/B68)*100)</f>
        <v>98.51862914506592</v>
      </c>
      <c r="C59" s="9">
        <f t="shared" si="7"/>
        <v>0</v>
      </c>
      <c r="D59" s="2">
        <f t="shared" si="7"/>
        <v>97.80000014910208</v>
      </c>
      <c r="E59" s="10">
        <f t="shared" si="7"/>
        <v>97.80000014910208</v>
      </c>
      <c r="F59" s="10">
        <f t="shared" si="7"/>
        <v>0</v>
      </c>
      <c r="G59" s="10">
        <f t="shared" si="7"/>
        <v>-668.4249425631996</v>
      </c>
      <c r="H59" s="10">
        <f t="shared" si="7"/>
        <v>5267.806140575143</v>
      </c>
      <c r="I59" s="10">
        <f t="shared" si="7"/>
        <v>26.32785643155505</v>
      </c>
      <c r="J59" s="10">
        <f t="shared" si="7"/>
        <v>-970.592073841102</v>
      </c>
      <c r="K59" s="10">
        <f t="shared" si="7"/>
        <v>-7669.125902541916</v>
      </c>
      <c r="L59" s="10">
        <f t="shared" si="7"/>
        <v>-3549.0490916719764</v>
      </c>
      <c r="M59" s="10">
        <f t="shared" si="7"/>
        <v>-1441.1533744993505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51.882439176775485</v>
      </c>
      <c r="W59" s="10">
        <f t="shared" si="7"/>
        <v>56.949856905099374</v>
      </c>
      <c r="X59" s="10">
        <f t="shared" si="7"/>
        <v>0</v>
      </c>
      <c r="Y59" s="10">
        <f t="shared" si="7"/>
        <v>0</v>
      </c>
      <c r="Z59" s="11">
        <f t="shared" si="7"/>
        <v>97.80000014910208</v>
      </c>
    </row>
    <row r="60" spans="1:26" ht="13.5">
      <c r="A60" s="37" t="s">
        <v>32</v>
      </c>
      <c r="B60" s="12">
        <f t="shared" si="7"/>
        <v>88.583880704626</v>
      </c>
      <c r="C60" s="12">
        <f t="shared" si="7"/>
        <v>0</v>
      </c>
      <c r="D60" s="3">
        <f t="shared" si="7"/>
        <v>97.80000084051504</v>
      </c>
      <c r="E60" s="13">
        <f t="shared" si="7"/>
        <v>97.80000084051504</v>
      </c>
      <c r="F60" s="13">
        <f t="shared" si="7"/>
        <v>12.524949455791415</v>
      </c>
      <c r="G60" s="13">
        <f t="shared" si="7"/>
        <v>129.70813393086019</v>
      </c>
      <c r="H60" s="13">
        <f t="shared" si="7"/>
        <v>116.68601710114083</v>
      </c>
      <c r="I60" s="13">
        <f t="shared" si="7"/>
        <v>56.817416175266146</v>
      </c>
      <c r="J60" s="13">
        <f t="shared" si="7"/>
        <v>135.3735604036795</v>
      </c>
      <c r="K60" s="13">
        <f t="shared" si="7"/>
        <v>117.95743760663626</v>
      </c>
      <c r="L60" s="13">
        <f t="shared" si="7"/>
        <v>112.3517001376214</v>
      </c>
      <c r="M60" s="13">
        <f t="shared" si="7"/>
        <v>121.85176163644171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78.20128012395216</v>
      </c>
      <c r="W60" s="13">
        <f t="shared" si="7"/>
        <v>86.36693659690519</v>
      </c>
      <c r="X60" s="13">
        <f t="shared" si="7"/>
        <v>0</v>
      </c>
      <c r="Y60" s="13">
        <f t="shared" si="7"/>
        <v>0</v>
      </c>
      <c r="Z60" s="14">
        <f t="shared" si="7"/>
        <v>97.80000084051504</v>
      </c>
    </row>
    <row r="61" spans="1:26" ht="13.5">
      <c r="A61" s="38" t="s">
        <v>113</v>
      </c>
      <c r="B61" s="12">
        <f t="shared" si="7"/>
        <v>123.37612829732672</v>
      </c>
      <c r="C61" s="12">
        <f t="shared" si="7"/>
        <v>0</v>
      </c>
      <c r="D61" s="3">
        <f t="shared" si="7"/>
        <v>97.79999996286296</v>
      </c>
      <c r="E61" s="13">
        <f t="shared" si="7"/>
        <v>97.79999996286296</v>
      </c>
      <c r="F61" s="13">
        <f t="shared" si="7"/>
        <v>36.328841719108915</v>
      </c>
      <c r="G61" s="13">
        <f t="shared" si="7"/>
        <v>96.00890025885208</v>
      </c>
      <c r="H61" s="13">
        <f t="shared" si="7"/>
        <v>100</v>
      </c>
      <c r="I61" s="13">
        <f t="shared" si="7"/>
        <v>82.05125908636137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90.43368808883085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97.79999996286296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97.8000008045507</v>
      </c>
      <c r="E62" s="13">
        <f t="shared" si="7"/>
        <v>97.8000008045507</v>
      </c>
      <c r="F62" s="13">
        <f t="shared" si="7"/>
        <v>100.24909673118113</v>
      </c>
      <c r="G62" s="13">
        <f t="shared" si="7"/>
        <v>100</v>
      </c>
      <c r="H62" s="13">
        <f t="shared" si="7"/>
        <v>100</v>
      </c>
      <c r="I62" s="13">
        <f t="shared" si="7"/>
        <v>100.07056567841897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100.03847830528582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97.8000008045507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97.80000495907748</v>
      </c>
      <c r="E63" s="13">
        <f t="shared" si="7"/>
        <v>97.80000495907748</v>
      </c>
      <c r="F63" s="13">
        <f t="shared" si="7"/>
        <v>0</v>
      </c>
      <c r="G63" s="13">
        <f t="shared" si="7"/>
        <v>-376.4315377688401</v>
      </c>
      <c r="H63" s="13">
        <f t="shared" si="7"/>
        <v>-1235.3719148523494</v>
      </c>
      <c r="I63" s="13">
        <f t="shared" si="7"/>
        <v>18.59881244644881</v>
      </c>
      <c r="J63" s="13">
        <f t="shared" si="7"/>
        <v>-996.9924863364661</v>
      </c>
      <c r="K63" s="13">
        <f t="shared" si="7"/>
        <v>-401.53968688275893</v>
      </c>
      <c r="L63" s="13">
        <f t="shared" si="7"/>
        <v>-257.2030078256002</v>
      </c>
      <c r="M63" s="13">
        <f t="shared" si="7"/>
        <v>-546.0220949479555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42.81866835783681</v>
      </c>
      <c r="W63" s="13">
        <f t="shared" si="7"/>
        <v>48.363210948650476</v>
      </c>
      <c r="X63" s="13">
        <f t="shared" si="7"/>
        <v>0</v>
      </c>
      <c r="Y63" s="13">
        <f t="shared" si="7"/>
        <v>0</v>
      </c>
      <c r="Z63" s="14">
        <f t="shared" si="7"/>
        <v>97.80000495907748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97.80000532424141</v>
      </c>
      <c r="E64" s="13">
        <f t="shared" si="7"/>
        <v>97.80000532424141</v>
      </c>
      <c r="F64" s="13">
        <f t="shared" si="7"/>
        <v>0</v>
      </c>
      <c r="G64" s="13">
        <f t="shared" si="7"/>
        <v>-94.5083557200001</v>
      </c>
      <c r="H64" s="13">
        <f t="shared" si="7"/>
        <v>-1263.1658000524337</v>
      </c>
      <c r="I64" s="13">
        <f t="shared" si="7"/>
        <v>15.484926636202212</v>
      </c>
      <c r="J64" s="13">
        <f t="shared" si="7"/>
        <v>-917.0314524220022</v>
      </c>
      <c r="K64" s="13">
        <f t="shared" si="7"/>
        <v>-185.61326398463024</v>
      </c>
      <c r="L64" s="13">
        <f t="shared" si="7"/>
        <v>-217.29131833737668</v>
      </c>
      <c r="M64" s="13">
        <f t="shared" si="7"/>
        <v>-372.2328988535038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37.413349290355015</v>
      </c>
      <c r="W64" s="13">
        <f t="shared" si="7"/>
        <v>46.05352822840623</v>
      </c>
      <c r="X64" s="13">
        <f t="shared" si="7"/>
        <v>0</v>
      </c>
      <c r="Y64" s="13">
        <f t="shared" si="7"/>
        <v>0</v>
      </c>
      <c r="Z64" s="14">
        <f t="shared" si="7"/>
        <v>97.80000532424141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92.14863516730229</v>
      </c>
      <c r="C66" s="15">
        <f t="shared" si="7"/>
        <v>0</v>
      </c>
      <c r="D66" s="4">
        <f t="shared" si="7"/>
        <v>97.79998839628598</v>
      </c>
      <c r="E66" s="16">
        <f t="shared" si="7"/>
        <v>97.79998839628598</v>
      </c>
      <c r="F66" s="16">
        <f t="shared" si="7"/>
        <v>0</v>
      </c>
      <c r="G66" s="16">
        <f t="shared" si="7"/>
        <v>100.00008238168753</v>
      </c>
      <c r="H66" s="16">
        <f t="shared" si="7"/>
        <v>99.9998405363083</v>
      </c>
      <c r="I66" s="16">
        <f t="shared" si="7"/>
        <v>65.07415098841474</v>
      </c>
      <c r="J66" s="16">
        <f t="shared" si="7"/>
        <v>99.99991455927109</v>
      </c>
      <c r="K66" s="16">
        <f t="shared" si="7"/>
        <v>100</v>
      </c>
      <c r="L66" s="16">
        <f t="shared" si="7"/>
        <v>100.0001092786299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83.26652777161507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97.79998839628598</v>
      </c>
    </row>
    <row r="67" spans="1:26" ht="13.5" hidden="1">
      <c r="A67" s="40" t="s">
        <v>119</v>
      </c>
      <c r="B67" s="23">
        <v>1560124652</v>
      </c>
      <c r="C67" s="23"/>
      <c r="D67" s="24">
        <v>1853726249</v>
      </c>
      <c r="E67" s="25">
        <v>1853726249</v>
      </c>
      <c r="F67" s="25">
        <v>623617048</v>
      </c>
      <c r="G67" s="25">
        <v>78596857</v>
      </c>
      <c r="H67" s="25">
        <v>148612021</v>
      </c>
      <c r="I67" s="25">
        <v>850825926</v>
      </c>
      <c r="J67" s="25">
        <v>89548998</v>
      </c>
      <c r="K67" s="25">
        <v>91850335</v>
      </c>
      <c r="L67" s="25">
        <v>95114254</v>
      </c>
      <c r="M67" s="25">
        <v>276513587</v>
      </c>
      <c r="N67" s="25"/>
      <c r="O67" s="25"/>
      <c r="P67" s="25"/>
      <c r="Q67" s="25"/>
      <c r="R67" s="25"/>
      <c r="S67" s="25"/>
      <c r="T67" s="25"/>
      <c r="U67" s="25"/>
      <c r="V67" s="25">
        <v>1127339513</v>
      </c>
      <c r="W67" s="25">
        <v>1154400530</v>
      </c>
      <c r="X67" s="25"/>
      <c r="Y67" s="24"/>
      <c r="Z67" s="26">
        <v>1853726249</v>
      </c>
    </row>
    <row r="68" spans="1:26" ht="13.5" hidden="1">
      <c r="A68" s="36" t="s">
        <v>31</v>
      </c>
      <c r="B68" s="18">
        <v>245517386</v>
      </c>
      <c r="C68" s="18"/>
      <c r="D68" s="19">
        <v>305830748</v>
      </c>
      <c r="E68" s="20">
        <v>305830748</v>
      </c>
      <c r="F68" s="20">
        <v>285729855</v>
      </c>
      <c r="G68" s="20">
        <v>-6283428</v>
      </c>
      <c r="H68" s="20">
        <v>602354</v>
      </c>
      <c r="I68" s="20">
        <v>280048781</v>
      </c>
      <c r="J68" s="20">
        <v>-4258658</v>
      </c>
      <c r="K68" s="20">
        <v>-212871</v>
      </c>
      <c r="L68" s="20">
        <v>-321745</v>
      </c>
      <c r="M68" s="20">
        <v>-4793274</v>
      </c>
      <c r="N68" s="20"/>
      <c r="O68" s="20"/>
      <c r="P68" s="20"/>
      <c r="Q68" s="20"/>
      <c r="R68" s="20"/>
      <c r="S68" s="20"/>
      <c r="T68" s="20"/>
      <c r="U68" s="20"/>
      <c r="V68" s="20">
        <v>275255507</v>
      </c>
      <c r="W68" s="20">
        <v>262601601</v>
      </c>
      <c r="X68" s="20"/>
      <c r="Y68" s="19"/>
      <c r="Z68" s="22">
        <v>305830748</v>
      </c>
    </row>
    <row r="69" spans="1:26" ht="13.5" hidden="1">
      <c r="A69" s="37" t="s">
        <v>32</v>
      </c>
      <c r="B69" s="18">
        <v>1296099210</v>
      </c>
      <c r="C69" s="18"/>
      <c r="D69" s="19">
        <v>1531917858</v>
      </c>
      <c r="E69" s="20">
        <v>1531917858</v>
      </c>
      <c r="F69" s="20">
        <v>336899132</v>
      </c>
      <c r="G69" s="20">
        <v>83666423</v>
      </c>
      <c r="H69" s="20">
        <v>147382565</v>
      </c>
      <c r="I69" s="20">
        <v>567948120</v>
      </c>
      <c r="J69" s="20">
        <v>92637254</v>
      </c>
      <c r="K69" s="20">
        <v>91073027</v>
      </c>
      <c r="L69" s="20">
        <v>94520907</v>
      </c>
      <c r="M69" s="20">
        <v>278231188</v>
      </c>
      <c r="N69" s="20"/>
      <c r="O69" s="20"/>
      <c r="P69" s="20"/>
      <c r="Q69" s="20"/>
      <c r="R69" s="20"/>
      <c r="S69" s="20"/>
      <c r="T69" s="20"/>
      <c r="U69" s="20"/>
      <c r="V69" s="20">
        <v>846179308</v>
      </c>
      <c r="W69" s="20">
        <v>882051975</v>
      </c>
      <c r="X69" s="20"/>
      <c r="Y69" s="19"/>
      <c r="Z69" s="22">
        <v>1531917858</v>
      </c>
    </row>
    <row r="70" spans="1:26" ht="13.5" hidden="1">
      <c r="A70" s="38" t="s">
        <v>113</v>
      </c>
      <c r="B70" s="18">
        <v>930597348</v>
      </c>
      <c r="C70" s="18"/>
      <c r="D70" s="19">
        <v>1066320982</v>
      </c>
      <c r="E70" s="20">
        <v>1066320982</v>
      </c>
      <c r="F70" s="20">
        <v>73912106</v>
      </c>
      <c r="G70" s="20">
        <v>75167252</v>
      </c>
      <c r="H70" s="20">
        <v>129829866</v>
      </c>
      <c r="I70" s="20">
        <v>278909224</v>
      </c>
      <c r="J70" s="20">
        <v>84046660</v>
      </c>
      <c r="K70" s="20">
        <v>78450449</v>
      </c>
      <c r="L70" s="20">
        <v>81895588</v>
      </c>
      <c r="M70" s="20">
        <v>244392697</v>
      </c>
      <c r="N70" s="20"/>
      <c r="O70" s="20"/>
      <c r="P70" s="20"/>
      <c r="Q70" s="20"/>
      <c r="R70" s="20"/>
      <c r="S70" s="20"/>
      <c r="T70" s="20"/>
      <c r="U70" s="20"/>
      <c r="V70" s="20">
        <v>523301921</v>
      </c>
      <c r="W70" s="20">
        <v>532157039</v>
      </c>
      <c r="X70" s="20"/>
      <c r="Y70" s="19"/>
      <c r="Z70" s="22">
        <v>1066320982</v>
      </c>
    </row>
    <row r="71" spans="1:26" ht="13.5" hidden="1">
      <c r="A71" s="38" t="s">
        <v>114</v>
      </c>
      <c r="B71" s="18">
        <v>193864306</v>
      </c>
      <c r="C71" s="18"/>
      <c r="D71" s="19">
        <v>246100090</v>
      </c>
      <c r="E71" s="20">
        <v>246100090</v>
      </c>
      <c r="F71" s="20">
        <v>15306905</v>
      </c>
      <c r="G71" s="20">
        <v>19354904</v>
      </c>
      <c r="H71" s="20">
        <v>19371541</v>
      </c>
      <c r="I71" s="20">
        <v>54033350</v>
      </c>
      <c r="J71" s="20">
        <v>11693857</v>
      </c>
      <c r="K71" s="20">
        <v>17260150</v>
      </c>
      <c r="L71" s="20">
        <v>16104845</v>
      </c>
      <c r="M71" s="20">
        <v>45058852</v>
      </c>
      <c r="N71" s="20"/>
      <c r="O71" s="20"/>
      <c r="P71" s="20"/>
      <c r="Q71" s="20"/>
      <c r="R71" s="20"/>
      <c r="S71" s="20"/>
      <c r="T71" s="20"/>
      <c r="U71" s="20"/>
      <c r="V71" s="20">
        <v>99092202</v>
      </c>
      <c r="W71" s="20">
        <v>122310297</v>
      </c>
      <c r="X71" s="20"/>
      <c r="Y71" s="19"/>
      <c r="Z71" s="22">
        <v>246100090</v>
      </c>
    </row>
    <row r="72" spans="1:26" ht="13.5" hidden="1">
      <c r="A72" s="38" t="s">
        <v>115</v>
      </c>
      <c r="B72" s="18">
        <v>84165748</v>
      </c>
      <c r="C72" s="18"/>
      <c r="D72" s="19">
        <v>108044289</v>
      </c>
      <c r="E72" s="20">
        <v>108044289</v>
      </c>
      <c r="F72" s="20">
        <v>111960669</v>
      </c>
      <c r="G72" s="20">
        <v>-2390873</v>
      </c>
      <c r="H72" s="20">
        <v>-907412</v>
      </c>
      <c r="I72" s="20">
        <v>108662384</v>
      </c>
      <c r="J72" s="20">
        <v>-1464665</v>
      </c>
      <c r="K72" s="20">
        <v>-1436331</v>
      </c>
      <c r="L72" s="20">
        <v>-1568442</v>
      </c>
      <c r="M72" s="20">
        <v>-4469438</v>
      </c>
      <c r="N72" s="20"/>
      <c r="O72" s="20"/>
      <c r="P72" s="20"/>
      <c r="Q72" s="20"/>
      <c r="R72" s="20"/>
      <c r="S72" s="20"/>
      <c r="T72" s="20"/>
      <c r="U72" s="20"/>
      <c r="V72" s="20">
        <v>104192946</v>
      </c>
      <c r="W72" s="20">
        <v>109243491</v>
      </c>
      <c r="X72" s="20"/>
      <c r="Y72" s="19"/>
      <c r="Z72" s="22">
        <v>108044289</v>
      </c>
    </row>
    <row r="73" spans="1:26" ht="13.5" hidden="1">
      <c r="A73" s="38" t="s">
        <v>116</v>
      </c>
      <c r="B73" s="18">
        <v>87429139</v>
      </c>
      <c r="C73" s="18"/>
      <c r="D73" s="19">
        <v>111452497</v>
      </c>
      <c r="E73" s="20">
        <v>111452497</v>
      </c>
      <c r="F73" s="20">
        <v>135719452</v>
      </c>
      <c r="G73" s="20">
        <v>-8464860</v>
      </c>
      <c r="H73" s="20">
        <v>-915440</v>
      </c>
      <c r="I73" s="20">
        <v>126339152</v>
      </c>
      <c r="J73" s="20">
        <v>-1642608</v>
      </c>
      <c r="K73" s="20">
        <v>-3205251</v>
      </c>
      <c r="L73" s="20">
        <v>-1915094</v>
      </c>
      <c r="M73" s="20">
        <v>-6762953</v>
      </c>
      <c r="N73" s="20"/>
      <c r="O73" s="20"/>
      <c r="P73" s="20"/>
      <c r="Q73" s="20"/>
      <c r="R73" s="20"/>
      <c r="S73" s="20"/>
      <c r="T73" s="20"/>
      <c r="U73" s="20"/>
      <c r="V73" s="20">
        <v>119576199</v>
      </c>
      <c r="W73" s="20">
        <v>118341148</v>
      </c>
      <c r="X73" s="20"/>
      <c r="Y73" s="19"/>
      <c r="Z73" s="22">
        <v>111452497</v>
      </c>
    </row>
    <row r="74" spans="1:26" ht="13.5" hidden="1">
      <c r="A74" s="38" t="s">
        <v>117</v>
      </c>
      <c r="B74" s="18">
        <v>42669</v>
      </c>
      <c r="C74" s="18"/>
      <c r="D74" s="19"/>
      <c r="E74" s="20"/>
      <c r="F74" s="20"/>
      <c r="G74" s="20"/>
      <c r="H74" s="20">
        <v>4010</v>
      </c>
      <c r="I74" s="20">
        <v>4010</v>
      </c>
      <c r="J74" s="20">
        <v>4010</v>
      </c>
      <c r="K74" s="20">
        <v>4010</v>
      </c>
      <c r="L74" s="20">
        <v>4010</v>
      </c>
      <c r="M74" s="20">
        <v>12030</v>
      </c>
      <c r="N74" s="20"/>
      <c r="O74" s="20"/>
      <c r="P74" s="20"/>
      <c r="Q74" s="20"/>
      <c r="R74" s="20"/>
      <c r="S74" s="20"/>
      <c r="T74" s="20"/>
      <c r="U74" s="20"/>
      <c r="V74" s="20">
        <v>16040</v>
      </c>
      <c r="W74" s="20"/>
      <c r="X74" s="20"/>
      <c r="Y74" s="19"/>
      <c r="Z74" s="22"/>
    </row>
    <row r="75" spans="1:26" ht="13.5" hidden="1">
      <c r="A75" s="39" t="s">
        <v>118</v>
      </c>
      <c r="B75" s="27">
        <v>18508056</v>
      </c>
      <c r="C75" s="27"/>
      <c r="D75" s="28">
        <v>15977643</v>
      </c>
      <c r="E75" s="29">
        <v>15977643</v>
      </c>
      <c r="F75" s="29">
        <v>988061</v>
      </c>
      <c r="G75" s="29">
        <v>1213862</v>
      </c>
      <c r="H75" s="29">
        <v>627102</v>
      </c>
      <c r="I75" s="29">
        <v>2829025</v>
      </c>
      <c r="J75" s="29">
        <v>1170402</v>
      </c>
      <c r="K75" s="29">
        <v>990179</v>
      </c>
      <c r="L75" s="29">
        <v>915092</v>
      </c>
      <c r="M75" s="29">
        <v>3075673</v>
      </c>
      <c r="N75" s="29"/>
      <c r="O75" s="29"/>
      <c r="P75" s="29"/>
      <c r="Q75" s="29"/>
      <c r="R75" s="29"/>
      <c r="S75" s="29"/>
      <c r="T75" s="29"/>
      <c r="U75" s="29"/>
      <c r="V75" s="29">
        <v>5904698</v>
      </c>
      <c r="W75" s="29">
        <v>9746954</v>
      </c>
      <c r="X75" s="29"/>
      <c r="Y75" s="28"/>
      <c r="Z75" s="30">
        <v>15977643</v>
      </c>
    </row>
    <row r="76" spans="1:26" ht="13.5" hidden="1">
      <c r="A76" s="41" t="s">
        <v>120</v>
      </c>
      <c r="B76" s="31">
        <v>1407070262</v>
      </c>
      <c r="C76" s="31"/>
      <c r="D76" s="32">
        <v>1812944283</v>
      </c>
      <c r="E76" s="33">
        <v>1812944283</v>
      </c>
      <c r="F76" s="33">
        <v>42196446</v>
      </c>
      <c r="G76" s="33">
        <v>151736019</v>
      </c>
      <c r="H76" s="33">
        <v>204332787</v>
      </c>
      <c r="I76" s="33">
        <v>398265252</v>
      </c>
      <c r="J76" s="33">
        <v>167910947</v>
      </c>
      <c r="K76" s="33">
        <v>124742933</v>
      </c>
      <c r="L76" s="33">
        <v>118529827</v>
      </c>
      <c r="M76" s="33">
        <v>411183707</v>
      </c>
      <c r="N76" s="33"/>
      <c r="O76" s="33"/>
      <c r="P76" s="33"/>
      <c r="Q76" s="33"/>
      <c r="R76" s="33"/>
      <c r="S76" s="33"/>
      <c r="T76" s="33"/>
      <c r="U76" s="33"/>
      <c r="V76" s="33">
        <v>809448959</v>
      </c>
      <c r="W76" s="33">
        <v>921099460</v>
      </c>
      <c r="X76" s="33"/>
      <c r="Y76" s="32"/>
      <c r="Z76" s="34">
        <v>1812944283</v>
      </c>
    </row>
    <row r="77" spans="1:26" ht="13.5" hidden="1">
      <c r="A77" s="36" t="s">
        <v>31</v>
      </c>
      <c r="B77" s="18">
        <v>241880363</v>
      </c>
      <c r="C77" s="18"/>
      <c r="D77" s="19">
        <v>299102472</v>
      </c>
      <c r="E77" s="20">
        <v>299102472</v>
      </c>
      <c r="F77" s="20"/>
      <c r="G77" s="20">
        <v>42000000</v>
      </c>
      <c r="H77" s="20">
        <v>31730841</v>
      </c>
      <c r="I77" s="20">
        <v>73730841</v>
      </c>
      <c r="J77" s="20">
        <v>41334197</v>
      </c>
      <c r="K77" s="20">
        <v>16325345</v>
      </c>
      <c r="L77" s="20">
        <v>11418888</v>
      </c>
      <c r="M77" s="20">
        <v>69078430</v>
      </c>
      <c r="N77" s="20"/>
      <c r="O77" s="20"/>
      <c r="P77" s="20"/>
      <c r="Q77" s="20"/>
      <c r="R77" s="20"/>
      <c r="S77" s="20"/>
      <c r="T77" s="20"/>
      <c r="U77" s="20"/>
      <c r="V77" s="20">
        <v>142809271</v>
      </c>
      <c r="W77" s="20">
        <v>149551236</v>
      </c>
      <c r="X77" s="20"/>
      <c r="Y77" s="19"/>
      <c r="Z77" s="22">
        <v>299102472</v>
      </c>
    </row>
    <row r="78" spans="1:26" ht="13.5" hidden="1">
      <c r="A78" s="37" t="s">
        <v>32</v>
      </c>
      <c r="B78" s="18">
        <v>1148134978</v>
      </c>
      <c r="C78" s="18"/>
      <c r="D78" s="19">
        <v>1498215678</v>
      </c>
      <c r="E78" s="20">
        <v>1498215678</v>
      </c>
      <c r="F78" s="20">
        <v>42196446</v>
      </c>
      <c r="G78" s="20">
        <v>108522156</v>
      </c>
      <c r="H78" s="20">
        <v>171974845</v>
      </c>
      <c r="I78" s="20">
        <v>322693447</v>
      </c>
      <c r="J78" s="20">
        <v>125406349</v>
      </c>
      <c r="K78" s="20">
        <v>107427409</v>
      </c>
      <c r="L78" s="20">
        <v>106195846</v>
      </c>
      <c r="M78" s="20">
        <v>339029604</v>
      </c>
      <c r="N78" s="20"/>
      <c r="O78" s="20"/>
      <c r="P78" s="20"/>
      <c r="Q78" s="20"/>
      <c r="R78" s="20"/>
      <c r="S78" s="20"/>
      <c r="T78" s="20"/>
      <c r="U78" s="20"/>
      <c r="V78" s="20">
        <v>661723051</v>
      </c>
      <c r="W78" s="20">
        <v>761801270</v>
      </c>
      <c r="X78" s="20"/>
      <c r="Y78" s="19"/>
      <c r="Z78" s="22">
        <v>1498215678</v>
      </c>
    </row>
    <row r="79" spans="1:26" ht="13.5" hidden="1">
      <c r="A79" s="38" t="s">
        <v>113</v>
      </c>
      <c r="B79" s="18">
        <v>1148134978</v>
      </c>
      <c r="C79" s="18"/>
      <c r="D79" s="19">
        <v>1042861920</v>
      </c>
      <c r="E79" s="20">
        <v>1042861920</v>
      </c>
      <c r="F79" s="20">
        <v>26851412</v>
      </c>
      <c r="G79" s="20">
        <v>72167252</v>
      </c>
      <c r="H79" s="20">
        <v>129829866</v>
      </c>
      <c r="I79" s="20">
        <v>228848530</v>
      </c>
      <c r="J79" s="20">
        <v>84046660</v>
      </c>
      <c r="K79" s="20">
        <v>78450449</v>
      </c>
      <c r="L79" s="20">
        <v>81895588</v>
      </c>
      <c r="M79" s="20">
        <v>244392697</v>
      </c>
      <c r="N79" s="20"/>
      <c r="O79" s="20"/>
      <c r="P79" s="20"/>
      <c r="Q79" s="20"/>
      <c r="R79" s="20"/>
      <c r="S79" s="20"/>
      <c r="T79" s="20"/>
      <c r="U79" s="20"/>
      <c r="V79" s="20">
        <v>473241227</v>
      </c>
      <c r="W79" s="20">
        <v>532157039</v>
      </c>
      <c r="X79" s="20"/>
      <c r="Y79" s="19"/>
      <c r="Z79" s="22">
        <v>1042861920</v>
      </c>
    </row>
    <row r="80" spans="1:26" ht="13.5" hidden="1">
      <c r="A80" s="38" t="s">
        <v>114</v>
      </c>
      <c r="B80" s="18"/>
      <c r="C80" s="18"/>
      <c r="D80" s="19">
        <v>240685890</v>
      </c>
      <c r="E80" s="20">
        <v>240685890</v>
      </c>
      <c r="F80" s="20">
        <v>15345034</v>
      </c>
      <c r="G80" s="20">
        <v>19354904</v>
      </c>
      <c r="H80" s="20">
        <v>19371541</v>
      </c>
      <c r="I80" s="20">
        <v>54071479</v>
      </c>
      <c r="J80" s="20">
        <v>11693857</v>
      </c>
      <c r="K80" s="20">
        <v>17260150</v>
      </c>
      <c r="L80" s="20">
        <v>16104845</v>
      </c>
      <c r="M80" s="20">
        <v>45058852</v>
      </c>
      <c r="N80" s="20"/>
      <c r="O80" s="20"/>
      <c r="P80" s="20"/>
      <c r="Q80" s="20"/>
      <c r="R80" s="20"/>
      <c r="S80" s="20"/>
      <c r="T80" s="20"/>
      <c r="U80" s="20"/>
      <c r="V80" s="20">
        <v>99130331</v>
      </c>
      <c r="W80" s="20">
        <v>122310297</v>
      </c>
      <c r="X80" s="20"/>
      <c r="Y80" s="19"/>
      <c r="Z80" s="22">
        <v>240685890</v>
      </c>
    </row>
    <row r="81" spans="1:26" ht="13.5" hidden="1">
      <c r="A81" s="38" t="s">
        <v>115</v>
      </c>
      <c r="B81" s="18"/>
      <c r="C81" s="18"/>
      <c r="D81" s="19">
        <v>105667320</v>
      </c>
      <c r="E81" s="20">
        <v>105667320</v>
      </c>
      <c r="F81" s="20"/>
      <c r="G81" s="20">
        <v>9000000</v>
      </c>
      <c r="H81" s="20">
        <v>11209913</v>
      </c>
      <c r="I81" s="20">
        <v>20209913</v>
      </c>
      <c r="J81" s="20">
        <v>14602600</v>
      </c>
      <c r="K81" s="20">
        <v>5767439</v>
      </c>
      <c r="L81" s="20">
        <v>4034080</v>
      </c>
      <c r="M81" s="20">
        <v>24404119</v>
      </c>
      <c r="N81" s="20"/>
      <c r="O81" s="20"/>
      <c r="P81" s="20"/>
      <c r="Q81" s="20"/>
      <c r="R81" s="20"/>
      <c r="S81" s="20"/>
      <c r="T81" s="20"/>
      <c r="U81" s="20"/>
      <c r="V81" s="20">
        <v>44614032</v>
      </c>
      <c r="W81" s="20">
        <v>52833660</v>
      </c>
      <c r="X81" s="20"/>
      <c r="Y81" s="19"/>
      <c r="Z81" s="22">
        <v>105667320</v>
      </c>
    </row>
    <row r="82" spans="1:26" ht="13.5" hidden="1">
      <c r="A82" s="38" t="s">
        <v>116</v>
      </c>
      <c r="B82" s="18"/>
      <c r="C82" s="18"/>
      <c r="D82" s="19">
        <v>109000548</v>
      </c>
      <c r="E82" s="20">
        <v>109000548</v>
      </c>
      <c r="F82" s="20"/>
      <c r="G82" s="20">
        <v>8000000</v>
      </c>
      <c r="H82" s="20">
        <v>11563525</v>
      </c>
      <c r="I82" s="20">
        <v>19563525</v>
      </c>
      <c r="J82" s="20">
        <v>15063232</v>
      </c>
      <c r="K82" s="20">
        <v>5949371</v>
      </c>
      <c r="L82" s="20">
        <v>4161333</v>
      </c>
      <c r="M82" s="20">
        <v>25173936</v>
      </c>
      <c r="N82" s="20"/>
      <c r="O82" s="20"/>
      <c r="P82" s="20"/>
      <c r="Q82" s="20"/>
      <c r="R82" s="20"/>
      <c r="S82" s="20"/>
      <c r="T82" s="20"/>
      <c r="U82" s="20"/>
      <c r="V82" s="20">
        <v>44737461</v>
      </c>
      <c r="W82" s="20">
        <v>54500274</v>
      </c>
      <c r="X82" s="20"/>
      <c r="Y82" s="19"/>
      <c r="Z82" s="22">
        <v>109000548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17054921</v>
      </c>
      <c r="C84" s="27"/>
      <c r="D84" s="28">
        <v>15626133</v>
      </c>
      <c r="E84" s="29">
        <v>15626133</v>
      </c>
      <c r="F84" s="29"/>
      <c r="G84" s="29">
        <v>1213863</v>
      </c>
      <c r="H84" s="29">
        <v>627101</v>
      </c>
      <c r="I84" s="29">
        <v>1840964</v>
      </c>
      <c r="J84" s="29">
        <v>1170401</v>
      </c>
      <c r="K84" s="29">
        <v>990179</v>
      </c>
      <c r="L84" s="29">
        <v>915093</v>
      </c>
      <c r="M84" s="29">
        <v>3075673</v>
      </c>
      <c r="N84" s="29"/>
      <c r="O84" s="29"/>
      <c r="P84" s="29"/>
      <c r="Q84" s="29"/>
      <c r="R84" s="29"/>
      <c r="S84" s="29"/>
      <c r="T84" s="29"/>
      <c r="U84" s="29"/>
      <c r="V84" s="29">
        <v>4916637</v>
      </c>
      <c r="W84" s="29">
        <v>9746954</v>
      </c>
      <c r="X84" s="29"/>
      <c r="Y84" s="28"/>
      <c r="Z84" s="30">
        <v>15626133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309988787</v>
      </c>
      <c r="C5" s="18">
        <v>0</v>
      </c>
      <c r="D5" s="58">
        <v>329306916</v>
      </c>
      <c r="E5" s="59">
        <v>329306916</v>
      </c>
      <c r="F5" s="59">
        <v>92425118</v>
      </c>
      <c r="G5" s="59">
        <v>22092318</v>
      </c>
      <c r="H5" s="59">
        <v>21031426</v>
      </c>
      <c r="I5" s="59">
        <v>135548862</v>
      </c>
      <c r="J5" s="59">
        <v>21721619</v>
      </c>
      <c r="K5" s="59">
        <v>22639399</v>
      </c>
      <c r="L5" s="59">
        <v>22221051</v>
      </c>
      <c r="M5" s="59">
        <v>66582069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202130931</v>
      </c>
      <c r="W5" s="59">
        <v>170278266</v>
      </c>
      <c r="X5" s="59">
        <v>31852665</v>
      </c>
      <c r="Y5" s="60">
        <v>18.71</v>
      </c>
      <c r="Z5" s="61">
        <v>329306916</v>
      </c>
    </row>
    <row r="6" spans="1:26" ht="13.5">
      <c r="A6" s="57" t="s">
        <v>32</v>
      </c>
      <c r="B6" s="18">
        <v>862001444</v>
      </c>
      <c r="C6" s="18">
        <v>0</v>
      </c>
      <c r="D6" s="58">
        <v>937772339</v>
      </c>
      <c r="E6" s="59">
        <v>937772339</v>
      </c>
      <c r="F6" s="59">
        <v>76292294</v>
      </c>
      <c r="G6" s="59">
        <v>87166960</v>
      </c>
      <c r="H6" s="59">
        <v>76254985</v>
      </c>
      <c r="I6" s="59">
        <v>239714239</v>
      </c>
      <c r="J6" s="59">
        <v>74276112</v>
      </c>
      <c r="K6" s="59">
        <v>76542204</v>
      </c>
      <c r="L6" s="59">
        <v>51818036</v>
      </c>
      <c r="M6" s="59">
        <v>202636352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442350591</v>
      </c>
      <c r="W6" s="59">
        <v>484904023</v>
      </c>
      <c r="X6" s="59">
        <v>-42553432</v>
      </c>
      <c r="Y6" s="60">
        <v>-8.78</v>
      </c>
      <c r="Z6" s="61">
        <v>937772339</v>
      </c>
    </row>
    <row r="7" spans="1:26" ht="13.5">
      <c r="A7" s="57" t="s">
        <v>33</v>
      </c>
      <c r="B7" s="18">
        <v>54494537</v>
      </c>
      <c r="C7" s="18">
        <v>0</v>
      </c>
      <c r="D7" s="58">
        <v>45500783</v>
      </c>
      <c r="E7" s="59">
        <v>45500783</v>
      </c>
      <c r="F7" s="59">
        <v>335184</v>
      </c>
      <c r="G7" s="59">
        <v>3804320</v>
      </c>
      <c r="H7" s="59">
        <v>3629048</v>
      </c>
      <c r="I7" s="59">
        <v>7768552</v>
      </c>
      <c r="J7" s="59">
        <v>3855452</v>
      </c>
      <c r="K7" s="59">
        <v>4011618</v>
      </c>
      <c r="L7" s="59">
        <v>3789036</v>
      </c>
      <c r="M7" s="59">
        <v>11656106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19424658</v>
      </c>
      <c r="W7" s="59">
        <v>23034915</v>
      </c>
      <c r="X7" s="59">
        <v>-3610257</v>
      </c>
      <c r="Y7" s="60">
        <v>-15.67</v>
      </c>
      <c r="Z7" s="61">
        <v>45500783</v>
      </c>
    </row>
    <row r="8" spans="1:26" ht="13.5">
      <c r="A8" s="57" t="s">
        <v>34</v>
      </c>
      <c r="B8" s="18">
        <v>178789966</v>
      </c>
      <c r="C8" s="18">
        <v>0</v>
      </c>
      <c r="D8" s="58">
        <v>144700001</v>
      </c>
      <c r="E8" s="59">
        <v>162729625</v>
      </c>
      <c r="F8" s="59">
        <v>55810000</v>
      </c>
      <c r="G8" s="59">
        <v>2982000</v>
      </c>
      <c r="H8" s="59">
        <v>0</v>
      </c>
      <c r="I8" s="59">
        <v>58792000</v>
      </c>
      <c r="J8" s="59">
        <v>0</v>
      </c>
      <c r="K8" s="59">
        <v>6644000</v>
      </c>
      <c r="L8" s="59">
        <v>41752000</v>
      </c>
      <c r="M8" s="59">
        <v>48396000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107188000</v>
      </c>
      <c r="W8" s="59">
        <v>128714408</v>
      </c>
      <c r="X8" s="59">
        <v>-21526408</v>
      </c>
      <c r="Y8" s="60">
        <v>-16.72</v>
      </c>
      <c r="Z8" s="61">
        <v>162729625</v>
      </c>
    </row>
    <row r="9" spans="1:26" ht="13.5">
      <c r="A9" s="57" t="s">
        <v>35</v>
      </c>
      <c r="B9" s="18">
        <v>169170825</v>
      </c>
      <c r="C9" s="18">
        <v>0</v>
      </c>
      <c r="D9" s="58">
        <v>172265897</v>
      </c>
      <c r="E9" s="59">
        <v>172265897</v>
      </c>
      <c r="F9" s="59">
        <v>2700780</v>
      </c>
      <c r="G9" s="59">
        <v>5674103</v>
      </c>
      <c r="H9" s="59">
        <v>4535969</v>
      </c>
      <c r="I9" s="59">
        <v>12910852</v>
      </c>
      <c r="J9" s="59">
        <v>5799836</v>
      </c>
      <c r="K9" s="59">
        <v>7011142</v>
      </c>
      <c r="L9" s="59">
        <v>4106566</v>
      </c>
      <c r="M9" s="59">
        <v>16917544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29828396</v>
      </c>
      <c r="W9" s="59">
        <v>89075379</v>
      </c>
      <c r="X9" s="59">
        <v>-59246983</v>
      </c>
      <c r="Y9" s="60">
        <v>-66.51</v>
      </c>
      <c r="Z9" s="61">
        <v>172265897</v>
      </c>
    </row>
    <row r="10" spans="1:26" ht="25.5">
      <c r="A10" s="62" t="s">
        <v>105</v>
      </c>
      <c r="B10" s="63">
        <f>SUM(B5:B9)</f>
        <v>1574445559</v>
      </c>
      <c r="C10" s="63">
        <f>SUM(C5:C9)</f>
        <v>0</v>
      </c>
      <c r="D10" s="64">
        <f aca="true" t="shared" si="0" ref="D10:Z10">SUM(D5:D9)</f>
        <v>1629545936</v>
      </c>
      <c r="E10" s="65">
        <f t="shared" si="0"/>
        <v>1647575560</v>
      </c>
      <c r="F10" s="65">
        <f t="shared" si="0"/>
        <v>227563376</v>
      </c>
      <c r="G10" s="65">
        <f t="shared" si="0"/>
        <v>121719701</v>
      </c>
      <c r="H10" s="65">
        <f t="shared" si="0"/>
        <v>105451428</v>
      </c>
      <c r="I10" s="65">
        <f t="shared" si="0"/>
        <v>454734505</v>
      </c>
      <c r="J10" s="65">
        <f t="shared" si="0"/>
        <v>105653019</v>
      </c>
      <c r="K10" s="65">
        <f t="shared" si="0"/>
        <v>116848363</v>
      </c>
      <c r="L10" s="65">
        <f t="shared" si="0"/>
        <v>123686689</v>
      </c>
      <c r="M10" s="65">
        <f t="shared" si="0"/>
        <v>346188071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800922576</v>
      </c>
      <c r="W10" s="65">
        <f t="shared" si="0"/>
        <v>896006991</v>
      </c>
      <c r="X10" s="65">
        <f t="shared" si="0"/>
        <v>-95084415</v>
      </c>
      <c r="Y10" s="66">
        <f>+IF(W10&lt;&gt;0,(X10/W10)*100,0)</f>
        <v>-10.612017088603274</v>
      </c>
      <c r="Z10" s="67">
        <f t="shared" si="0"/>
        <v>1647575560</v>
      </c>
    </row>
    <row r="11" spans="1:26" ht="13.5">
      <c r="A11" s="57" t="s">
        <v>36</v>
      </c>
      <c r="B11" s="18">
        <v>444578876</v>
      </c>
      <c r="C11" s="18">
        <v>0</v>
      </c>
      <c r="D11" s="58">
        <v>566807500</v>
      </c>
      <c r="E11" s="59">
        <v>566807500</v>
      </c>
      <c r="F11" s="59">
        <v>34364596</v>
      </c>
      <c r="G11" s="59">
        <v>39632952</v>
      </c>
      <c r="H11" s="59">
        <v>38404165</v>
      </c>
      <c r="I11" s="59">
        <v>112401713</v>
      </c>
      <c r="J11" s="59">
        <v>37458317</v>
      </c>
      <c r="K11" s="59">
        <v>55530450</v>
      </c>
      <c r="L11" s="59">
        <v>39444939</v>
      </c>
      <c r="M11" s="59">
        <v>132433706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244835419</v>
      </c>
      <c r="W11" s="59">
        <v>230481365</v>
      </c>
      <c r="X11" s="59">
        <v>14354054</v>
      </c>
      <c r="Y11" s="60">
        <v>6.23</v>
      </c>
      <c r="Z11" s="61">
        <v>566807500</v>
      </c>
    </row>
    <row r="12" spans="1:26" ht="13.5">
      <c r="A12" s="57" t="s">
        <v>37</v>
      </c>
      <c r="B12" s="18">
        <v>17307557</v>
      </c>
      <c r="C12" s="18">
        <v>0</v>
      </c>
      <c r="D12" s="58">
        <v>18692740</v>
      </c>
      <c r="E12" s="59">
        <v>18692740</v>
      </c>
      <c r="F12" s="59">
        <v>1409293</v>
      </c>
      <c r="G12" s="59">
        <v>1375367</v>
      </c>
      <c r="H12" s="59">
        <v>1375242</v>
      </c>
      <c r="I12" s="59">
        <v>4159902</v>
      </c>
      <c r="J12" s="59">
        <v>1375242</v>
      </c>
      <c r="K12" s="59">
        <v>1342221</v>
      </c>
      <c r="L12" s="59">
        <v>1364623</v>
      </c>
      <c r="M12" s="59">
        <v>4082086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8241988</v>
      </c>
      <c r="W12" s="59">
        <v>7601043</v>
      </c>
      <c r="X12" s="59">
        <v>640945</v>
      </c>
      <c r="Y12" s="60">
        <v>8.43</v>
      </c>
      <c r="Z12" s="61">
        <v>18692740</v>
      </c>
    </row>
    <row r="13" spans="1:26" ht="13.5">
      <c r="A13" s="57" t="s">
        <v>106</v>
      </c>
      <c r="B13" s="18">
        <v>163855631</v>
      </c>
      <c r="C13" s="18">
        <v>0</v>
      </c>
      <c r="D13" s="58">
        <v>198818727</v>
      </c>
      <c r="E13" s="59">
        <v>198818727</v>
      </c>
      <c r="F13" s="59">
        <v>0</v>
      </c>
      <c r="G13" s="59">
        <v>1489</v>
      </c>
      <c r="H13" s="59">
        <v>0</v>
      </c>
      <c r="I13" s="59">
        <v>1489</v>
      </c>
      <c r="J13" s="59">
        <v>-1489</v>
      </c>
      <c r="K13" s="59">
        <v>0</v>
      </c>
      <c r="L13" s="59">
        <v>85618977</v>
      </c>
      <c r="M13" s="59">
        <v>85617488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85618977</v>
      </c>
      <c r="W13" s="59">
        <v>99409364</v>
      </c>
      <c r="X13" s="59">
        <v>-13790387</v>
      </c>
      <c r="Y13" s="60">
        <v>-13.87</v>
      </c>
      <c r="Z13" s="61">
        <v>198818727</v>
      </c>
    </row>
    <row r="14" spans="1:26" ht="13.5">
      <c r="A14" s="57" t="s">
        <v>38</v>
      </c>
      <c r="B14" s="18">
        <v>18451262</v>
      </c>
      <c r="C14" s="18">
        <v>0</v>
      </c>
      <c r="D14" s="58">
        <v>26476730</v>
      </c>
      <c r="E14" s="59">
        <v>26476730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8730128</v>
      </c>
      <c r="M14" s="59">
        <v>8730128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8730128</v>
      </c>
      <c r="W14" s="59">
        <v>13238365</v>
      </c>
      <c r="X14" s="59">
        <v>-4508237</v>
      </c>
      <c r="Y14" s="60">
        <v>-34.05</v>
      </c>
      <c r="Z14" s="61">
        <v>26476730</v>
      </c>
    </row>
    <row r="15" spans="1:26" ht="13.5">
      <c r="A15" s="57" t="s">
        <v>39</v>
      </c>
      <c r="B15" s="18">
        <v>340010598</v>
      </c>
      <c r="C15" s="18">
        <v>0</v>
      </c>
      <c r="D15" s="58">
        <v>415190488</v>
      </c>
      <c r="E15" s="59">
        <v>415190488</v>
      </c>
      <c r="F15" s="59">
        <v>71790</v>
      </c>
      <c r="G15" s="59">
        <v>41621161</v>
      </c>
      <c r="H15" s="59">
        <v>50150743</v>
      </c>
      <c r="I15" s="59">
        <v>91843694</v>
      </c>
      <c r="J15" s="59">
        <v>27402654</v>
      </c>
      <c r="K15" s="59">
        <v>33469162</v>
      </c>
      <c r="L15" s="59">
        <v>26130507</v>
      </c>
      <c r="M15" s="59">
        <v>87002323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178846017</v>
      </c>
      <c r="W15" s="59">
        <v>168829224</v>
      </c>
      <c r="X15" s="59">
        <v>10016793</v>
      </c>
      <c r="Y15" s="60">
        <v>5.93</v>
      </c>
      <c r="Z15" s="61">
        <v>415190488</v>
      </c>
    </row>
    <row r="16" spans="1:26" ht="13.5">
      <c r="A16" s="68" t="s">
        <v>40</v>
      </c>
      <c r="B16" s="18">
        <v>6261185</v>
      </c>
      <c r="C16" s="18">
        <v>0</v>
      </c>
      <c r="D16" s="58">
        <v>9102419</v>
      </c>
      <c r="E16" s="59">
        <v>9102419</v>
      </c>
      <c r="F16" s="59">
        <v>2944720</v>
      </c>
      <c r="G16" s="59">
        <v>5020278</v>
      </c>
      <c r="H16" s="59">
        <v>0</v>
      </c>
      <c r="I16" s="59">
        <v>7964998</v>
      </c>
      <c r="J16" s="59">
        <v>139471</v>
      </c>
      <c r="K16" s="59">
        <v>60964</v>
      </c>
      <c r="L16" s="59">
        <v>60888</v>
      </c>
      <c r="M16" s="59">
        <v>261323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8226321</v>
      </c>
      <c r="W16" s="59">
        <v>3232669</v>
      </c>
      <c r="X16" s="59">
        <v>4993652</v>
      </c>
      <c r="Y16" s="60">
        <v>154.47</v>
      </c>
      <c r="Z16" s="61">
        <v>9102419</v>
      </c>
    </row>
    <row r="17" spans="1:26" ht="13.5">
      <c r="A17" s="57" t="s">
        <v>41</v>
      </c>
      <c r="B17" s="18">
        <v>365940339</v>
      </c>
      <c r="C17" s="18">
        <v>0</v>
      </c>
      <c r="D17" s="58">
        <v>481241544</v>
      </c>
      <c r="E17" s="59">
        <v>481379243</v>
      </c>
      <c r="F17" s="59">
        <v>1677855</v>
      </c>
      <c r="G17" s="59">
        <v>15184178</v>
      </c>
      <c r="H17" s="59">
        <v>17561471</v>
      </c>
      <c r="I17" s="59">
        <v>34423504</v>
      </c>
      <c r="J17" s="59">
        <v>26459798</v>
      </c>
      <c r="K17" s="59">
        <v>43439138</v>
      </c>
      <c r="L17" s="59">
        <v>22833894</v>
      </c>
      <c r="M17" s="59">
        <v>92732830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127156334</v>
      </c>
      <c r="W17" s="59">
        <v>194691369</v>
      </c>
      <c r="X17" s="59">
        <v>-67535035</v>
      </c>
      <c r="Y17" s="60">
        <v>-34.69</v>
      </c>
      <c r="Z17" s="61">
        <v>481379243</v>
      </c>
    </row>
    <row r="18" spans="1:26" ht="13.5">
      <c r="A18" s="69" t="s">
        <v>42</v>
      </c>
      <c r="B18" s="70">
        <f>SUM(B11:B17)</f>
        <v>1356405448</v>
      </c>
      <c r="C18" s="70">
        <f>SUM(C11:C17)</f>
        <v>0</v>
      </c>
      <c r="D18" s="71">
        <f aca="true" t="shared" si="1" ref="D18:Z18">SUM(D11:D17)</f>
        <v>1716330148</v>
      </c>
      <c r="E18" s="72">
        <f t="shared" si="1"/>
        <v>1716467847</v>
      </c>
      <c r="F18" s="72">
        <f t="shared" si="1"/>
        <v>40468254</v>
      </c>
      <c r="G18" s="72">
        <f t="shared" si="1"/>
        <v>102835425</v>
      </c>
      <c r="H18" s="72">
        <f t="shared" si="1"/>
        <v>107491621</v>
      </c>
      <c r="I18" s="72">
        <f t="shared" si="1"/>
        <v>250795300</v>
      </c>
      <c r="J18" s="72">
        <f t="shared" si="1"/>
        <v>92833993</v>
      </c>
      <c r="K18" s="72">
        <f t="shared" si="1"/>
        <v>133841935</v>
      </c>
      <c r="L18" s="72">
        <f t="shared" si="1"/>
        <v>184183956</v>
      </c>
      <c r="M18" s="72">
        <f t="shared" si="1"/>
        <v>410859884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661655184</v>
      </c>
      <c r="W18" s="72">
        <f t="shared" si="1"/>
        <v>717483399</v>
      </c>
      <c r="X18" s="72">
        <f t="shared" si="1"/>
        <v>-55828215</v>
      </c>
      <c r="Y18" s="66">
        <f>+IF(W18&lt;&gt;0,(X18/W18)*100,0)</f>
        <v>-7.781115922376902</v>
      </c>
      <c r="Z18" s="73">
        <f t="shared" si="1"/>
        <v>1716467847</v>
      </c>
    </row>
    <row r="19" spans="1:26" ht="13.5">
      <c r="A19" s="69" t="s">
        <v>43</v>
      </c>
      <c r="B19" s="74">
        <f>+B10-B18</f>
        <v>218040111</v>
      </c>
      <c r="C19" s="74">
        <f>+C10-C18</f>
        <v>0</v>
      </c>
      <c r="D19" s="75">
        <f aca="true" t="shared" si="2" ref="D19:Z19">+D10-D18</f>
        <v>-86784212</v>
      </c>
      <c r="E19" s="76">
        <f t="shared" si="2"/>
        <v>-68892287</v>
      </c>
      <c r="F19" s="76">
        <f t="shared" si="2"/>
        <v>187095122</v>
      </c>
      <c r="G19" s="76">
        <f t="shared" si="2"/>
        <v>18884276</v>
      </c>
      <c r="H19" s="76">
        <f t="shared" si="2"/>
        <v>-2040193</v>
      </c>
      <c r="I19" s="76">
        <f t="shared" si="2"/>
        <v>203939205</v>
      </c>
      <c r="J19" s="76">
        <f t="shared" si="2"/>
        <v>12819026</v>
      </c>
      <c r="K19" s="76">
        <f t="shared" si="2"/>
        <v>-16993572</v>
      </c>
      <c r="L19" s="76">
        <f t="shared" si="2"/>
        <v>-60497267</v>
      </c>
      <c r="M19" s="76">
        <f t="shared" si="2"/>
        <v>-64671813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139267392</v>
      </c>
      <c r="W19" s="76">
        <f>IF(E10=E18,0,W10-W18)</f>
        <v>178523592</v>
      </c>
      <c r="X19" s="76">
        <f t="shared" si="2"/>
        <v>-39256200</v>
      </c>
      <c r="Y19" s="77">
        <f>+IF(W19&lt;&gt;0,(X19/W19)*100,0)</f>
        <v>-21.989362616006517</v>
      </c>
      <c r="Z19" s="78">
        <f t="shared" si="2"/>
        <v>-68892287</v>
      </c>
    </row>
    <row r="20" spans="1:26" ht="13.5">
      <c r="A20" s="57" t="s">
        <v>44</v>
      </c>
      <c r="B20" s="18">
        <v>31515010</v>
      </c>
      <c r="C20" s="18">
        <v>0</v>
      </c>
      <c r="D20" s="58">
        <v>91804000</v>
      </c>
      <c r="E20" s="59">
        <v>91804000</v>
      </c>
      <c r="F20" s="59">
        <v>5000000</v>
      </c>
      <c r="G20" s="59">
        <v>11003000</v>
      </c>
      <c r="H20" s="59">
        <v>0</v>
      </c>
      <c r="I20" s="59">
        <v>16003000</v>
      </c>
      <c r="J20" s="59">
        <v>0</v>
      </c>
      <c r="K20" s="59">
        <v>0</v>
      </c>
      <c r="L20" s="59">
        <v>15906544</v>
      </c>
      <c r="M20" s="59">
        <v>15906544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31909544</v>
      </c>
      <c r="W20" s="59">
        <v>47470082</v>
      </c>
      <c r="X20" s="59">
        <v>-15560538</v>
      </c>
      <c r="Y20" s="60">
        <v>-32.78</v>
      </c>
      <c r="Z20" s="61">
        <v>91804000</v>
      </c>
    </row>
    <row r="21" spans="1:26" ht="13.5">
      <c r="A21" s="57" t="s">
        <v>107</v>
      </c>
      <c r="B21" s="79">
        <v>-229596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249325525</v>
      </c>
      <c r="C22" s="85">
        <f>SUM(C19:C21)</f>
        <v>0</v>
      </c>
      <c r="D22" s="86">
        <f aca="true" t="shared" si="3" ref="D22:Z22">SUM(D19:D21)</f>
        <v>5019788</v>
      </c>
      <c r="E22" s="87">
        <f t="shared" si="3"/>
        <v>22911713</v>
      </c>
      <c r="F22" s="87">
        <f t="shared" si="3"/>
        <v>192095122</v>
      </c>
      <c r="G22" s="87">
        <f t="shared" si="3"/>
        <v>29887276</v>
      </c>
      <c r="H22" s="87">
        <f t="shared" si="3"/>
        <v>-2040193</v>
      </c>
      <c r="I22" s="87">
        <f t="shared" si="3"/>
        <v>219942205</v>
      </c>
      <c r="J22" s="87">
        <f t="shared" si="3"/>
        <v>12819026</v>
      </c>
      <c r="K22" s="87">
        <f t="shared" si="3"/>
        <v>-16993572</v>
      </c>
      <c r="L22" s="87">
        <f t="shared" si="3"/>
        <v>-44590723</v>
      </c>
      <c r="M22" s="87">
        <f t="shared" si="3"/>
        <v>-48765269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171176936</v>
      </c>
      <c r="W22" s="87">
        <f t="shared" si="3"/>
        <v>225993674</v>
      </c>
      <c r="X22" s="87">
        <f t="shared" si="3"/>
        <v>-54816738</v>
      </c>
      <c r="Y22" s="88">
        <f>+IF(W22&lt;&gt;0,(X22/W22)*100,0)</f>
        <v>-24.255872755093137</v>
      </c>
      <c r="Z22" s="89">
        <f t="shared" si="3"/>
        <v>22911713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249325525</v>
      </c>
      <c r="C24" s="74">
        <f>SUM(C22:C23)</f>
        <v>0</v>
      </c>
      <c r="D24" s="75">
        <f aca="true" t="shared" si="4" ref="D24:Z24">SUM(D22:D23)</f>
        <v>5019788</v>
      </c>
      <c r="E24" s="76">
        <f t="shared" si="4"/>
        <v>22911713</v>
      </c>
      <c r="F24" s="76">
        <f t="shared" si="4"/>
        <v>192095122</v>
      </c>
      <c r="G24" s="76">
        <f t="shared" si="4"/>
        <v>29887276</v>
      </c>
      <c r="H24" s="76">
        <f t="shared" si="4"/>
        <v>-2040193</v>
      </c>
      <c r="I24" s="76">
        <f t="shared" si="4"/>
        <v>219942205</v>
      </c>
      <c r="J24" s="76">
        <f t="shared" si="4"/>
        <v>12819026</v>
      </c>
      <c r="K24" s="76">
        <f t="shared" si="4"/>
        <v>-16993572</v>
      </c>
      <c r="L24" s="76">
        <f t="shared" si="4"/>
        <v>-44590723</v>
      </c>
      <c r="M24" s="76">
        <f t="shared" si="4"/>
        <v>-48765269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171176936</v>
      </c>
      <c r="W24" s="76">
        <f t="shared" si="4"/>
        <v>225993674</v>
      </c>
      <c r="X24" s="76">
        <f t="shared" si="4"/>
        <v>-54816738</v>
      </c>
      <c r="Y24" s="77">
        <f>+IF(W24&lt;&gt;0,(X24/W24)*100,0)</f>
        <v>-24.255872755093137</v>
      </c>
      <c r="Z24" s="78">
        <f t="shared" si="4"/>
        <v>22911713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433681836</v>
      </c>
      <c r="C27" s="21">
        <v>0</v>
      </c>
      <c r="D27" s="98">
        <v>528040751</v>
      </c>
      <c r="E27" s="99">
        <v>587748280</v>
      </c>
      <c r="F27" s="99">
        <v>140605</v>
      </c>
      <c r="G27" s="99">
        <v>864021</v>
      </c>
      <c r="H27" s="99">
        <v>12173894</v>
      </c>
      <c r="I27" s="99">
        <v>13178520</v>
      </c>
      <c r="J27" s="99">
        <v>60090280</v>
      </c>
      <c r="K27" s="99">
        <v>33747894</v>
      </c>
      <c r="L27" s="99">
        <v>40483252</v>
      </c>
      <c r="M27" s="99">
        <v>134321426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147499946</v>
      </c>
      <c r="W27" s="99">
        <v>293874140</v>
      </c>
      <c r="X27" s="99">
        <v>-146374194</v>
      </c>
      <c r="Y27" s="100">
        <v>-49.81</v>
      </c>
      <c r="Z27" s="101">
        <v>587748280</v>
      </c>
    </row>
    <row r="28" spans="1:26" ht="13.5">
      <c r="A28" s="102" t="s">
        <v>44</v>
      </c>
      <c r="B28" s="18">
        <v>80137389</v>
      </c>
      <c r="C28" s="18">
        <v>0</v>
      </c>
      <c r="D28" s="58">
        <v>91804000</v>
      </c>
      <c r="E28" s="59">
        <v>108318706</v>
      </c>
      <c r="F28" s="59">
        <v>0</v>
      </c>
      <c r="G28" s="59">
        <v>72500</v>
      </c>
      <c r="H28" s="59">
        <v>658822</v>
      </c>
      <c r="I28" s="59">
        <v>731322</v>
      </c>
      <c r="J28" s="59">
        <v>11927571</v>
      </c>
      <c r="K28" s="59">
        <v>8275544</v>
      </c>
      <c r="L28" s="59">
        <v>21678638</v>
      </c>
      <c r="M28" s="59">
        <v>41881753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42613075</v>
      </c>
      <c r="W28" s="59">
        <v>54159353</v>
      </c>
      <c r="X28" s="59">
        <v>-11546278</v>
      </c>
      <c r="Y28" s="60">
        <v>-21.32</v>
      </c>
      <c r="Z28" s="61">
        <v>108318706</v>
      </c>
    </row>
    <row r="29" spans="1:26" ht="13.5">
      <c r="A29" s="57" t="s">
        <v>110</v>
      </c>
      <c r="B29" s="18">
        <v>279596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160000000</v>
      </c>
      <c r="E30" s="59">
        <v>160000000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80000000</v>
      </c>
      <c r="X30" s="59">
        <v>-80000000</v>
      </c>
      <c r="Y30" s="60">
        <v>-100</v>
      </c>
      <c r="Z30" s="61">
        <v>160000000</v>
      </c>
    </row>
    <row r="31" spans="1:26" ht="13.5">
      <c r="A31" s="57" t="s">
        <v>49</v>
      </c>
      <c r="B31" s="18">
        <v>353264854</v>
      </c>
      <c r="C31" s="18">
        <v>0</v>
      </c>
      <c r="D31" s="58">
        <v>276236751</v>
      </c>
      <c r="E31" s="59">
        <v>319429574</v>
      </c>
      <c r="F31" s="59">
        <v>140605</v>
      </c>
      <c r="G31" s="59">
        <v>791521</v>
      </c>
      <c r="H31" s="59">
        <v>11515072</v>
      </c>
      <c r="I31" s="59">
        <v>12447198</v>
      </c>
      <c r="J31" s="59">
        <v>48162709</v>
      </c>
      <c r="K31" s="59">
        <v>25472352</v>
      </c>
      <c r="L31" s="59">
        <v>18804613</v>
      </c>
      <c r="M31" s="59">
        <v>92439674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104886872</v>
      </c>
      <c r="W31" s="59">
        <v>159714787</v>
      </c>
      <c r="X31" s="59">
        <v>-54827915</v>
      </c>
      <c r="Y31" s="60">
        <v>-34.33</v>
      </c>
      <c r="Z31" s="61">
        <v>319429574</v>
      </c>
    </row>
    <row r="32" spans="1:26" ht="13.5">
      <c r="A32" s="69" t="s">
        <v>50</v>
      </c>
      <c r="B32" s="21">
        <f>SUM(B28:B31)</f>
        <v>433681839</v>
      </c>
      <c r="C32" s="21">
        <f>SUM(C28:C31)</f>
        <v>0</v>
      </c>
      <c r="D32" s="98">
        <f aca="true" t="shared" si="5" ref="D32:Z32">SUM(D28:D31)</f>
        <v>528040751</v>
      </c>
      <c r="E32" s="99">
        <f t="shared" si="5"/>
        <v>587748280</v>
      </c>
      <c r="F32" s="99">
        <f t="shared" si="5"/>
        <v>140605</v>
      </c>
      <c r="G32" s="99">
        <f t="shared" si="5"/>
        <v>864021</v>
      </c>
      <c r="H32" s="99">
        <f t="shared" si="5"/>
        <v>12173894</v>
      </c>
      <c r="I32" s="99">
        <f t="shared" si="5"/>
        <v>13178520</v>
      </c>
      <c r="J32" s="99">
        <f t="shared" si="5"/>
        <v>60090280</v>
      </c>
      <c r="K32" s="99">
        <f t="shared" si="5"/>
        <v>33747896</v>
      </c>
      <c r="L32" s="99">
        <f t="shared" si="5"/>
        <v>40483251</v>
      </c>
      <c r="M32" s="99">
        <f t="shared" si="5"/>
        <v>134321427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147499947</v>
      </c>
      <c r="W32" s="99">
        <f t="shared" si="5"/>
        <v>293874140</v>
      </c>
      <c r="X32" s="99">
        <f t="shared" si="5"/>
        <v>-146374193</v>
      </c>
      <c r="Y32" s="100">
        <f>+IF(W32&lt;&gt;0,(X32/W32)*100,0)</f>
        <v>-49.80846324212127</v>
      </c>
      <c r="Z32" s="101">
        <f t="shared" si="5"/>
        <v>587748280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920734851</v>
      </c>
      <c r="C35" s="18">
        <v>0</v>
      </c>
      <c r="D35" s="58">
        <v>822269298</v>
      </c>
      <c r="E35" s="59">
        <v>809946368</v>
      </c>
      <c r="F35" s="59">
        <v>878978194</v>
      </c>
      <c r="G35" s="59">
        <v>1161696927</v>
      </c>
      <c r="H35" s="59">
        <v>907164401</v>
      </c>
      <c r="I35" s="59">
        <v>907164401</v>
      </c>
      <c r="J35" s="59">
        <v>853922693</v>
      </c>
      <c r="K35" s="59">
        <v>781013419</v>
      </c>
      <c r="L35" s="59">
        <v>786744612</v>
      </c>
      <c r="M35" s="59">
        <v>786744612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786744612</v>
      </c>
      <c r="W35" s="59">
        <v>404973184</v>
      </c>
      <c r="X35" s="59">
        <v>381771428</v>
      </c>
      <c r="Y35" s="60">
        <v>94.27</v>
      </c>
      <c r="Z35" s="61">
        <v>809946368</v>
      </c>
    </row>
    <row r="36" spans="1:26" ht="13.5">
      <c r="A36" s="57" t="s">
        <v>53</v>
      </c>
      <c r="B36" s="18">
        <v>5151149566</v>
      </c>
      <c r="C36" s="18">
        <v>0</v>
      </c>
      <c r="D36" s="58">
        <v>5507559940</v>
      </c>
      <c r="E36" s="59">
        <v>5567267469</v>
      </c>
      <c r="F36" s="59">
        <v>4972193584</v>
      </c>
      <c r="G36" s="59">
        <v>5152154191</v>
      </c>
      <c r="H36" s="59">
        <v>5164328084</v>
      </c>
      <c r="I36" s="59">
        <v>5164328084</v>
      </c>
      <c r="J36" s="59">
        <v>5225406395</v>
      </c>
      <c r="K36" s="59">
        <v>5259154287</v>
      </c>
      <c r="L36" s="59">
        <v>5213973235</v>
      </c>
      <c r="M36" s="59">
        <v>5213973235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5213973235</v>
      </c>
      <c r="W36" s="59">
        <v>2783633735</v>
      </c>
      <c r="X36" s="59">
        <v>2430339500</v>
      </c>
      <c r="Y36" s="60">
        <v>87.31</v>
      </c>
      <c r="Z36" s="61">
        <v>5567267469</v>
      </c>
    </row>
    <row r="37" spans="1:26" ht="13.5">
      <c r="A37" s="57" t="s">
        <v>54</v>
      </c>
      <c r="B37" s="18">
        <v>420649442</v>
      </c>
      <c r="C37" s="18">
        <v>0</v>
      </c>
      <c r="D37" s="58">
        <v>325825901</v>
      </c>
      <c r="E37" s="59">
        <v>325825901</v>
      </c>
      <c r="F37" s="59">
        <v>83622673</v>
      </c>
      <c r="G37" s="59">
        <v>144489428</v>
      </c>
      <c r="H37" s="59">
        <v>187618640</v>
      </c>
      <c r="I37" s="59">
        <v>187618640</v>
      </c>
      <c r="J37" s="59">
        <v>202311251</v>
      </c>
      <c r="K37" s="59">
        <v>204627286</v>
      </c>
      <c r="L37" s="59">
        <v>205137048</v>
      </c>
      <c r="M37" s="59">
        <v>205137048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205137048</v>
      </c>
      <c r="W37" s="59">
        <v>162912951</v>
      </c>
      <c r="X37" s="59">
        <v>42224097</v>
      </c>
      <c r="Y37" s="60">
        <v>25.92</v>
      </c>
      <c r="Z37" s="61">
        <v>325825901</v>
      </c>
    </row>
    <row r="38" spans="1:26" ht="13.5">
      <c r="A38" s="57" t="s">
        <v>55</v>
      </c>
      <c r="B38" s="18">
        <v>457152126</v>
      </c>
      <c r="C38" s="18">
        <v>0</v>
      </c>
      <c r="D38" s="58">
        <v>601219605</v>
      </c>
      <c r="E38" s="59">
        <v>601219605</v>
      </c>
      <c r="F38" s="59">
        <v>457192131</v>
      </c>
      <c r="G38" s="59">
        <v>457192131</v>
      </c>
      <c r="H38" s="59">
        <v>457192131</v>
      </c>
      <c r="I38" s="59">
        <v>457192131</v>
      </c>
      <c r="J38" s="59">
        <v>457192131</v>
      </c>
      <c r="K38" s="59">
        <v>457192131</v>
      </c>
      <c r="L38" s="59">
        <v>457192131</v>
      </c>
      <c r="M38" s="59">
        <v>457192131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457192131</v>
      </c>
      <c r="W38" s="59">
        <v>300609803</v>
      </c>
      <c r="X38" s="59">
        <v>156582328</v>
      </c>
      <c r="Y38" s="60">
        <v>52.09</v>
      </c>
      <c r="Z38" s="61">
        <v>601219605</v>
      </c>
    </row>
    <row r="39" spans="1:26" ht="13.5">
      <c r="A39" s="57" t="s">
        <v>56</v>
      </c>
      <c r="B39" s="18">
        <v>5194082849</v>
      </c>
      <c r="C39" s="18">
        <v>0</v>
      </c>
      <c r="D39" s="58">
        <v>5402783731</v>
      </c>
      <c r="E39" s="59">
        <v>5450168330</v>
      </c>
      <c r="F39" s="59">
        <v>5310356974</v>
      </c>
      <c r="G39" s="59">
        <v>5712169558</v>
      </c>
      <c r="H39" s="59">
        <v>5426681714</v>
      </c>
      <c r="I39" s="59">
        <v>5426681714</v>
      </c>
      <c r="J39" s="59">
        <v>5419825706</v>
      </c>
      <c r="K39" s="59">
        <v>5378348290</v>
      </c>
      <c r="L39" s="59">
        <v>5338388668</v>
      </c>
      <c r="M39" s="59">
        <v>5338388668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5338388668</v>
      </c>
      <c r="W39" s="59">
        <v>2725084165</v>
      </c>
      <c r="X39" s="59">
        <v>2613304503</v>
      </c>
      <c r="Y39" s="60">
        <v>95.9</v>
      </c>
      <c r="Z39" s="61">
        <v>5450168330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349047939</v>
      </c>
      <c r="C42" s="18">
        <v>0</v>
      </c>
      <c r="D42" s="58">
        <v>332164244</v>
      </c>
      <c r="E42" s="59">
        <v>325782620</v>
      </c>
      <c r="F42" s="59">
        <v>86120757</v>
      </c>
      <c r="G42" s="59">
        <v>-1524068</v>
      </c>
      <c r="H42" s="59">
        <v>104094148</v>
      </c>
      <c r="I42" s="59">
        <v>188690837</v>
      </c>
      <c r="J42" s="59">
        <v>26279717</v>
      </c>
      <c r="K42" s="59">
        <v>44915847</v>
      </c>
      <c r="L42" s="59">
        <v>-4001014</v>
      </c>
      <c r="M42" s="59">
        <v>67194550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255885387</v>
      </c>
      <c r="W42" s="59">
        <v>215247836</v>
      </c>
      <c r="X42" s="59">
        <v>40637551</v>
      </c>
      <c r="Y42" s="60">
        <v>18.88</v>
      </c>
      <c r="Z42" s="61">
        <v>325782620</v>
      </c>
    </row>
    <row r="43" spans="1:26" ht="13.5">
      <c r="A43" s="57" t="s">
        <v>59</v>
      </c>
      <c r="B43" s="18">
        <v>-359218480</v>
      </c>
      <c r="C43" s="18">
        <v>0</v>
      </c>
      <c r="D43" s="58">
        <v>-528040751</v>
      </c>
      <c r="E43" s="59">
        <v>-587748280</v>
      </c>
      <c r="F43" s="59">
        <v>-34540605</v>
      </c>
      <c r="G43" s="59">
        <v>5607980</v>
      </c>
      <c r="H43" s="59">
        <v>-90161792</v>
      </c>
      <c r="I43" s="59">
        <v>-119094417</v>
      </c>
      <c r="J43" s="59">
        <v>-52897887</v>
      </c>
      <c r="K43" s="59">
        <v>-89040203</v>
      </c>
      <c r="L43" s="59">
        <v>14307199</v>
      </c>
      <c r="M43" s="59">
        <v>-127630891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-246725308</v>
      </c>
      <c r="W43" s="59">
        <v>-155374384</v>
      </c>
      <c r="X43" s="59">
        <v>-91350924</v>
      </c>
      <c r="Y43" s="60">
        <v>58.79</v>
      </c>
      <c r="Z43" s="61">
        <v>-587748280</v>
      </c>
    </row>
    <row r="44" spans="1:26" ht="13.5">
      <c r="A44" s="57" t="s">
        <v>60</v>
      </c>
      <c r="B44" s="18">
        <v>-13083929</v>
      </c>
      <c r="C44" s="18">
        <v>0</v>
      </c>
      <c r="D44" s="58">
        <v>144609363</v>
      </c>
      <c r="E44" s="59">
        <v>144609363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-7037467</v>
      </c>
      <c r="M44" s="59">
        <v>-7037467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-7037467</v>
      </c>
      <c r="W44" s="59">
        <v>153454469</v>
      </c>
      <c r="X44" s="59">
        <v>-160491936</v>
      </c>
      <c r="Y44" s="60">
        <v>-104.59</v>
      </c>
      <c r="Z44" s="61">
        <v>144609363</v>
      </c>
    </row>
    <row r="45" spans="1:26" ht="13.5">
      <c r="A45" s="69" t="s">
        <v>61</v>
      </c>
      <c r="B45" s="21">
        <v>23062588</v>
      </c>
      <c r="C45" s="21">
        <v>0</v>
      </c>
      <c r="D45" s="98">
        <v>423732856</v>
      </c>
      <c r="E45" s="99">
        <v>411409926</v>
      </c>
      <c r="F45" s="99">
        <v>580346375</v>
      </c>
      <c r="G45" s="99">
        <v>584430287</v>
      </c>
      <c r="H45" s="99">
        <v>598362643</v>
      </c>
      <c r="I45" s="99">
        <v>598362643</v>
      </c>
      <c r="J45" s="99">
        <v>571744473</v>
      </c>
      <c r="K45" s="99">
        <v>527620117</v>
      </c>
      <c r="L45" s="99">
        <v>530888835</v>
      </c>
      <c r="M45" s="99">
        <v>530888835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530888835</v>
      </c>
      <c r="W45" s="99">
        <v>742094144</v>
      </c>
      <c r="X45" s="99">
        <v>-211205309</v>
      </c>
      <c r="Y45" s="100">
        <v>-28.46</v>
      </c>
      <c r="Z45" s="101">
        <v>411409926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65649163</v>
      </c>
      <c r="C49" s="51">
        <v>0</v>
      </c>
      <c r="D49" s="128">
        <v>8046113</v>
      </c>
      <c r="E49" s="53">
        <v>6167149</v>
      </c>
      <c r="F49" s="53">
        <v>0</v>
      </c>
      <c r="G49" s="53">
        <v>0</v>
      </c>
      <c r="H49" s="53">
        <v>0</v>
      </c>
      <c r="I49" s="53">
        <v>3869851</v>
      </c>
      <c r="J49" s="53">
        <v>0</v>
      </c>
      <c r="K49" s="53">
        <v>0</v>
      </c>
      <c r="L49" s="53">
        <v>0</v>
      </c>
      <c r="M49" s="53">
        <v>123532428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207264704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111392102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111392102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88.33234529326175</v>
      </c>
      <c r="C58" s="5">
        <f>IF(C67=0,0,+(C76/C67)*100)</f>
        <v>0</v>
      </c>
      <c r="D58" s="6">
        <f aca="true" t="shared" si="6" ref="D58:Z58">IF(D67=0,0,+(D76/D67)*100)</f>
        <v>95.99999993425456</v>
      </c>
      <c r="E58" s="7">
        <f t="shared" si="6"/>
        <v>95.99999993425456</v>
      </c>
      <c r="F58" s="7">
        <f t="shared" si="6"/>
        <v>36.51331997093475</v>
      </c>
      <c r="G58" s="7">
        <f t="shared" si="6"/>
        <v>71.38016269678661</v>
      </c>
      <c r="H58" s="7">
        <f t="shared" si="6"/>
        <v>197.88971749976588</v>
      </c>
      <c r="I58" s="7">
        <f t="shared" si="6"/>
        <v>88.56069089255627</v>
      </c>
      <c r="J58" s="7">
        <f t="shared" si="6"/>
        <v>109.76649429600359</v>
      </c>
      <c r="K58" s="7">
        <f t="shared" si="6"/>
        <v>143.50588258609952</v>
      </c>
      <c r="L58" s="7">
        <f t="shared" si="6"/>
        <v>96.66431962759987</v>
      </c>
      <c r="M58" s="7">
        <f t="shared" si="6"/>
        <v>118.57992592329798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101.12947261775179</v>
      </c>
      <c r="W58" s="7">
        <f t="shared" si="6"/>
        <v>93.54943794202207</v>
      </c>
      <c r="X58" s="7">
        <f t="shared" si="6"/>
        <v>0</v>
      </c>
      <c r="Y58" s="7">
        <f t="shared" si="6"/>
        <v>0</v>
      </c>
      <c r="Z58" s="8">
        <f t="shared" si="6"/>
        <v>95.99999993425456</v>
      </c>
    </row>
    <row r="59" spans="1:26" ht="13.5">
      <c r="A59" s="36" t="s">
        <v>31</v>
      </c>
      <c r="B59" s="9">
        <f aca="true" t="shared" si="7" ref="B59:Z66">IF(B68=0,0,+(B77/B68)*100)</f>
        <v>99.35084490652882</v>
      </c>
      <c r="C59" s="9">
        <f t="shared" si="7"/>
        <v>0</v>
      </c>
      <c r="D59" s="2">
        <f t="shared" si="7"/>
        <v>95.99999989067949</v>
      </c>
      <c r="E59" s="10">
        <f t="shared" si="7"/>
        <v>95.99999989067949</v>
      </c>
      <c r="F59" s="10">
        <f t="shared" si="7"/>
        <v>20.475565960326932</v>
      </c>
      <c r="G59" s="10">
        <f t="shared" si="7"/>
        <v>134.6562004041405</v>
      </c>
      <c r="H59" s="10">
        <f t="shared" si="7"/>
        <v>321.05131149927735</v>
      </c>
      <c r="I59" s="10">
        <f t="shared" si="7"/>
        <v>85.72179012465631</v>
      </c>
      <c r="J59" s="10">
        <f t="shared" si="7"/>
        <v>204.88111406428774</v>
      </c>
      <c r="K59" s="10">
        <f t="shared" si="7"/>
        <v>103.14660738122951</v>
      </c>
      <c r="L59" s="10">
        <f t="shared" si="7"/>
        <v>100.78967461980083</v>
      </c>
      <c r="M59" s="10">
        <f t="shared" si="7"/>
        <v>135.54969581975593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102.13513685344873</v>
      </c>
      <c r="W59" s="10">
        <f t="shared" si="7"/>
        <v>93.45392734971826</v>
      </c>
      <c r="X59" s="10">
        <f t="shared" si="7"/>
        <v>0</v>
      </c>
      <c r="Y59" s="10">
        <f t="shared" si="7"/>
        <v>0</v>
      </c>
      <c r="Z59" s="11">
        <f t="shared" si="7"/>
        <v>95.99999989067949</v>
      </c>
    </row>
    <row r="60" spans="1:26" ht="13.5">
      <c r="A60" s="37" t="s">
        <v>32</v>
      </c>
      <c r="B60" s="12">
        <f t="shared" si="7"/>
        <v>84.27722633838187</v>
      </c>
      <c r="C60" s="12">
        <f t="shared" si="7"/>
        <v>0</v>
      </c>
      <c r="D60" s="3">
        <f t="shared" si="7"/>
        <v>95.99999995308029</v>
      </c>
      <c r="E60" s="13">
        <f t="shared" si="7"/>
        <v>95.99999995308029</v>
      </c>
      <c r="F60" s="13">
        <f t="shared" si="7"/>
        <v>56.281399796419805</v>
      </c>
      <c r="G60" s="13">
        <f t="shared" si="7"/>
        <v>56.038885605279795</v>
      </c>
      <c r="H60" s="13">
        <f t="shared" si="7"/>
        <v>162.7429419860223</v>
      </c>
      <c r="I60" s="13">
        <f t="shared" si="7"/>
        <v>90.0594686826259</v>
      </c>
      <c r="J60" s="13">
        <f t="shared" si="7"/>
        <v>82.06787533520871</v>
      </c>
      <c r="K60" s="13">
        <f t="shared" si="7"/>
        <v>155.97016385888236</v>
      </c>
      <c r="L60" s="13">
        <f t="shared" si="7"/>
        <v>94.8400996903858</v>
      </c>
      <c r="M60" s="13">
        <f t="shared" si="7"/>
        <v>113.24922835168292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100.68246410458622</v>
      </c>
      <c r="W60" s="13">
        <f t="shared" si="7"/>
        <v>93.56757574271558</v>
      </c>
      <c r="X60" s="13">
        <f t="shared" si="7"/>
        <v>0</v>
      </c>
      <c r="Y60" s="13">
        <f t="shared" si="7"/>
        <v>0</v>
      </c>
      <c r="Z60" s="14">
        <f t="shared" si="7"/>
        <v>95.99999995308029</v>
      </c>
    </row>
    <row r="61" spans="1:26" ht="13.5">
      <c r="A61" s="38" t="s">
        <v>113</v>
      </c>
      <c r="B61" s="12">
        <f t="shared" si="7"/>
        <v>85.1870643900223</v>
      </c>
      <c r="C61" s="12">
        <f t="shared" si="7"/>
        <v>0</v>
      </c>
      <c r="D61" s="3">
        <f t="shared" si="7"/>
        <v>95.99999996356908</v>
      </c>
      <c r="E61" s="13">
        <f t="shared" si="7"/>
        <v>95.99999996356908</v>
      </c>
      <c r="F61" s="13">
        <f t="shared" si="7"/>
        <v>64.01297104982424</v>
      </c>
      <c r="G61" s="13">
        <f t="shared" si="7"/>
        <v>48.48184909689955</v>
      </c>
      <c r="H61" s="13">
        <f t="shared" si="7"/>
        <v>170.85545754890083</v>
      </c>
      <c r="I61" s="13">
        <f t="shared" si="7"/>
        <v>92.52531893364332</v>
      </c>
      <c r="J61" s="13">
        <f t="shared" si="7"/>
        <v>82.556583585412</v>
      </c>
      <c r="K61" s="13">
        <f t="shared" si="7"/>
        <v>130.39930951044894</v>
      </c>
      <c r="L61" s="13">
        <f t="shared" si="7"/>
        <v>105.66025484795232</v>
      </c>
      <c r="M61" s="13">
        <f t="shared" si="7"/>
        <v>108.057309853426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99.91623660440807</v>
      </c>
      <c r="W61" s="13">
        <f t="shared" si="7"/>
        <v>97.18947008447962</v>
      </c>
      <c r="X61" s="13">
        <f t="shared" si="7"/>
        <v>0</v>
      </c>
      <c r="Y61" s="13">
        <f t="shared" si="7"/>
        <v>0</v>
      </c>
      <c r="Z61" s="14">
        <f t="shared" si="7"/>
        <v>95.99999996356908</v>
      </c>
    </row>
    <row r="62" spans="1:26" ht="13.5">
      <c r="A62" s="38" t="s">
        <v>114</v>
      </c>
      <c r="B62" s="12">
        <f t="shared" si="7"/>
        <v>74.27205711630785</v>
      </c>
      <c r="C62" s="12">
        <f t="shared" si="7"/>
        <v>0</v>
      </c>
      <c r="D62" s="3">
        <f t="shared" si="7"/>
        <v>95.99999980491447</v>
      </c>
      <c r="E62" s="13">
        <f t="shared" si="7"/>
        <v>95.99999980491447</v>
      </c>
      <c r="F62" s="13">
        <f t="shared" si="7"/>
        <v>70.1010256358074</v>
      </c>
      <c r="G62" s="13">
        <f t="shared" si="7"/>
        <v>63.92566623622552</v>
      </c>
      <c r="H62" s="13">
        <f t="shared" si="7"/>
        <v>123.65822638167543</v>
      </c>
      <c r="I62" s="13">
        <f t="shared" si="7"/>
        <v>87.51831778433234</v>
      </c>
      <c r="J62" s="13">
        <f t="shared" si="7"/>
        <v>56.85580110624865</v>
      </c>
      <c r="K62" s="13">
        <f t="shared" si="7"/>
        <v>284.30814936307576</v>
      </c>
      <c r="L62" s="13">
        <f t="shared" si="7"/>
        <v>62.19733201080289</v>
      </c>
      <c r="M62" s="13">
        <f t="shared" si="7"/>
        <v>120.99704282756774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102.17031371261602</v>
      </c>
      <c r="W62" s="13">
        <f t="shared" si="7"/>
        <v>84.63318443620695</v>
      </c>
      <c r="X62" s="13">
        <f t="shared" si="7"/>
        <v>0</v>
      </c>
      <c r="Y62" s="13">
        <f t="shared" si="7"/>
        <v>0</v>
      </c>
      <c r="Z62" s="14">
        <f t="shared" si="7"/>
        <v>95.99999980491447</v>
      </c>
    </row>
    <row r="63" spans="1:26" ht="13.5">
      <c r="A63" s="38" t="s">
        <v>115</v>
      </c>
      <c r="B63" s="12">
        <f t="shared" si="7"/>
        <v>93.89027967088093</v>
      </c>
      <c r="C63" s="12">
        <f t="shared" si="7"/>
        <v>0</v>
      </c>
      <c r="D63" s="3">
        <f t="shared" si="7"/>
        <v>96.00000026149131</v>
      </c>
      <c r="E63" s="13">
        <f t="shared" si="7"/>
        <v>96.00000026149131</v>
      </c>
      <c r="F63" s="13">
        <f t="shared" si="7"/>
        <v>42.205323929195885</v>
      </c>
      <c r="G63" s="13">
        <f t="shared" si="7"/>
        <v>82.57010368747896</v>
      </c>
      <c r="H63" s="13">
        <f t="shared" si="7"/>
        <v>189.38225197579322</v>
      </c>
      <c r="I63" s="13">
        <f t="shared" si="7"/>
        <v>92.10827128897623</v>
      </c>
      <c r="J63" s="13">
        <f t="shared" si="7"/>
        <v>117.77517354152477</v>
      </c>
      <c r="K63" s="13">
        <f t="shared" si="7"/>
        <v>159.27062656306958</v>
      </c>
      <c r="L63" s="13">
        <f t="shared" si="7"/>
        <v>91.16377046063955</v>
      </c>
      <c r="M63" s="13">
        <f t="shared" si="7"/>
        <v>122.53839635420762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105.31488469737296</v>
      </c>
      <c r="W63" s="13">
        <f t="shared" si="7"/>
        <v>93.92907182683238</v>
      </c>
      <c r="X63" s="13">
        <f t="shared" si="7"/>
        <v>0</v>
      </c>
      <c r="Y63" s="13">
        <f t="shared" si="7"/>
        <v>0</v>
      </c>
      <c r="Z63" s="14">
        <f t="shared" si="7"/>
        <v>96.00000026149131</v>
      </c>
    </row>
    <row r="64" spans="1:26" ht="13.5">
      <c r="A64" s="38" t="s">
        <v>116</v>
      </c>
      <c r="B64" s="12">
        <f t="shared" si="7"/>
        <v>96.62396733869652</v>
      </c>
      <c r="C64" s="12">
        <f t="shared" si="7"/>
        <v>0</v>
      </c>
      <c r="D64" s="3">
        <f t="shared" si="7"/>
        <v>95.99999985756989</v>
      </c>
      <c r="E64" s="13">
        <f t="shared" si="7"/>
        <v>95.99999985756989</v>
      </c>
      <c r="F64" s="13">
        <f t="shared" si="7"/>
        <v>27.752635333691416</v>
      </c>
      <c r="G64" s="13">
        <f t="shared" si="7"/>
        <v>95.08309127581528</v>
      </c>
      <c r="H64" s="13">
        <f t="shared" si="7"/>
        <v>193.6913400236885</v>
      </c>
      <c r="I64" s="13">
        <f t="shared" si="7"/>
        <v>75.22246902813758</v>
      </c>
      <c r="J64" s="13">
        <f t="shared" si="7"/>
        <v>127.2126585270339</v>
      </c>
      <c r="K64" s="13">
        <f t="shared" si="7"/>
        <v>170.96591400482123</v>
      </c>
      <c r="L64" s="13">
        <f t="shared" si="7"/>
        <v>94.05886997873604</v>
      </c>
      <c r="M64" s="13">
        <f t="shared" si="7"/>
        <v>130.5839964892122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96.91575160689997</v>
      </c>
      <c r="W64" s="13">
        <f t="shared" si="7"/>
        <v>93.35411078967958</v>
      </c>
      <c r="X64" s="13">
        <f t="shared" si="7"/>
        <v>0</v>
      </c>
      <c r="Y64" s="13">
        <f t="shared" si="7"/>
        <v>0</v>
      </c>
      <c r="Z64" s="14">
        <f t="shared" si="7"/>
        <v>95.99999985756989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95.99999962178782</v>
      </c>
      <c r="E66" s="16">
        <f t="shared" si="7"/>
        <v>95.99999962178782</v>
      </c>
      <c r="F66" s="16">
        <f t="shared" si="7"/>
        <v>0</v>
      </c>
      <c r="G66" s="16">
        <f t="shared" si="7"/>
        <v>0</v>
      </c>
      <c r="H66" s="16">
        <f t="shared" si="7"/>
        <v>331.2439614064302</v>
      </c>
      <c r="I66" s="16">
        <f t="shared" si="7"/>
        <v>100.00004480505544</v>
      </c>
      <c r="J66" s="16">
        <f t="shared" si="7"/>
        <v>99.99988771185964</v>
      </c>
      <c r="K66" s="16">
        <f t="shared" si="7"/>
        <v>100</v>
      </c>
      <c r="L66" s="16">
        <f t="shared" si="7"/>
        <v>100.00011672724811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100.00002038219054</v>
      </c>
      <c r="W66" s="16">
        <f t="shared" si="7"/>
        <v>94.91508377518247</v>
      </c>
      <c r="X66" s="16">
        <f t="shared" si="7"/>
        <v>0</v>
      </c>
      <c r="Y66" s="16">
        <f t="shared" si="7"/>
        <v>0</v>
      </c>
      <c r="Z66" s="17">
        <f t="shared" si="7"/>
        <v>95.99999962178782</v>
      </c>
    </row>
    <row r="67" spans="1:26" ht="13.5" hidden="1">
      <c r="A67" s="40" t="s">
        <v>119</v>
      </c>
      <c r="B67" s="23">
        <v>1178838828</v>
      </c>
      <c r="C67" s="23"/>
      <c r="D67" s="24">
        <v>1277655329</v>
      </c>
      <c r="E67" s="25">
        <v>1277655329</v>
      </c>
      <c r="F67" s="25">
        <v>169425670</v>
      </c>
      <c r="G67" s="25">
        <v>110109120</v>
      </c>
      <c r="H67" s="25">
        <v>97960202</v>
      </c>
      <c r="I67" s="25">
        <v>377494992</v>
      </c>
      <c r="J67" s="25">
        <v>96888297</v>
      </c>
      <c r="K67" s="25">
        <v>100108692</v>
      </c>
      <c r="L67" s="25">
        <v>74895785</v>
      </c>
      <c r="M67" s="25">
        <v>271892774</v>
      </c>
      <c r="N67" s="25"/>
      <c r="O67" s="25"/>
      <c r="P67" s="25"/>
      <c r="Q67" s="25"/>
      <c r="R67" s="25"/>
      <c r="S67" s="25"/>
      <c r="T67" s="25"/>
      <c r="U67" s="25"/>
      <c r="V67" s="25">
        <v>649387766</v>
      </c>
      <c r="W67" s="25">
        <v>660650973</v>
      </c>
      <c r="X67" s="25"/>
      <c r="Y67" s="24"/>
      <c r="Z67" s="26">
        <v>1277655329</v>
      </c>
    </row>
    <row r="68" spans="1:26" ht="13.5" hidden="1">
      <c r="A68" s="36" t="s">
        <v>31</v>
      </c>
      <c r="B68" s="18">
        <v>309988787</v>
      </c>
      <c r="C68" s="18"/>
      <c r="D68" s="19">
        <v>329306916</v>
      </c>
      <c r="E68" s="20">
        <v>329306916</v>
      </c>
      <c r="F68" s="20">
        <v>92425118</v>
      </c>
      <c r="G68" s="20">
        <v>22092318</v>
      </c>
      <c r="H68" s="20">
        <v>21031426</v>
      </c>
      <c r="I68" s="20">
        <v>135548862</v>
      </c>
      <c r="J68" s="20">
        <v>21721619</v>
      </c>
      <c r="K68" s="20">
        <v>22639399</v>
      </c>
      <c r="L68" s="20">
        <v>22221051</v>
      </c>
      <c r="M68" s="20">
        <v>66582069</v>
      </c>
      <c r="N68" s="20"/>
      <c r="O68" s="20"/>
      <c r="P68" s="20"/>
      <c r="Q68" s="20"/>
      <c r="R68" s="20"/>
      <c r="S68" s="20"/>
      <c r="T68" s="20"/>
      <c r="U68" s="20"/>
      <c r="V68" s="20">
        <v>202130931</v>
      </c>
      <c r="W68" s="20">
        <v>170278266</v>
      </c>
      <c r="X68" s="20"/>
      <c r="Y68" s="19"/>
      <c r="Z68" s="22">
        <v>329306916</v>
      </c>
    </row>
    <row r="69" spans="1:26" ht="13.5" hidden="1">
      <c r="A69" s="37" t="s">
        <v>32</v>
      </c>
      <c r="B69" s="18">
        <v>862001444</v>
      </c>
      <c r="C69" s="18"/>
      <c r="D69" s="19">
        <v>937772339</v>
      </c>
      <c r="E69" s="20">
        <v>937772339</v>
      </c>
      <c r="F69" s="20">
        <v>76292294</v>
      </c>
      <c r="G69" s="20">
        <v>87166960</v>
      </c>
      <c r="H69" s="20">
        <v>76254985</v>
      </c>
      <c r="I69" s="20">
        <v>239714239</v>
      </c>
      <c r="J69" s="20">
        <v>74276112</v>
      </c>
      <c r="K69" s="20">
        <v>76542204</v>
      </c>
      <c r="L69" s="20">
        <v>51818036</v>
      </c>
      <c r="M69" s="20">
        <v>202636352</v>
      </c>
      <c r="N69" s="20"/>
      <c r="O69" s="20"/>
      <c r="P69" s="20"/>
      <c r="Q69" s="20"/>
      <c r="R69" s="20"/>
      <c r="S69" s="20"/>
      <c r="T69" s="20"/>
      <c r="U69" s="20"/>
      <c r="V69" s="20">
        <v>442350591</v>
      </c>
      <c r="W69" s="20">
        <v>484904023</v>
      </c>
      <c r="X69" s="20"/>
      <c r="Y69" s="19"/>
      <c r="Z69" s="22">
        <v>937772339</v>
      </c>
    </row>
    <row r="70" spans="1:26" ht="13.5" hidden="1">
      <c r="A70" s="38" t="s">
        <v>113</v>
      </c>
      <c r="B70" s="18">
        <v>523067966</v>
      </c>
      <c r="C70" s="18"/>
      <c r="D70" s="19">
        <v>548984220</v>
      </c>
      <c r="E70" s="20">
        <v>548984220</v>
      </c>
      <c r="F70" s="20">
        <v>38182877</v>
      </c>
      <c r="G70" s="20">
        <v>60392119</v>
      </c>
      <c r="H70" s="20">
        <v>47855934</v>
      </c>
      <c r="I70" s="20">
        <v>146430930</v>
      </c>
      <c r="J70" s="20">
        <v>45762830</v>
      </c>
      <c r="K70" s="20">
        <v>55618510</v>
      </c>
      <c r="L70" s="20">
        <v>31556777</v>
      </c>
      <c r="M70" s="20">
        <v>132938117</v>
      </c>
      <c r="N70" s="20"/>
      <c r="O70" s="20"/>
      <c r="P70" s="20"/>
      <c r="Q70" s="20"/>
      <c r="R70" s="20"/>
      <c r="S70" s="20"/>
      <c r="T70" s="20"/>
      <c r="U70" s="20"/>
      <c r="V70" s="20">
        <v>279369047</v>
      </c>
      <c r="W70" s="20">
        <v>283869172</v>
      </c>
      <c r="X70" s="20"/>
      <c r="Y70" s="19"/>
      <c r="Z70" s="22">
        <v>548984220</v>
      </c>
    </row>
    <row r="71" spans="1:26" ht="13.5" hidden="1">
      <c r="A71" s="38" t="s">
        <v>114</v>
      </c>
      <c r="B71" s="18">
        <v>197306311</v>
      </c>
      <c r="C71" s="18"/>
      <c r="D71" s="19">
        <v>225542089</v>
      </c>
      <c r="E71" s="20">
        <v>225542089</v>
      </c>
      <c r="F71" s="20">
        <v>14642917</v>
      </c>
      <c r="G71" s="20">
        <v>16270130</v>
      </c>
      <c r="H71" s="20">
        <v>17678392</v>
      </c>
      <c r="I71" s="20">
        <v>48591439</v>
      </c>
      <c r="J71" s="20">
        <v>17748451</v>
      </c>
      <c r="K71" s="20">
        <v>10438055</v>
      </c>
      <c r="L71" s="20">
        <v>9630024</v>
      </c>
      <c r="M71" s="20">
        <v>37816530</v>
      </c>
      <c r="N71" s="20"/>
      <c r="O71" s="20"/>
      <c r="P71" s="20"/>
      <c r="Q71" s="20"/>
      <c r="R71" s="20"/>
      <c r="S71" s="20"/>
      <c r="T71" s="20"/>
      <c r="U71" s="20"/>
      <c r="V71" s="20">
        <v>86407969</v>
      </c>
      <c r="W71" s="20">
        <v>116623473</v>
      </c>
      <c r="X71" s="20"/>
      <c r="Y71" s="19"/>
      <c r="Z71" s="22">
        <v>225542089</v>
      </c>
    </row>
    <row r="72" spans="1:26" ht="13.5" hidden="1">
      <c r="A72" s="38" t="s">
        <v>115</v>
      </c>
      <c r="B72" s="18">
        <v>91619120</v>
      </c>
      <c r="C72" s="18"/>
      <c r="D72" s="19">
        <v>107078132</v>
      </c>
      <c r="E72" s="20">
        <v>107078132</v>
      </c>
      <c r="F72" s="20">
        <v>11893772</v>
      </c>
      <c r="G72" s="20">
        <v>6559712</v>
      </c>
      <c r="H72" s="20">
        <v>6744886</v>
      </c>
      <c r="I72" s="20">
        <v>25198370</v>
      </c>
      <c r="J72" s="20">
        <v>6449321</v>
      </c>
      <c r="K72" s="20">
        <v>6380874</v>
      </c>
      <c r="L72" s="20">
        <v>6491366</v>
      </c>
      <c r="M72" s="20">
        <v>19321561</v>
      </c>
      <c r="N72" s="20"/>
      <c r="O72" s="20"/>
      <c r="P72" s="20"/>
      <c r="Q72" s="20"/>
      <c r="R72" s="20"/>
      <c r="S72" s="20"/>
      <c r="T72" s="20"/>
      <c r="U72" s="20"/>
      <c r="V72" s="20">
        <v>44519931</v>
      </c>
      <c r="W72" s="20">
        <v>55368041</v>
      </c>
      <c r="X72" s="20"/>
      <c r="Y72" s="19"/>
      <c r="Z72" s="22">
        <v>107078132</v>
      </c>
    </row>
    <row r="73" spans="1:26" ht="13.5" hidden="1">
      <c r="A73" s="38" t="s">
        <v>116</v>
      </c>
      <c r="B73" s="18">
        <v>50008047</v>
      </c>
      <c r="C73" s="18"/>
      <c r="D73" s="19">
        <v>56167898</v>
      </c>
      <c r="E73" s="20">
        <v>56167898</v>
      </c>
      <c r="F73" s="20">
        <v>11572728</v>
      </c>
      <c r="G73" s="20">
        <v>3944999</v>
      </c>
      <c r="H73" s="20">
        <v>3975773</v>
      </c>
      <c r="I73" s="20">
        <v>19493500</v>
      </c>
      <c r="J73" s="20">
        <v>4315510</v>
      </c>
      <c r="K73" s="20">
        <v>4104765</v>
      </c>
      <c r="L73" s="20">
        <v>4139869</v>
      </c>
      <c r="M73" s="20">
        <v>12560144</v>
      </c>
      <c r="N73" s="20"/>
      <c r="O73" s="20"/>
      <c r="P73" s="20"/>
      <c r="Q73" s="20"/>
      <c r="R73" s="20"/>
      <c r="S73" s="20"/>
      <c r="T73" s="20"/>
      <c r="U73" s="20"/>
      <c r="V73" s="20">
        <v>32053644</v>
      </c>
      <c r="W73" s="20">
        <v>29043337</v>
      </c>
      <c r="X73" s="20"/>
      <c r="Y73" s="19"/>
      <c r="Z73" s="22">
        <v>56167898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6848597</v>
      </c>
      <c r="C75" s="27"/>
      <c r="D75" s="28">
        <v>10576074</v>
      </c>
      <c r="E75" s="29">
        <v>10576074</v>
      </c>
      <c r="F75" s="29">
        <v>708258</v>
      </c>
      <c r="G75" s="29">
        <v>849842</v>
      </c>
      <c r="H75" s="29">
        <v>673791</v>
      </c>
      <c r="I75" s="29">
        <v>2231891</v>
      </c>
      <c r="J75" s="29">
        <v>890566</v>
      </c>
      <c r="K75" s="29">
        <v>927089</v>
      </c>
      <c r="L75" s="29">
        <v>856698</v>
      </c>
      <c r="M75" s="29">
        <v>2674353</v>
      </c>
      <c r="N75" s="29"/>
      <c r="O75" s="29"/>
      <c r="P75" s="29"/>
      <c r="Q75" s="29"/>
      <c r="R75" s="29"/>
      <c r="S75" s="29"/>
      <c r="T75" s="29"/>
      <c r="U75" s="29"/>
      <c r="V75" s="29">
        <v>4906244</v>
      </c>
      <c r="W75" s="29">
        <v>5468684</v>
      </c>
      <c r="X75" s="29"/>
      <c r="Y75" s="28"/>
      <c r="Z75" s="30">
        <v>10576074</v>
      </c>
    </row>
    <row r="76" spans="1:26" ht="13.5" hidden="1">
      <c r="A76" s="41" t="s">
        <v>120</v>
      </c>
      <c r="B76" s="31">
        <v>1041295984</v>
      </c>
      <c r="C76" s="31"/>
      <c r="D76" s="32">
        <v>1226549115</v>
      </c>
      <c r="E76" s="33">
        <v>1226549115</v>
      </c>
      <c r="F76" s="33">
        <v>61862937</v>
      </c>
      <c r="G76" s="33">
        <v>78596069</v>
      </c>
      <c r="H76" s="33">
        <v>193853167</v>
      </c>
      <c r="I76" s="33">
        <v>334312173</v>
      </c>
      <c r="J76" s="33">
        <v>106350887</v>
      </c>
      <c r="K76" s="33">
        <v>143661862</v>
      </c>
      <c r="L76" s="33">
        <v>72397501</v>
      </c>
      <c r="M76" s="33">
        <v>322410250</v>
      </c>
      <c r="N76" s="33"/>
      <c r="O76" s="33"/>
      <c r="P76" s="33"/>
      <c r="Q76" s="33"/>
      <c r="R76" s="33"/>
      <c r="S76" s="33"/>
      <c r="T76" s="33"/>
      <c r="U76" s="33"/>
      <c r="V76" s="33">
        <v>656722423</v>
      </c>
      <c r="W76" s="33">
        <v>618035272</v>
      </c>
      <c r="X76" s="33"/>
      <c r="Y76" s="32"/>
      <c r="Z76" s="34">
        <v>1226549115</v>
      </c>
    </row>
    <row r="77" spans="1:26" ht="13.5" hidden="1">
      <c r="A77" s="36" t="s">
        <v>31</v>
      </c>
      <c r="B77" s="18">
        <v>307976479</v>
      </c>
      <c r="C77" s="18"/>
      <c r="D77" s="19">
        <v>316134639</v>
      </c>
      <c r="E77" s="20">
        <v>316134639</v>
      </c>
      <c r="F77" s="20">
        <v>18924566</v>
      </c>
      <c r="G77" s="20">
        <v>29748676</v>
      </c>
      <c r="H77" s="20">
        <v>67521669</v>
      </c>
      <c r="I77" s="20">
        <v>116194911</v>
      </c>
      <c r="J77" s="20">
        <v>44503495</v>
      </c>
      <c r="K77" s="20">
        <v>23351772</v>
      </c>
      <c r="L77" s="20">
        <v>22396525</v>
      </c>
      <c r="M77" s="20">
        <v>90251792</v>
      </c>
      <c r="N77" s="20"/>
      <c r="O77" s="20"/>
      <c r="P77" s="20"/>
      <c r="Q77" s="20"/>
      <c r="R77" s="20"/>
      <c r="S77" s="20"/>
      <c r="T77" s="20"/>
      <c r="U77" s="20"/>
      <c r="V77" s="20">
        <v>206446703</v>
      </c>
      <c r="W77" s="20">
        <v>159131727</v>
      </c>
      <c r="X77" s="20"/>
      <c r="Y77" s="19"/>
      <c r="Z77" s="22">
        <v>316134639</v>
      </c>
    </row>
    <row r="78" spans="1:26" ht="13.5" hidden="1">
      <c r="A78" s="37" t="s">
        <v>32</v>
      </c>
      <c r="B78" s="18">
        <v>726470908</v>
      </c>
      <c r="C78" s="18"/>
      <c r="D78" s="19">
        <v>900261445</v>
      </c>
      <c r="E78" s="20">
        <v>900261445</v>
      </c>
      <c r="F78" s="20">
        <v>42938371</v>
      </c>
      <c r="G78" s="20">
        <v>48847393</v>
      </c>
      <c r="H78" s="20">
        <v>124099606</v>
      </c>
      <c r="I78" s="20">
        <v>215885370</v>
      </c>
      <c r="J78" s="20">
        <v>60956827</v>
      </c>
      <c r="K78" s="20">
        <v>119383001</v>
      </c>
      <c r="L78" s="20">
        <v>49144277</v>
      </c>
      <c r="M78" s="20">
        <v>229484105</v>
      </c>
      <c r="N78" s="20"/>
      <c r="O78" s="20"/>
      <c r="P78" s="20"/>
      <c r="Q78" s="20"/>
      <c r="R78" s="20"/>
      <c r="S78" s="20"/>
      <c r="T78" s="20"/>
      <c r="U78" s="20"/>
      <c r="V78" s="20">
        <v>445369475</v>
      </c>
      <c r="W78" s="20">
        <v>453712939</v>
      </c>
      <c r="X78" s="20"/>
      <c r="Y78" s="19"/>
      <c r="Z78" s="22">
        <v>900261445</v>
      </c>
    </row>
    <row r="79" spans="1:26" ht="13.5" hidden="1">
      <c r="A79" s="38" t="s">
        <v>113</v>
      </c>
      <c r="B79" s="18">
        <v>445586245</v>
      </c>
      <c r="C79" s="18"/>
      <c r="D79" s="19">
        <v>527024851</v>
      </c>
      <c r="E79" s="20">
        <v>527024851</v>
      </c>
      <c r="F79" s="20">
        <v>24441994</v>
      </c>
      <c r="G79" s="20">
        <v>29279216</v>
      </c>
      <c r="H79" s="20">
        <v>81764475</v>
      </c>
      <c r="I79" s="20">
        <v>135485685</v>
      </c>
      <c r="J79" s="20">
        <v>37780229</v>
      </c>
      <c r="K79" s="20">
        <v>72526153</v>
      </c>
      <c r="L79" s="20">
        <v>33342971</v>
      </c>
      <c r="M79" s="20">
        <v>143649353</v>
      </c>
      <c r="N79" s="20"/>
      <c r="O79" s="20"/>
      <c r="P79" s="20"/>
      <c r="Q79" s="20"/>
      <c r="R79" s="20"/>
      <c r="S79" s="20"/>
      <c r="T79" s="20"/>
      <c r="U79" s="20"/>
      <c r="V79" s="20">
        <v>279135038</v>
      </c>
      <c r="W79" s="20">
        <v>275890944</v>
      </c>
      <c r="X79" s="20"/>
      <c r="Y79" s="19"/>
      <c r="Z79" s="22">
        <v>527024851</v>
      </c>
    </row>
    <row r="80" spans="1:26" ht="13.5" hidden="1">
      <c r="A80" s="38" t="s">
        <v>114</v>
      </c>
      <c r="B80" s="18">
        <v>146543456</v>
      </c>
      <c r="C80" s="18"/>
      <c r="D80" s="19">
        <v>216520405</v>
      </c>
      <c r="E80" s="20">
        <v>216520405</v>
      </c>
      <c r="F80" s="20">
        <v>10264835</v>
      </c>
      <c r="G80" s="20">
        <v>10400789</v>
      </c>
      <c r="H80" s="20">
        <v>21860786</v>
      </c>
      <c r="I80" s="20">
        <v>42526410</v>
      </c>
      <c r="J80" s="20">
        <v>10091024</v>
      </c>
      <c r="K80" s="20">
        <v>29676241</v>
      </c>
      <c r="L80" s="20">
        <v>5989618</v>
      </c>
      <c r="M80" s="20">
        <v>45756883</v>
      </c>
      <c r="N80" s="20"/>
      <c r="O80" s="20"/>
      <c r="P80" s="20"/>
      <c r="Q80" s="20"/>
      <c r="R80" s="20"/>
      <c r="S80" s="20"/>
      <c r="T80" s="20"/>
      <c r="U80" s="20"/>
      <c r="V80" s="20">
        <v>88283293</v>
      </c>
      <c r="W80" s="20">
        <v>98702159</v>
      </c>
      <c r="X80" s="20"/>
      <c r="Y80" s="19"/>
      <c r="Z80" s="22">
        <v>216520405</v>
      </c>
    </row>
    <row r="81" spans="1:26" ht="13.5" hidden="1">
      <c r="A81" s="38" t="s">
        <v>115</v>
      </c>
      <c r="B81" s="18">
        <v>86021448</v>
      </c>
      <c r="C81" s="18"/>
      <c r="D81" s="19">
        <v>102795007</v>
      </c>
      <c r="E81" s="20">
        <v>102795007</v>
      </c>
      <c r="F81" s="20">
        <v>5019805</v>
      </c>
      <c r="G81" s="20">
        <v>5416361</v>
      </c>
      <c r="H81" s="20">
        <v>12773617</v>
      </c>
      <c r="I81" s="20">
        <v>23209783</v>
      </c>
      <c r="J81" s="20">
        <v>7595699</v>
      </c>
      <c r="K81" s="20">
        <v>10162858</v>
      </c>
      <c r="L81" s="20">
        <v>5917774</v>
      </c>
      <c r="M81" s="20">
        <v>23676331</v>
      </c>
      <c r="N81" s="20"/>
      <c r="O81" s="20"/>
      <c r="P81" s="20"/>
      <c r="Q81" s="20"/>
      <c r="R81" s="20"/>
      <c r="S81" s="20"/>
      <c r="T81" s="20"/>
      <c r="U81" s="20"/>
      <c r="V81" s="20">
        <v>46886114</v>
      </c>
      <c r="W81" s="20">
        <v>52006687</v>
      </c>
      <c r="X81" s="20"/>
      <c r="Y81" s="19"/>
      <c r="Z81" s="22">
        <v>102795007</v>
      </c>
    </row>
    <row r="82" spans="1:26" ht="13.5" hidden="1">
      <c r="A82" s="38" t="s">
        <v>116</v>
      </c>
      <c r="B82" s="18">
        <v>48319759</v>
      </c>
      <c r="C82" s="18"/>
      <c r="D82" s="19">
        <v>53921182</v>
      </c>
      <c r="E82" s="20">
        <v>53921182</v>
      </c>
      <c r="F82" s="20">
        <v>3211737</v>
      </c>
      <c r="G82" s="20">
        <v>3751027</v>
      </c>
      <c r="H82" s="20">
        <v>7700728</v>
      </c>
      <c r="I82" s="20">
        <v>14663492</v>
      </c>
      <c r="J82" s="20">
        <v>5489875</v>
      </c>
      <c r="K82" s="20">
        <v>7017749</v>
      </c>
      <c r="L82" s="20">
        <v>3893914</v>
      </c>
      <c r="M82" s="20">
        <v>16401538</v>
      </c>
      <c r="N82" s="20"/>
      <c r="O82" s="20"/>
      <c r="P82" s="20"/>
      <c r="Q82" s="20"/>
      <c r="R82" s="20"/>
      <c r="S82" s="20"/>
      <c r="T82" s="20"/>
      <c r="U82" s="20"/>
      <c r="V82" s="20">
        <v>31065030</v>
      </c>
      <c r="W82" s="20">
        <v>27113149</v>
      </c>
      <c r="X82" s="20"/>
      <c r="Y82" s="19"/>
      <c r="Z82" s="22">
        <v>53921182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6848597</v>
      </c>
      <c r="C84" s="27"/>
      <c r="D84" s="28">
        <v>10153031</v>
      </c>
      <c r="E84" s="29">
        <v>10153031</v>
      </c>
      <c r="F84" s="29"/>
      <c r="G84" s="29"/>
      <c r="H84" s="29">
        <v>2231892</v>
      </c>
      <c r="I84" s="29">
        <v>2231892</v>
      </c>
      <c r="J84" s="29">
        <v>890565</v>
      </c>
      <c r="K84" s="29">
        <v>927089</v>
      </c>
      <c r="L84" s="29">
        <v>856699</v>
      </c>
      <c r="M84" s="29">
        <v>2674353</v>
      </c>
      <c r="N84" s="29"/>
      <c r="O84" s="29"/>
      <c r="P84" s="29"/>
      <c r="Q84" s="29"/>
      <c r="R84" s="29"/>
      <c r="S84" s="29"/>
      <c r="T84" s="29"/>
      <c r="U84" s="29"/>
      <c r="V84" s="29">
        <v>4906245</v>
      </c>
      <c r="W84" s="29">
        <v>5190606</v>
      </c>
      <c r="X84" s="29"/>
      <c r="Y84" s="28"/>
      <c r="Z84" s="30">
        <v>10153031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126475877</v>
      </c>
      <c r="C5" s="18">
        <v>0</v>
      </c>
      <c r="D5" s="58">
        <v>145752800</v>
      </c>
      <c r="E5" s="59">
        <v>145752800</v>
      </c>
      <c r="F5" s="59">
        <v>40342918</v>
      </c>
      <c r="G5" s="59">
        <v>7846265</v>
      </c>
      <c r="H5" s="59">
        <v>8629887</v>
      </c>
      <c r="I5" s="59">
        <v>56819070</v>
      </c>
      <c r="J5" s="59">
        <v>8685506</v>
      </c>
      <c r="K5" s="59">
        <v>8913060</v>
      </c>
      <c r="L5" s="59">
        <v>8661794</v>
      </c>
      <c r="M5" s="59">
        <v>26260360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83079430</v>
      </c>
      <c r="W5" s="59">
        <v>78853219</v>
      </c>
      <c r="X5" s="59">
        <v>4226211</v>
      </c>
      <c r="Y5" s="60">
        <v>5.36</v>
      </c>
      <c r="Z5" s="61">
        <v>145752800</v>
      </c>
    </row>
    <row r="6" spans="1:26" ht="13.5">
      <c r="A6" s="57" t="s">
        <v>32</v>
      </c>
      <c r="B6" s="18">
        <v>508435906</v>
      </c>
      <c r="C6" s="18">
        <v>0</v>
      </c>
      <c r="D6" s="58">
        <v>578888000</v>
      </c>
      <c r="E6" s="59">
        <v>578888000</v>
      </c>
      <c r="F6" s="59">
        <v>50697126</v>
      </c>
      <c r="G6" s="59">
        <v>17270977</v>
      </c>
      <c r="H6" s="59">
        <v>48221515</v>
      </c>
      <c r="I6" s="59">
        <v>116189618</v>
      </c>
      <c r="J6" s="59">
        <v>44444358</v>
      </c>
      <c r="K6" s="59">
        <v>44921493</v>
      </c>
      <c r="L6" s="59">
        <v>44877603</v>
      </c>
      <c r="M6" s="59">
        <v>134243454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250433072</v>
      </c>
      <c r="W6" s="59">
        <v>292712306</v>
      </c>
      <c r="X6" s="59">
        <v>-42279234</v>
      </c>
      <c r="Y6" s="60">
        <v>-14.44</v>
      </c>
      <c r="Z6" s="61">
        <v>578888000</v>
      </c>
    </row>
    <row r="7" spans="1:26" ht="13.5">
      <c r="A7" s="57" t="s">
        <v>33</v>
      </c>
      <c r="B7" s="18">
        <v>16555890</v>
      </c>
      <c r="C7" s="18">
        <v>0</v>
      </c>
      <c r="D7" s="58">
        <v>13073900</v>
      </c>
      <c r="E7" s="59">
        <v>13073900</v>
      </c>
      <c r="F7" s="59">
        <v>937102</v>
      </c>
      <c r="G7" s="59">
        <v>678924</v>
      </c>
      <c r="H7" s="59">
        <v>902000</v>
      </c>
      <c r="I7" s="59">
        <v>2518026</v>
      </c>
      <c r="J7" s="59">
        <v>1006632</v>
      </c>
      <c r="K7" s="59">
        <v>928135</v>
      </c>
      <c r="L7" s="59">
        <v>701765</v>
      </c>
      <c r="M7" s="59">
        <v>2636532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5154558</v>
      </c>
      <c r="W7" s="59">
        <v>5500189</v>
      </c>
      <c r="X7" s="59">
        <v>-345631</v>
      </c>
      <c r="Y7" s="60">
        <v>-6.28</v>
      </c>
      <c r="Z7" s="61">
        <v>13073900</v>
      </c>
    </row>
    <row r="8" spans="1:26" ht="13.5">
      <c r="A8" s="57" t="s">
        <v>34</v>
      </c>
      <c r="B8" s="18">
        <v>130203146</v>
      </c>
      <c r="C8" s="18">
        <v>0</v>
      </c>
      <c r="D8" s="58">
        <v>146455247</v>
      </c>
      <c r="E8" s="59">
        <v>154389698</v>
      </c>
      <c r="F8" s="59">
        <v>45407000</v>
      </c>
      <c r="G8" s="59">
        <v>4271839</v>
      </c>
      <c r="H8" s="59">
        <v>164113</v>
      </c>
      <c r="I8" s="59">
        <v>49842952</v>
      </c>
      <c r="J8" s="59">
        <v>604961</v>
      </c>
      <c r="K8" s="59">
        <v>3337881</v>
      </c>
      <c r="L8" s="59">
        <v>38354943</v>
      </c>
      <c r="M8" s="59">
        <v>42297785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92140737</v>
      </c>
      <c r="W8" s="59">
        <v>90638026</v>
      </c>
      <c r="X8" s="59">
        <v>1502711</v>
      </c>
      <c r="Y8" s="60">
        <v>1.66</v>
      </c>
      <c r="Z8" s="61">
        <v>154389698</v>
      </c>
    </row>
    <row r="9" spans="1:26" ht="13.5">
      <c r="A9" s="57" t="s">
        <v>35</v>
      </c>
      <c r="B9" s="18">
        <v>146197435</v>
      </c>
      <c r="C9" s="18">
        <v>0</v>
      </c>
      <c r="D9" s="58">
        <v>109959100</v>
      </c>
      <c r="E9" s="59">
        <v>109959100</v>
      </c>
      <c r="F9" s="59">
        <v>4120115</v>
      </c>
      <c r="G9" s="59">
        <v>4505388</v>
      </c>
      <c r="H9" s="59">
        <v>3157122</v>
      </c>
      <c r="I9" s="59">
        <v>11782625</v>
      </c>
      <c r="J9" s="59">
        <v>5520140</v>
      </c>
      <c r="K9" s="59">
        <v>4240765</v>
      </c>
      <c r="L9" s="59">
        <v>3286677</v>
      </c>
      <c r="M9" s="59">
        <v>13047582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24830207</v>
      </c>
      <c r="W9" s="59">
        <v>32324479</v>
      </c>
      <c r="X9" s="59">
        <v>-7494272</v>
      </c>
      <c r="Y9" s="60">
        <v>-23.18</v>
      </c>
      <c r="Z9" s="61">
        <v>109959100</v>
      </c>
    </row>
    <row r="10" spans="1:26" ht="25.5">
      <c r="A10" s="62" t="s">
        <v>105</v>
      </c>
      <c r="B10" s="63">
        <f>SUM(B5:B9)</f>
        <v>927868254</v>
      </c>
      <c r="C10" s="63">
        <f>SUM(C5:C9)</f>
        <v>0</v>
      </c>
      <c r="D10" s="64">
        <f aca="true" t="shared" si="0" ref="D10:Z10">SUM(D5:D9)</f>
        <v>994129047</v>
      </c>
      <c r="E10" s="65">
        <f t="shared" si="0"/>
        <v>1002063498</v>
      </c>
      <c r="F10" s="65">
        <f t="shared" si="0"/>
        <v>141504261</v>
      </c>
      <c r="G10" s="65">
        <f t="shared" si="0"/>
        <v>34573393</v>
      </c>
      <c r="H10" s="65">
        <f t="shared" si="0"/>
        <v>61074637</v>
      </c>
      <c r="I10" s="65">
        <f t="shared" si="0"/>
        <v>237152291</v>
      </c>
      <c r="J10" s="65">
        <f t="shared" si="0"/>
        <v>60261597</v>
      </c>
      <c r="K10" s="65">
        <f t="shared" si="0"/>
        <v>62341334</v>
      </c>
      <c r="L10" s="65">
        <f t="shared" si="0"/>
        <v>95882782</v>
      </c>
      <c r="M10" s="65">
        <f t="shared" si="0"/>
        <v>218485713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455638004</v>
      </c>
      <c r="W10" s="65">
        <f t="shared" si="0"/>
        <v>500028219</v>
      </c>
      <c r="X10" s="65">
        <f t="shared" si="0"/>
        <v>-44390215</v>
      </c>
      <c r="Y10" s="66">
        <f>+IF(W10&lt;&gt;0,(X10/W10)*100,0)</f>
        <v>-8.877541969286337</v>
      </c>
      <c r="Z10" s="67">
        <f t="shared" si="0"/>
        <v>1002063498</v>
      </c>
    </row>
    <row r="11" spans="1:26" ht="13.5">
      <c r="A11" s="57" t="s">
        <v>36</v>
      </c>
      <c r="B11" s="18">
        <v>252675354</v>
      </c>
      <c r="C11" s="18">
        <v>0</v>
      </c>
      <c r="D11" s="58">
        <v>310636523</v>
      </c>
      <c r="E11" s="59">
        <v>310636523</v>
      </c>
      <c r="F11" s="59">
        <v>21193381</v>
      </c>
      <c r="G11" s="59">
        <v>20883768</v>
      </c>
      <c r="H11" s="59">
        <v>24486606</v>
      </c>
      <c r="I11" s="59">
        <v>66563755</v>
      </c>
      <c r="J11" s="59">
        <v>22540851</v>
      </c>
      <c r="K11" s="59">
        <v>23315484</v>
      </c>
      <c r="L11" s="59">
        <v>23816797</v>
      </c>
      <c r="M11" s="59">
        <v>69673132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136236887</v>
      </c>
      <c r="W11" s="59">
        <v>151196373</v>
      </c>
      <c r="X11" s="59">
        <v>-14959486</v>
      </c>
      <c r="Y11" s="60">
        <v>-9.89</v>
      </c>
      <c r="Z11" s="61">
        <v>310636523</v>
      </c>
    </row>
    <row r="12" spans="1:26" ht="13.5">
      <c r="A12" s="57" t="s">
        <v>37</v>
      </c>
      <c r="B12" s="18">
        <v>16890841</v>
      </c>
      <c r="C12" s="18">
        <v>0</v>
      </c>
      <c r="D12" s="58">
        <v>18128959</v>
      </c>
      <c r="E12" s="59">
        <v>18128959</v>
      </c>
      <c r="F12" s="59">
        <v>1403961</v>
      </c>
      <c r="G12" s="59">
        <v>1408323</v>
      </c>
      <c r="H12" s="59">
        <v>1408323</v>
      </c>
      <c r="I12" s="59">
        <v>4220607</v>
      </c>
      <c r="J12" s="59">
        <v>1408323</v>
      </c>
      <c r="K12" s="59">
        <v>1438970</v>
      </c>
      <c r="L12" s="59">
        <v>1432378</v>
      </c>
      <c r="M12" s="59">
        <v>4279671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8500278</v>
      </c>
      <c r="W12" s="59">
        <v>8395719</v>
      </c>
      <c r="X12" s="59">
        <v>104559</v>
      </c>
      <c r="Y12" s="60">
        <v>1.25</v>
      </c>
      <c r="Z12" s="61">
        <v>18128959</v>
      </c>
    </row>
    <row r="13" spans="1:26" ht="13.5">
      <c r="A13" s="57" t="s">
        <v>106</v>
      </c>
      <c r="B13" s="18">
        <v>85049394</v>
      </c>
      <c r="C13" s="18">
        <v>0</v>
      </c>
      <c r="D13" s="58">
        <v>86305366</v>
      </c>
      <c r="E13" s="59">
        <v>86305366</v>
      </c>
      <c r="F13" s="59">
        <v>-387</v>
      </c>
      <c r="G13" s="59">
        <v>387</v>
      </c>
      <c r="H13" s="59">
        <v>0</v>
      </c>
      <c r="I13" s="59">
        <v>0</v>
      </c>
      <c r="J13" s="59">
        <v>0</v>
      </c>
      <c r="K13" s="59">
        <v>-28</v>
      </c>
      <c r="L13" s="59">
        <v>28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43088208</v>
      </c>
      <c r="X13" s="59">
        <v>-43088208</v>
      </c>
      <c r="Y13" s="60">
        <v>-100</v>
      </c>
      <c r="Z13" s="61">
        <v>86305366</v>
      </c>
    </row>
    <row r="14" spans="1:26" ht="13.5">
      <c r="A14" s="57" t="s">
        <v>38</v>
      </c>
      <c r="B14" s="18">
        <v>26038599</v>
      </c>
      <c r="C14" s="18">
        <v>0</v>
      </c>
      <c r="D14" s="58">
        <v>24505128</v>
      </c>
      <c r="E14" s="59">
        <v>24505128</v>
      </c>
      <c r="F14" s="59">
        <v>0</v>
      </c>
      <c r="G14" s="59">
        <v>5728358</v>
      </c>
      <c r="H14" s="59">
        <v>6588562</v>
      </c>
      <c r="I14" s="59">
        <v>12316920</v>
      </c>
      <c r="J14" s="59">
        <v>178520</v>
      </c>
      <c r="K14" s="59">
        <v>0</v>
      </c>
      <c r="L14" s="59">
        <v>6171776</v>
      </c>
      <c r="M14" s="59">
        <v>6350296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18667216</v>
      </c>
      <c r="W14" s="59">
        <v>12700284</v>
      </c>
      <c r="X14" s="59">
        <v>5966932</v>
      </c>
      <c r="Y14" s="60">
        <v>46.98</v>
      </c>
      <c r="Z14" s="61">
        <v>24505128</v>
      </c>
    </row>
    <row r="15" spans="1:26" ht="13.5">
      <c r="A15" s="57" t="s">
        <v>39</v>
      </c>
      <c r="B15" s="18">
        <v>278169522</v>
      </c>
      <c r="C15" s="18">
        <v>0</v>
      </c>
      <c r="D15" s="58">
        <v>293504053</v>
      </c>
      <c r="E15" s="59">
        <v>293504053</v>
      </c>
      <c r="F15" s="59">
        <v>810875</v>
      </c>
      <c r="G15" s="59">
        <v>35808393</v>
      </c>
      <c r="H15" s="59">
        <v>36751909</v>
      </c>
      <c r="I15" s="59">
        <v>73371177</v>
      </c>
      <c r="J15" s="59">
        <v>21963788</v>
      </c>
      <c r="K15" s="59">
        <v>23276973</v>
      </c>
      <c r="L15" s="59">
        <v>24334713</v>
      </c>
      <c r="M15" s="59">
        <v>69575474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142946651</v>
      </c>
      <c r="W15" s="59">
        <v>132153990</v>
      </c>
      <c r="X15" s="59">
        <v>10792661</v>
      </c>
      <c r="Y15" s="60">
        <v>8.17</v>
      </c>
      <c r="Z15" s="61">
        <v>293504053</v>
      </c>
    </row>
    <row r="16" spans="1:26" ht="13.5">
      <c r="A16" s="68" t="s">
        <v>40</v>
      </c>
      <c r="B16" s="18">
        <v>12806719</v>
      </c>
      <c r="C16" s="18">
        <v>0</v>
      </c>
      <c r="D16" s="58">
        <v>21598146</v>
      </c>
      <c r="E16" s="59">
        <v>28532597</v>
      </c>
      <c r="F16" s="59">
        <v>0</v>
      </c>
      <c r="G16" s="59">
        <v>281175</v>
      </c>
      <c r="H16" s="59">
        <v>468839</v>
      </c>
      <c r="I16" s="59">
        <v>750014</v>
      </c>
      <c r="J16" s="59">
        <v>304414</v>
      </c>
      <c r="K16" s="59">
        <v>234619</v>
      </c>
      <c r="L16" s="59">
        <v>630628</v>
      </c>
      <c r="M16" s="59">
        <v>1169661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1919675</v>
      </c>
      <c r="W16" s="59">
        <v>8421693</v>
      </c>
      <c r="X16" s="59">
        <v>-6502018</v>
      </c>
      <c r="Y16" s="60">
        <v>-77.21</v>
      </c>
      <c r="Z16" s="61">
        <v>28532597</v>
      </c>
    </row>
    <row r="17" spans="1:26" ht="13.5">
      <c r="A17" s="57" t="s">
        <v>41</v>
      </c>
      <c r="B17" s="18">
        <v>285467917</v>
      </c>
      <c r="C17" s="18">
        <v>0</v>
      </c>
      <c r="D17" s="58">
        <v>256669343</v>
      </c>
      <c r="E17" s="59">
        <v>257669343</v>
      </c>
      <c r="F17" s="59">
        <v>906540</v>
      </c>
      <c r="G17" s="59">
        <v>9163597</v>
      </c>
      <c r="H17" s="59">
        <v>8283558</v>
      </c>
      <c r="I17" s="59">
        <v>18353695</v>
      </c>
      <c r="J17" s="59">
        <v>15428925</v>
      </c>
      <c r="K17" s="59">
        <v>10178276</v>
      </c>
      <c r="L17" s="59">
        <v>11588319</v>
      </c>
      <c r="M17" s="59">
        <v>37195520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55549215</v>
      </c>
      <c r="W17" s="59">
        <v>161139846</v>
      </c>
      <c r="X17" s="59">
        <v>-105590631</v>
      </c>
      <c r="Y17" s="60">
        <v>-65.53</v>
      </c>
      <c r="Z17" s="61">
        <v>257669343</v>
      </c>
    </row>
    <row r="18" spans="1:26" ht="13.5">
      <c r="A18" s="69" t="s">
        <v>42</v>
      </c>
      <c r="B18" s="70">
        <f>SUM(B11:B17)</f>
        <v>957098346</v>
      </c>
      <c r="C18" s="70">
        <f>SUM(C11:C17)</f>
        <v>0</v>
      </c>
      <c r="D18" s="71">
        <f aca="true" t="shared" si="1" ref="D18:Z18">SUM(D11:D17)</f>
        <v>1011347518</v>
      </c>
      <c r="E18" s="72">
        <f t="shared" si="1"/>
        <v>1019281969</v>
      </c>
      <c r="F18" s="72">
        <f t="shared" si="1"/>
        <v>24314370</v>
      </c>
      <c r="G18" s="72">
        <f t="shared" si="1"/>
        <v>73274001</v>
      </c>
      <c r="H18" s="72">
        <f t="shared" si="1"/>
        <v>77987797</v>
      </c>
      <c r="I18" s="72">
        <f t="shared" si="1"/>
        <v>175576168</v>
      </c>
      <c r="J18" s="72">
        <f t="shared" si="1"/>
        <v>61824821</v>
      </c>
      <c r="K18" s="72">
        <f t="shared" si="1"/>
        <v>58444294</v>
      </c>
      <c r="L18" s="72">
        <f t="shared" si="1"/>
        <v>67974639</v>
      </c>
      <c r="M18" s="72">
        <f t="shared" si="1"/>
        <v>188243754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363819922</v>
      </c>
      <c r="W18" s="72">
        <f t="shared" si="1"/>
        <v>517096113</v>
      </c>
      <c r="X18" s="72">
        <f t="shared" si="1"/>
        <v>-153276191</v>
      </c>
      <c r="Y18" s="66">
        <f>+IF(W18&lt;&gt;0,(X18/W18)*100,0)</f>
        <v>-29.641721750865297</v>
      </c>
      <c r="Z18" s="73">
        <f t="shared" si="1"/>
        <v>1019281969</v>
      </c>
    </row>
    <row r="19" spans="1:26" ht="13.5">
      <c r="A19" s="69" t="s">
        <v>43</v>
      </c>
      <c r="B19" s="74">
        <f>+B10-B18</f>
        <v>-29230092</v>
      </c>
      <c r="C19" s="74">
        <f>+C10-C18</f>
        <v>0</v>
      </c>
      <c r="D19" s="75">
        <f aca="true" t="shared" si="2" ref="D19:Z19">+D10-D18</f>
        <v>-17218471</v>
      </c>
      <c r="E19" s="76">
        <f t="shared" si="2"/>
        <v>-17218471</v>
      </c>
      <c r="F19" s="76">
        <f t="shared" si="2"/>
        <v>117189891</v>
      </c>
      <c r="G19" s="76">
        <f t="shared" si="2"/>
        <v>-38700608</v>
      </c>
      <c r="H19" s="76">
        <f t="shared" si="2"/>
        <v>-16913160</v>
      </c>
      <c r="I19" s="76">
        <f t="shared" si="2"/>
        <v>61576123</v>
      </c>
      <c r="J19" s="76">
        <f t="shared" si="2"/>
        <v>-1563224</v>
      </c>
      <c r="K19" s="76">
        <f t="shared" si="2"/>
        <v>3897040</v>
      </c>
      <c r="L19" s="76">
        <f t="shared" si="2"/>
        <v>27908143</v>
      </c>
      <c r="M19" s="76">
        <f t="shared" si="2"/>
        <v>30241959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91818082</v>
      </c>
      <c r="W19" s="76">
        <f>IF(E10=E18,0,W10-W18)</f>
        <v>-17067894</v>
      </c>
      <c r="X19" s="76">
        <f t="shared" si="2"/>
        <v>108885976</v>
      </c>
      <c r="Y19" s="77">
        <f>+IF(W19&lt;&gt;0,(X19/W19)*100,0)</f>
        <v>-637.9578874816073</v>
      </c>
      <c r="Z19" s="78">
        <f t="shared" si="2"/>
        <v>-17218471</v>
      </c>
    </row>
    <row r="20" spans="1:26" ht="13.5">
      <c r="A20" s="57" t="s">
        <v>44</v>
      </c>
      <c r="B20" s="18">
        <v>131654447</v>
      </c>
      <c r="C20" s="18">
        <v>0</v>
      </c>
      <c r="D20" s="58">
        <v>141090000</v>
      </c>
      <c r="E20" s="59">
        <v>148883296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52706136</v>
      </c>
      <c r="X20" s="59">
        <v>-52706136</v>
      </c>
      <c r="Y20" s="60">
        <v>-100</v>
      </c>
      <c r="Z20" s="61">
        <v>148883296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102424355</v>
      </c>
      <c r="C22" s="85">
        <f>SUM(C19:C21)</f>
        <v>0</v>
      </c>
      <c r="D22" s="86">
        <f aca="true" t="shared" si="3" ref="D22:Z22">SUM(D19:D21)</f>
        <v>123871529</v>
      </c>
      <c r="E22" s="87">
        <f t="shared" si="3"/>
        <v>131664825</v>
      </c>
      <c r="F22" s="87">
        <f t="shared" si="3"/>
        <v>117189891</v>
      </c>
      <c r="G22" s="87">
        <f t="shared" si="3"/>
        <v>-38700608</v>
      </c>
      <c r="H22" s="87">
        <f t="shared" si="3"/>
        <v>-16913160</v>
      </c>
      <c r="I22" s="87">
        <f t="shared" si="3"/>
        <v>61576123</v>
      </c>
      <c r="J22" s="87">
        <f t="shared" si="3"/>
        <v>-1563224</v>
      </c>
      <c r="K22" s="87">
        <f t="shared" si="3"/>
        <v>3897040</v>
      </c>
      <c r="L22" s="87">
        <f t="shared" si="3"/>
        <v>27908143</v>
      </c>
      <c r="M22" s="87">
        <f t="shared" si="3"/>
        <v>30241959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91818082</v>
      </c>
      <c r="W22" s="87">
        <f t="shared" si="3"/>
        <v>35638242</v>
      </c>
      <c r="X22" s="87">
        <f t="shared" si="3"/>
        <v>56179840</v>
      </c>
      <c r="Y22" s="88">
        <f>+IF(W22&lt;&gt;0,(X22/W22)*100,0)</f>
        <v>157.639201170473</v>
      </c>
      <c r="Z22" s="89">
        <f t="shared" si="3"/>
        <v>131664825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102424355</v>
      </c>
      <c r="C24" s="74">
        <f>SUM(C22:C23)</f>
        <v>0</v>
      </c>
      <c r="D24" s="75">
        <f aca="true" t="shared" si="4" ref="D24:Z24">SUM(D22:D23)</f>
        <v>123871529</v>
      </c>
      <c r="E24" s="76">
        <f t="shared" si="4"/>
        <v>131664825</v>
      </c>
      <c r="F24" s="76">
        <f t="shared" si="4"/>
        <v>117189891</v>
      </c>
      <c r="G24" s="76">
        <f t="shared" si="4"/>
        <v>-38700608</v>
      </c>
      <c r="H24" s="76">
        <f t="shared" si="4"/>
        <v>-16913160</v>
      </c>
      <c r="I24" s="76">
        <f t="shared" si="4"/>
        <v>61576123</v>
      </c>
      <c r="J24" s="76">
        <f t="shared" si="4"/>
        <v>-1563224</v>
      </c>
      <c r="K24" s="76">
        <f t="shared" si="4"/>
        <v>3897040</v>
      </c>
      <c r="L24" s="76">
        <f t="shared" si="4"/>
        <v>27908143</v>
      </c>
      <c r="M24" s="76">
        <f t="shared" si="4"/>
        <v>30241959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91818082</v>
      </c>
      <c r="W24" s="76">
        <f t="shared" si="4"/>
        <v>35638242</v>
      </c>
      <c r="X24" s="76">
        <f t="shared" si="4"/>
        <v>56179840</v>
      </c>
      <c r="Y24" s="77">
        <f>+IF(W24&lt;&gt;0,(X24/W24)*100,0)</f>
        <v>157.639201170473</v>
      </c>
      <c r="Z24" s="78">
        <f t="shared" si="4"/>
        <v>131664825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201022312</v>
      </c>
      <c r="C27" s="21">
        <v>0</v>
      </c>
      <c r="D27" s="98">
        <v>226517177</v>
      </c>
      <c r="E27" s="99">
        <v>270458338</v>
      </c>
      <c r="F27" s="99">
        <v>2062646</v>
      </c>
      <c r="G27" s="99">
        <v>7723687</v>
      </c>
      <c r="H27" s="99">
        <v>26579788</v>
      </c>
      <c r="I27" s="99">
        <v>36366121</v>
      </c>
      <c r="J27" s="99">
        <v>21347834</v>
      </c>
      <c r="K27" s="99">
        <v>23254937</v>
      </c>
      <c r="L27" s="99">
        <v>5478736</v>
      </c>
      <c r="M27" s="99">
        <v>50081507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86447628</v>
      </c>
      <c r="W27" s="99">
        <v>135229169</v>
      </c>
      <c r="X27" s="99">
        <v>-48781541</v>
      </c>
      <c r="Y27" s="100">
        <v>-36.07</v>
      </c>
      <c r="Z27" s="101">
        <v>270458338</v>
      </c>
    </row>
    <row r="28" spans="1:26" ht="13.5">
      <c r="A28" s="102" t="s">
        <v>44</v>
      </c>
      <c r="B28" s="18">
        <v>129811695</v>
      </c>
      <c r="C28" s="18">
        <v>0</v>
      </c>
      <c r="D28" s="58">
        <v>141090000</v>
      </c>
      <c r="E28" s="59">
        <v>148883296</v>
      </c>
      <c r="F28" s="59">
        <v>841238</v>
      </c>
      <c r="G28" s="59">
        <v>4242853</v>
      </c>
      <c r="H28" s="59">
        <v>4086535</v>
      </c>
      <c r="I28" s="59">
        <v>9170626</v>
      </c>
      <c r="J28" s="59">
        <v>8114358</v>
      </c>
      <c r="K28" s="59">
        <v>12679269</v>
      </c>
      <c r="L28" s="59">
        <v>3314064</v>
      </c>
      <c r="M28" s="59">
        <v>24107691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33278317</v>
      </c>
      <c r="W28" s="59">
        <v>74441648</v>
      </c>
      <c r="X28" s="59">
        <v>-41163331</v>
      </c>
      <c r="Y28" s="60">
        <v>-55.3</v>
      </c>
      <c r="Z28" s="61">
        <v>148883296</v>
      </c>
    </row>
    <row r="29" spans="1:26" ht="13.5">
      <c r="A29" s="57" t="s">
        <v>110</v>
      </c>
      <c r="B29" s="18">
        <v>1842752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21325376</v>
      </c>
      <c r="C30" s="18">
        <v>0</v>
      </c>
      <c r="D30" s="58">
        <v>0</v>
      </c>
      <c r="E30" s="59">
        <v>1641611</v>
      </c>
      <c r="F30" s="59">
        <v>0</v>
      </c>
      <c r="G30" s="59">
        <v>0</v>
      </c>
      <c r="H30" s="59">
        <v>0</v>
      </c>
      <c r="I30" s="59">
        <v>0</v>
      </c>
      <c r="J30" s="59">
        <v>376025</v>
      </c>
      <c r="K30" s="59">
        <v>0</v>
      </c>
      <c r="L30" s="59">
        <v>150410</v>
      </c>
      <c r="M30" s="59">
        <v>526435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526435</v>
      </c>
      <c r="W30" s="59">
        <v>820806</v>
      </c>
      <c r="X30" s="59">
        <v>-294371</v>
      </c>
      <c r="Y30" s="60">
        <v>-35.86</v>
      </c>
      <c r="Z30" s="61">
        <v>1641611</v>
      </c>
    </row>
    <row r="31" spans="1:26" ht="13.5">
      <c r="A31" s="57" t="s">
        <v>49</v>
      </c>
      <c r="B31" s="18">
        <v>48042487</v>
      </c>
      <c r="C31" s="18">
        <v>0</v>
      </c>
      <c r="D31" s="58">
        <v>85427177</v>
      </c>
      <c r="E31" s="59">
        <v>119933431</v>
      </c>
      <c r="F31" s="59">
        <v>1221408</v>
      </c>
      <c r="G31" s="59">
        <v>3480834</v>
      </c>
      <c r="H31" s="59">
        <v>22493253</v>
      </c>
      <c r="I31" s="59">
        <v>27195495</v>
      </c>
      <c r="J31" s="59">
        <v>12857451</v>
      </c>
      <c r="K31" s="59">
        <v>10575668</v>
      </c>
      <c r="L31" s="59">
        <v>2014262</v>
      </c>
      <c r="M31" s="59">
        <v>25447381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52642876</v>
      </c>
      <c r="W31" s="59">
        <v>59966716</v>
      </c>
      <c r="X31" s="59">
        <v>-7323840</v>
      </c>
      <c r="Y31" s="60">
        <v>-12.21</v>
      </c>
      <c r="Z31" s="61">
        <v>119933431</v>
      </c>
    </row>
    <row r="32" spans="1:26" ht="13.5">
      <c r="A32" s="69" t="s">
        <v>50</v>
      </c>
      <c r="B32" s="21">
        <f>SUM(B28:B31)</f>
        <v>201022310</v>
      </c>
      <c r="C32" s="21">
        <f>SUM(C28:C31)</f>
        <v>0</v>
      </c>
      <c r="D32" s="98">
        <f aca="true" t="shared" si="5" ref="D32:Z32">SUM(D28:D31)</f>
        <v>226517177</v>
      </c>
      <c r="E32" s="99">
        <f t="shared" si="5"/>
        <v>270458338</v>
      </c>
      <c r="F32" s="99">
        <f t="shared" si="5"/>
        <v>2062646</v>
      </c>
      <c r="G32" s="99">
        <f t="shared" si="5"/>
        <v>7723687</v>
      </c>
      <c r="H32" s="99">
        <f t="shared" si="5"/>
        <v>26579788</v>
      </c>
      <c r="I32" s="99">
        <f t="shared" si="5"/>
        <v>36366121</v>
      </c>
      <c r="J32" s="99">
        <f t="shared" si="5"/>
        <v>21347834</v>
      </c>
      <c r="K32" s="99">
        <f t="shared" si="5"/>
        <v>23254937</v>
      </c>
      <c r="L32" s="99">
        <f t="shared" si="5"/>
        <v>5478736</v>
      </c>
      <c r="M32" s="99">
        <f t="shared" si="5"/>
        <v>50081507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86447628</v>
      </c>
      <c r="W32" s="99">
        <f t="shared" si="5"/>
        <v>135229170</v>
      </c>
      <c r="X32" s="99">
        <f t="shared" si="5"/>
        <v>-48781542</v>
      </c>
      <c r="Y32" s="100">
        <f>+IF(W32&lt;&gt;0,(X32/W32)*100,0)</f>
        <v>-36.07323922789735</v>
      </c>
      <c r="Z32" s="101">
        <f t="shared" si="5"/>
        <v>270458338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328297723</v>
      </c>
      <c r="C35" s="18">
        <v>0</v>
      </c>
      <c r="D35" s="58">
        <v>250876800</v>
      </c>
      <c r="E35" s="59">
        <v>214878935</v>
      </c>
      <c r="F35" s="59">
        <v>318649858</v>
      </c>
      <c r="G35" s="59">
        <v>336693559</v>
      </c>
      <c r="H35" s="59">
        <v>275695040</v>
      </c>
      <c r="I35" s="59">
        <v>275695040</v>
      </c>
      <c r="J35" s="59">
        <v>269801129</v>
      </c>
      <c r="K35" s="59">
        <v>252847401</v>
      </c>
      <c r="L35" s="59">
        <v>289399996</v>
      </c>
      <c r="M35" s="59">
        <v>289399996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289399996</v>
      </c>
      <c r="W35" s="59">
        <v>107439468</v>
      </c>
      <c r="X35" s="59">
        <v>181960528</v>
      </c>
      <c r="Y35" s="60">
        <v>169.36</v>
      </c>
      <c r="Z35" s="61">
        <v>214878935</v>
      </c>
    </row>
    <row r="36" spans="1:26" ht="13.5">
      <c r="A36" s="57" t="s">
        <v>53</v>
      </c>
      <c r="B36" s="18">
        <v>2095715993</v>
      </c>
      <c r="C36" s="18">
        <v>0</v>
      </c>
      <c r="D36" s="58">
        <v>2331545986</v>
      </c>
      <c r="E36" s="59">
        <v>2331545988</v>
      </c>
      <c r="F36" s="59">
        <v>2149561697</v>
      </c>
      <c r="G36" s="59">
        <v>2091706141</v>
      </c>
      <c r="H36" s="59">
        <v>2110831160</v>
      </c>
      <c r="I36" s="59">
        <v>2110831160</v>
      </c>
      <c r="J36" s="59">
        <v>2127709393</v>
      </c>
      <c r="K36" s="59">
        <v>2148094520</v>
      </c>
      <c r="L36" s="59">
        <v>2222941931</v>
      </c>
      <c r="M36" s="59">
        <v>2222941931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2222941931</v>
      </c>
      <c r="W36" s="59">
        <v>1165772994</v>
      </c>
      <c r="X36" s="59">
        <v>1057168937</v>
      </c>
      <c r="Y36" s="60">
        <v>90.68</v>
      </c>
      <c r="Z36" s="61">
        <v>2331545988</v>
      </c>
    </row>
    <row r="37" spans="1:26" ht="13.5">
      <c r="A37" s="57" t="s">
        <v>54</v>
      </c>
      <c r="B37" s="18">
        <v>204640139</v>
      </c>
      <c r="C37" s="18">
        <v>0</v>
      </c>
      <c r="D37" s="58">
        <v>111080230</v>
      </c>
      <c r="E37" s="59">
        <v>111080231</v>
      </c>
      <c r="F37" s="59">
        <v>212882679</v>
      </c>
      <c r="G37" s="59">
        <v>217757874</v>
      </c>
      <c r="H37" s="59">
        <v>177498234</v>
      </c>
      <c r="I37" s="59">
        <v>177498234</v>
      </c>
      <c r="J37" s="59">
        <v>201962939</v>
      </c>
      <c r="K37" s="59">
        <v>186041923</v>
      </c>
      <c r="L37" s="59">
        <v>209028131</v>
      </c>
      <c r="M37" s="59">
        <v>209028131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209028131</v>
      </c>
      <c r="W37" s="59">
        <v>55540116</v>
      </c>
      <c r="X37" s="59">
        <v>153488015</v>
      </c>
      <c r="Y37" s="60">
        <v>276.36</v>
      </c>
      <c r="Z37" s="61">
        <v>111080231</v>
      </c>
    </row>
    <row r="38" spans="1:26" ht="13.5">
      <c r="A38" s="57" t="s">
        <v>55</v>
      </c>
      <c r="B38" s="18">
        <v>446569154</v>
      </c>
      <c r="C38" s="18">
        <v>0</v>
      </c>
      <c r="D38" s="58">
        <v>439977219</v>
      </c>
      <c r="E38" s="59">
        <v>439977219</v>
      </c>
      <c r="F38" s="59">
        <v>444492994</v>
      </c>
      <c r="G38" s="59">
        <v>444826797</v>
      </c>
      <c r="H38" s="59">
        <v>439583031</v>
      </c>
      <c r="I38" s="59">
        <v>439583031</v>
      </c>
      <c r="J38" s="59">
        <v>439391088</v>
      </c>
      <c r="K38" s="59">
        <v>439459981</v>
      </c>
      <c r="L38" s="59">
        <v>440637970</v>
      </c>
      <c r="M38" s="59">
        <v>440637970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440637970</v>
      </c>
      <c r="W38" s="59">
        <v>219988610</v>
      </c>
      <c r="X38" s="59">
        <v>220649360</v>
      </c>
      <c r="Y38" s="60">
        <v>100.3</v>
      </c>
      <c r="Z38" s="61">
        <v>439977219</v>
      </c>
    </row>
    <row r="39" spans="1:26" ht="13.5">
      <c r="A39" s="57" t="s">
        <v>56</v>
      </c>
      <c r="B39" s="18">
        <v>1772804423</v>
      </c>
      <c r="C39" s="18">
        <v>0</v>
      </c>
      <c r="D39" s="58">
        <v>2031365337</v>
      </c>
      <c r="E39" s="59">
        <v>1995367473</v>
      </c>
      <c r="F39" s="59">
        <v>1810835882</v>
      </c>
      <c r="G39" s="59">
        <v>1765815029</v>
      </c>
      <c r="H39" s="59">
        <v>1769444935</v>
      </c>
      <c r="I39" s="59">
        <v>1769444935</v>
      </c>
      <c r="J39" s="59">
        <v>1756156495</v>
      </c>
      <c r="K39" s="59">
        <v>1775440017</v>
      </c>
      <c r="L39" s="59">
        <v>1862675826</v>
      </c>
      <c r="M39" s="59">
        <v>1862675826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1862675826</v>
      </c>
      <c r="W39" s="59">
        <v>997683737</v>
      </c>
      <c r="X39" s="59">
        <v>864992089</v>
      </c>
      <c r="Y39" s="60">
        <v>86.7</v>
      </c>
      <c r="Z39" s="61">
        <v>1995367473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180096772</v>
      </c>
      <c r="C42" s="18">
        <v>0</v>
      </c>
      <c r="D42" s="58">
        <v>202708634</v>
      </c>
      <c r="E42" s="59">
        <v>210501934</v>
      </c>
      <c r="F42" s="59">
        <v>15395231</v>
      </c>
      <c r="G42" s="59">
        <v>5364064</v>
      </c>
      <c r="H42" s="59">
        <v>-25997983</v>
      </c>
      <c r="I42" s="59">
        <v>-5238688</v>
      </c>
      <c r="J42" s="59">
        <v>28079168</v>
      </c>
      <c r="K42" s="59">
        <v>2701286</v>
      </c>
      <c r="L42" s="59">
        <v>24302510</v>
      </c>
      <c r="M42" s="59">
        <v>55082964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49844276</v>
      </c>
      <c r="W42" s="59">
        <v>173521169</v>
      </c>
      <c r="X42" s="59">
        <v>-123676893</v>
      </c>
      <c r="Y42" s="60">
        <v>-71.27</v>
      </c>
      <c r="Z42" s="61">
        <v>210501934</v>
      </c>
    </row>
    <row r="43" spans="1:26" ht="13.5">
      <c r="A43" s="57" t="s">
        <v>59</v>
      </c>
      <c r="B43" s="18">
        <v>-150255832</v>
      </c>
      <c r="C43" s="18">
        <v>0</v>
      </c>
      <c r="D43" s="58">
        <v>-226617177</v>
      </c>
      <c r="E43" s="59">
        <v>-270408338</v>
      </c>
      <c r="F43" s="59">
        <v>-2057145</v>
      </c>
      <c r="G43" s="59">
        <v>-7718187</v>
      </c>
      <c r="H43" s="59">
        <v>-4083537</v>
      </c>
      <c r="I43" s="59">
        <v>-13858869</v>
      </c>
      <c r="J43" s="59">
        <v>-21342841</v>
      </c>
      <c r="K43" s="59">
        <v>-23245937</v>
      </c>
      <c r="L43" s="59">
        <v>-5478636</v>
      </c>
      <c r="M43" s="59">
        <v>-50067414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-63926283</v>
      </c>
      <c r="W43" s="59">
        <v>-93535187</v>
      </c>
      <c r="X43" s="59">
        <v>29608904</v>
      </c>
      <c r="Y43" s="60">
        <v>-31.66</v>
      </c>
      <c r="Z43" s="61">
        <v>-270408338</v>
      </c>
    </row>
    <row r="44" spans="1:26" ht="13.5">
      <c r="A44" s="57" t="s">
        <v>60</v>
      </c>
      <c r="B44" s="18">
        <v>-16968352</v>
      </c>
      <c r="C44" s="18">
        <v>0</v>
      </c>
      <c r="D44" s="58">
        <v>-7784972</v>
      </c>
      <c r="E44" s="59">
        <v>-7784972</v>
      </c>
      <c r="F44" s="59">
        <v>4069</v>
      </c>
      <c r="G44" s="59">
        <v>4080</v>
      </c>
      <c r="H44" s="59">
        <v>-4546333</v>
      </c>
      <c r="I44" s="59">
        <v>-4538184</v>
      </c>
      <c r="J44" s="59">
        <v>4250</v>
      </c>
      <c r="K44" s="59">
        <v>4300</v>
      </c>
      <c r="L44" s="59">
        <v>4000</v>
      </c>
      <c r="M44" s="59">
        <v>12550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-4525634</v>
      </c>
      <c r="W44" s="59">
        <v>-3753241</v>
      </c>
      <c r="X44" s="59">
        <v>-772393</v>
      </c>
      <c r="Y44" s="60">
        <v>20.58</v>
      </c>
      <c r="Z44" s="61">
        <v>-7784972</v>
      </c>
    </row>
    <row r="45" spans="1:26" ht="13.5">
      <c r="A45" s="69" t="s">
        <v>61</v>
      </c>
      <c r="B45" s="21">
        <v>105450738</v>
      </c>
      <c r="C45" s="21">
        <v>0</v>
      </c>
      <c r="D45" s="98">
        <v>128336985</v>
      </c>
      <c r="E45" s="99">
        <v>92339124</v>
      </c>
      <c r="F45" s="99">
        <v>164044066</v>
      </c>
      <c r="G45" s="99">
        <v>161694023</v>
      </c>
      <c r="H45" s="99">
        <v>127066170</v>
      </c>
      <c r="I45" s="99">
        <v>127066170</v>
      </c>
      <c r="J45" s="99">
        <v>133806747</v>
      </c>
      <c r="K45" s="99">
        <v>113266396</v>
      </c>
      <c r="L45" s="99">
        <v>132094270</v>
      </c>
      <c r="M45" s="99">
        <v>132094270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132094270</v>
      </c>
      <c r="W45" s="99">
        <v>236263241</v>
      </c>
      <c r="X45" s="99">
        <v>-104168971</v>
      </c>
      <c r="Y45" s="100">
        <v>-44.09</v>
      </c>
      <c r="Z45" s="101">
        <v>92339124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50247565</v>
      </c>
      <c r="C49" s="51">
        <v>0</v>
      </c>
      <c r="D49" s="128">
        <v>4768662</v>
      </c>
      <c r="E49" s="53">
        <v>3963143</v>
      </c>
      <c r="F49" s="53">
        <v>0</v>
      </c>
      <c r="G49" s="53">
        <v>0</v>
      </c>
      <c r="H49" s="53">
        <v>0</v>
      </c>
      <c r="I49" s="53">
        <v>8019290</v>
      </c>
      <c r="J49" s="53">
        <v>0</v>
      </c>
      <c r="K49" s="53">
        <v>0</v>
      </c>
      <c r="L49" s="53">
        <v>0</v>
      </c>
      <c r="M49" s="53">
        <v>3390123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3199783</v>
      </c>
      <c r="W49" s="53">
        <v>12487906</v>
      </c>
      <c r="X49" s="53">
        <v>68359470</v>
      </c>
      <c r="Y49" s="53">
        <v>154435942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93235923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93235923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89.90187141589611</v>
      </c>
      <c r="C58" s="5">
        <f>IF(C67=0,0,+(C76/C67)*100)</f>
        <v>0</v>
      </c>
      <c r="D58" s="6">
        <f aca="true" t="shared" si="6" ref="D58:Z58">IF(D67=0,0,+(D76/D67)*100)</f>
        <v>97.84563423474421</v>
      </c>
      <c r="E58" s="7">
        <f t="shared" si="6"/>
        <v>97.84563423474421</v>
      </c>
      <c r="F58" s="7">
        <f t="shared" si="6"/>
        <v>54.41834166389765</v>
      </c>
      <c r="G58" s="7">
        <f t="shared" si="6"/>
        <v>251.13878720007574</v>
      </c>
      <c r="H58" s="7">
        <f t="shared" si="6"/>
        <v>99.29017917047057</v>
      </c>
      <c r="I58" s="7">
        <f t="shared" si="6"/>
        <v>97.83834379341091</v>
      </c>
      <c r="J58" s="7">
        <f t="shared" si="6"/>
        <v>114.69998327219173</v>
      </c>
      <c r="K58" s="7">
        <f t="shared" si="6"/>
        <v>91.90819649926712</v>
      </c>
      <c r="L58" s="7">
        <f t="shared" si="6"/>
        <v>91.23273213778069</v>
      </c>
      <c r="M58" s="7">
        <f t="shared" si="6"/>
        <v>99.22917411459969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98.50773789905777</v>
      </c>
      <c r="W58" s="7">
        <f t="shared" si="6"/>
        <v>101.19632017776259</v>
      </c>
      <c r="X58" s="7">
        <f t="shared" si="6"/>
        <v>0</v>
      </c>
      <c r="Y58" s="7">
        <f t="shared" si="6"/>
        <v>0</v>
      </c>
      <c r="Z58" s="8">
        <f t="shared" si="6"/>
        <v>97.84563423474421</v>
      </c>
    </row>
    <row r="59" spans="1:26" ht="13.5">
      <c r="A59" s="36" t="s">
        <v>31</v>
      </c>
      <c r="B59" s="9">
        <f aca="true" t="shared" si="7" ref="B59:Z66">IF(B68=0,0,+(B77/B68)*100)</f>
        <v>89.3141493879354</v>
      </c>
      <c r="C59" s="9">
        <f t="shared" si="7"/>
        <v>0</v>
      </c>
      <c r="D59" s="2">
        <f t="shared" si="7"/>
        <v>95</v>
      </c>
      <c r="E59" s="10">
        <f t="shared" si="7"/>
        <v>95</v>
      </c>
      <c r="F59" s="10">
        <f t="shared" si="7"/>
        <v>17.67110348681896</v>
      </c>
      <c r="G59" s="10">
        <f t="shared" si="7"/>
        <v>214.11070181465348</v>
      </c>
      <c r="H59" s="10">
        <f t="shared" si="7"/>
        <v>116.6635957700037</v>
      </c>
      <c r="I59" s="10">
        <f t="shared" si="7"/>
        <v>59.40121494008947</v>
      </c>
      <c r="J59" s="10">
        <f t="shared" si="7"/>
        <v>105.14879614982986</v>
      </c>
      <c r="K59" s="10">
        <f t="shared" si="7"/>
        <v>83.19387454240707</v>
      </c>
      <c r="L59" s="10">
        <f t="shared" si="7"/>
        <v>92.7242731836688</v>
      </c>
      <c r="M59" s="10">
        <f t="shared" si="7"/>
        <v>93.60513283408585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70.14843536897803</v>
      </c>
      <c r="W59" s="10">
        <f t="shared" si="7"/>
        <v>94.8597925976871</v>
      </c>
      <c r="X59" s="10">
        <f t="shared" si="7"/>
        <v>0</v>
      </c>
      <c r="Y59" s="10">
        <f t="shared" si="7"/>
        <v>0</v>
      </c>
      <c r="Z59" s="11">
        <f t="shared" si="7"/>
        <v>95</v>
      </c>
    </row>
    <row r="60" spans="1:26" ht="13.5">
      <c r="A60" s="37" t="s">
        <v>32</v>
      </c>
      <c r="B60" s="12">
        <f t="shared" si="7"/>
        <v>90.31688509426398</v>
      </c>
      <c r="C60" s="12">
        <f t="shared" si="7"/>
        <v>0</v>
      </c>
      <c r="D60" s="3">
        <f t="shared" si="7"/>
        <v>98.60276806567073</v>
      </c>
      <c r="E60" s="13">
        <f t="shared" si="7"/>
        <v>98.60276806567073</v>
      </c>
      <c r="F60" s="13">
        <f t="shared" si="7"/>
        <v>83.19230561511515</v>
      </c>
      <c r="G60" s="13">
        <f t="shared" si="7"/>
        <v>270.674727897559</v>
      </c>
      <c r="H60" s="13">
        <f t="shared" si="7"/>
        <v>96.22502528176479</v>
      </c>
      <c r="I60" s="13">
        <f t="shared" si="7"/>
        <v>116.46947922662075</v>
      </c>
      <c r="J60" s="13">
        <f t="shared" si="7"/>
        <v>116.65370439145504</v>
      </c>
      <c r="K60" s="13">
        <f t="shared" si="7"/>
        <v>93.54513439702461</v>
      </c>
      <c r="L60" s="13">
        <f t="shared" si="7"/>
        <v>90.8816252953617</v>
      </c>
      <c r="M60" s="13">
        <f t="shared" si="7"/>
        <v>100.30534226272216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107.804770689392</v>
      </c>
      <c r="W60" s="13">
        <f t="shared" si="7"/>
        <v>103.00216076327177</v>
      </c>
      <c r="X60" s="13">
        <f t="shared" si="7"/>
        <v>0</v>
      </c>
      <c r="Y60" s="13">
        <f t="shared" si="7"/>
        <v>0</v>
      </c>
      <c r="Z60" s="14">
        <f t="shared" si="7"/>
        <v>98.60276806567073</v>
      </c>
    </row>
    <row r="61" spans="1:26" ht="13.5">
      <c r="A61" s="38" t="s">
        <v>113</v>
      </c>
      <c r="B61" s="12">
        <f t="shared" si="7"/>
        <v>99.40286244297212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106.50116050374851</v>
      </c>
      <c r="G61" s="13">
        <f t="shared" si="7"/>
        <v>275.30284445554133</v>
      </c>
      <c r="H61" s="13">
        <f t="shared" si="7"/>
        <v>98.27827424037932</v>
      </c>
      <c r="I61" s="13">
        <f t="shared" si="7"/>
        <v>129.86750714912185</v>
      </c>
      <c r="J61" s="13">
        <f t="shared" si="7"/>
        <v>128.0321268708808</v>
      </c>
      <c r="K61" s="13">
        <f t="shared" si="7"/>
        <v>101.31308715918392</v>
      </c>
      <c r="L61" s="13">
        <f t="shared" si="7"/>
        <v>94.71618542807161</v>
      </c>
      <c r="M61" s="13">
        <f t="shared" si="7"/>
        <v>108.24938270371231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118.20237817268715</v>
      </c>
      <c r="W61" s="13">
        <f t="shared" si="7"/>
        <v>104.80971391098026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114</v>
      </c>
      <c r="B62" s="12">
        <f t="shared" si="7"/>
        <v>76.41416506705534</v>
      </c>
      <c r="C62" s="12">
        <f t="shared" si="7"/>
        <v>0</v>
      </c>
      <c r="D62" s="3">
        <f t="shared" si="7"/>
        <v>94.51627622828875</v>
      </c>
      <c r="E62" s="13">
        <f t="shared" si="7"/>
        <v>94.51627622828875</v>
      </c>
      <c r="F62" s="13">
        <f t="shared" si="7"/>
        <v>78.93156162461085</v>
      </c>
      <c r="G62" s="13">
        <f t="shared" si="7"/>
        <v>-3388.87233176382</v>
      </c>
      <c r="H62" s="13">
        <f t="shared" si="7"/>
        <v>99.7017461481493</v>
      </c>
      <c r="I62" s="13">
        <f t="shared" si="7"/>
        <v>140.8500302682416</v>
      </c>
      <c r="J62" s="13">
        <f t="shared" si="7"/>
        <v>87.54867320937865</v>
      </c>
      <c r="K62" s="13">
        <f t="shared" si="7"/>
        <v>73.01627038745944</v>
      </c>
      <c r="L62" s="13">
        <f t="shared" si="7"/>
        <v>85.57852162711721</v>
      </c>
      <c r="M62" s="13">
        <f t="shared" si="7"/>
        <v>81.70439084538043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101.66519551311377</v>
      </c>
      <c r="W62" s="13">
        <f t="shared" si="7"/>
        <v>111.80078673067742</v>
      </c>
      <c r="X62" s="13">
        <f t="shared" si="7"/>
        <v>0</v>
      </c>
      <c r="Y62" s="13">
        <f t="shared" si="7"/>
        <v>0</v>
      </c>
      <c r="Z62" s="14">
        <f t="shared" si="7"/>
        <v>94.51627622828875</v>
      </c>
    </row>
    <row r="63" spans="1:26" ht="13.5">
      <c r="A63" s="38" t="s">
        <v>115</v>
      </c>
      <c r="B63" s="12">
        <f t="shared" si="7"/>
        <v>80.1710887976592</v>
      </c>
      <c r="C63" s="12">
        <f t="shared" si="7"/>
        <v>0</v>
      </c>
      <c r="D63" s="3">
        <f t="shared" si="7"/>
        <v>97.11325997325854</v>
      </c>
      <c r="E63" s="13">
        <f t="shared" si="7"/>
        <v>97.11325997325854</v>
      </c>
      <c r="F63" s="13">
        <f t="shared" si="7"/>
        <v>51.72343891149838</v>
      </c>
      <c r="G63" s="13">
        <f t="shared" si="7"/>
        <v>97.2533098218159</v>
      </c>
      <c r="H63" s="13">
        <f t="shared" si="7"/>
        <v>84.90885776994924</v>
      </c>
      <c r="I63" s="13">
        <f t="shared" si="7"/>
        <v>74.1753048366947</v>
      </c>
      <c r="J63" s="13">
        <f t="shared" si="7"/>
        <v>90.13907744202018</v>
      </c>
      <c r="K63" s="13">
        <f t="shared" si="7"/>
        <v>79.86839632548833</v>
      </c>
      <c r="L63" s="13">
        <f t="shared" si="7"/>
        <v>80.79242328457553</v>
      </c>
      <c r="M63" s="13">
        <f t="shared" si="7"/>
        <v>83.59572127634107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78.64146915527948</v>
      </c>
      <c r="W63" s="13">
        <f t="shared" si="7"/>
        <v>94.24580338998338</v>
      </c>
      <c r="X63" s="13">
        <f t="shared" si="7"/>
        <v>0</v>
      </c>
      <c r="Y63" s="13">
        <f t="shared" si="7"/>
        <v>0</v>
      </c>
      <c r="Z63" s="14">
        <f t="shared" si="7"/>
        <v>97.11325997325854</v>
      </c>
    </row>
    <row r="64" spans="1:26" ht="13.5">
      <c r="A64" s="38" t="s">
        <v>116</v>
      </c>
      <c r="B64" s="12">
        <f t="shared" si="7"/>
        <v>40.407149210269324</v>
      </c>
      <c r="C64" s="12">
        <f t="shared" si="7"/>
        <v>0</v>
      </c>
      <c r="D64" s="3">
        <f t="shared" si="7"/>
        <v>94.99999736576602</v>
      </c>
      <c r="E64" s="13">
        <f t="shared" si="7"/>
        <v>94.99999736576602</v>
      </c>
      <c r="F64" s="13">
        <f t="shared" si="7"/>
        <v>29.267626762384104</v>
      </c>
      <c r="G64" s="13">
        <f t="shared" si="7"/>
        <v>-3087.7524363487933</v>
      </c>
      <c r="H64" s="13">
        <f t="shared" si="7"/>
        <v>87.83808679823566</v>
      </c>
      <c r="I64" s="13">
        <f t="shared" si="7"/>
        <v>72.66904971489805</v>
      </c>
      <c r="J64" s="13">
        <f t="shared" si="7"/>
        <v>93.73068718970546</v>
      </c>
      <c r="K64" s="13">
        <f t="shared" si="7"/>
        <v>81.32106844112822</v>
      </c>
      <c r="L64" s="13">
        <f t="shared" si="7"/>
        <v>82.55474338600763</v>
      </c>
      <c r="M64" s="13">
        <f t="shared" si="7"/>
        <v>85.86291681757501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78.60962249403588</v>
      </c>
      <c r="W64" s="13">
        <f t="shared" si="7"/>
        <v>84.16030855573696</v>
      </c>
      <c r="X64" s="13">
        <f t="shared" si="7"/>
        <v>0</v>
      </c>
      <c r="Y64" s="13">
        <f t="shared" si="7"/>
        <v>0</v>
      </c>
      <c r="Z64" s="14">
        <f t="shared" si="7"/>
        <v>94.99999736576602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67.99375341172258</v>
      </c>
      <c r="C66" s="15">
        <f t="shared" si="7"/>
        <v>0</v>
      </c>
      <c r="D66" s="4">
        <f t="shared" si="7"/>
        <v>90.44700113164843</v>
      </c>
      <c r="E66" s="16">
        <f t="shared" si="7"/>
        <v>90.44700113164843</v>
      </c>
      <c r="F66" s="16">
        <f t="shared" si="7"/>
        <v>99.99974819772521</v>
      </c>
      <c r="G66" s="16">
        <f t="shared" si="7"/>
        <v>100</v>
      </c>
      <c r="H66" s="16">
        <f t="shared" si="7"/>
        <v>100</v>
      </c>
      <c r="I66" s="16">
        <f t="shared" si="7"/>
        <v>99.99990775460881</v>
      </c>
      <c r="J66" s="16">
        <f t="shared" si="7"/>
        <v>100.00028782859232</v>
      </c>
      <c r="K66" s="16">
        <f t="shared" si="7"/>
        <v>99.99971784649156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99.99995317736088</v>
      </c>
      <c r="W66" s="16">
        <f t="shared" si="7"/>
        <v>82.86463289320471</v>
      </c>
      <c r="X66" s="16">
        <f t="shared" si="7"/>
        <v>0</v>
      </c>
      <c r="Y66" s="16">
        <f t="shared" si="7"/>
        <v>0</v>
      </c>
      <c r="Z66" s="17">
        <f t="shared" si="7"/>
        <v>90.44700113164843</v>
      </c>
    </row>
    <row r="67" spans="1:26" ht="13.5" hidden="1">
      <c r="A67" s="40" t="s">
        <v>119</v>
      </c>
      <c r="B67" s="23">
        <v>639720226</v>
      </c>
      <c r="C67" s="23"/>
      <c r="D67" s="24">
        <v>727822000</v>
      </c>
      <c r="E67" s="25">
        <v>727822000</v>
      </c>
      <c r="F67" s="25">
        <v>91283932</v>
      </c>
      <c r="G67" s="25">
        <v>25314431</v>
      </c>
      <c r="H67" s="25">
        <v>57055384</v>
      </c>
      <c r="I67" s="25">
        <v>173653747</v>
      </c>
      <c r="J67" s="25">
        <v>53348292</v>
      </c>
      <c r="K67" s="25">
        <v>54043255</v>
      </c>
      <c r="L67" s="25">
        <v>53735372</v>
      </c>
      <c r="M67" s="25">
        <v>161126919</v>
      </c>
      <c r="N67" s="25"/>
      <c r="O67" s="25"/>
      <c r="P67" s="25"/>
      <c r="Q67" s="25"/>
      <c r="R67" s="25"/>
      <c r="S67" s="25"/>
      <c r="T67" s="25"/>
      <c r="U67" s="25"/>
      <c r="V67" s="25">
        <v>334780666</v>
      </c>
      <c r="W67" s="25">
        <v>373144003</v>
      </c>
      <c r="X67" s="25"/>
      <c r="Y67" s="24"/>
      <c r="Z67" s="26">
        <v>727822000</v>
      </c>
    </row>
    <row r="68" spans="1:26" ht="13.5" hidden="1">
      <c r="A68" s="36" t="s">
        <v>31</v>
      </c>
      <c r="B68" s="18">
        <v>125006333</v>
      </c>
      <c r="C68" s="18"/>
      <c r="D68" s="19">
        <v>145752800</v>
      </c>
      <c r="E68" s="20">
        <v>145752800</v>
      </c>
      <c r="F68" s="20">
        <v>40189669</v>
      </c>
      <c r="G68" s="20">
        <v>7696676</v>
      </c>
      <c r="H68" s="20">
        <v>8493719</v>
      </c>
      <c r="I68" s="20">
        <v>56380064</v>
      </c>
      <c r="J68" s="20">
        <v>8556505</v>
      </c>
      <c r="K68" s="20">
        <v>8767345</v>
      </c>
      <c r="L68" s="20">
        <v>8507961</v>
      </c>
      <c r="M68" s="20">
        <v>25831811</v>
      </c>
      <c r="N68" s="20"/>
      <c r="O68" s="20"/>
      <c r="P68" s="20"/>
      <c r="Q68" s="20"/>
      <c r="R68" s="20"/>
      <c r="S68" s="20"/>
      <c r="T68" s="20"/>
      <c r="U68" s="20"/>
      <c r="V68" s="20">
        <v>82211875</v>
      </c>
      <c r="W68" s="20">
        <v>78853219</v>
      </c>
      <c r="X68" s="20"/>
      <c r="Y68" s="19"/>
      <c r="Z68" s="22">
        <v>145752800</v>
      </c>
    </row>
    <row r="69" spans="1:26" ht="13.5" hidden="1">
      <c r="A69" s="37" t="s">
        <v>32</v>
      </c>
      <c r="B69" s="18">
        <v>508435906</v>
      </c>
      <c r="C69" s="18"/>
      <c r="D69" s="19">
        <v>578888000</v>
      </c>
      <c r="E69" s="20">
        <v>578888000</v>
      </c>
      <c r="F69" s="20">
        <v>50697126</v>
      </c>
      <c r="G69" s="20">
        <v>17270977</v>
      </c>
      <c r="H69" s="20">
        <v>48221515</v>
      </c>
      <c r="I69" s="20">
        <v>116189618</v>
      </c>
      <c r="J69" s="20">
        <v>44444358</v>
      </c>
      <c r="K69" s="20">
        <v>44921493</v>
      </c>
      <c r="L69" s="20">
        <v>44877603</v>
      </c>
      <c r="M69" s="20">
        <v>134243454</v>
      </c>
      <c r="N69" s="20"/>
      <c r="O69" s="20"/>
      <c r="P69" s="20"/>
      <c r="Q69" s="20"/>
      <c r="R69" s="20"/>
      <c r="S69" s="20"/>
      <c r="T69" s="20"/>
      <c r="U69" s="20"/>
      <c r="V69" s="20">
        <v>250433072</v>
      </c>
      <c r="W69" s="20">
        <v>292712306</v>
      </c>
      <c r="X69" s="20"/>
      <c r="Y69" s="19"/>
      <c r="Z69" s="22">
        <v>578888000</v>
      </c>
    </row>
    <row r="70" spans="1:26" ht="13.5" hidden="1">
      <c r="A70" s="38" t="s">
        <v>113</v>
      </c>
      <c r="B70" s="18">
        <v>351441971</v>
      </c>
      <c r="C70" s="18"/>
      <c r="D70" s="19">
        <v>395844900</v>
      </c>
      <c r="E70" s="20">
        <v>395844900</v>
      </c>
      <c r="F70" s="20">
        <v>30262720</v>
      </c>
      <c r="G70" s="20">
        <v>12520041</v>
      </c>
      <c r="H70" s="20">
        <v>35256544</v>
      </c>
      <c r="I70" s="20">
        <v>78039305</v>
      </c>
      <c r="J70" s="20">
        <v>31137673</v>
      </c>
      <c r="K70" s="20">
        <v>30380390</v>
      </c>
      <c r="L70" s="20">
        <v>29945714</v>
      </c>
      <c r="M70" s="20">
        <v>91463777</v>
      </c>
      <c r="N70" s="20"/>
      <c r="O70" s="20"/>
      <c r="P70" s="20"/>
      <c r="Q70" s="20"/>
      <c r="R70" s="20"/>
      <c r="S70" s="20"/>
      <c r="T70" s="20"/>
      <c r="U70" s="20"/>
      <c r="V70" s="20">
        <v>169503082</v>
      </c>
      <c r="W70" s="20">
        <v>207232700</v>
      </c>
      <c r="X70" s="20"/>
      <c r="Y70" s="19"/>
      <c r="Z70" s="22">
        <v>395844900</v>
      </c>
    </row>
    <row r="71" spans="1:26" ht="13.5" hidden="1">
      <c r="A71" s="38" t="s">
        <v>114</v>
      </c>
      <c r="B71" s="18">
        <v>56725238</v>
      </c>
      <c r="C71" s="18"/>
      <c r="D71" s="19">
        <v>77097100</v>
      </c>
      <c r="E71" s="20">
        <v>77097100</v>
      </c>
      <c r="F71" s="20">
        <v>4489075</v>
      </c>
      <c r="G71" s="20">
        <v>-130189</v>
      </c>
      <c r="H71" s="20">
        <v>4412684</v>
      </c>
      <c r="I71" s="20">
        <v>8771570</v>
      </c>
      <c r="J71" s="20">
        <v>4803207</v>
      </c>
      <c r="K71" s="20">
        <v>6063654</v>
      </c>
      <c r="L71" s="20">
        <v>6352511</v>
      </c>
      <c r="M71" s="20">
        <v>17219372</v>
      </c>
      <c r="N71" s="20"/>
      <c r="O71" s="20"/>
      <c r="P71" s="20"/>
      <c r="Q71" s="20"/>
      <c r="R71" s="20"/>
      <c r="S71" s="20"/>
      <c r="T71" s="20"/>
      <c r="U71" s="20"/>
      <c r="V71" s="20">
        <v>25990942</v>
      </c>
      <c r="W71" s="20">
        <v>32289576</v>
      </c>
      <c r="X71" s="20"/>
      <c r="Y71" s="19"/>
      <c r="Z71" s="22">
        <v>77097100</v>
      </c>
    </row>
    <row r="72" spans="1:26" ht="13.5" hidden="1">
      <c r="A72" s="38" t="s">
        <v>115</v>
      </c>
      <c r="B72" s="18">
        <v>65381487</v>
      </c>
      <c r="C72" s="18"/>
      <c r="D72" s="19">
        <v>67984300</v>
      </c>
      <c r="E72" s="20">
        <v>67984300</v>
      </c>
      <c r="F72" s="20">
        <v>7730039</v>
      </c>
      <c r="G72" s="20">
        <v>4979120</v>
      </c>
      <c r="H72" s="20">
        <v>5463768</v>
      </c>
      <c r="I72" s="20">
        <v>18172927</v>
      </c>
      <c r="J72" s="20">
        <v>5450129</v>
      </c>
      <c r="K72" s="20">
        <v>5427660</v>
      </c>
      <c r="L72" s="20">
        <v>5504760</v>
      </c>
      <c r="M72" s="20">
        <v>16382549</v>
      </c>
      <c r="N72" s="20"/>
      <c r="O72" s="20"/>
      <c r="P72" s="20"/>
      <c r="Q72" s="20"/>
      <c r="R72" s="20"/>
      <c r="S72" s="20"/>
      <c r="T72" s="20"/>
      <c r="U72" s="20"/>
      <c r="V72" s="20">
        <v>34555476</v>
      </c>
      <c r="W72" s="20">
        <v>34059872</v>
      </c>
      <c r="X72" s="20"/>
      <c r="Y72" s="19"/>
      <c r="Z72" s="22">
        <v>67984300</v>
      </c>
    </row>
    <row r="73" spans="1:26" ht="13.5" hidden="1">
      <c r="A73" s="38" t="s">
        <v>116</v>
      </c>
      <c r="B73" s="18">
        <v>34887210</v>
      </c>
      <c r="C73" s="18"/>
      <c r="D73" s="19">
        <v>37961700</v>
      </c>
      <c r="E73" s="20">
        <v>37961700</v>
      </c>
      <c r="F73" s="20">
        <v>8215292</v>
      </c>
      <c r="G73" s="20">
        <v>-97995</v>
      </c>
      <c r="H73" s="20">
        <v>3088519</v>
      </c>
      <c r="I73" s="20">
        <v>11205816</v>
      </c>
      <c r="J73" s="20">
        <v>3053349</v>
      </c>
      <c r="K73" s="20">
        <v>3049789</v>
      </c>
      <c r="L73" s="20">
        <v>3074618</v>
      </c>
      <c r="M73" s="20">
        <v>9177756</v>
      </c>
      <c r="N73" s="20"/>
      <c r="O73" s="20"/>
      <c r="P73" s="20"/>
      <c r="Q73" s="20"/>
      <c r="R73" s="20"/>
      <c r="S73" s="20"/>
      <c r="T73" s="20"/>
      <c r="U73" s="20"/>
      <c r="V73" s="20">
        <v>20383572</v>
      </c>
      <c r="W73" s="20">
        <v>19130158</v>
      </c>
      <c r="X73" s="20"/>
      <c r="Y73" s="19"/>
      <c r="Z73" s="22">
        <v>37961700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6277987</v>
      </c>
      <c r="C75" s="27"/>
      <c r="D75" s="28">
        <v>3181200</v>
      </c>
      <c r="E75" s="29">
        <v>3181200</v>
      </c>
      <c r="F75" s="29">
        <v>397137</v>
      </c>
      <c r="G75" s="29">
        <v>346778</v>
      </c>
      <c r="H75" s="29">
        <v>340150</v>
      </c>
      <c r="I75" s="29">
        <v>1084065</v>
      </c>
      <c r="J75" s="29">
        <v>347429</v>
      </c>
      <c r="K75" s="29">
        <v>354417</v>
      </c>
      <c r="L75" s="29">
        <v>349808</v>
      </c>
      <c r="M75" s="29">
        <v>1051654</v>
      </c>
      <c r="N75" s="29"/>
      <c r="O75" s="29"/>
      <c r="P75" s="29"/>
      <c r="Q75" s="29"/>
      <c r="R75" s="29"/>
      <c r="S75" s="29"/>
      <c r="T75" s="29"/>
      <c r="U75" s="29"/>
      <c r="V75" s="29">
        <v>2135719</v>
      </c>
      <c r="W75" s="29">
        <v>1578478</v>
      </c>
      <c r="X75" s="29"/>
      <c r="Y75" s="28"/>
      <c r="Z75" s="30">
        <v>3181200</v>
      </c>
    </row>
    <row r="76" spans="1:26" ht="13.5" hidden="1">
      <c r="A76" s="41" t="s">
        <v>120</v>
      </c>
      <c r="B76" s="31">
        <v>575120455</v>
      </c>
      <c r="C76" s="31"/>
      <c r="D76" s="32">
        <v>712142052</v>
      </c>
      <c r="E76" s="33">
        <v>712142052</v>
      </c>
      <c r="F76" s="33">
        <v>49675202</v>
      </c>
      <c r="G76" s="33">
        <v>63574355</v>
      </c>
      <c r="H76" s="33">
        <v>56650393</v>
      </c>
      <c r="I76" s="33">
        <v>169899950</v>
      </c>
      <c r="J76" s="33">
        <v>61190482</v>
      </c>
      <c r="K76" s="33">
        <v>49670181</v>
      </c>
      <c r="L76" s="33">
        <v>49024248</v>
      </c>
      <c r="M76" s="33">
        <v>159884911</v>
      </c>
      <c r="N76" s="33"/>
      <c r="O76" s="33"/>
      <c r="P76" s="33"/>
      <c r="Q76" s="33"/>
      <c r="R76" s="33"/>
      <c r="S76" s="33"/>
      <c r="T76" s="33"/>
      <c r="U76" s="33"/>
      <c r="V76" s="33">
        <v>329784861</v>
      </c>
      <c r="W76" s="33">
        <v>377608000</v>
      </c>
      <c r="X76" s="33"/>
      <c r="Y76" s="32"/>
      <c r="Z76" s="34">
        <v>712142052</v>
      </c>
    </row>
    <row r="77" spans="1:26" ht="13.5" hidden="1">
      <c r="A77" s="36" t="s">
        <v>31</v>
      </c>
      <c r="B77" s="18">
        <v>111648343</v>
      </c>
      <c r="C77" s="18"/>
      <c r="D77" s="19">
        <v>138465160</v>
      </c>
      <c r="E77" s="20">
        <v>138465160</v>
      </c>
      <c r="F77" s="20">
        <v>7101958</v>
      </c>
      <c r="G77" s="20">
        <v>16479407</v>
      </c>
      <c r="H77" s="20">
        <v>9909078</v>
      </c>
      <c r="I77" s="20">
        <v>33490443</v>
      </c>
      <c r="J77" s="20">
        <v>8997062</v>
      </c>
      <c r="K77" s="20">
        <v>7293894</v>
      </c>
      <c r="L77" s="20">
        <v>7888945</v>
      </c>
      <c r="M77" s="20">
        <v>24179901</v>
      </c>
      <c r="N77" s="20"/>
      <c r="O77" s="20"/>
      <c r="P77" s="20"/>
      <c r="Q77" s="20"/>
      <c r="R77" s="20"/>
      <c r="S77" s="20"/>
      <c r="T77" s="20"/>
      <c r="U77" s="20"/>
      <c r="V77" s="20">
        <v>57670344</v>
      </c>
      <c r="W77" s="20">
        <v>74800000</v>
      </c>
      <c r="X77" s="20"/>
      <c r="Y77" s="19"/>
      <c r="Z77" s="22">
        <v>138465160</v>
      </c>
    </row>
    <row r="78" spans="1:26" ht="13.5" hidden="1">
      <c r="A78" s="37" t="s">
        <v>32</v>
      </c>
      <c r="B78" s="18">
        <v>459203473</v>
      </c>
      <c r="C78" s="18"/>
      <c r="D78" s="19">
        <v>570799592</v>
      </c>
      <c r="E78" s="20">
        <v>570799592</v>
      </c>
      <c r="F78" s="20">
        <v>42176108</v>
      </c>
      <c r="G78" s="20">
        <v>46748170</v>
      </c>
      <c r="H78" s="20">
        <v>46401165</v>
      </c>
      <c r="I78" s="20">
        <v>135325443</v>
      </c>
      <c r="J78" s="20">
        <v>51845990</v>
      </c>
      <c r="K78" s="20">
        <v>42021871</v>
      </c>
      <c r="L78" s="20">
        <v>40785495</v>
      </c>
      <c r="M78" s="20">
        <v>134653356</v>
      </c>
      <c r="N78" s="20"/>
      <c r="O78" s="20"/>
      <c r="P78" s="20"/>
      <c r="Q78" s="20"/>
      <c r="R78" s="20"/>
      <c r="S78" s="20"/>
      <c r="T78" s="20"/>
      <c r="U78" s="20"/>
      <c r="V78" s="20">
        <v>269978799</v>
      </c>
      <c r="W78" s="20">
        <v>301500000</v>
      </c>
      <c r="X78" s="20"/>
      <c r="Y78" s="19"/>
      <c r="Z78" s="22">
        <v>570799592</v>
      </c>
    </row>
    <row r="79" spans="1:26" ht="13.5" hidden="1">
      <c r="A79" s="38" t="s">
        <v>113</v>
      </c>
      <c r="B79" s="18">
        <v>349343379</v>
      </c>
      <c r="C79" s="18"/>
      <c r="D79" s="19">
        <v>395844900</v>
      </c>
      <c r="E79" s="20">
        <v>395844900</v>
      </c>
      <c r="F79" s="20">
        <v>32230148</v>
      </c>
      <c r="G79" s="20">
        <v>34468029</v>
      </c>
      <c r="H79" s="20">
        <v>34649523</v>
      </c>
      <c r="I79" s="20">
        <v>101347700</v>
      </c>
      <c r="J79" s="20">
        <v>39866225</v>
      </c>
      <c r="K79" s="20">
        <v>30779311</v>
      </c>
      <c r="L79" s="20">
        <v>28363438</v>
      </c>
      <c r="M79" s="20">
        <v>99008974</v>
      </c>
      <c r="N79" s="20"/>
      <c r="O79" s="20"/>
      <c r="P79" s="20"/>
      <c r="Q79" s="20"/>
      <c r="R79" s="20"/>
      <c r="S79" s="20"/>
      <c r="T79" s="20"/>
      <c r="U79" s="20"/>
      <c r="V79" s="20">
        <v>200356674</v>
      </c>
      <c r="W79" s="20">
        <v>217200000</v>
      </c>
      <c r="X79" s="20"/>
      <c r="Y79" s="19"/>
      <c r="Z79" s="22">
        <v>395844900</v>
      </c>
    </row>
    <row r="80" spans="1:26" ht="13.5" hidden="1">
      <c r="A80" s="38" t="s">
        <v>114</v>
      </c>
      <c r="B80" s="18">
        <v>43346117</v>
      </c>
      <c r="C80" s="18"/>
      <c r="D80" s="19">
        <v>72869308</v>
      </c>
      <c r="E80" s="20">
        <v>72869308</v>
      </c>
      <c r="F80" s="20">
        <v>3543297</v>
      </c>
      <c r="G80" s="20">
        <v>4411939</v>
      </c>
      <c r="H80" s="20">
        <v>4399523</v>
      </c>
      <c r="I80" s="20">
        <v>12354759</v>
      </c>
      <c r="J80" s="20">
        <v>4205144</v>
      </c>
      <c r="K80" s="20">
        <v>4427454</v>
      </c>
      <c r="L80" s="20">
        <v>5436385</v>
      </c>
      <c r="M80" s="20">
        <v>14068983</v>
      </c>
      <c r="N80" s="20"/>
      <c r="O80" s="20"/>
      <c r="P80" s="20"/>
      <c r="Q80" s="20"/>
      <c r="R80" s="20"/>
      <c r="S80" s="20"/>
      <c r="T80" s="20"/>
      <c r="U80" s="20"/>
      <c r="V80" s="20">
        <v>26423742</v>
      </c>
      <c r="W80" s="20">
        <v>36100000</v>
      </c>
      <c r="X80" s="20"/>
      <c r="Y80" s="19"/>
      <c r="Z80" s="22">
        <v>72869308</v>
      </c>
    </row>
    <row r="81" spans="1:26" ht="13.5" hidden="1">
      <c r="A81" s="38" t="s">
        <v>115</v>
      </c>
      <c r="B81" s="18">
        <v>52417050</v>
      </c>
      <c r="C81" s="18"/>
      <c r="D81" s="19">
        <v>66021770</v>
      </c>
      <c r="E81" s="20">
        <v>66021770</v>
      </c>
      <c r="F81" s="20">
        <v>3998242</v>
      </c>
      <c r="G81" s="20">
        <v>4842359</v>
      </c>
      <c r="H81" s="20">
        <v>4639223</v>
      </c>
      <c r="I81" s="20">
        <v>13479824</v>
      </c>
      <c r="J81" s="20">
        <v>4912696</v>
      </c>
      <c r="K81" s="20">
        <v>4334985</v>
      </c>
      <c r="L81" s="20">
        <v>4447429</v>
      </c>
      <c r="M81" s="20">
        <v>13695110</v>
      </c>
      <c r="N81" s="20"/>
      <c r="O81" s="20"/>
      <c r="P81" s="20"/>
      <c r="Q81" s="20"/>
      <c r="R81" s="20"/>
      <c r="S81" s="20"/>
      <c r="T81" s="20"/>
      <c r="U81" s="20"/>
      <c r="V81" s="20">
        <v>27174934</v>
      </c>
      <c r="W81" s="20">
        <v>32100000</v>
      </c>
      <c r="X81" s="20"/>
      <c r="Y81" s="19"/>
      <c r="Z81" s="22">
        <v>66021770</v>
      </c>
    </row>
    <row r="82" spans="1:26" ht="13.5" hidden="1">
      <c r="A82" s="38" t="s">
        <v>116</v>
      </c>
      <c r="B82" s="18">
        <v>14096927</v>
      </c>
      <c r="C82" s="18"/>
      <c r="D82" s="19">
        <v>36063614</v>
      </c>
      <c r="E82" s="20">
        <v>36063614</v>
      </c>
      <c r="F82" s="20">
        <v>2404421</v>
      </c>
      <c r="G82" s="20">
        <v>3025843</v>
      </c>
      <c r="H82" s="20">
        <v>2712896</v>
      </c>
      <c r="I82" s="20">
        <v>8143160</v>
      </c>
      <c r="J82" s="20">
        <v>2861925</v>
      </c>
      <c r="K82" s="20">
        <v>2480121</v>
      </c>
      <c r="L82" s="20">
        <v>2538243</v>
      </c>
      <c r="M82" s="20">
        <v>7880289</v>
      </c>
      <c r="N82" s="20"/>
      <c r="O82" s="20"/>
      <c r="P82" s="20"/>
      <c r="Q82" s="20"/>
      <c r="R82" s="20"/>
      <c r="S82" s="20"/>
      <c r="T82" s="20"/>
      <c r="U82" s="20"/>
      <c r="V82" s="20">
        <v>16023449</v>
      </c>
      <c r="W82" s="20">
        <v>16100000</v>
      </c>
      <c r="X82" s="20"/>
      <c r="Y82" s="19"/>
      <c r="Z82" s="22">
        <v>36063614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4268639</v>
      </c>
      <c r="C84" s="27"/>
      <c r="D84" s="28">
        <v>2877300</v>
      </c>
      <c r="E84" s="29">
        <v>2877300</v>
      </c>
      <c r="F84" s="29">
        <v>397136</v>
      </c>
      <c r="G84" s="29">
        <v>346778</v>
      </c>
      <c r="H84" s="29">
        <v>340150</v>
      </c>
      <c r="I84" s="29">
        <v>1084064</v>
      </c>
      <c r="J84" s="29">
        <v>347430</v>
      </c>
      <c r="K84" s="29">
        <v>354416</v>
      </c>
      <c r="L84" s="29">
        <v>349808</v>
      </c>
      <c r="M84" s="29">
        <v>1051654</v>
      </c>
      <c r="N84" s="29"/>
      <c r="O84" s="29"/>
      <c r="P84" s="29"/>
      <c r="Q84" s="29"/>
      <c r="R84" s="29"/>
      <c r="S84" s="29"/>
      <c r="T84" s="29"/>
      <c r="U84" s="29"/>
      <c r="V84" s="29">
        <v>2135718</v>
      </c>
      <c r="W84" s="29">
        <v>1308000</v>
      </c>
      <c r="X84" s="29"/>
      <c r="Y84" s="28"/>
      <c r="Z84" s="30">
        <v>2877300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46521253</v>
      </c>
      <c r="C5" s="18">
        <v>0</v>
      </c>
      <c r="D5" s="58">
        <v>52862690</v>
      </c>
      <c r="E5" s="59">
        <v>52862690</v>
      </c>
      <c r="F5" s="59">
        <v>52894081</v>
      </c>
      <c r="G5" s="59">
        <v>-441241</v>
      </c>
      <c r="H5" s="59">
        <v>-14946</v>
      </c>
      <c r="I5" s="59">
        <v>52437894</v>
      </c>
      <c r="J5" s="59">
        <v>-6327</v>
      </c>
      <c r="K5" s="59">
        <v>-4606</v>
      </c>
      <c r="L5" s="59">
        <v>0</v>
      </c>
      <c r="M5" s="59">
        <v>-10933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52426961</v>
      </c>
      <c r="W5" s="59">
        <v>52862690</v>
      </c>
      <c r="X5" s="59">
        <v>-435729</v>
      </c>
      <c r="Y5" s="60">
        <v>-0.82</v>
      </c>
      <c r="Z5" s="61">
        <v>52862690</v>
      </c>
    </row>
    <row r="6" spans="1:26" ht="13.5">
      <c r="A6" s="57" t="s">
        <v>32</v>
      </c>
      <c r="B6" s="18">
        <v>405877842</v>
      </c>
      <c r="C6" s="18">
        <v>0</v>
      </c>
      <c r="D6" s="58">
        <v>460782550</v>
      </c>
      <c r="E6" s="59">
        <v>460782550</v>
      </c>
      <c r="F6" s="59">
        <v>37131044</v>
      </c>
      <c r="G6" s="59">
        <v>37348772</v>
      </c>
      <c r="H6" s="59">
        <v>36287526</v>
      </c>
      <c r="I6" s="59">
        <v>110767342</v>
      </c>
      <c r="J6" s="59">
        <v>34120282</v>
      </c>
      <c r="K6" s="59">
        <v>35413350</v>
      </c>
      <c r="L6" s="59">
        <v>37981683</v>
      </c>
      <c r="M6" s="59">
        <v>107515315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218282657</v>
      </c>
      <c r="W6" s="59">
        <v>182211350</v>
      </c>
      <c r="X6" s="59">
        <v>36071307</v>
      </c>
      <c r="Y6" s="60">
        <v>19.8</v>
      </c>
      <c r="Z6" s="61">
        <v>460782550</v>
      </c>
    </row>
    <row r="7" spans="1:26" ht="13.5">
      <c r="A7" s="57" t="s">
        <v>33</v>
      </c>
      <c r="B7" s="18">
        <v>10773393</v>
      </c>
      <c r="C7" s="18">
        <v>0</v>
      </c>
      <c r="D7" s="58">
        <v>7712110</v>
      </c>
      <c r="E7" s="59">
        <v>7712110</v>
      </c>
      <c r="F7" s="59">
        <v>1109278</v>
      </c>
      <c r="G7" s="59">
        <v>1195452</v>
      </c>
      <c r="H7" s="59">
        <v>1113608</v>
      </c>
      <c r="I7" s="59">
        <v>3418338</v>
      </c>
      <c r="J7" s="59">
        <v>1081638</v>
      </c>
      <c r="K7" s="59">
        <v>960446</v>
      </c>
      <c r="L7" s="59">
        <v>1011884</v>
      </c>
      <c r="M7" s="59">
        <v>3053968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6472306</v>
      </c>
      <c r="W7" s="59">
        <v>3856020</v>
      </c>
      <c r="X7" s="59">
        <v>2616286</v>
      </c>
      <c r="Y7" s="60">
        <v>67.85</v>
      </c>
      <c r="Z7" s="61">
        <v>7712110</v>
      </c>
    </row>
    <row r="8" spans="1:26" ht="13.5">
      <c r="A8" s="57" t="s">
        <v>34</v>
      </c>
      <c r="B8" s="18">
        <v>100738900</v>
      </c>
      <c r="C8" s="18">
        <v>0</v>
      </c>
      <c r="D8" s="58">
        <v>102256000</v>
      </c>
      <c r="E8" s="59">
        <v>112373198</v>
      </c>
      <c r="F8" s="59">
        <v>31392500</v>
      </c>
      <c r="G8" s="59">
        <v>2713494</v>
      </c>
      <c r="H8" s="59">
        <v>2143628</v>
      </c>
      <c r="I8" s="59">
        <v>36249622</v>
      </c>
      <c r="J8" s="59">
        <v>1310278</v>
      </c>
      <c r="K8" s="59">
        <v>1749379</v>
      </c>
      <c r="L8" s="59">
        <v>25800205</v>
      </c>
      <c r="M8" s="59">
        <v>28859862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65109484</v>
      </c>
      <c r="W8" s="59">
        <v>63060100</v>
      </c>
      <c r="X8" s="59">
        <v>2049384</v>
      </c>
      <c r="Y8" s="60">
        <v>3.25</v>
      </c>
      <c r="Z8" s="61">
        <v>112373198</v>
      </c>
    </row>
    <row r="9" spans="1:26" ht="13.5">
      <c r="A9" s="57" t="s">
        <v>35</v>
      </c>
      <c r="B9" s="18">
        <v>39122284</v>
      </c>
      <c r="C9" s="18">
        <v>0</v>
      </c>
      <c r="D9" s="58">
        <v>39751780</v>
      </c>
      <c r="E9" s="59">
        <v>39751780</v>
      </c>
      <c r="F9" s="59">
        <v>1359727</v>
      </c>
      <c r="G9" s="59">
        <v>2418496</v>
      </c>
      <c r="H9" s="59">
        <v>1324077</v>
      </c>
      <c r="I9" s="59">
        <v>5102300</v>
      </c>
      <c r="J9" s="59">
        <v>1864412</v>
      </c>
      <c r="K9" s="59">
        <v>1308392</v>
      </c>
      <c r="L9" s="59">
        <v>2790220</v>
      </c>
      <c r="M9" s="59">
        <v>5963024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11065324</v>
      </c>
      <c r="W9" s="59">
        <v>19790500</v>
      </c>
      <c r="X9" s="59">
        <v>-8725176</v>
      </c>
      <c r="Y9" s="60">
        <v>-44.09</v>
      </c>
      <c r="Z9" s="61">
        <v>39751780</v>
      </c>
    </row>
    <row r="10" spans="1:26" ht="25.5">
      <c r="A10" s="62" t="s">
        <v>105</v>
      </c>
      <c r="B10" s="63">
        <f>SUM(B5:B9)</f>
        <v>603033672</v>
      </c>
      <c r="C10" s="63">
        <f>SUM(C5:C9)</f>
        <v>0</v>
      </c>
      <c r="D10" s="64">
        <f aca="true" t="shared" si="0" ref="D10:Z10">SUM(D5:D9)</f>
        <v>663365130</v>
      </c>
      <c r="E10" s="65">
        <f t="shared" si="0"/>
        <v>673482328</v>
      </c>
      <c r="F10" s="65">
        <f t="shared" si="0"/>
        <v>123886630</v>
      </c>
      <c r="G10" s="65">
        <f t="shared" si="0"/>
        <v>43234973</v>
      </c>
      <c r="H10" s="65">
        <f t="shared" si="0"/>
        <v>40853893</v>
      </c>
      <c r="I10" s="65">
        <f t="shared" si="0"/>
        <v>207975496</v>
      </c>
      <c r="J10" s="65">
        <f t="shared" si="0"/>
        <v>38370283</v>
      </c>
      <c r="K10" s="65">
        <f t="shared" si="0"/>
        <v>39426961</v>
      </c>
      <c r="L10" s="65">
        <f t="shared" si="0"/>
        <v>67583992</v>
      </c>
      <c r="M10" s="65">
        <f t="shared" si="0"/>
        <v>145381236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353356732</v>
      </c>
      <c r="W10" s="65">
        <f t="shared" si="0"/>
        <v>321780660</v>
      </c>
      <c r="X10" s="65">
        <f t="shared" si="0"/>
        <v>31576072</v>
      </c>
      <c r="Y10" s="66">
        <f>+IF(W10&lt;&gt;0,(X10/W10)*100,0)</f>
        <v>9.812917905010202</v>
      </c>
      <c r="Z10" s="67">
        <f t="shared" si="0"/>
        <v>673482328</v>
      </c>
    </row>
    <row r="11" spans="1:26" ht="13.5">
      <c r="A11" s="57" t="s">
        <v>36</v>
      </c>
      <c r="B11" s="18">
        <v>169953255</v>
      </c>
      <c r="C11" s="18">
        <v>0</v>
      </c>
      <c r="D11" s="58">
        <v>201198530</v>
      </c>
      <c r="E11" s="59">
        <v>201198530</v>
      </c>
      <c r="F11" s="59">
        <v>11659136</v>
      </c>
      <c r="G11" s="59">
        <v>12722294</v>
      </c>
      <c r="H11" s="59">
        <v>21792966</v>
      </c>
      <c r="I11" s="59">
        <v>46174396</v>
      </c>
      <c r="J11" s="59">
        <v>13343616</v>
      </c>
      <c r="K11" s="59">
        <v>20094507</v>
      </c>
      <c r="L11" s="59">
        <v>12296993</v>
      </c>
      <c r="M11" s="59">
        <v>45735116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91909512</v>
      </c>
      <c r="W11" s="59">
        <v>100600500</v>
      </c>
      <c r="X11" s="59">
        <v>-8690988</v>
      </c>
      <c r="Y11" s="60">
        <v>-8.64</v>
      </c>
      <c r="Z11" s="61">
        <v>201198530</v>
      </c>
    </row>
    <row r="12" spans="1:26" ht="13.5">
      <c r="A12" s="57" t="s">
        <v>37</v>
      </c>
      <c r="B12" s="18">
        <v>10202437</v>
      </c>
      <c r="C12" s="18">
        <v>0</v>
      </c>
      <c r="D12" s="58">
        <v>10871240</v>
      </c>
      <c r="E12" s="59">
        <v>10871240</v>
      </c>
      <c r="F12" s="59">
        <v>850340</v>
      </c>
      <c r="G12" s="59">
        <v>850340</v>
      </c>
      <c r="H12" s="59">
        <v>850340</v>
      </c>
      <c r="I12" s="59">
        <v>2551020</v>
      </c>
      <c r="J12" s="59">
        <v>808670</v>
      </c>
      <c r="K12" s="59">
        <v>818671</v>
      </c>
      <c r="L12" s="59">
        <v>818671</v>
      </c>
      <c r="M12" s="59">
        <v>2446012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4997032</v>
      </c>
      <c r="W12" s="59">
        <v>5435760</v>
      </c>
      <c r="X12" s="59">
        <v>-438728</v>
      </c>
      <c r="Y12" s="60">
        <v>-8.07</v>
      </c>
      <c r="Z12" s="61">
        <v>10871240</v>
      </c>
    </row>
    <row r="13" spans="1:26" ht="13.5">
      <c r="A13" s="57" t="s">
        <v>106</v>
      </c>
      <c r="B13" s="18">
        <v>25657513</v>
      </c>
      <c r="C13" s="18">
        <v>0</v>
      </c>
      <c r="D13" s="58">
        <v>29194390</v>
      </c>
      <c r="E13" s="59">
        <v>29194390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-28744</v>
      </c>
      <c r="L13" s="59">
        <v>13770915</v>
      </c>
      <c r="M13" s="59">
        <v>13742171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13742171</v>
      </c>
      <c r="W13" s="59">
        <v>14597460</v>
      </c>
      <c r="X13" s="59">
        <v>-855289</v>
      </c>
      <c r="Y13" s="60">
        <v>-5.86</v>
      </c>
      <c r="Z13" s="61">
        <v>29194390</v>
      </c>
    </row>
    <row r="14" spans="1:26" ht="13.5">
      <c r="A14" s="57" t="s">
        <v>38</v>
      </c>
      <c r="B14" s="18">
        <v>7285852</v>
      </c>
      <c r="C14" s="18">
        <v>0</v>
      </c>
      <c r="D14" s="58">
        <v>13227600</v>
      </c>
      <c r="E14" s="59">
        <v>13227600</v>
      </c>
      <c r="F14" s="59">
        <v>120567</v>
      </c>
      <c r="G14" s="59">
        <v>179502</v>
      </c>
      <c r="H14" s="59">
        <v>1948978</v>
      </c>
      <c r="I14" s="59">
        <v>2249047</v>
      </c>
      <c r="J14" s="59">
        <v>565109</v>
      </c>
      <c r="K14" s="59">
        <v>561046</v>
      </c>
      <c r="L14" s="59">
        <v>777132</v>
      </c>
      <c r="M14" s="59">
        <v>1903287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4152334</v>
      </c>
      <c r="W14" s="59">
        <v>6614100</v>
      </c>
      <c r="X14" s="59">
        <v>-2461766</v>
      </c>
      <c r="Y14" s="60">
        <v>-37.22</v>
      </c>
      <c r="Z14" s="61">
        <v>13227600</v>
      </c>
    </row>
    <row r="15" spans="1:26" ht="13.5">
      <c r="A15" s="57" t="s">
        <v>39</v>
      </c>
      <c r="B15" s="18">
        <v>330102950</v>
      </c>
      <c r="C15" s="18">
        <v>0</v>
      </c>
      <c r="D15" s="58">
        <v>312501290</v>
      </c>
      <c r="E15" s="59">
        <v>312501290</v>
      </c>
      <c r="F15" s="59">
        <v>30137195</v>
      </c>
      <c r="G15" s="59">
        <v>30165129</v>
      </c>
      <c r="H15" s="59">
        <v>21337689</v>
      </c>
      <c r="I15" s="59">
        <v>81640013</v>
      </c>
      <c r="J15" s="59">
        <v>21806820</v>
      </c>
      <c r="K15" s="59">
        <v>23651572</v>
      </c>
      <c r="L15" s="59">
        <v>23869301</v>
      </c>
      <c r="M15" s="59">
        <v>69327693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150967706</v>
      </c>
      <c r="W15" s="59">
        <v>156251700</v>
      </c>
      <c r="X15" s="59">
        <v>-5283994</v>
      </c>
      <c r="Y15" s="60">
        <v>-3.38</v>
      </c>
      <c r="Z15" s="61">
        <v>312501290</v>
      </c>
    </row>
    <row r="16" spans="1:26" ht="13.5">
      <c r="A16" s="68" t="s">
        <v>40</v>
      </c>
      <c r="B16" s="18">
        <v>1709543</v>
      </c>
      <c r="C16" s="18">
        <v>0</v>
      </c>
      <c r="D16" s="58">
        <v>7983140</v>
      </c>
      <c r="E16" s="59">
        <v>8223140</v>
      </c>
      <c r="F16" s="59">
        <v>575000</v>
      </c>
      <c r="G16" s="59">
        <v>27500</v>
      </c>
      <c r="H16" s="59">
        <v>273424</v>
      </c>
      <c r="I16" s="59">
        <v>875924</v>
      </c>
      <c r="J16" s="59">
        <v>25950</v>
      </c>
      <c r="K16" s="59">
        <v>4980</v>
      </c>
      <c r="L16" s="59">
        <v>0</v>
      </c>
      <c r="M16" s="59">
        <v>30930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906854</v>
      </c>
      <c r="W16" s="59">
        <v>3991620</v>
      </c>
      <c r="X16" s="59">
        <v>-3084766</v>
      </c>
      <c r="Y16" s="60">
        <v>-77.28</v>
      </c>
      <c r="Z16" s="61">
        <v>8223140</v>
      </c>
    </row>
    <row r="17" spans="1:26" ht="13.5">
      <c r="A17" s="57" t="s">
        <v>41</v>
      </c>
      <c r="B17" s="18">
        <v>70092542</v>
      </c>
      <c r="C17" s="18">
        <v>0</v>
      </c>
      <c r="D17" s="58">
        <v>105046680</v>
      </c>
      <c r="E17" s="59">
        <v>114725483</v>
      </c>
      <c r="F17" s="59">
        <v>1058406</v>
      </c>
      <c r="G17" s="59">
        <v>7739797</v>
      </c>
      <c r="H17" s="59">
        <v>5646844</v>
      </c>
      <c r="I17" s="59">
        <v>14445047</v>
      </c>
      <c r="J17" s="59">
        <v>13436949</v>
      </c>
      <c r="K17" s="59">
        <v>6019392</v>
      </c>
      <c r="L17" s="59">
        <v>10574688</v>
      </c>
      <c r="M17" s="59">
        <v>30031029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44476076</v>
      </c>
      <c r="W17" s="59">
        <v>52525560</v>
      </c>
      <c r="X17" s="59">
        <v>-8049484</v>
      </c>
      <c r="Y17" s="60">
        <v>-15.32</v>
      </c>
      <c r="Z17" s="61">
        <v>114725483</v>
      </c>
    </row>
    <row r="18" spans="1:26" ht="13.5">
      <c r="A18" s="69" t="s">
        <v>42</v>
      </c>
      <c r="B18" s="70">
        <f>SUM(B11:B17)</f>
        <v>615004092</v>
      </c>
      <c r="C18" s="70">
        <f>SUM(C11:C17)</f>
        <v>0</v>
      </c>
      <c r="D18" s="71">
        <f aca="true" t="shared" si="1" ref="D18:Z18">SUM(D11:D17)</f>
        <v>680022870</v>
      </c>
      <c r="E18" s="72">
        <f t="shared" si="1"/>
        <v>689941673</v>
      </c>
      <c r="F18" s="72">
        <f t="shared" si="1"/>
        <v>44400644</v>
      </c>
      <c r="G18" s="72">
        <f t="shared" si="1"/>
        <v>51684562</v>
      </c>
      <c r="H18" s="72">
        <f t="shared" si="1"/>
        <v>51850241</v>
      </c>
      <c r="I18" s="72">
        <f t="shared" si="1"/>
        <v>147935447</v>
      </c>
      <c r="J18" s="72">
        <f t="shared" si="1"/>
        <v>49987114</v>
      </c>
      <c r="K18" s="72">
        <f t="shared" si="1"/>
        <v>51121424</v>
      </c>
      <c r="L18" s="72">
        <f t="shared" si="1"/>
        <v>62107700</v>
      </c>
      <c r="M18" s="72">
        <f t="shared" si="1"/>
        <v>163216238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311151685</v>
      </c>
      <c r="W18" s="72">
        <f t="shared" si="1"/>
        <v>340016700</v>
      </c>
      <c r="X18" s="72">
        <f t="shared" si="1"/>
        <v>-28865015</v>
      </c>
      <c r="Y18" s="66">
        <f>+IF(W18&lt;&gt;0,(X18/W18)*100,0)</f>
        <v>-8.489293320004576</v>
      </c>
      <c r="Z18" s="73">
        <f t="shared" si="1"/>
        <v>689941673</v>
      </c>
    </row>
    <row r="19" spans="1:26" ht="13.5">
      <c r="A19" s="69" t="s">
        <v>43</v>
      </c>
      <c r="B19" s="74">
        <f>+B10-B18</f>
        <v>-11970420</v>
      </c>
      <c r="C19" s="74">
        <f>+C10-C18</f>
        <v>0</v>
      </c>
      <c r="D19" s="75">
        <f aca="true" t="shared" si="2" ref="D19:Z19">+D10-D18</f>
        <v>-16657740</v>
      </c>
      <c r="E19" s="76">
        <f t="shared" si="2"/>
        <v>-16459345</v>
      </c>
      <c r="F19" s="76">
        <f t="shared" si="2"/>
        <v>79485986</v>
      </c>
      <c r="G19" s="76">
        <f t="shared" si="2"/>
        <v>-8449589</v>
      </c>
      <c r="H19" s="76">
        <f t="shared" si="2"/>
        <v>-10996348</v>
      </c>
      <c r="I19" s="76">
        <f t="shared" si="2"/>
        <v>60040049</v>
      </c>
      <c r="J19" s="76">
        <f t="shared" si="2"/>
        <v>-11616831</v>
      </c>
      <c r="K19" s="76">
        <f t="shared" si="2"/>
        <v>-11694463</v>
      </c>
      <c r="L19" s="76">
        <f t="shared" si="2"/>
        <v>5476292</v>
      </c>
      <c r="M19" s="76">
        <f t="shared" si="2"/>
        <v>-17835002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42205047</v>
      </c>
      <c r="W19" s="76">
        <f>IF(E10=E18,0,W10-W18)</f>
        <v>-18236040</v>
      </c>
      <c r="X19" s="76">
        <f t="shared" si="2"/>
        <v>60441087</v>
      </c>
      <c r="Y19" s="77">
        <f>+IF(W19&lt;&gt;0,(X19/W19)*100,0)</f>
        <v>-331.43756539248653</v>
      </c>
      <c r="Z19" s="78">
        <f t="shared" si="2"/>
        <v>-16459345</v>
      </c>
    </row>
    <row r="20" spans="1:26" ht="13.5">
      <c r="A20" s="57" t="s">
        <v>44</v>
      </c>
      <c r="B20" s="18">
        <v>23267306</v>
      </c>
      <c r="C20" s="18">
        <v>0</v>
      </c>
      <c r="D20" s="58">
        <v>29743040</v>
      </c>
      <c r="E20" s="59">
        <v>56827821</v>
      </c>
      <c r="F20" s="59">
        <v>1032618</v>
      </c>
      <c r="G20" s="59">
        <v>1616586</v>
      </c>
      <c r="H20" s="59">
        <v>18345858</v>
      </c>
      <c r="I20" s="59">
        <v>20995062</v>
      </c>
      <c r="J20" s="59">
        <v>8041482</v>
      </c>
      <c r="K20" s="59">
        <v>8267971</v>
      </c>
      <c r="L20" s="59">
        <v>5881734</v>
      </c>
      <c r="M20" s="59">
        <v>22191187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43186249</v>
      </c>
      <c r="W20" s="59">
        <v>14871540</v>
      </c>
      <c r="X20" s="59">
        <v>28314709</v>
      </c>
      <c r="Y20" s="60">
        <v>190.4</v>
      </c>
      <c r="Z20" s="61">
        <v>56827821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11296886</v>
      </c>
      <c r="C22" s="85">
        <f>SUM(C19:C21)</f>
        <v>0</v>
      </c>
      <c r="D22" s="86">
        <f aca="true" t="shared" si="3" ref="D22:Z22">SUM(D19:D21)</f>
        <v>13085300</v>
      </c>
      <c r="E22" s="87">
        <f t="shared" si="3"/>
        <v>40368476</v>
      </c>
      <c r="F22" s="87">
        <f t="shared" si="3"/>
        <v>80518604</v>
      </c>
      <c r="G22" s="87">
        <f t="shared" si="3"/>
        <v>-6833003</v>
      </c>
      <c r="H22" s="87">
        <f t="shared" si="3"/>
        <v>7349510</v>
      </c>
      <c r="I22" s="87">
        <f t="shared" si="3"/>
        <v>81035111</v>
      </c>
      <c r="J22" s="87">
        <f t="shared" si="3"/>
        <v>-3575349</v>
      </c>
      <c r="K22" s="87">
        <f t="shared" si="3"/>
        <v>-3426492</v>
      </c>
      <c r="L22" s="87">
        <f t="shared" si="3"/>
        <v>11358026</v>
      </c>
      <c r="M22" s="87">
        <f t="shared" si="3"/>
        <v>4356185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85391296</v>
      </c>
      <c r="W22" s="87">
        <f t="shared" si="3"/>
        <v>-3364500</v>
      </c>
      <c r="X22" s="87">
        <f t="shared" si="3"/>
        <v>88755796</v>
      </c>
      <c r="Y22" s="88">
        <f>+IF(W22&lt;&gt;0,(X22/W22)*100,0)</f>
        <v>-2638.0085005201367</v>
      </c>
      <c r="Z22" s="89">
        <f t="shared" si="3"/>
        <v>40368476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11296886</v>
      </c>
      <c r="C24" s="74">
        <f>SUM(C22:C23)</f>
        <v>0</v>
      </c>
      <c r="D24" s="75">
        <f aca="true" t="shared" si="4" ref="D24:Z24">SUM(D22:D23)</f>
        <v>13085300</v>
      </c>
      <c r="E24" s="76">
        <f t="shared" si="4"/>
        <v>40368476</v>
      </c>
      <c r="F24" s="76">
        <f t="shared" si="4"/>
        <v>80518604</v>
      </c>
      <c r="G24" s="76">
        <f t="shared" si="4"/>
        <v>-6833003</v>
      </c>
      <c r="H24" s="76">
        <f t="shared" si="4"/>
        <v>7349510</v>
      </c>
      <c r="I24" s="76">
        <f t="shared" si="4"/>
        <v>81035111</v>
      </c>
      <c r="J24" s="76">
        <f t="shared" si="4"/>
        <v>-3575349</v>
      </c>
      <c r="K24" s="76">
        <f t="shared" si="4"/>
        <v>-3426492</v>
      </c>
      <c r="L24" s="76">
        <f t="shared" si="4"/>
        <v>11358026</v>
      </c>
      <c r="M24" s="76">
        <f t="shared" si="4"/>
        <v>4356185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85391296</v>
      </c>
      <c r="W24" s="76">
        <f t="shared" si="4"/>
        <v>-3364500</v>
      </c>
      <c r="X24" s="76">
        <f t="shared" si="4"/>
        <v>88755796</v>
      </c>
      <c r="Y24" s="77">
        <f>+IF(W24&lt;&gt;0,(X24/W24)*100,0)</f>
        <v>-2638.0085005201367</v>
      </c>
      <c r="Z24" s="78">
        <f t="shared" si="4"/>
        <v>40368476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44888801</v>
      </c>
      <c r="C27" s="21">
        <v>0</v>
      </c>
      <c r="D27" s="98">
        <v>88111480</v>
      </c>
      <c r="E27" s="99">
        <v>117557581</v>
      </c>
      <c r="F27" s="99">
        <v>243216</v>
      </c>
      <c r="G27" s="99">
        <v>2668773</v>
      </c>
      <c r="H27" s="99">
        <v>22227394</v>
      </c>
      <c r="I27" s="99">
        <v>25139383</v>
      </c>
      <c r="J27" s="99">
        <v>11087807</v>
      </c>
      <c r="K27" s="99">
        <v>12235915</v>
      </c>
      <c r="L27" s="99">
        <v>9885229</v>
      </c>
      <c r="M27" s="99">
        <v>33208951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58348334</v>
      </c>
      <c r="W27" s="99">
        <v>58778791</v>
      </c>
      <c r="X27" s="99">
        <v>-430457</v>
      </c>
      <c r="Y27" s="100">
        <v>-0.73</v>
      </c>
      <c r="Z27" s="101">
        <v>117557581</v>
      </c>
    </row>
    <row r="28" spans="1:26" ht="13.5">
      <c r="A28" s="102" t="s">
        <v>44</v>
      </c>
      <c r="B28" s="18">
        <v>23811148</v>
      </c>
      <c r="C28" s="18">
        <v>0</v>
      </c>
      <c r="D28" s="58">
        <v>29743040</v>
      </c>
      <c r="E28" s="59">
        <v>56827821</v>
      </c>
      <c r="F28" s="59">
        <v>0</v>
      </c>
      <c r="G28" s="59">
        <v>984486</v>
      </c>
      <c r="H28" s="59">
        <v>18345858</v>
      </c>
      <c r="I28" s="59">
        <v>19330344</v>
      </c>
      <c r="J28" s="59">
        <v>8041482</v>
      </c>
      <c r="K28" s="59">
        <v>7896899</v>
      </c>
      <c r="L28" s="59">
        <v>5280847</v>
      </c>
      <c r="M28" s="59">
        <v>21219228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40549572</v>
      </c>
      <c r="W28" s="59">
        <v>28413911</v>
      </c>
      <c r="X28" s="59">
        <v>12135661</v>
      </c>
      <c r="Y28" s="60">
        <v>42.71</v>
      </c>
      <c r="Z28" s="61">
        <v>56827821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20124440</v>
      </c>
      <c r="E30" s="59">
        <v>20124440</v>
      </c>
      <c r="F30" s="59">
        <v>0</v>
      </c>
      <c r="G30" s="59">
        <v>0</v>
      </c>
      <c r="H30" s="59">
        <v>0</v>
      </c>
      <c r="I30" s="59">
        <v>0</v>
      </c>
      <c r="J30" s="59">
        <v>254013</v>
      </c>
      <c r="K30" s="59">
        <v>0</v>
      </c>
      <c r="L30" s="59">
        <v>338450</v>
      </c>
      <c r="M30" s="59">
        <v>592463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592463</v>
      </c>
      <c r="W30" s="59">
        <v>10062220</v>
      </c>
      <c r="X30" s="59">
        <v>-9469757</v>
      </c>
      <c r="Y30" s="60">
        <v>-94.11</v>
      </c>
      <c r="Z30" s="61">
        <v>20124440</v>
      </c>
    </row>
    <row r="31" spans="1:26" ht="13.5">
      <c r="A31" s="57" t="s">
        <v>49</v>
      </c>
      <c r="B31" s="18">
        <v>21077652</v>
      </c>
      <c r="C31" s="18">
        <v>0</v>
      </c>
      <c r="D31" s="58">
        <v>38244000</v>
      </c>
      <c r="E31" s="59">
        <v>40605320</v>
      </c>
      <c r="F31" s="59">
        <v>243216</v>
      </c>
      <c r="G31" s="59">
        <v>1684287</v>
      </c>
      <c r="H31" s="59">
        <v>3881536</v>
      </c>
      <c r="I31" s="59">
        <v>5809039</v>
      </c>
      <c r="J31" s="59">
        <v>2792312</v>
      </c>
      <c r="K31" s="59">
        <v>4339016</v>
      </c>
      <c r="L31" s="59">
        <v>4265932</v>
      </c>
      <c r="M31" s="59">
        <v>11397260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17206299</v>
      </c>
      <c r="W31" s="59">
        <v>20302660</v>
      </c>
      <c r="X31" s="59">
        <v>-3096361</v>
      </c>
      <c r="Y31" s="60">
        <v>-15.25</v>
      </c>
      <c r="Z31" s="61">
        <v>40605320</v>
      </c>
    </row>
    <row r="32" spans="1:26" ht="13.5">
      <c r="A32" s="69" t="s">
        <v>50</v>
      </c>
      <c r="B32" s="21">
        <f>SUM(B28:B31)</f>
        <v>44888800</v>
      </c>
      <c r="C32" s="21">
        <f>SUM(C28:C31)</f>
        <v>0</v>
      </c>
      <c r="D32" s="98">
        <f aca="true" t="shared" si="5" ref="D32:Z32">SUM(D28:D31)</f>
        <v>88111480</v>
      </c>
      <c r="E32" s="99">
        <f t="shared" si="5"/>
        <v>117557581</v>
      </c>
      <c r="F32" s="99">
        <f t="shared" si="5"/>
        <v>243216</v>
      </c>
      <c r="G32" s="99">
        <f t="shared" si="5"/>
        <v>2668773</v>
      </c>
      <c r="H32" s="99">
        <f t="shared" si="5"/>
        <v>22227394</v>
      </c>
      <c r="I32" s="99">
        <f t="shared" si="5"/>
        <v>25139383</v>
      </c>
      <c r="J32" s="99">
        <f t="shared" si="5"/>
        <v>11087807</v>
      </c>
      <c r="K32" s="99">
        <f t="shared" si="5"/>
        <v>12235915</v>
      </c>
      <c r="L32" s="99">
        <f t="shared" si="5"/>
        <v>9885229</v>
      </c>
      <c r="M32" s="99">
        <f t="shared" si="5"/>
        <v>33208951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58348334</v>
      </c>
      <c r="W32" s="99">
        <f t="shared" si="5"/>
        <v>58778791</v>
      </c>
      <c r="X32" s="99">
        <f t="shared" si="5"/>
        <v>-430457</v>
      </c>
      <c r="Y32" s="100">
        <f>+IF(W32&lt;&gt;0,(X32/W32)*100,0)</f>
        <v>-0.7323338787284686</v>
      </c>
      <c r="Z32" s="101">
        <f t="shared" si="5"/>
        <v>117557581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224072673</v>
      </c>
      <c r="C35" s="18">
        <v>0</v>
      </c>
      <c r="D35" s="58">
        <v>206444601</v>
      </c>
      <c r="E35" s="59">
        <v>259013267</v>
      </c>
      <c r="F35" s="59">
        <v>347598973</v>
      </c>
      <c r="G35" s="59">
        <v>341922093</v>
      </c>
      <c r="H35" s="59">
        <v>269315204</v>
      </c>
      <c r="I35" s="59">
        <v>269315204</v>
      </c>
      <c r="J35" s="59">
        <v>251856973</v>
      </c>
      <c r="K35" s="59">
        <v>236138178</v>
      </c>
      <c r="L35" s="59">
        <v>253883285</v>
      </c>
      <c r="M35" s="59">
        <v>253883285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253883285</v>
      </c>
      <c r="W35" s="59">
        <v>129506634</v>
      </c>
      <c r="X35" s="59">
        <v>124376651</v>
      </c>
      <c r="Y35" s="60">
        <v>96.04</v>
      </c>
      <c r="Z35" s="61">
        <v>259013267</v>
      </c>
    </row>
    <row r="36" spans="1:26" ht="13.5">
      <c r="A36" s="57" t="s">
        <v>53</v>
      </c>
      <c r="B36" s="18">
        <v>665996032</v>
      </c>
      <c r="C36" s="18">
        <v>0</v>
      </c>
      <c r="D36" s="58">
        <v>728883819</v>
      </c>
      <c r="E36" s="59">
        <v>758329922</v>
      </c>
      <c r="F36" s="59">
        <v>674058879</v>
      </c>
      <c r="G36" s="59">
        <v>675223362</v>
      </c>
      <c r="H36" s="59">
        <v>694246983</v>
      </c>
      <c r="I36" s="59">
        <v>694246983</v>
      </c>
      <c r="J36" s="59">
        <v>704720994</v>
      </c>
      <c r="K36" s="59">
        <v>716623769</v>
      </c>
      <c r="L36" s="59">
        <v>712461546</v>
      </c>
      <c r="M36" s="59">
        <v>712461546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712461546</v>
      </c>
      <c r="W36" s="59">
        <v>379164961</v>
      </c>
      <c r="X36" s="59">
        <v>333296585</v>
      </c>
      <c r="Y36" s="60">
        <v>87.9</v>
      </c>
      <c r="Z36" s="61">
        <v>758329922</v>
      </c>
    </row>
    <row r="37" spans="1:26" ht="13.5">
      <c r="A37" s="57" t="s">
        <v>54</v>
      </c>
      <c r="B37" s="18">
        <v>121298902</v>
      </c>
      <c r="C37" s="18">
        <v>0</v>
      </c>
      <c r="D37" s="58">
        <v>131942739</v>
      </c>
      <c r="E37" s="59">
        <v>119006776</v>
      </c>
      <c r="F37" s="59">
        <v>265488666</v>
      </c>
      <c r="G37" s="59">
        <v>278631451</v>
      </c>
      <c r="H37" s="59">
        <v>222239154</v>
      </c>
      <c r="I37" s="59">
        <v>222239154</v>
      </c>
      <c r="J37" s="59">
        <v>108083639</v>
      </c>
      <c r="K37" s="59">
        <v>106893853</v>
      </c>
      <c r="L37" s="59">
        <v>108336774</v>
      </c>
      <c r="M37" s="59">
        <v>108336774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108336774</v>
      </c>
      <c r="W37" s="59">
        <v>59503388</v>
      </c>
      <c r="X37" s="59">
        <v>48833386</v>
      </c>
      <c r="Y37" s="60">
        <v>82.07</v>
      </c>
      <c r="Z37" s="61">
        <v>119006776</v>
      </c>
    </row>
    <row r="38" spans="1:26" ht="13.5">
      <c r="A38" s="57" t="s">
        <v>55</v>
      </c>
      <c r="B38" s="18">
        <v>127842843</v>
      </c>
      <c r="C38" s="18">
        <v>0</v>
      </c>
      <c r="D38" s="58">
        <v>156193645</v>
      </c>
      <c r="E38" s="59">
        <v>156193660</v>
      </c>
      <c r="F38" s="59">
        <v>25015530</v>
      </c>
      <c r="G38" s="59">
        <v>23901735</v>
      </c>
      <c r="H38" s="59">
        <v>19361255</v>
      </c>
      <c r="I38" s="59">
        <v>19361255</v>
      </c>
      <c r="J38" s="59">
        <v>130107902</v>
      </c>
      <c r="K38" s="59">
        <v>130908160</v>
      </c>
      <c r="L38" s="59">
        <v>131690093</v>
      </c>
      <c r="M38" s="59">
        <v>131690093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131690093</v>
      </c>
      <c r="W38" s="59">
        <v>78096830</v>
      </c>
      <c r="X38" s="59">
        <v>53593263</v>
      </c>
      <c r="Y38" s="60">
        <v>68.62</v>
      </c>
      <c r="Z38" s="61">
        <v>156193660</v>
      </c>
    </row>
    <row r="39" spans="1:26" ht="13.5">
      <c r="A39" s="57" t="s">
        <v>56</v>
      </c>
      <c r="B39" s="18">
        <v>640926960</v>
      </c>
      <c r="C39" s="18">
        <v>0</v>
      </c>
      <c r="D39" s="58">
        <v>647192036</v>
      </c>
      <c r="E39" s="59">
        <v>742142752</v>
      </c>
      <c r="F39" s="59">
        <v>731153659</v>
      </c>
      <c r="G39" s="59">
        <v>714612268</v>
      </c>
      <c r="H39" s="59">
        <v>721961779</v>
      </c>
      <c r="I39" s="59">
        <v>721961779</v>
      </c>
      <c r="J39" s="59">
        <v>718386428</v>
      </c>
      <c r="K39" s="59">
        <v>714959935</v>
      </c>
      <c r="L39" s="59">
        <v>726317963</v>
      </c>
      <c r="M39" s="59">
        <v>726317963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726317963</v>
      </c>
      <c r="W39" s="59">
        <v>371071376</v>
      </c>
      <c r="X39" s="59">
        <v>355246587</v>
      </c>
      <c r="Y39" s="60">
        <v>95.74</v>
      </c>
      <c r="Z39" s="61">
        <v>742142752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76141826</v>
      </c>
      <c r="C42" s="18">
        <v>0</v>
      </c>
      <c r="D42" s="58">
        <v>47477671</v>
      </c>
      <c r="E42" s="59">
        <v>85244580</v>
      </c>
      <c r="F42" s="59">
        <v>54767208</v>
      </c>
      <c r="G42" s="59">
        <v>18607633</v>
      </c>
      <c r="H42" s="59">
        <v>-48604939</v>
      </c>
      <c r="I42" s="59">
        <v>24769902</v>
      </c>
      <c r="J42" s="59">
        <v>10565785</v>
      </c>
      <c r="K42" s="59">
        <v>-3000835</v>
      </c>
      <c r="L42" s="59">
        <v>32376532</v>
      </c>
      <c r="M42" s="59">
        <v>39941482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64711384</v>
      </c>
      <c r="W42" s="59">
        <v>35006853</v>
      </c>
      <c r="X42" s="59">
        <v>29704531</v>
      </c>
      <c r="Y42" s="60">
        <v>84.85</v>
      </c>
      <c r="Z42" s="61">
        <v>85244580</v>
      </c>
    </row>
    <row r="43" spans="1:26" ht="13.5">
      <c r="A43" s="57" t="s">
        <v>59</v>
      </c>
      <c r="B43" s="18">
        <v>-38104323</v>
      </c>
      <c r="C43" s="18">
        <v>0</v>
      </c>
      <c r="D43" s="58">
        <v>-87296903</v>
      </c>
      <c r="E43" s="59">
        <v>-116743002</v>
      </c>
      <c r="F43" s="59">
        <v>88134</v>
      </c>
      <c r="G43" s="59">
        <v>-2806440</v>
      </c>
      <c r="H43" s="59">
        <v>-23208987</v>
      </c>
      <c r="I43" s="59">
        <v>-25927293</v>
      </c>
      <c r="J43" s="59">
        <v>-10821040</v>
      </c>
      <c r="K43" s="59">
        <v>-12452170</v>
      </c>
      <c r="L43" s="59">
        <v>-10014180</v>
      </c>
      <c r="M43" s="59">
        <v>-33287390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-59214683</v>
      </c>
      <c r="W43" s="59">
        <v>-48238031</v>
      </c>
      <c r="X43" s="59">
        <v>-10976652</v>
      </c>
      <c r="Y43" s="60">
        <v>22.76</v>
      </c>
      <c r="Z43" s="61">
        <v>-116743002</v>
      </c>
    </row>
    <row r="44" spans="1:26" ht="13.5">
      <c r="A44" s="57" t="s">
        <v>60</v>
      </c>
      <c r="B44" s="18">
        <v>-4007311</v>
      </c>
      <c r="C44" s="18">
        <v>0</v>
      </c>
      <c r="D44" s="58">
        <v>16401006</v>
      </c>
      <c r="E44" s="59">
        <v>16401009</v>
      </c>
      <c r="F44" s="59">
        <v>65483</v>
      </c>
      <c r="G44" s="59">
        <v>40546</v>
      </c>
      <c r="H44" s="59">
        <v>-742484</v>
      </c>
      <c r="I44" s="59">
        <v>-636455</v>
      </c>
      <c r="J44" s="59">
        <v>82285</v>
      </c>
      <c r="K44" s="59">
        <v>165147</v>
      </c>
      <c r="L44" s="59">
        <v>-1063580</v>
      </c>
      <c r="M44" s="59">
        <v>-816148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-1452603</v>
      </c>
      <c r="W44" s="59">
        <v>-449504</v>
      </c>
      <c r="X44" s="59">
        <v>-1003099</v>
      </c>
      <c r="Y44" s="60">
        <v>223.16</v>
      </c>
      <c r="Z44" s="61">
        <v>16401009</v>
      </c>
    </row>
    <row r="45" spans="1:26" ht="13.5">
      <c r="A45" s="69" t="s">
        <v>61</v>
      </c>
      <c r="B45" s="21">
        <v>149134831</v>
      </c>
      <c r="C45" s="21">
        <v>0</v>
      </c>
      <c r="D45" s="98">
        <v>85894766</v>
      </c>
      <c r="E45" s="99">
        <v>134037416</v>
      </c>
      <c r="F45" s="99">
        <v>204057167</v>
      </c>
      <c r="G45" s="99">
        <v>219898906</v>
      </c>
      <c r="H45" s="99">
        <v>147342496</v>
      </c>
      <c r="I45" s="99">
        <v>147342496</v>
      </c>
      <c r="J45" s="99">
        <v>147169526</v>
      </c>
      <c r="K45" s="99">
        <v>131881668</v>
      </c>
      <c r="L45" s="99">
        <v>153180440</v>
      </c>
      <c r="M45" s="99">
        <v>153180440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153180440</v>
      </c>
      <c r="W45" s="99">
        <v>135454147</v>
      </c>
      <c r="X45" s="99">
        <v>17726293</v>
      </c>
      <c r="Y45" s="100">
        <v>13.09</v>
      </c>
      <c r="Z45" s="101">
        <v>134037416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35830642</v>
      </c>
      <c r="C49" s="51">
        <v>0</v>
      </c>
      <c r="D49" s="128">
        <v>3201110</v>
      </c>
      <c r="E49" s="53">
        <v>2561131</v>
      </c>
      <c r="F49" s="53">
        <v>0</v>
      </c>
      <c r="G49" s="53">
        <v>0</v>
      </c>
      <c r="H49" s="53">
        <v>0</v>
      </c>
      <c r="I49" s="53">
        <v>3557813</v>
      </c>
      <c r="J49" s="53">
        <v>0</v>
      </c>
      <c r="K49" s="53">
        <v>0</v>
      </c>
      <c r="L49" s="53">
        <v>0</v>
      </c>
      <c r="M49" s="53">
        <v>1528608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705555</v>
      </c>
      <c r="W49" s="53">
        <v>9197997</v>
      </c>
      <c r="X49" s="53">
        <v>18571753</v>
      </c>
      <c r="Y49" s="53">
        <v>75154609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27615111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27615111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97.45009910626806</v>
      </c>
      <c r="C58" s="5">
        <f>IF(C67=0,0,+(C76/C67)*100)</f>
        <v>0</v>
      </c>
      <c r="D58" s="6">
        <f aca="true" t="shared" si="6" ref="D58:Z58">IF(D67=0,0,+(D76/D67)*100)</f>
        <v>97.99999848928952</v>
      </c>
      <c r="E58" s="7">
        <f t="shared" si="6"/>
        <v>97.99999926401284</v>
      </c>
      <c r="F58" s="7">
        <f t="shared" si="6"/>
        <v>100</v>
      </c>
      <c r="G58" s="7">
        <f t="shared" si="6"/>
        <v>100.00000269328335</v>
      </c>
      <c r="H58" s="7">
        <f t="shared" si="6"/>
        <v>100</v>
      </c>
      <c r="I58" s="7">
        <f t="shared" si="6"/>
        <v>100.0000006104818</v>
      </c>
      <c r="J58" s="7">
        <f t="shared" si="6"/>
        <v>99.99999708763512</v>
      </c>
      <c r="K58" s="7">
        <f t="shared" si="6"/>
        <v>100.01292980588845</v>
      </c>
      <c r="L58" s="7">
        <f t="shared" si="6"/>
        <v>100</v>
      </c>
      <c r="M58" s="7">
        <f t="shared" si="6"/>
        <v>100.00425734294143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100.0016937836764</v>
      </c>
      <c r="W58" s="7">
        <f t="shared" si="6"/>
        <v>111.44336320071089</v>
      </c>
      <c r="X58" s="7">
        <f t="shared" si="6"/>
        <v>0</v>
      </c>
      <c r="Y58" s="7">
        <f t="shared" si="6"/>
        <v>0</v>
      </c>
      <c r="Z58" s="8">
        <f t="shared" si="6"/>
        <v>97.99999926401284</v>
      </c>
    </row>
    <row r="59" spans="1:26" ht="13.5">
      <c r="A59" s="36" t="s">
        <v>31</v>
      </c>
      <c r="B59" s="9">
        <f aca="true" t="shared" si="7" ref="B59:Z66">IF(B68=0,0,+(B77/B68)*100)</f>
        <v>86.27431423654905</v>
      </c>
      <c r="C59" s="9">
        <f t="shared" si="7"/>
        <v>0</v>
      </c>
      <c r="D59" s="2">
        <f t="shared" si="7"/>
        <v>97.99999962166133</v>
      </c>
      <c r="E59" s="10">
        <f t="shared" si="7"/>
        <v>97.99999962166133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0</v>
      </c>
      <c r="L59" s="10">
        <f t="shared" si="7"/>
        <v>0</v>
      </c>
      <c r="M59" s="10">
        <f t="shared" si="7"/>
        <v>57.870666788621605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100.00878555596613</v>
      </c>
      <c r="W59" s="10">
        <f t="shared" si="7"/>
        <v>99.18444748082248</v>
      </c>
      <c r="X59" s="10">
        <f t="shared" si="7"/>
        <v>0</v>
      </c>
      <c r="Y59" s="10">
        <f t="shared" si="7"/>
        <v>0</v>
      </c>
      <c r="Z59" s="11">
        <f t="shared" si="7"/>
        <v>97.99999962166133</v>
      </c>
    </row>
    <row r="60" spans="1:26" ht="13.5">
      <c r="A60" s="37" t="s">
        <v>32</v>
      </c>
      <c r="B60" s="12">
        <f t="shared" si="7"/>
        <v>98.71066033705776</v>
      </c>
      <c r="C60" s="12">
        <f t="shared" si="7"/>
        <v>0</v>
      </c>
      <c r="D60" s="3">
        <f t="shared" si="7"/>
        <v>97.99999826382314</v>
      </c>
      <c r="E60" s="13">
        <f t="shared" si="7"/>
        <v>97.99999913191158</v>
      </c>
      <c r="F60" s="13">
        <f t="shared" si="7"/>
        <v>100</v>
      </c>
      <c r="G60" s="13">
        <f t="shared" si="7"/>
        <v>100.00000267746421</v>
      </c>
      <c r="H60" s="13">
        <f t="shared" si="7"/>
        <v>100</v>
      </c>
      <c r="I60" s="13">
        <f t="shared" si="7"/>
        <v>100.00000090279318</v>
      </c>
      <c r="J60" s="13">
        <f t="shared" si="7"/>
        <v>99.99999706919186</v>
      </c>
      <c r="K60" s="13">
        <f t="shared" si="7"/>
        <v>100.00000282379385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100.0000004581216</v>
      </c>
      <c r="W60" s="13">
        <f t="shared" si="7"/>
        <v>115.08131079650087</v>
      </c>
      <c r="X60" s="13">
        <f t="shared" si="7"/>
        <v>0</v>
      </c>
      <c r="Y60" s="13">
        <f t="shared" si="7"/>
        <v>0</v>
      </c>
      <c r="Z60" s="14">
        <f t="shared" si="7"/>
        <v>97.99999913191158</v>
      </c>
    </row>
    <row r="61" spans="1:26" ht="13.5">
      <c r="A61" s="38" t="s">
        <v>113</v>
      </c>
      <c r="B61" s="12">
        <f t="shared" si="7"/>
        <v>98.60777944559119</v>
      </c>
      <c r="C61" s="12">
        <f t="shared" si="7"/>
        <v>0</v>
      </c>
      <c r="D61" s="3">
        <f t="shared" si="7"/>
        <v>97.99999983855959</v>
      </c>
      <c r="E61" s="13">
        <f t="shared" si="7"/>
        <v>98.00000037669429</v>
      </c>
      <c r="F61" s="13">
        <f t="shared" si="7"/>
        <v>100</v>
      </c>
      <c r="G61" s="13">
        <f t="shared" si="7"/>
        <v>100.0000033475319</v>
      </c>
      <c r="H61" s="13">
        <f t="shared" si="7"/>
        <v>100</v>
      </c>
      <c r="I61" s="13">
        <f t="shared" si="7"/>
        <v>100.00000114023435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100.00000057279009</v>
      </c>
      <c r="W61" s="13">
        <f t="shared" si="7"/>
        <v>114.6692065245108</v>
      </c>
      <c r="X61" s="13">
        <f t="shared" si="7"/>
        <v>0</v>
      </c>
      <c r="Y61" s="13">
        <f t="shared" si="7"/>
        <v>0</v>
      </c>
      <c r="Z61" s="14">
        <f t="shared" si="7"/>
        <v>98.00000037669429</v>
      </c>
    </row>
    <row r="62" spans="1:26" ht="13.5">
      <c r="A62" s="38" t="s">
        <v>114</v>
      </c>
      <c r="B62" s="12">
        <f t="shared" si="7"/>
        <v>99.02647403543267</v>
      </c>
      <c r="C62" s="12">
        <f t="shared" si="7"/>
        <v>0</v>
      </c>
      <c r="D62" s="3">
        <f t="shared" si="7"/>
        <v>98.0000021924079</v>
      </c>
      <c r="E62" s="13">
        <f t="shared" si="7"/>
        <v>98.0000021924079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100.00003448361477</v>
      </c>
      <c r="L62" s="13">
        <f t="shared" si="7"/>
        <v>100</v>
      </c>
      <c r="M62" s="13">
        <f t="shared" si="7"/>
        <v>100.00001112147139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100.00000554222129</v>
      </c>
      <c r="W62" s="13">
        <f t="shared" si="7"/>
        <v>119.09253053410256</v>
      </c>
      <c r="X62" s="13">
        <f t="shared" si="7"/>
        <v>0</v>
      </c>
      <c r="Y62" s="13">
        <f t="shared" si="7"/>
        <v>0</v>
      </c>
      <c r="Z62" s="14">
        <f t="shared" si="7"/>
        <v>98.0000021924079</v>
      </c>
    </row>
    <row r="63" spans="1:26" ht="13.5">
      <c r="A63" s="38" t="s">
        <v>115</v>
      </c>
      <c r="B63" s="12">
        <f t="shared" si="7"/>
        <v>99.02730256903865</v>
      </c>
      <c r="C63" s="12">
        <f t="shared" si="7"/>
        <v>0</v>
      </c>
      <c r="D63" s="3">
        <f t="shared" si="7"/>
        <v>97.99998112141377</v>
      </c>
      <c r="E63" s="13">
        <f t="shared" si="7"/>
        <v>97.99998541200155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99.99995276495083</v>
      </c>
      <c r="K63" s="13">
        <f t="shared" si="7"/>
        <v>100</v>
      </c>
      <c r="L63" s="13">
        <f t="shared" si="7"/>
        <v>100</v>
      </c>
      <c r="M63" s="13">
        <f t="shared" si="7"/>
        <v>99.99998432903018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99.99999290882134</v>
      </c>
      <c r="W63" s="13">
        <f t="shared" si="7"/>
        <v>117.08742871166993</v>
      </c>
      <c r="X63" s="13">
        <f t="shared" si="7"/>
        <v>0</v>
      </c>
      <c r="Y63" s="13">
        <f t="shared" si="7"/>
        <v>0</v>
      </c>
      <c r="Z63" s="14">
        <f t="shared" si="7"/>
        <v>97.99998541200155</v>
      </c>
    </row>
    <row r="64" spans="1:26" ht="13.5">
      <c r="A64" s="38" t="s">
        <v>116</v>
      </c>
      <c r="B64" s="12">
        <f t="shared" si="7"/>
        <v>100</v>
      </c>
      <c r="C64" s="12">
        <f t="shared" si="7"/>
        <v>0</v>
      </c>
      <c r="D64" s="3">
        <f t="shared" si="7"/>
        <v>97.99998020742618</v>
      </c>
      <c r="E64" s="13">
        <f t="shared" si="7"/>
        <v>97.99998515556963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112.52293469031488</v>
      </c>
      <c r="X64" s="13">
        <f t="shared" si="7"/>
        <v>0</v>
      </c>
      <c r="Y64" s="13">
        <f t="shared" si="7"/>
        <v>0</v>
      </c>
      <c r="Z64" s="14">
        <f t="shared" si="7"/>
        <v>97.99998515556963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100.6438758486367</v>
      </c>
      <c r="C66" s="15">
        <f t="shared" si="7"/>
        <v>0</v>
      </c>
      <c r="D66" s="4">
        <f t="shared" si="7"/>
        <v>98.00001499182946</v>
      </c>
      <c r="E66" s="16">
        <f t="shared" si="7"/>
        <v>98.00001499182946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99.55985774474152</v>
      </c>
      <c r="X66" s="16">
        <f t="shared" si="7"/>
        <v>0</v>
      </c>
      <c r="Y66" s="16">
        <f t="shared" si="7"/>
        <v>0</v>
      </c>
      <c r="Z66" s="17">
        <f t="shared" si="7"/>
        <v>98.00001499182946</v>
      </c>
    </row>
    <row r="67" spans="1:26" ht="13.5" hidden="1">
      <c r="A67" s="40" t="s">
        <v>119</v>
      </c>
      <c r="B67" s="23">
        <v>454990899</v>
      </c>
      <c r="C67" s="23"/>
      <c r="D67" s="24">
        <v>516313360</v>
      </c>
      <c r="E67" s="25">
        <v>516313360</v>
      </c>
      <c r="F67" s="25">
        <v>90228015</v>
      </c>
      <c r="G67" s="25">
        <v>37129402</v>
      </c>
      <c r="H67" s="25">
        <v>36447629</v>
      </c>
      <c r="I67" s="25">
        <v>163805046</v>
      </c>
      <c r="J67" s="25">
        <v>34336357</v>
      </c>
      <c r="K67" s="25">
        <v>35630852</v>
      </c>
      <c r="L67" s="25">
        <v>38222337</v>
      </c>
      <c r="M67" s="25">
        <v>108189546</v>
      </c>
      <c r="N67" s="25"/>
      <c r="O67" s="25"/>
      <c r="P67" s="25"/>
      <c r="Q67" s="25"/>
      <c r="R67" s="25"/>
      <c r="S67" s="25"/>
      <c r="T67" s="25"/>
      <c r="U67" s="25"/>
      <c r="V67" s="25">
        <v>271994592</v>
      </c>
      <c r="W67" s="25">
        <v>236322500</v>
      </c>
      <c r="X67" s="25"/>
      <c r="Y67" s="24"/>
      <c r="Z67" s="26">
        <v>516313360</v>
      </c>
    </row>
    <row r="68" spans="1:26" ht="13.5" hidden="1">
      <c r="A68" s="36" t="s">
        <v>31</v>
      </c>
      <c r="B68" s="18">
        <v>46521253</v>
      </c>
      <c r="C68" s="18"/>
      <c r="D68" s="19">
        <v>52862690</v>
      </c>
      <c r="E68" s="20">
        <v>52862690</v>
      </c>
      <c r="F68" s="20">
        <v>52894081</v>
      </c>
      <c r="G68" s="20">
        <v>-441241</v>
      </c>
      <c r="H68" s="20">
        <v>-14946</v>
      </c>
      <c r="I68" s="20">
        <v>52437894</v>
      </c>
      <c r="J68" s="20">
        <v>-6327</v>
      </c>
      <c r="K68" s="20">
        <v>-4606</v>
      </c>
      <c r="L68" s="20"/>
      <c r="M68" s="20">
        <v>-10933</v>
      </c>
      <c r="N68" s="20"/>
      <c r="O68" s="20"/>
      <c r="P68" s="20"/>
      <c r="Q68" s="20"/>
      <c r="R68" s="20"/>
      <c r="S68" s="20"/>
      <c r="T68" s="20"/>
      <c r="U68" s="20"/>
      <c r="V68" s="20">
        <v>52426961</v>
      </c>
      <c r="W68" s="20">
        <v>52862690</v>
      </c>
      <c r="X68" s="20"/>
      <c r="Y68" s="19"/>
      <c r="Z68" s="22">
        <v>52862690</v>
      </c>
    </row>
    <row r="69" spans="1:26" ht="13.5" hidden="1">
      <c r="A69" s="37" t="s">
        <v>32</v>
      </c>
      <c r="B69" s="18">
        <v>405877842</v>
      </c>
      <c r="C69" s="18"/>
      <c r="D69" s="19">
        <v>460782550</v>
      </c>
      <c r="E69" s="20">
        <v>460782550</v>
      </c>
      <c r="F69" s="20">
        <v>37131044</v>
      </c>
      <c r="G69" s="20">
        <v>37348772</v>
      </c>
      <c r="H69" s="20">
        <v>36287526</v>
      </c>
      <c r="I69" s="20">
        <v>110767342</v>
      </c>
      <c r="J69" s="20">
        <v>34120282</v>
      </c>
      <c r="K69" s="20">
        <v>35413350</v>
      </c>
      <c r="L69" s="20">
        <v>37981683</v>
      </c>
      <c r="M69" s="20">
        <v>107515315</v>
      </c>
      <c r="N69" s="20"/>
      <c r="O69" s="20"/>
      <c r="P69" s="20"/>
      <c r="Q69" s="20"/>
      <c r="R69" s="20"/>
      <c r="S69" s="20"/>
      <c r="T69" s="20"/>
      <c r="U69" s="20"/>
      <c r="V69" s="20">
        <v>218282657</v>
      </c>
      <c r="W69" s="20">
        <v>182211350</v>
      </c>
      <c r="X69" s="20"/>
      <c r="Y69" s="19"/>
      <c r="Z69" s="22">
        <v>460782550</v>
      </c>
    </row>
    <row r="70" spans="1:26" ht="13.5" hidden="1">
      <c r="A70" s="38" t="s">
        <v>113</v>
      </c>
      <c r="B70" s="18">
        <v>341427081</v>
      </c>
      <c r="C70" s="18"/>
      <c r="D70" s="19">
        <v>371654170</v>
      </c>
      <c r="E70" s="20">
        <v>371654170</v>
      </c>
      <c r="F70" s="20">
        <v>27837004</v>
      </c>
      <c r="G70" s="20">
        <v>29872755</v>
      </c>
      <c r="H70" s="20">
        <v>29991511</v>
      </c>
      <c r="I70" s="20">
        <v>87701270</v>
      </c>
      <c r="J70" s="20">
        <v>27515180</v>
      </c>
      <c r="K70" s="20">
        <v>28617691</v>
      </c>
      <c r="L70" s="20">
        <v>30749889</v>
      </c>
      <c r="M70" s="20">
        <v>86882760</v>
      </c>
      <c r="N70" s="20"/>
      <c r="O70" s="20"/>
      <c r="P70" s="20"/>
      <c r="Q70" s="20"/>
      <c r="R70" s="20"/>
      <c r="S70" s="20"/>
      <c r="T70" s="20"/>
      <c r="U70" s="20"/>
      <c r="V70" s="20">
        <v>174584030</v>
      </c>
      <c r="W70" s="20">
        <v>144945120</v>
      </c>
      <c r="X70" s="20"/>
      <c r="Y70" s="19"/>
      <c r="Z70" s="22">
        <v>371654170</v>
      </c>
    </row>
    <row r="71" spans="1:26" ht="13.5" hidden="1">
      <c r="A71" s="38" t="s">
        <v>114</v>
      </c>
      <c r="B71" s="18">
        <v>27914407</v>
      </c>
      <c r="C71" s="18"/>
      <c r="D71" s="19">
        <v>45611950</v>
      </c>
      <c r="E71" s="20">
        <v>45611950</v>
      </c>
      <c r="F71" s="20">
        <v>3838493</v>
      </c>
      <c r="G71" s="20">
        <v>2810155</v>
      </c>
      <c r="H71" s="20">
        <v>2403043</v>
      </c>
      <c r="I71" s="20">
        <v>9051691</v>
      </c>
      <c r="J71" s="20">
        <v>2712308</v>
      </c>
      <c r="K71" s="20">
        <v>2899928</v>
      </c>
      <c r="L71" s="20">
        <v>3379380</v>
      </c>
      <c r="M71" s="20">
        <v>8991616</v>
      </c>
      <c r="N71" s="20"/>
      <c r="O71" s="20"/>
      <c r="P71" s="20"/>
      <c r="Q71" s="20"/>
      <c r="R71" s="20"/>
      <c r="S71" s="20"/>
      <c r="T71" s="20"/>
      <c r="U71" s="20"/>
      <c r="V71" s="20">
        <v>18043307</v>
      </c>
      <c r="W71" s="20">
        <v>15508070</v>
      </c>
      <c r="X71" s="20"/>
      <c r="Y71" s="19"/>
      <c r="Z71" s="22">
        <v>45611950</v>
      </c>
    </row>
    <row r="72" spans="1:26" ht="13.5" hidden="1">
      <c r="A72" s="38" t="s">
        <v>115</v>
      </c>
      <c r="B72" s="18">
        <v>21380955</v>
      </c>
      <c r="C72" s="18"/>
      <c r="D72" s="19">
        <v>23306830</v>
      </c>
      <c r="E72" s="20">
        <v>23306830</v>
      </c>
      <c r="F72" s="20">
        <v>3014417</v>
      </c>
      <c r="G72" s="20">
        <v>2573788</v>
      </c>
      <c r="H72" s="20">
        <v>2132597</v>
      </c>
      <c r="I72" s="20">
        <v>7720802</v>
      </c>
      <c r="J72" s="20">
        <v>2117072</v>
      </c>
      <c r="K72" s="20">
        <v>2155325</v>
      </c>
      <c r="L72" s="20">
        <v>2108829</v>
      </c>
      <c r="M72" s="20">
        <v>6381226</v>
      </c>
      <c r="N72" s="20"/>
      <c r="O72" s="20"/>
      <c r="P72" s="20"/>
      <c r="Q72" s="20"/>
      <c r="R72" s="20"/>
      <c r="S72" s="20"/>
      <c r="T72" s="20"/>
      <c r="U72" s="20"/>
      <c r="V72" s="20">
        <v>14102028</v>
      </c>
      <c r="W72" s="20">
        <v>11653380</v>
      </c>
      <c r="X72" s="20"/>
      <c r="Y72" s="19"/>
      <c r="Z72" s="22">
        <v>23306830</v>
      </c>
    </row>
    <row r="73" spans="1:26" ht="13.5" hidden="1">
      <c r="A73" s="38" t="s">
        <v>116</v>
      </c>
      <c r="B73" s="18">
        <v>15155399</v>
      </c>
      <c r="C73" s="18"/>
      <c r="D73" s="19">
        <v>20209600</v>
      </c>
      <c r="E73" s="20">
        <v>20209600</v>
      </c>
      <c r="F73" s="20">
        <v>2441130</v>
      </c>
      <c r="G73" s="20">
        <v>2092074</v>
      </c>
      <c r="H73" s="20">
        <v>1760375</v>
      </c>
      <c r="I73" s="20">
        <v>6293579</v>
      </c>
      <c r="J73" s="20">
        <v>1775722</v>
      </c>
      <c r="K73" s="20">
        <v>1740406</v>
      </c>
      <c r="L73" s="20">
        <v>1743585</v>
      </c>
      <c r="M73" s="20">
        <v>5259713</v>
      </c>
      <c r="N73" s="20"/>
      <c r="O73" s="20"/>
      <c r="P73" s="20"/>
      <c r="Q73" s="20"/>
      <c r="R73" s="20"/>
      <c r="S73" s="20"/>
      <c r="T73" s="20"/>
      <c r="U73" s="20"/>
      <c r="V73" s="20">
        <v>11553292</v>
      </c>
      <c r="W73" s="20">
        <v>10104780</v>
      </c>
      <c r="X73" s="20"/>
      <c r="Y73" s="19"/>
      <c r="Z73" s="22">
        <v>20209600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2591804</v>
      </c>
      <c r="C75" s="27"/>
      <c r="D75" s="28">
        <v>2668120</v>
      </c>
      <c r="E75" s="29">
        <v>2668120</v>
      </c>
      <c r="F75" s="29">
        <v>202890</v>
      </c>
      <c r="G75" s="29">
        <v>221871</v>
      </c>
      <c r="H75" s="29">
        <v>175049</v>
      </c>
      <c r="I75" s="29">
        <v>599810</v>
      </c>
      <c r="J75" s="29">
        <v>222402</v>
      </c>
      <c r="K75" s="29">
        <v>222108</v>
      </c>
      <c r="L75" s="29">
        <v>240654</v>
      </c>
      <c r="M75" s="29">
        <v>685164</v>
      </c>
      <c r="N75" s="29"/>
      <c r="O75" s="29"/>
      <c r="P75" s="29"/>
      <c r="Q75" s="29"/>
      <c r="R75" s="29"/>
      <c r="S75" s="29"/>
      <c r="T75" s="29"/>
      <c r="U75" s="29"/>
      <c r="V75" s="29">
        <v>1284974</v>
      </c>
      <c r="W75" s="29">
        <v>1248460</v>
      </c>
      <c r="X75" s="29"/>
      <c r="Y75" s="28"/>
      <c r="Z75" s="30">
        <v>2668120</v>
      </c>
    </row>
    <row r="76" spans="1:26" ht="13.5" hidden="1">
      <c r="A76" s="41" t="s">
        <v>120</v>
      </c>
      <c r="B76" s="31">
        <v>443389082</v>
      </c>
      <c r="C76" s="31"/>
      <c r="D76" s="32">
        <v>505987085</v>
      </c>
      <c r="E76" s="33">
        <v>505987089</v>
      </c>
      <c r="F76" s="33">
        <v>90228015</v>
      </c>
      <c r="G76" s="33">
        <v>37129403</v>
      </c>
      <c r="H76" s="33">
        <v>36447629</v>
      </c>
      <c r="I76" s="33">
        <v>163805047</v>
      </c>
      <c r="J76" s="33">
        <v>34336356</v>
      </c>
      <c r="K76" s="33">
        <v>35635459</v>
      </c>
      <c r="L76" s="33">
        <v>38222337</v>
      </c>
      <c r="M76" s="33">
        <v>108194152</v>
      </c>
      <c r="N76" s="33"/>
      <c r="O76" s="33"/>
      <c r="P76" s="33"/>
      <c r="Q76" s="33"/>
      <c r="R76" s="33"/>
      <c r="S76" s="33"/>
      <c r="T76" s="33"/>
      <c r="U76" s="33"/>
      <c r="V76" s="33">
        <v>271999199</v>
      </c>
      <c r="W76" s="33">
        <v>263365742</v>
      </c>
      <c r="X76" s="33"/>
      <c r="Y76" s="32"/>
      <c r="Z76" s="34">
        <v>505987089</v>
      </c>
    </row>
    <row r="77" spans="1:26" ht="13.5" hidden="1">
      <c r="A77" s="36" t="s">
        <v>31</v>
      </c>
      <c r="B77" s="18">
        <v>40135892</v>
      </c>
      <c r="C77" s="18"/>
      <c r="D77" s="19">
        <v>51805436</v>
      </c>
      <c r="E77" s="20">
        <v>51805436</v>
      </c>
      <c r="F77" s="20">
        <v>52894081</v>
      </c>
      <c r="G77" s="20">
        <v>-441241</v>
      </c>
      <c r="H77" s="20">
        <v>-14946</v>
      </c>
      <c r="I77" s="20">
        <v>52437894</v>
      </c>
      <c r="J77" s="20">
        <v>-6327</v>
      </c>
      <c r="K77" s="20"/>
      <c r="L77" s="20"/>
      <c r="M77" s="20">
        <v>-6327</v>
      </c>
      <c r="N77" s="20"/>
      <c r="O77" s="20"/>
      <c r="P77" s="20"/>
      <c r="Q77" s="20"/>
      <c r="R77" s="20"/>
      <c r="S77" s="20"/>
      <c r="T77" s="20"/>
      <c r="U77" s="20"/>
      <c r="V77" s="20">
        <v>52431567</v>
      </c>
      <c r="W77" s="20">
        <v>52431567</v>
      </c>
      <c r="X77" s="20"/>
      <c r="Y77" s="19"/>
      <c r="Z77" s="22">
        <v>51805436</v>
      </c>
    </row>
    <row r="78" spans="1:26" ht="13.5" hidden="1">
      <c r="A78" s="37" t="s">
        <v>32</v>
      </c>
      <c r="B78" s="18">
        <v>400644698</v>
      </c>
      <c r="C78" s="18"/>
      <c r="D78" s="19">
        <v>451566891</v>
      </c>
      <c r="E78" s="20">
        <v>451566895</v>
      </c>
      <c r="F78" s="20">
        <v>37131044</v>
      </c>
      <c r="G78" s="20">
        <v>37348773</v>
      </c>
      <c r="H78" s="20">
        <v>36287526</v>
      </c>
      <c r="I78" s="20">
        <v>110767343</v>
      </c>
      <c r="J78" s="20">
        <v>34120281</v>
      </c>
      <c r="K78" s="20">
        <v>35413351</v>
      </c>
      <c r="L78" s="20">
        <v>37981683</v>
      </c>
      <c r="M78" s="20">
        <v>107515315</v>
      </c>
      <c r="N78" s="20"/>
      <c r="O78" s="20"/>
      <c r="P78" s="20"/>
      <c r="Q78" s="20"/>
      <c r="R78" s="20"/>
      <c r="S78" s="20"/>
      <c r="T78" s="20"/>
      <c r="U78" s="20"/>
      <c r="V78" s="20">
        <v>218282658</v>
      </c>
      <c r="W78" s="20">
        <v>209691210</v>
      </c>
      <c r="X78" s="20"/>
      <c r="Y78" s="19"/>
      <c r="Z78" s="22">
        <v>451566895</v>
      </c>
    </row>
    <row r="79" spans="1:26" ht="13.5" hidden="1">
      <c r="A79" s="38" t="s">
        <v>113</v>
      </c>
      <c r="B79" s="18">
        <v>336673663</v>
      </c>
      <c r="C79" s="18"/>
      <c r="D79" s="19">
        <v>364221086</v>
      </c>
      <c r="E79" s="20">
        <v>364221088</v>
      </c>
      <c r="F79" s="20">
        <v>27837004</v>
      </c>
      <c r="G79" s="20">
        <v>29872756</v>
      </c>
      <c r="H79" s="20">
        <v>29991511</v>
      </c>
      <c r="I79" s="20">
        <v>87701271</v>
      </c>
      <c r="J79" s="20">
        <v>27515180</v>
      </c>
      <c r="K79" s="20">
        <v>28617691</v>
      </c>
      <c r="L79" s="20">
        <v>30749889</v>
      </c>
      <c r="M79" s="20">
        <v>86882760</v>
      </c>
      <c r="N79" s="20"/>
      <c r="O79" s="20"/>
      <c r="P79" s="20"/>
      <c r="Q79" s="20"/>
      <c r="R79" s="20"/>
      <c r="S79" s="20"/>
      <c r="T79" s="20"/>
      <c r="U79" s="20"/>
      <c r="V79" s="20">
        <v>174584031</v>
      </c>
      <c r="W79" s="20">
        <v>166207419</v>
      </c>
      <c r="X79" s="20"/>
      <c r="Y79" s="19"/>
      <c r="Z79" s="22">
        <v>364221088</v>
      </c>
    </row>
    <row r="80" spans="1:26" ht="13.5" hidden="1">
      <c r="A80" s="38" t="s">
        <v>114</v>
      </c>
      <c r="B80" s="18">
        <v>27642653</v>
      </c>
      <c r="C80" s="18"/>
      <c r="D80" s="19">
        <v>44699712</v>
      </c>
      <c r="E80" s="20">
        <v>44699712</v>
      </c>
      <c r="F80" s="20">
        <v>3838493</v>
      </c>
      <c r="G80" s="20">
        <v>2810155</v>
      </c>
      <c r="H80" s="20">
        <v>2403043</v>
      </c>
      <c r="I80" s="20">
        <v>9051691</v>
      </c>
      <c r="J80" s="20">
        <v>2712308</v>
      </c>
      <c r="K80" s="20">
        <v>2899929</v>
      </c>
      <c r="L80" s="20">
        <v>3379380</v>
      </c>
      <c r="M80" s="20">
        <v>8991617</v>
      </c>
      <c r="N80" s="20"/>
      <c r="O80" s="20"/>
      <c r="P80" s="20"/>
      <c r="Q80" s="20"/>
      <c r="R80" s="20"/>
      <c r="S80" s="20"/>
      <c r="T80" s="20"/>
      <c r="U80" s="20"/>
      <c r="V80" s="20">
        <v>18043308</v>
      </c>
      <c r="W80" s="20">
        <v>18468953</v>
      </c>
      <c r="X80" s="20"/>
      <c r="Y80" s="19"/>
      <c r="Z80" s="22">
        <v>44699712</v>
      </c>
    </row>
    <row r="81" spans="1:26" ht="13.5" hidden="1">
      <c r="A81" s="38" t="s">
        <v>115</v>
      </c>
      <c r="B81" s="18">
        <v>21172983</v>
      </c>
      <c r="C81" s="18"/>
      <c r="D81" s="19">
        <v>22840689</v>
      </c>
      <c r="E81" s="20">
        <v>22840690</v>
      </c>
      <c r="F81" s="20">
        <v>3014417</v>
      </c>
      <c r="G81" s="20">
        <v>2573788</v>
      </c>
      <c r="H81" s="20">
        <v>2132597</v>
      </c>
      <c r="I81" s="20">
        <v>7720802</v>
      </c>
      <c r="J81" s="20">
        <v>2117071</v>
      </c>
      <c r="K81" s="20">
        <v>2155325</v>
      </c>
      <c r="L81" s="20">
        <v>2108829</v>
      </c>
      <c r="M81" s="20">
        <v>6381225</v>
      </c>
      <c r="N81" s="20"/>
      <c r="O81" s="20"/>
      <c r="P81" s="20"/>
      <c r="Q81" s="20"/>
      <c r="R81" s="20"/>
      <c r="S81" s="20"/>
      <c r="T81" s="20"/>
      <c r="U81" s="20"/>
      <c r="V81" s="20">
        <v>14102027</v>
      </c>
      <c r="W81" s="20">
        <v>13644643</v>
      </c>
      <c r="X81" s="20"/>
      <c r="Y81" s="19"/>
      <c r="Z81" s="22">
        <v>22840690</v>
      </c>
    </row>
    <row r="82" spans="1:26" ht="13.5" hidden="1">
      <c r="A82" s="38" t="s">
        <v>116</v>
      </c>
      <c r="B82" s="18">
        <v>15155399</v>
      </c>
      <c r="C82" s="18"/>
      <c r="D82" s="19">
        <v>19805404</v>
      </c>
      <c r="E82" s="20">
        <v>19805405</v>
      </c>
      <c r="F82" s="20">
        <v>2441130</v>
      </c>
      <c r="G82" s="20">
        <v>2092074</v>
      </c>
      <c r="H82" s="20">
        <v>1760375</v>
      </c>
      <c r="I82" s="20">
        <v>6293579</v>
      </c>
      <c r="J82" s="20">
        <v>1775722</v>
      </c>
      <c r="K82" s="20">
        <v>1740406</v>
      </c>
      <c r="L82" s="20">
        <v>1743585</v>
      </c>
      <c r="M82" s="20">
        <v>5259713</v>
      </c>
      <c r="N82" s="20"/>
      <c r="O82" s="20"/>
      <c r="P82" s="20"/>
      <c r="Q82" s="20"/>
      <c r="R82" s="20"/>
      <c r="S82" s="20"/>
      <c r="T82" s="20"/>
      <c r="U82" s="20"/>
      <c r="V82" s="20">
        <v>11553292</v>
      </c>
      <c r="W82" s="20">
        <v>11370195</v>
      </c>
      <c r="X82" s="20"/>
      <c r="Y82" s="19"/>
      <c r="Z82" s="22">
        <v>19805405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2608492</v>
      </c>
      <c r="C84" s="27"/>
      <c r="D84" s="28">
        <v>2614758</v>
      </c>
      <c r="E84" s="29">
        <v>2614758</v>
      </c>
      <c r="F84" s="29">
        <v>202890</v>
      </c>
      <c r="G84" s="29">
        <v>221871</v>
      </c>
      <c r="H84" s="29">
        <v>175049</v>
      </c>
      <c r="I84" s="29">
        <v>599810</v>
      </c>
      <c r="J84" s="29">
        <v>222402</v>
      </c>
      <c r="K84" s="29">
        <v>222108</v>
      </c>
      <c r="L84" s="29">
        <v>240654</v>
      </c>
      <c r="M84" s="29">
        <v>685164</v>
      </c>
      <c r="N84" s="29"/>
      <c r="O84" s="29"/>
      <c r="P84" s="29"/>
      <c r="Q84" s="29"/>
      <c r="R84" s="29"/>
      <c r="S84" s="29"/>
      <c r="T84" s="29"/>
      <c r="U84" s="29"/>
      <c r="V84" s="29">
        <v>1284974</v>
      </c>
      <c r="W84" s="29">
        <v>1242965</v>
      </c>
      <c r="X84" s="29"/>
      <c r="Y84" s="28"/>
      <c r="Z84" s="30">
        <v>2614758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70756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51928028</v>
      </c>
      <c r="C7" s="18">
        <v>0</v>
      </c>
      <c r="D7" s="58">
        <v>51850000</v>
      </c>
      <c r="E7" s="59">
        <v>51850000</v>
      </c>
      <c r="F7" s="59">
        <v>214652</v>
      </c>
      <c r="G7" s="59">
        <v>754923</v>
      </c>
      <c r="H7" s="59">
        <v>1467923</v>
      </c>
      <c r="I7" s="59">
        <v>2437498</v>
      </c>
      <c r="J7" s="59">
        <v>1601704</v>
      </c>
      <c r="K7" s="59">
        <v>1747727</v>
      </c>
      <c r="L7" s="59">
        <v>1080070</v>
      </c>
      <c r="M7" s="59">
        <v>4429501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6866999</v>
      </c>
      <c r="W7" s="59">
        <v>9634512</v>
      </c>
      <c r="X7" s="59">
        <v>-2767513</v>
      </c>
      <c r="Y7" s="60">
        <v>-28.72</v>
      </c>
      <c r="Z7" s="61">
        <v>51850000</v>
      </c>
    </row>
    <row r="8" spans="1:26" ht="13.5">
      <c r="A8" s="57" t="s">
        <v>34</v>
      </c>
      <c r="B8" s="18">
        <v>230433575</v>
      </c>
      <c r="C8" s="18">
        <v>0</v>
      </c>
      <c r="D8" s="58">
        <v>233097000</v>
      </c>
      <c r="E8" s="59">
        <v>234495000</v>
      </c>
      <c r="F8" s="59">
        <v>93839000</v>
      </c>
      <c r="G8" s="59">
        <v>3295700</v>
      </c>
      <c r="H8" s="59">
        <v>64700</v>
      </c>
      <c r="I8" s="59">
        <v>97199400</v>
      </c>
      <c r="J8" s="59">
        <v>218268</v>
      </c>
      <c r="K8" s="59">
        <v>1276466</v>
      </c>
      <c r="L8" s="59">
        <v>75415700</v>
      </c>
      <c r="M8" s="59">
        <v>76910434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174109834</v>
      </c>
      <c r="W8" s="59">
        <v>174426328</v>
      </c>
      <c r="X8" s="59">
        <v>-316494</v>
      </c>
      <c r="Y8" s="60">
        <v>-0.18</v>
      </c>
      <c r="Z8" s="61">
        <v>234495000</v>
      </c>
    </row>
    <row r="9" spans="1:26" ht="13.5">
      <c r="A9" s="57" t="s">
        <v>35</v>
      </c>
      <c r="B9" s="18">
        <v>99371972</v>
      </c>
      <c r="C9" s="18">
        <v>0</v>
      </c>
      <c r="D9" s="58">
        <v>122478300</v>
      </c>
      <c r="E9" s="59">
        <v>133323300</v>
      </c>
      <c r="F9" s="59">
        <v>52775</v>
      </c>
      <c r="G9" s="59">
        <v>9782417</v>
      </c>
      <c r="H9" s="59">
        <v>4162134</v>
      </c>
      <c r="I9" s="59">
        <v>13997326</v>
      </c>
      <c r="J9" s="59">
        <v>8560544</v>
      </c>
      <c r="K9" s="59">
        <v>9349568</v>
      </c>
      <c r="L9" s="59">
        <v>9149129</v>
      </c>
      <c r="M9" s="59">
        <v>27059241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41056567</v>
      </c>
      <c r="W9" s="59">
        <v>38544282</v>
      </c>
      <c r="X9" s="59">
        <v>2512285</v>
      </c>
      <c r="Y9" s="60">
        <v>6.52</v>
      </c>
      <c r="Z9" s="61">
        <v>133323300</v>
      </c>
    </row>
    <row r="10" spans="1:26" ht="25.5">
      <c r="A10" s="62" t="s">
        <v>105</v>
      </c>
      <c r="B10" s="63">
        <f>SUM(B5:B9)</f>
        <v>381804331</v>
      </c>
      <c r="C10" s="63">
        <f>SUM(C5:C9)</f>
        <v>0</v>
      </c>
      <c r="D10" s="64">
        <f aca="true" t="shared" si="0" ref="D10:Z10">SUM(D5:D9)</f>
        <v>407425300</v>
      </c>
      <c r="E10" s="65">
        <f t="shared" si="0"/>
        <v>419668300</v>
      </c>
      <c r="F10" s="65">
        <f t="shared" si="0"/>
        <v>94106427</v>
      </c>
      <c r="G10" s="65">
        <f t="shared" si="0"/>
        <v>13833040</v>
      </c>
      <c r="H10" s="65">
        <f t="shared" si="0"/>
        <v>5694757</v>
      </c>
      <c r="I10" s="65">
        <f t="shared" si="0"/>
        <v>113634224</v>
      </c>
      <c r="J10" s="65">
        <f t="shared" si="0"/>
        <v>10380516</v>
      </c>
      <c r="K10" s="65">
        <f t="shared" si="0"/>
        <v>12373761</v>
      </c>
      <c r="L10" s="65">
        <f t="shared" si="0"/>
        <v>85644899</v>
      </c>
      <c r="M10" s="65">
        <f t="shared" si="0"/>
        <v>108399176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222033400</v>
      </c>
      <c r="W10" s="65">
        <f t="shared" si="0"/>
        <v>222605122</v>
      </c>
      <c r="X10" s="65">
        <f t="shared" si="0"/>
        <v>-571722</v>
      </c>
      <c r="Y10" s="66">
        <f>+IF(W10&lt;&gt;0,(X10/W10)*100,0)</f>
        <v>-0.25683236524988856</v>
      </c>
      <c r="Z10" s="67">
        <f t="shared" si="0"/>
        <v>419668300</v>
      </c>
    </row>
    <row r="11" spans="1:26" ht="13.5">
      <c r="A11" s="57" t="s">
        <v>36</v>
      </c>
      <c r="B11" s="18">
        <v>185398000</v>
      </c>
      <c r="C11" s="18">
        <v>0</v>
      </c>
      <c r="D11" s="58">
        <v>212704856</v>
      </c>
      <c r="E11" s="59">
        <v>212704856</v>
      </c>
      <c r="F11" s="59">
        <v>12983270</v>
      </c>
      <c r="G11" s="59">
        <v>15653810</v>
      </c>
      <c r="H11" s="59">
        <v>14639973</v>
      </c>
      <c r="I11" s="59">
        <v>43277053</v>
      </c>
      <c r="J11" s="59">
        <v>14491896</v>
      </c>
      <c r="K11" s="59">
        <v>21677816</v>
      </c>
      <c r="L11" s="59">
        <v>15069725</v>
      </c>
      <c r="M11" s="59">
        <v>51239437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94516490</v>
      </c>
      <c r="W11" s="59">
        <v>106346217</v>
      </c>
      <c r="X11" s="59">
        <v>-11829727</v>
      </c>
      <c r="Y11" s="60">
        <v>-11.12</v>
      </c>
      <c r="Z11" s="61">
        <v>212704856</v>
      </c>
    </row>
    <row r="12" spans="1:26" ht="13.5">
      <c r="A12" s="57" t="s">
        <v>37</v>
      </c>
      <c r="B12" s="18">
        <v>11363025</v>
      </c>
      <c r="C12" s="18">
        <v>0</v>
      </c>
      <c r="D12" s="58">
        <v>11745588</v>
      </c>
      <c r="E12" s="59">
        <v>11745588</v>
      </c>
      <c r="F12" s="59">
        <v>945893</v>
      </c>
      <c r="G12" s="59">
        <v>987660</v>
      </c>
      <c r="H12" s="59">
        <v>979472</v>
      </c>
      <c r="I12" s="59">
        <v>2913025</v>
      </c>
      <c r="J12" s="59">
        <v>976785</v>
      </c>
      <c r="K12" s="59">
        <v>982905</v>
      </c>
      <c r="L12" s="59">
        <v>976918</v>
      </c>
      <c r="M12" s="59">
        <v>2936608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5849633</v>
      </c>
      <c r="W12" s="59">
        <v>5458736</v>
      </c>
      <c r="X12" s="59">
        <v>390897</v>
      </c>
      <c r="Y12" s="60">
        <v>7.16</v>
      </c>
      <c r="Z12" s="61">
        <v>11745588</v>
      </c>
    </row>
    <row r="13" spans="1:26" ht="13.5">
      <c r="A13" s="57" t="s">
        <v>106</v>
      </c>
      <c r="B13" s="18">
        <v>10320546</v>
      </c>
      <c r="C13" s="18">
        <v>0</v>
      </c>
      <c r="D13" s="58">
        <v>10000393</v>
      </c>
      <c r="E13" s="59">
        <v>10000393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5019977</v>
      </c>
      <c r="M13" s="59">
        <v>5019977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5019977</v>
      </c>
      <c r="W13" s="59">
        <v>18100</v>
      </c>
      <c r="X13" s="59">
        <v>5001877</v>
      </c>
      <c r="Y13" s="60">
        <v>27634.68</v>
      </c>
      <c r="Z13" s="61">
        <v>10000393</v>
      </c>
    </row>
    <row r="14" spans="1:26" ht="13.5">
      <c r="A14" s="57" t="s">
        <v>38</v>
      </c>
      <c r="B14" s="18">
        <v>91</v>
      </c>
      <c r="C14" s="18">
        <v>0</v>
      </c>
      <c r="D14" s="58">
        <v>8000</v>
      </c>
      <c r="E14" s="59">
        <v>8000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8000</v>
      </c>
    </row>
    <row r="15" spans="1:26" ht="13.5">
      <c r="A15" s="57" t="s">
        <v>39</v>
      </c>
      <c r="B15" s="18">
        <v>20053947</v>
      </c>
      <c r="C15" s="18">
        <v>0</v>
      </c>
      <c r="D15" s="58">
        <v>17998805</v>
      </c>
      <c r="E15" s="59">
        <v>27336405</v>
      </c>
      <c r="F15" s="59">
        <v>472428</v>
      </c>
      <c r="G15" s="59">
        <v>735619</v>
      </c>
      <c r="H15" s="59">
        <v>1733372</v>
      </c>
      <c r="I15" s="59">
        <v>2941419</v>
      </c>
      <c r="J15" s="59">
        <v>2611706</v>
      </c>
      <c r="K15" s="59">
        <v>3831554</v>
      </c>
      <c r="L15" s="59">
        <v>1264000</v>
      </c>
      <c r="M15" s="59">
        <v>7707260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10648679</v>
      </c>
      <c r="W15" s="59">
        <v>9283512</v>
      </c>
      <c r="X15" s="59">
        <v>1365167</v>
      </c>
      <c r="Y15" s="60">
        <v>14.71</v>
      </c>
      <c r="Z15" s="61">
        <v>27336405</v>
      </c>
    </row>
    <row r="16" spans="1:26" ht="13.5">
      <c r="A16" s="68" t="s">
        <v>40</v>
      </c>
      <c r="B16" s="18">
        <v>13495524</v>
      </c>
      <c r="C16" s="18">
        <v>0</v>
      </c>
      <c r="D16" s="58">
        <v>9271000</v>
      </c>
      <c r="E16" s="59">
        <v>9231000</v>
      </c>
      <c r="F16" s="59">
        <v>200000</v>
      </c>
      <c r="G16" s="59">
        <v>666100</v>
      </c>
      <c r="H16" s="59">
        <v>2403911</v>
      </c>
      <c r="I16" s="59">
        <v>3270011</v>
      </c>
      <c r="J16" s="59">
        <v>752501</v>
      </c>
      <c r="K16" s="59">
        <v>492166</v>
      </c>
      <c r="L16" s="59">
        <v>814193</v>
      </c>
      <c r="M16" s="59">
        <v>2058860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5328871</v>
      </c>
      <c r="W16" s="59">
        <v>2406850</v>
      </c>
      <c r="X16" s="59">
        <v>2922021</v>
      </c>
      <c r="Y16" s="60">
        <v>121.4</v>
      </c>
      <c r="Z16" s="61">
        <v>9231000</v>
      </c>
    </row>
    <row r="17" spans="1:26" ht="13.5">
      <c r="A17" s="57" t="s">
        <v>41</v>
      </c>
      <c r="B17" s="18">
        <v>121177367</v>
      </c>
      <c r="C17" s="18">
        <v>0</v>
      </c>
      <c r="D17" s="58">
        <v>143348558</v>
      </c>
      <c r="E17" s="59">
        <v>146367958</v>
      </c>
      <c r="F17" s="59">
        <v>1649554</v>
      </c>
      <c r="G17" s="59">
        <v>9196660</v>
      </c>
      <c r="H17" s="59">
        <v>5692819</v>
      </c>
      <c r="I17" s="59">
        <v>16539033</v>
      </c>
      <c r="J17" s="59">
        <v>7680464</v>
      </c>
      <c r="K17" s="59">
        <v>14726704</v>
      </c>
      <c r="L17" s="59">
        <v>8711840</v>
      </c>
      <c r="M17" s="59">
        <v>31119008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47658041</v>
      </c>
      <c r="W17" s="59">
        <v>56963964</v>
      </c>
      <c r="X17" s="59">
        <v>-9305923</v>
      </c>
      <c r="Y17" s="60">
        <v>-16.34</v>
      </c>
      <c r="Z17" s="61">
        <v>146367958</v>
      </c>
    </row>
    <row r="18" spans="1:26" ht="13.5">
      <c r="A18" s="69" t="s">
        <v>42</v>
      </c>
      <c r="B18" s="70">
        <f>SUM(B11:B17)</f>
        <v>361808500</v>
      </c>
      <c r="C18" s="70">
        <f>SUM(C11:C17)</f>
        <v>0</v>
      </c>
      <c r="D18" s="71">
        <f aca="true" t="shared" si="1" ref="D18:Z18">SUM(D11:D17)</f>
        <v>405077200</v>
      </c>
      <c r="E18" s="72">
        <f t="shared" si="1"/>
        <v>417394200</v>
      </c>
      <c r="F18" s="72">
        <f t="shared" si="1"/>
        <v>16251145</v>
      </c>
      <c r="G18" s="72">
        <f t="shared" si="1"/>
        <v>27239849</v>
      </c>
      <c r="H18" s="72">
        <f t="shared" si="1"/>
        <v>25449547</v>
      </c>
      <c r="I18" s="72">
        <f t="shared" si="1"/>
        <v>68940541</v>
      </c>
      <c r="J18" s="72">
        <f t="shared" si="1"/>
        <v>26513352</v>
      </c>
      <c r="K18" s="72">
        <f t="shared" si="1"/>
        <v>41711145</v>
      </c>
      <c r="L18" s="72">
        <f t="shared" si="1"/>
        <v>31856653</v>
      </c>
      <c r="M18" s="72">
        <f t="shared" si="1"/>
        <v>100081150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169021691</v>
      </c>
      <c r="W18" s="72">
        <f t="shared" si="1"/>
        <v>180477379</v>
      </c>
      <c r="X18" s="72">
        <f t="shared" si="1"/>
        <v>-11455688</v>
      </c>
      <c r="Y18" s="66">
        <f>+IF(W18&lt;&gt;0,(X18/W18)*100,0)</f>
        <v>-6.347437038078883</v>
      </c>
      <c r="Z18" s="73">
        <f t="shared" si="1"/>
        <v>417394200</v>
      </c>
    </row>
    <row r="19" spans="1:26" ht="13.5">
      <c r="A19" s="69" t="s">
        <v>43</v>
      </c>
      <c r="B19" s="74">
        <f>+B10-B18</f>
        <v>19995831</v>
      </c>
      <c r="C19" s="74">
        <f>+C10-C18</f>
        <v>0</v>
      </c>
      <c r="D19" s="75">
        <f aca="true" t="shared" si="2" ref="D19:Z19">+D10-D18</f>
        <v>2348100</v>
      </c>
      <c r="E19" s="76">
        <f t="shared" si="2"/>
        <v>2274100</v>
      </c>
      <c r="F19" s="76">
        <f t="shared" si="2"/>
        <v>77855282</v>
      </c>
      <c r="G19" s="76">
        <f t="shared" si="2"/>
        <v>-13406809</v>
      </c>
      <c r="H19" s="76">
        <f t="shared" si="2"/>
        <v>-19754790</v>
      </c>
      <c r="I19" s="76">
        <f t="shared" si="2"/>
        <v>44693683</v>
      </c>
      <c r="J19" s="76">
        <f t="shared" si="2"/>
        <v>-16132836</v>
      </c>
      <c r="K19" s="76">
        <f t="shared" si="2"/>
        <v>-29337384</v>
      </c>
      <c r="L19" s="76">
        <f t="shared" si="2"/>
        <v>53788246</v>
      </c>
      <c r="M19" s="76">
        <f t="shared" si="2"/>
        <v>8318026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53011709</v>
      </c>
      <c r="W19" s="76">
        <f>IF(E10=E18,0,W10-W18)</f>
        <v>42127743</v>
      </c>
      <c r="X19" s="76">
        <f t="shared" si="2"/>
        <v>10883966</v>
      </c>
      <c r="Y19" s="77">
        <f>+IF(W19&lt;&gt;0,(X19/W19)*100,0)</f>
        <v>25.835625706318993</v>
      </c>
      <c r="Z19" s="78">
        <f t="shared" si="2"/>
        <v>2274100</v>
      </c>
    </row>
    <row r="20" spans="1:26" ht="13.5">
      <c r="A20" s="57" t="s">
        <v>44</v>
      </c>
      <c r="B20" s="18">
        <v>0</v>
      </c>
      <c r="C20" s="18">
        <v>0</v>
      </c>
      <c r="D20" s="58">
        <v>-2348100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-67000</v>
      </c>
      <c r="X20" s="59">
        <v>67000</v>
      </c>
      <c r="Y20" s="60">
        <v>-100</v>
      </c>
      <c r="Z20" s="61">
        <v>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19995831</v>
      </c>
      <c r="C22" s="85">
        <f>SUM(C19:C21)</f>
        <v>0</v>
      </c>
      <c r="D22" s="86">
        <f aca="true" t="shared" si="3" ref="D22:Z22">SUM(D19:D21)</f>
        <v>0</v>
      </c>
      <c r="E22" s="87">
        <f t="shared" si="3"/>
        <v>2274100</v>
      </c>
      <c r="F22" s="87">
        <f t="shared" si="3"/>
        <v>77855282</v>
      </c>
      <c r="G22" s="87">
        <f t="shared" si="3"/>
        <v>-13406809</v>
      </c>
      <c r="H22" s="87">
        <f t="shared" si="3"/>
        <v>-19754790</v>
      </c>
      <c r="I22" s="87">
        <f t="shared" si="3"/>
        <v>44693683</v>
      </c>
      <c r="J22" s="87">
        <f t="shared" si="3"/>
        <v>-16132836</v>
      </c>
      <c r="K22" s="87">
        <f t="shared" si="3"/>
        <v>-29337384</v>
      </c>
      <c r="L22" s="87">
        <f t="shared" si="3"/>
        <v>53788246</v>
      </c>
      <c r="M22" s="87">
        <f t="shared" si="3"/>
        <v>8318026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53011709</v>
      </c>
      <c r="W22" s="87">
        <f t="shared" si="3"/>
        <v>42060743</v>
      </c>
      <c r="X22" s="87">
        <f t="shared" si="3"/>
        <v>10950966</v>
      </c>
      <c r="Y22" s="88">
        <f>+IF(W22&lt;&gt;0,(X22/W22)*100,0)</f>
        <v>26.03607359004571</v>
      </c>
      <c r="Z22" s="89">
        <f t="shared" si="3"/>
        <v>2274100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19995831</v>
      </c>
      <c r="C24" s="74">
        <f>SUM(C22:C23)</f>
        <v>0</v>
      </c>
      <c r="D24" s="75">
        <f aca="true" t="shared" si="4" ref="D24:Z24">SUM(D22:D23)</f>
        <v>0</v>
      </c>
      <c r="E24" s="76">
        <f t="shared" si="4"/>
        <v>2274100</v>
      </c>
      <c r="F24" s="76">
        <f t="shared" si="4"/>
        <v>77855282</v>
      </c>
      <c r="G24" s="76">
        <f t="shared" si="4"/>
        <v>-13406809</v>
      </c>
      <c r="H24" s="76">
        <f t="shared" si="4"/>
        <v>-19754790</v>
      </c>
      <c r="I24" s="76">
        <f t="shared" si="4"/>
        <v>44693683</v>
      </c>
      <c r="J24" s="76">
        <f t="shared" si="4"/>
        <v>-16132836</v>
      </c>
      <c r="K24" s="76">
        <f t="shared" si="4"/>
        <v>-29337384</v>
      </c>
      <c r="L24" s="76">
        <f t="shared" si="4"/>
        <v>53788246</v>
      </c>
      <c r="M24" s="76">
        <f t="shared" si="4"/>
        <v>8318026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53011709</v>
      </c>
      <c r="W24" s="76">
        <f t="shared" si="4"/>
        <v>42060743</v>
      </c>
      <c r="X24" s="76">
        <f t="shared" si="4"/>
        <v>10950966</v>
      </c>
      <c r="Y24" s="77">
        <f>+IF(W24&lt;&gt;0,(X24/W24)*100,0)</f>
        <v>26.03607359004571</v>
      </c>
      <c r="Z24" s="78">
        <f t="shared" si="4"/>
        <v>2274100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18269769</v>
      </c>
      <c r="C27" s="21">
        <v>0</v>
      </c>
      <c r="D27" s="98">
        <v>31480870</v>
      </c>
      <c r="E27" s="99">
        <v>31480870</v>
      </c>
      <c r="F27" s="99">
        <v>0</v>
      </c>
      <c r="G27" s="99">
        <v>36618</v>
      </c>
      <c r="H27" s="99">
        <v>29153</v>
      </c>
      <c r="I27" s="99">
        <v>65771</v>
      </c>
      <c r="J27" s="99">
        <v>1167150</v>
      </c>
      <c r="K27" s="99">
        <v>2460822</v>
      </c>
      <c r="L27" s="99">
        <v>1413628</v>
      </c>
      <c r="M27" s="99">
        <v>5041600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5107371</v>
      </c>
      <c r="W27" s="99">
        <v>15740435</v>
      </c>
      <c r="X27" s="99">
        <v>-10633064</v>
      </c>
      <c r="Y27" s="100">
        <v>-67.55</v>
      </c>
      <c r="Z27" s="101">
        <v>31480870</v>
      </c>
    </row>
    <row r="28" spans="1:26" ht="13.5">
      <c r="A28" s="102" t="s">
        <v>44</v>
      </c>
      <c r="B28" s="18">
        <v>1885209</v>
      </c>
      <c r="C28" s="18">
        <v>0</v>
      </c>
      <c r="D28" s="58">
        <v>2348100</v>
      </c>
      <c r="E28" s="59">
        <v>2348100</v>
      </c>
      <c r="F28" s="59">
        <v>0</v>
      </c>
      <c r="G28" s="59">
        <v>18626</v>
      </c>
      <c r="H28" s="59">
        <v>9577</v>
      </c>
      <c r="I28" s="59">
        <v>28203</v>
      </c>
      <c r="J28" s="59">
        <v>241534</v>
      </c>
      <c r="K28" s="59">
        <v>148247</v>
      </c>
      <c r="L28" s="59">
        <v>689043</v>
      </c>
      <c r="M28" s="59">
        <v>1078824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1107027</v>
      </c>
      <c r="W28" s="59">
        <v>1174050</v>
      </c>
      <c r="X28" s="59">
        <v>-67023</v>
      </c>
      <c r="Y28" s="60">
        <v>-5.71</v>
      </c>
      <c r="Z28" s="61">
        <v>2348100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16384558</v>
      </c>
      <c r="C31" s="18">
        <v>0</v>
      </c>
      <c r="D31" s="58">
        <v>29132770</v>
      </c>
      <c r="E31" s="59">
        <v>29132770</v>
      </c>
      <c r="F31" s="59">
        <v>0</v>
      </c>
      <c r="G31" s="59">
        <v>17992</v>
      </c>
      <c r="H31" s="59">
        <v>19576</v>
      </c>
      <c r="I31" s="59">
        <v>37568</v>
      </c>
      <c r="J31" s="59">
        <v>925616</v>
      </c>
      <c r="K31" s="59">
        <v>2312575</v>
      </c>
      <c r="L31" s="59">
        <v>724585</v>
      </c>
      <c r="M31" s="59">
        <v>3962776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4000344</v>
      </c>
      <c r="W31" s="59">
        <v>14566385</v>
      </c>
      <c r="X31" s="59">
        <v>-10566041</v>
      </c>
      <c r="Y31" s="60">
        <v>-72.54</v>
      </c>
      <c r="Z31" s="61">
        <v>29132770</v>
      </c>
    </row>
    <row r="32" spans="1:26" ht="13.5">
      <c r="A32" s="69" t="s">
        <v>50</v>
      </c>
      <c r="B32" s="21">
        <f>SUM(B28:B31)</f>
        <v>18269767</v>
      </c>
      <c r="C32" s="21">
        <f>SUM(C28:C31)</f>
        <v>0</v>
      </c>
      <c r="D32" s="98">
        <f aca="true" t="shared" si="5" ref="D32:Z32">SUM(D28:D31)</f>
        <v>31480870</v>
      </c>
      <c r="E32" s="99">
        <f t="shared" si="5"/>
        <v>31480870</v>
      </c>
      <c r="F32" s="99">
        <f t="shared" si="5"/>
        <v>0</v>
      </c>
      <c r="G32" s="99">
        <f t="shared" si="5"/>
        <v>36618</v>
      </c>
      <c r="H32" s="99">
        <f t="shared" si="5"/>
        <v>29153</v>
      </c>
      <c r="I32" s="99">
        <f t="shared" si="5"/>
        <v>65771</v>
      </c>
      <c r="J32" s="99">
        <f t="shared" si="5"/>
        <v>1167150</v>
      </c>
      <c r="K32" s="99">
        <f t="shared" si="5"/>
        <v>2460822</v>
      </c>
      <c r="L32" s="99">
        <f t="shared" si="5"/>
        <v>1413628</v>
      </c>
      <c r="M32" s="99">
        <f t="shared" si="5"/>
        <v>5041600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5107371</v>
      </c>
      <c r="W32" s="99">
        <f t="shared" si="5"/>
        <v>15740435</v>
      </c>
      <c r="X32" s="99">
        <f t="shared" si="5"/>
        <v>-10633064</v>
      </c>
      <c r="Y32" s="100">
        <f>+IF(W32&lt;&gt;0,(X32/W32)*100,0)</f>
        <v>-67.55254222643782</v>
      </c>
      <c r="Z32" s="101">
        <f t="shared" si="5"/>
        <v>31480870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650774105</v>
      </c>
      <c r="C35" s="18">
        <v>0</v>
      </c>
      <c r="D35" s="58">
        <v>611303232</v>
      </c>
      <c r="E35" s="59">
        <v>623546232</v>
      </c>
      <c r="F35" s="59">
        <v>725356344</v>
      </c>
      <c r="G35" s="59">
        <v>721249969</v>
      </c>
      <c r="H35" s="59">
        <v>689159598</v>
      </c>
      <c r="I35" s="59">
        <v>689159598</v>
      </c>
      <c r="J35" s="59">
        <v>669907773</v>
      </c>
      <c r="K35" s="59">
        <v>638418431</v>
      </c>
      <c r="L35" s="59">
        <v>704520048</v>
      </c>
      <c r="M35" s="59">
        <v>704520048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704520048</v>
      </c>
      <c r="W35" s="59">
        <v>311773116</v>
      </c>
      <c r="X35" s="59">
        <v>392746932</v>
      </c>
      <c r="Y35" s="60">
        <v>125.97</v>
      </c>
      <c r="Z35" s="61">
        <v>623546232</v>
      </c>
    </row>
    <row r="36" spans="1:26" ht="13.5">
      <c r="A36" s="57" t="s">
        <v>53</v>
      </c>
      <c r="B36" s="18">
        <v>171309162</v>
      </c>
      <c r="C36" s="18">
        <v>0</v>
      </c>
      <c r="D36" s="58">
        <v>211382058</v>
      </c>
      <c r="E36" s="59">
        <v>211382172</v>
      </c>
      <c r="F36" s="59">
        <v>193338511</v>
      </c>
      <c r="G36" s="59">
        <v>179530352</v>
      </c>
      <c r="H36" s="59">
        <v>179559505</v>
      </c>
      <c r="I36" s="59">
        <v>179559505</v>
      </c>
      <c r="J36" s="59">
        <v>180726655</v>
      </c>
      <c r="K36" s="59">
        <v>175002905</v>
      </c>
      <c r="L36" s="59">
        <v>171396558</v>
      </c>
      <c r="M36" s="59">
        <v>171396558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171396558</v>
      </c>
      <c r="W36" s="59">
        <v>105691086</v>
      </c>
      <c r="X36" s="59">
        <v>65705472</v>
      </c>
      <c r="Y36" s="60">
        <v>62.17</v>
      </c>
      <c r="Z36" s="61">
        <v>211382172</v>
      </c>
    </row>
    <row r="37" spans="1:26" ht="13.5">
      <c r="A37" s="57" t="s">
        <v>54</v>
      </c>
      <c r="B37" s="18">
        <v>42140501</v>
      </c>
      <c r="C37" s="18">
        <v>0</v>
      </c>
      <c r="D37" s="58">
        <v>37633000</v>
      </c>
      <c r="E37" s="59">
        <v>37633000</v>
      </c>
      <c r="F37" s="59">
        <v>61407009</v>
      </c>
      <c r="G37" s="59">
        <v>48425153</v>
      </c>
      <c r="H37" s="59">
        <v>36118163</v>
      </c>
      <c r="I37" s="59">
        <v>36118163</v>
      </c>
      <c r="J37" s="59">
        <v>34166327</v>
      </c>
      <c r="K37" s="59">
        <v>34255109</v>
      </c>
      <c r="L37" s="59">
        <v>42962130</v>
      </c>
      <c r="M37" s="59">
        <v>42962130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42962130</v>
      </c>
      <c r="W37" s="59">
        <v>18816500</v>
      </c>
      <c r="X37" s="59">
        <v>24145630</v>
      </c>
      <c r="Y37" s="60">
        <v>128.32</v>
      </c>
      <c r="Z37" s="61">
        <v>37633000</v>
      </c>
    </row>
    <row r="38" spans="1:26" ht="13.5">
      <c r="A38" s="57" t="s">
        <v>55</v>
      </c>
      <c r="B38" s="18">
        <v>157671942</v>
      </c>
      <c r="C38" s="18">
        <v>0</v>
      </c>
      <c r="D38" s="58">
        <v>159166474</v>
      </c>
      <c r="E38" s="59">
        <v>159166474</v>
      </c>
      <c r="F38" s="59">
        <v>166336654</v>
      </c>
      <c r="G38" s="59">
        <v>157671942</v>
      </c>
      <c r="H38" s="59">
        <v>157671942</v>
      </c>
      <c r="I38" s="59">
        <v>157671942</v>
      </c>
      <c r="J38" s="59">
        <v>157671942</v>
      </c>
      <c r="K38" s="59">
        <v>157671942</v>
      </c>
      <c r="L38" s="59">
        <v>157671942</v>
      </c>
      <c r="M38" s="59">
        <v>157671942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157671942</v>
      </c>
      <c r="W38" s="59">
        <v>79583237</v>
      </c>
      <c r="X38" s="59">
        <v>78088705</v>
      </c>
      <c r="Y38" s="60">
        <v>98.12</v>
      </c>
      <c r="Z38" s="61">
        <v>159166474</v>
      </c>
    </row>
    <row r="39" spans="1:26" ht="13.5">
      <c r="A39" s="57" t="s">
        <v>56</v>
      </c>
      <c r="B39" s="18">
        <v>622270824</v>
      </c>
      <c r="C39" s="18">
        <v>0</v>
      </c>
      <c r="D39" s="58">
        <v>625885816</v>
      </c>
      <c r="E39" s="59">
        <v>638128930</v>
      </c>
      <c r="F39" s="59">
        <v>690951192</v>
      </c>
      <c r="G39" s="59">
        <v>694683226</v>
      </c>
      <c r="H39" s="59">
        <v>674928998</v>
      </c>
      <c r="I39" s="59">
        <v>674928998</v>
      </c>
      <c r="J39" s="59">
        <v>658796160</v>
      </c>
      <c r="K39" s="59">
        <v>621494285</v>
      </c>
      <c r="L39" s="59">
        <v>675282534</v>
      </c>
      <c r="M39" s="59">
        <v>675282534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675282534</v>
      </c>
      <c r="W39" s="59">
        <v>319064465</v>
      </c>
      <c r="X39" s="59">
        <v>356218069</v>
      </c>
      <c r="Y39" s="60">
        <v>111.64</v>
      </c>
      <c r="Z39" s="61">
        <v>638128930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41744935</v>
      </c>
      <c r="C42" s="18">
        <v>0</v>
      </c>
      <c r="D42" s="58">
        <v>29959003</v>
      </c>
      <c r="E42" s="59">
        <v>42202001</v>
      </c>
      <c r="F42" s="59">
        <v>78695881</v>
      </c>
      <c r="G42" s="59">
        <v>-3760528</v>
      </c>
      <c r="H42" s="59">
        <v>-17842265</v>
      </c>
      <c r="I42" s="59">
        <v>57093088</v>
      </c>
      <c r="J42" s="59">
        <v>-15413429</v>
      </c>
      <c r="K42" s="59">
        <v>-27550632</v>
      </c>
      <c r="L42" s="59">
        <v>68264791</v>
      </c>
      <c r="M42" s="59">
        <v>25300730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82393818</v>
      </c>
      <c r="W42" s="59">
        <v>24113783</v>
      </c>
      <c r="X42" s="59">
        <v>58280035</v>
      </c>
      <c r="Y42" s="60">
        <v>241.69</v>
      </c>
      <c r="Z42" s="61">
        <v>42202001</v>
      </c>
    </row>
    <row r="43" spans="1:26" ht="13.5">
      <c r="A43" s="57" t="s">
        <v>59</v>
      </c>
      <c r="B43" s="18">
        <v>-17837832</v>
      </c>
      <c r="C43" s="18">
        <v>0</v>
      </c>
      <c r="D43" s="58">
        <v>-31480870</v>
      </c>
      <c r="E43" s="59">
        <v>-31480870</v>
      </c>
      <c r="F43" s="59">
        <v>0</v>
      </c>
      <c r="G43" s="59">
        <v>-36618</v>
      </c>
      <c r="H43" s="59">
        <v>-29153</v>
      </c>
      <c r="I43" s="59">
        <v>-65771</v>
      </c>
      <c r="J43" s="59">
        <v>-1167150</v>
      </c>
      <c r="K43" s="59">
        <v>-2460822</v>
      </c>
      <c r="L43" s="59">
        <v>-1413627</v>
      </c>
      <c r="M43" s="59">
        <v>-5041599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-5107370</v>
      </c>
      <c r="W43" s="59">
        <v>-2211794</v>
      </c>
      <c r="X43" s="59">
        <v>-2895576</v>
      </c>
      <c r="Y43" s="60">
        <v>130.92</v>
      </c>
      <c r="Z43" s="61">
        <v>-31480870</v>
      </c>
    </row>
    <row r="44" spans="1:26" ht="13.5">
      <c r="A44" s="57" t="s">
        <v>60</v>
      </c>
      <c r="B44" s="18">
        <v>-3544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616034063</v>
      </c>
      <c r="C45" s="21">
        <v>0</v>
      </c>
      <c r="D45" s="98">
        <v>590608637</v>
      </c>
      <c r="E45" s="99">
        <v>602851634</v>
      </c>
      <c r="F45" s="99">
        <v>694729941</v>
      </c>
      <c r="G45" s="99">
        <v>690932795</v>
      </c>
      <c r="H45" s="99">
        <v>673061377</v>
      </c>
      <c r="I45" s="99">
        <v>673061377</v>
      </c>
      <c r="J45" s="99">
        <v>656480798</v>
      </c>
      <c r="K45" s="99">
        <v>626469344</v>
      </c>
      <c r="L45" s="99">
        <v>693320508</v>
      </c>
      <c r="M45" s="99">
        <v>693320508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693320508</v>
      </c>
      <c r="W45" s="99">
        <v>614032492</v>
      </c>
      <c r="X45" s="99">
        <v>79288016</v>
      </c>
      <c r="Y45" s="100">
        <v>12.91</v>
      </c>
      <c r="Z45" s="101">
        <v>602851634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109866</v>
      </c>
      <c r="C49" s="51">
        <v>0</v>
      </c>
      <c r="D49" s="128">
        <v>74511</v>
      </c>
      <c r="E49" s="53">
        <v>0</v>
      </c>
      <c r="F49" s="53">
        <v>0</v>
      </c>
      <c r="G49" s="53">
        <v>0</v>
      </c>
      <c r="H49" s="53">
        <v>0</v>
      </c>
      <c r="I49" s="53">
        <v>5175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12206</v>
      </c>
      <c r="W49" s="53">
        <v>4876</v>
      </c>
      <c r="X49" s="53">
        <v>103000</v>
      </c>
      <c r="Y49" s="53">
        <v>309634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82267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82267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100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70756</v>
      </c>
      <c r="C67" s="23"/>
      <c r="D67" s="24"/>
      <c r="E67" s="25"/>
      <c r="F67" s="25"/>
      <c r="G67" s="25"/>
      <c r="H67" s="25"/>
      <c r="I67" s="25"/>
      <c r="J67" s="25"/>
      <c r="K67" s="25"/>
      <c r="L67" s="25">
        <v>1850</v>
      </c>
      <c r="M67" s="25">
        <v>1850</v>
      </c>
      <c r="N67" s="25"/>
      <c r="O67" s="25"/>
      <c r="P67" s="25"/>
      <c r="Q67" s="25"/>
      <c r="R67" s="25"/>
      <c r="S67" s="25"/>
      <c r="T67" s="25"/>
      <c r="U67" s="25"/>
      <c r="V67" s="25">
        <v>1850</v>
      </c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70756</v>
      </c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>
        <v>70756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>
        <v>1850</v>
      </c>
      <c r="M75" s="29">
        <v>1850</v>
      </c>
      <c r="N75" s="29"/>
      <c r="O75" s="29"/>
      <c r="P75" s="29"/>
      <c r="Q75" s="29"/>
      <c r="R75" s="29"/>
      <c r="S75" s="29"/>
      <c r="T75" s="29"/>
      <c r="U75" s="29"/>
      <c r="V75" s="29">
        <v>1850</v>
      </c>
      <c r="W75" s="29"/>
      <c r="X75" s="29"/>
      <c r="Y75" s="28"/>
      <c r="Z75" s="30"/>
    </row>
    <row r="76" spans="1:26" ht="13.5" hidden="1">
      <c r="A76" s="41" t="s">
        <v>120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>
        <v>1850</v>
      </c>
      <c r="M76" s="33">
        <v>1850</v>
      </c>
      <c r="N76" s="33"/>
      <c r="O76" s="33"/>
      <c r="P76" s="33"/>
      <c r="Q76" s="33"/>
      <c r="R76" s="33"/>
      <c r="S76" s="33"/>
      <c r="T76" s="33"/>
      <c r="U76" s="33"/>
      <c r="V76" s="33">
        <v>1850</v>
      </c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>
        <v>1850</v>
      </c>
      <c r="M84" s="29">
        <v>1850</v>
      </c>
      <c r="N84" s="29"/>
      <c r="O84" s="29"/>
      <c r="P84" s="29"/>
      <c r="Q84" s="29"/>
      <c r="R84" s="29"/>
      <c r="S84" s="29"/>
      <c r="T84" s="29"/>
      <c r="U84" s="29"/>
      <c r="V84" s="29">
        <v>1850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98396554</v>
      </c>
      <c r="C5" s="18">
        <v>0</v>
      </c>
      <c r="D5" s="58">
        <v>100604061</v>
      </c>
      <c r="E5" s="59">
        <v>100604061</v>
      </c>
      <c r="F5" s="59">
        <v>39761452</v>
      </c>
      <c r="G5" s="59">
        <v>3781568</v>
      </c>
      <c r="H5" s="59">
        <v>6420851</v>
      </c>
      <c r="I5" s="59">
        <v>49963871</v>
      </c>
      <c r="J5" s="59">
        <v>4825969</v>
      </c>
      <c r="K5" s="59">
        <v>6215801</v>
      </c>
      <c r="L5" s="59">
        <v>6244280</v>
      </c>
      <c r="M5" s="59">
        <v>17286050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67249921</v>
      </c>
      <c r="W5" s="59">
        <v>70457126</v>
      </c>
      <c r="X5" s="59">
        <v>-3207205</v>
      </c>
      <c r="Y5" s="60">
        <v>-4.55</v>
      </c>
      <c r="Z5" s="61">
        <v>100604061</v>
      </c>
    </row>
    <row r="6" spans="1:26" ht="13.5">
      <c r="A6" s="57" t="s">
        <v>32</v>
      </c>
      <c r="B6" s="18">
        <v>202204928</v>
      </c>
      <c r="C6" s="18">
        <v>0</v>
      </c>
      <c r="D6" s="58">
        <v>225028408</v>
      </c>
      <c r="E6" s="59">
        <v>225028408</v>
      </c>
      <c r="F6" s="59">
        <v>20888137</v>
      </c>
      <c r="G6" s="59">
        <v>25404274</v>
      </c>
      <c r="H6" s="59">
        <v>19783518</v>
      </c>
      <c r="I6" s="59">
        <v>66075929</v>
      </c>
      <c r="J6" s="59">
        <v>18706257</v>
      </c>
      <c r="K6" s="59">
        <v>21634595</v>
      </c>
      <c r="L6" s="59">
        <v>20288456</v>
      </c>
      <c r="M6" s="59">
        <v>60629308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126705237</v>
      </c>
      <c r="W6" s="59">
        <v>111143064</v>
      </c>
      <c r="X6" s="59">
        <v>15562173</v>
      </c>
      <c r="Y6" s="60">
        <v>14</v>
      </c>
      <c r="Z6" s="61">
        <v>225028408</v>
      </c>
    </row>
    <row r="7" spans="1:26" ht="13.5">
      <c r="A7" s="57" t="s">
        <v>33</v>
      </c>
      <c r="B7" s="18">
        <v>8157487</v>
      </c>
      <c r="C7" s="18">
        <v>0</v>
      </c>
      <c r="D7" s="58">
        <v>6158600</v>
      </c>
      <c r="E7" s="59">
        <v>6158600</v>
      </c>
      <c r="F7" s="59">
        <v>316159</v>
      </c>
      <c r="G7" s="59">
        <v>147811</v>
      </c>
      <c r="H7" s="59">
        <v>146772</v>
      </c>
      <c r="I7" s="59">
        <v>610742</v>
      </c>
      <c r="J7" s="59">
        <v>1597974</v>
      </c>
      <c r="K7" s="59">
        <v>227849</v>
      </c>
      <c r="L7" s="59">
        <v>166431</v>
      </c>
      <c r="M7" s="59">
        <v>1992254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2602996</v>
      </c>
      <c r="W7" s="59">
        <v>2381800</v>
      </c>
      <c r="X7" s="59">
        <v>221196</v>
      </c>
      <c r="Y7" s="60">
        <v>9.29</v>
      </c>
      <c r="Z7" s="61">
        <v>6158600</v>
      </c>
    </row>
    <row r="8" spans="1:26" ht="13.5">
      <c r="A8" s="57" t="s">
        <v>34</v>
      </c>
      <c r="B8" s="18">
        <v>96988944</v>
      </c>
      <c r="C8" s="18">
        <v>0</v>
      </c>
      <c r="D8" s="58">
        <v>146043306</v>
      </c>
      <c r="E8" s="59">
        <v>146043306</v>
      </c>
      <c r="F8" s="59">
        <v>0</v>
      </c>
      <c r="G8" s="59">
        <v>3434713</v>
      </c>
      <c r="H8" s="59">
        <v>-1107048</v>
      </c>
      <c r="I8" s="59">
        <v>2327665</v>
      </c>
      <c r="J8" s="59">
        <v>1875901</v>
      </c>
      <c r="K8" s="59">
        <v>1498508</v>
      </c>
      <c r="L8" s="59">
        <v>1350014</v>
      </c>
      <c r="M8" s="59">
        <v>4724423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7052088</v>
      </c>
      <c r="W8" s="59">
        <v>97781187</v>
      </c>
      <c r="X8" s="59">
        <v>-90729099</v>
      </c>
      <c r="Y8" s="60">
        <v>-92.79</v>
      </c>
      <c r="Z8" s="61">
        <v>146043306</v>
      </c>
    </row>
    <row r="9" spans="1:26" ht="13.5">
      <c r="A9" s="57" t="s">
        <v>35</v>
      </c>
      <c r="B9" s="18">
        <v>77673119</v>
      </c>
      <c r="C9" s="18">
        <v>0</v>
      </c>
      <c r="D9" s="58">
        <v>54839943</v>
      </c>
      <c r="E9" s="59">
        <v>54839943</v>
      </c>
      <c r="F9" s="59">
        <v>3923076</v>
      </c>
      <c r="G9" s="59">
        <v>2781368</v>
      </c>
      <c r="H9" s="59">
        <v>2333618</v>
      </c>
      <c r="I9" s="59">
        <v>9038062</v>
      </c>
      <c r="J9" s="59">
        <v>2954756</v>
      </c>
      <c r="K9" s="59">
        <v>3115150</v>
      </c>
      <c r="L9" s="59">
        <v>2286463</v>
      </c>
      <c r="M9" s="59">
        <v>8356369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17394431</v>
      </c>
      <c r="W9" s="59">
        <v>25052005</v>
      </c>
      <c r="X9" s="59">
        <v>-7657574</v>
      </c>
      <c r="Y9" s="60">
        <v>-30.57</v>
      </c>
      <c r="Z9" s="61">
        <v>54839943</v>
      </c>
    </row>
    <row r="10" spans="1:26" ht="25.5">
      <c r="A10" s="62" t="s">
        <v>105</v>
      </c>
      <c r="B10" s="63">
        <f>SUM(B5:B9)</f>
        <v>483421032</v>
      </c>
      <c r="C10" s="63">
        <f>SUM(C5:C9)</f>
        <v>0</v>
      </c>
      <c r="D10" s="64">
        <f aca="true" t="shared" si="0" ref="D10:Z10">SUM(D5:D9)</f>
        <v>532674318</v>
      </c>
      <c r="E10" s="65">
        <f t="shared" si="0"/>
        <v>532674318</v>
      </c>
      <c r="F10" s="65">
        <f t="shared" si="0"/>
        <v>64888824</v>
      </c>
      <c r="G10" s="65">
        <f t="shared" si="0"/>
        <v>35549734</v>
      </c>
      <c r="H10" s="65">
        <f t="shared" si="0"/>
        <v>27577711</v>
      </c>
      <c r="I10" s="65">
        <f t="shared" si="0"/>
        <v>128016269</v>
      </c>
      <c r="J10" s="65">
        <f t="shared" si="0"/>
        <v>29960857</v>
      </c>
      <c r="K10" s="65">
        <f t="shared" si="0"/>
        <v>32691903</v>
      </c>
      <c r="L10" s="65">
        <f t="shared" si="0"/>
        <v>30335644</v>
      </c>
      <c r="M10" s="65">
        <f t="shared" si="0"/>
        <v>92988404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221004673</v>
      </c>
      <c r="W10" s="65">
        <f t="shared" si="0"/>
        <v>306815182</v>
      </c>
      <c r="X10" s="65">
        <f t="shared" si="0"/>
        <v>-85810509</v>
      </c>
      <c r="Y10" s="66">
        <f>+IF(W10&lt;&gt;0,(X10/W10)*100,0)</f>
        <v>-27.968143049713884</v>
      </c>
      <c r="Z10" s="67">
        <f t="shared" si="0"/>
        <v>532674318</v>
      </c>
    </row>
    <row r="11" spans="1:26" ht="13.5">
      <c r="A11" s="57" t="s">
        <v>36</v>
      </c>
      <c r="B11" s="18">
        <v>181044062</v>
      </c>
      <c r="C11" s="18">
        <v>0</v>
      </c>
      <c r="D11" s="58">
        <v>201997624</v>
      </c>
      <c r="E11" s="59">
        <v>201997624</v>
      </c>
      <c r="F11" s="59">
        <v>15048170</v>
      </c>
      <c r="G11" s="59">
        <v>16466279</v>
      </c>
      <c r="H11" s="59">
        <v>15880249</v>
      </c>
      <c r="I11" s="59">
        <v>47394698</v>
      </c>
      <c r="J11" s="59">
        <v>15520782</v>
      </c>
      <c r="K11" s="59">
        <v>16715711</v>
      </c>
      <c r="L11" s="59">
        <v>15830303</v>
      </c>
      <c r="M11" s="59">
        <v>48066796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95461494</v>
      </c>
      <c r="W11" s="59">
        <v>100100664</v>
      </c>
      <c r="X11" s="59">
        <v>-4639170</v>
      </c>
      <c r="Y11" s="60">
        <v>-4.63</v>
      </c>
      <c r="Z11" s="61">
        <v>201997624</v>
      </c>
    </row>
    <row r="12" spans="1:26" ht="13.5">
      <c r="A12" s="57" t="s">
        <v>37</v>
      </c>
      <c r="B12" s="18">
        <v>11538787</v>
      </c>
      <c r="C12" s="18">
        <v>0</v>
      </c>
      <c r="D12" s="58">
        <v>12179060</v>
      </c>
      <c r="E12" s="59">
        <v>12179060</v>
      </c>
      <c r="F12" s="59">
        <v>947118</v>
      </c>
      <c r="G12" s="59">
        <v>947118</v>
      </c>
      <c r="H12" s="59">
        <v>947118</v>
      </c>
      <c r="I12" s="59">
        <v>2841354</v>
      </c>
      <c r="J12" s="59">
        <v>921835</v>
      </c>
      <c r="K12" s="59">
        <v>960579</v>
      </c>
      <c r="L12" s="59">
        <v>946858</v>
      </c>
      <c r="M12" s="59">
        <v>2829272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5670626</v>
      </c>
      <c r="W12" s="59">
        <v>5740863</v>
      </c>
      <c r="X12" s="59">
        <v>-70237</v>
      </c>
      <c r="Y12" s="60">
        <v>-1.22</v>
      </c>
      <c r="Z12" s="61">
        <v>12179060</v>
      </c>
    </row>
    <row r="13" spans="1:26" ht="13.5">
      <c r="A13" s="57" t="s">
        <v>106</v>
      </c>
      <c r="B13" s="18">
        <v>24121702</v>
      </c>
      <c r="C13" s="18">
        <v>0</v>
      </c>
      <c r="D13" s="58">
        <v>31304798</v>
      </c>
      <c r="E13" s="59">
        <v>31304798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15652398</v>
      </c>
      <c r="X13" s="59">
        <v>-15652398</v>
      </c>
      <c r="Y13" s="60">
        <v>-100</v>
      </c>
      <c r="Z13" s="61">
        <v>31304798</v>
      </c>
    </row>
    <row r="14" spans="1:26" ht="13.5">
      <c r="A14" s="57" t="s">
        <v>38</v>
      </c>
      <c r="B14" s="18">
        <v>19009686</v>
      </c>
      <c r="C14" s="18">
        <v>0</v>
      </c>
      <c r="D14" s="58">
        <v>22361693</v>
      </c>
      <c r="E14" s="59">
        <v>22361693</v>
      </c>
      <c r="F14" s="59">
        <v>-619189</v>
      </c>
      <c r="G14" s="59">
        <v>682961</v>
      </c>
      <c r="H14" s="59">
        <v>1945061</v>
      </c>
      <c r="I14" s="59">
        <v>2008833</v>
      </c>
      <c r="J14" s="59">
        <v>0</v>
      </c>
      <c r="K14" s="59">
        <v>0</v>
      </c>
      <c r="L14" s="59">
        <v>2530095</v>
      </c>
      <c r="M14" s="59">
        <v>2530095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4538928</v>
      </c>
      <c r="W14" s="59">
        <v>11386486</v>
      </c>
      <c r="X14" s="59">
        <v>-6847558</v>
      </c>
      <c r="Y14" s="60">
        <v>-60.14</v>
      </c>
      <c r="Z14" s="61">
        <v>22361693</v>
      </c>
    </row>
    <row r="15" spans="1:26" ht="13.5">
      <c r="A15" s="57" t="s">
        <v>39</v>
      </c>
      <c r="B15" s="18">
        <v>67091482</v>
      </c>
      <c r="C15" s="18">
        <v>0</v>
      </c>
      <c r="D15" s="58">
        <v>137223033</v>
      </c>
      <c r="E15" s="59">
        <v>137223033</v>
      </c>
      <c r="F15" s="59">
        <v>3328218</v>
      </c>
      <c r="G15" s="59">
        <v>10533182</v>
      </c>
      <c r="H15" s="59">
        <v>7540405</v>
      </c>
      <c r="I15" s="59">
        <v>21401805</v>
      </c>
      <c r="J15" s="59">
        <v>7277763</v>
      </c>
      <c r="K15" s="59">
        <v>7468618</v>
      </c>
      <c r="L15" s="59">
        <v>10841010</v>
      </c>
      <c r="M15" s="59">
        <v>25587391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46989196</v>
      </c>
      <c r="W15" s="59">
        <v>72435519</v>
      </c>
      <c r="X15" s="59">
        <v>-25446323</v>
      </c>
      <c r="Y15" s="60">
        <v>-35.13</v>
      </c>
      <c r="Z15" s="61">
        <v>137223033</v>
      </c>
    </row>
    <row r="16" spans="1:26" ht="13.5">
      <c r="A16" s="68" t="s">
        <v>40</v>
      </c>
      <c r="B16" s="18">
        <v>2377804</v>
      </c>
      <c r="C16" s="18">
        <v>0</v>
      </c>
      <c r="D16" s="58">
        <v>232260</v>
      </c>
      <c r="E16" s="59">
        <v>232260</v>
      </c>
      <c r="F16" s="59">
        <v>0</v>
      </c>
      <c r="G16" s="59">
        <v>0</v>
      </c>
      <c r="H16" s="59">
        <v>0</v>
      </c>
      <c r="I16" s="59">
        <v>0</v>
      </c>
      <c r="J16" s="59">
        <v>67258</v>
      </c>
      <c r="K16" s="59">
        <v>49986</v>
      </c>
      <c r="L16" s="59">
        <v>0</v>
      </c>
      <c r="M16" s="59">
        <v>117244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117244</v>
      </c>
      <c r="W16" s="59">
        <v>143005</v>
      </c>
      <c r="X16" s="59">
        <v>-25761</v>
      </c>
      <c r="Y16" s="60">
        <v>-18.01</v>
      </c>
      <c r="Z16" s="61">
        <v>232260</v>
      </c>
    </row>
    <row r="17" spans="1:26" ht="13.5">
      <c r="A17" s="57" t="s">
        <v>41</v>
      </c>
      <c r="B17" s="18">
        <v>159389379</v>
      </c>
      <c r="C17" s="18">
        <v>0</v>
      </c>
      <c r="D17" s="58">
        <v>145883932</v>
      </c>
      <c r="E17" s="59">
        <v>145883932</v>
      </c>
      <c r="F17" s="59">
        <v>6454897</v>
      </c>
      <c r="G17" s="59">
        <v>13051603</v>
      </c>
      <c r="H17" s="59">
        <v>13542696</v>
      </c>
      <c r="I17" s="59">
        <v>33049196</v>
      </c>
      <c r="J17" s="59">
        <v>10110576</v>
      </c>
      <c r="K17" s="59">
        <v>12588438</v>
      </c>
      <c r="L17" s="59">
        <v>13726372</v>
      </c>
      <c r="M17" s="59">
        <v>36425386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69474582</v>
      </c>
      <c r="W17" s="59">
        <v>63699288</v>
      </c>
      <c r="X17" s="59">
        <v>5775294</v>
      </c>
      <c r="Y17" s="60">
        <v>9.07</v>
      </c>
      <c r="Z17" s="61">
        <v>145883932</v>
      </c>
    </row>
    <row r="18" spans="1:26" ht="13.5">
      <c r="A18" s="69" t="s">
        <v>42</v>
      </c>
      <c r="B18" s="70">
        <f>SUM(B11:B17)</f>
        <v>464572902</v>
      </c>
      <c r="C18" s="70">
        <f>SUM(C11:C17)</f>
        <v>0</v>
      </c>
      <c r="D18" s="71">
        <f aca="true" t="shared" si="1" ref="D18:Z18">SUM(D11:D17)</f>
        <v>551182400</v>
      </c>
      <c r="E18" s="72">
        <f t="shared" si="1"/>
        <v>551182400</v>
      </c>
      <c r="F18" s="72">
        <f t="shared" si="1"/>
        <v>25159214</v>
      </c>
      <c r="G18" s="72">
        <f t="shared" si="1"/>
        <v>41681143</v>
      </c>
      <c r="H18" s="72">
        <f t="shared" si="1"/>
        <v>39855529</v>
      </c>
      <c r="I18" s="72">
        <f t="shared" si="1"/>
        <v>106695886</v>
      </c>
      <c r="J18" s="72">
        <f t="shared" si="1"/>
        <v>33898214</v>
      </c>
      <c r="K18" s="72">
        <f t="shared" si="1"/>
        <v>37783332</v>
      </c>
      <c r="L18" s="72">
        <f t="shared" si="1"/>
        <v>43874638</v>
      </c>
      <c r="M18" s="72">
        <f t="shared" si="1"/>
        <v>115556184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222252070</v>
      </c>
      <c r="W18" s="72">
        <f t="shared" si="1"/>
        <v>269158223</v>
      </c>
      <c r="X18" s="72">
        <f t="shared" si="1"/>
        <v>-46906153</v>
      </c>
      <c r="Y18" s="66">
        <f>+IF(W18&lt;&gt;0,(X18/W18)*100,0)</f>
        <v>-17.426981229549877</v>
      </c>
      <c r="Z18" s="73">
        <f t="shared" si="1"/>
        <v>551182400</v>
      </c>
    </row>
    <row r="19" spans="1:26" ht="13.5">
      <c r="A19" s="69" t="s">
        <v>43</v>
      </c>
      <c r="B19" s="74">
        <f>+B10-B18</f>
        <v>18848130</v>
      </c>
      <c r="C19" s="74">
        <f>+C10-C18</f>
        <v>0</v>
      </c>
      <c r="D19" s="75">
        <f aca="true" t="shared" si="2" ref="D19:Z19">+D10-D18</f>
        <v>-18508082</v>
      </c>
      <c r="E19" s="76">
        <f t="shared" si="2"/>
        <v>-18508082</v>
      </c>
      <c r="F19" s="76">
        <f t="shared" si="2"/>
        <v>39729610</v>
      </c>
      <c r="G19" s="76">
        <f t="shared" si="2"/>
        <v>-6131409</v>
      </c>
      <c r="H19" s="76">
        <f t="shared" si="2"/>
        <v>-12277818</v>
      </c>
      <c r="I19" s="76">
        <f t="shared" si="2"/>
        <v>21320383</v>
      </c>
      <c r="J19" s="76">
        <f t="shared" si="2"/>
        <v>-3937357</v>
      </c>
      <c r="K19" s="76">
        <f t="shared" si="2"/>
        <v>-5091429</v>
      </c>
      <c r="L19" s="76">
        <f t="shared" si="2"/>
        <v>-13538994</v>
      </c>
      <c r="M19" s="76">
        <f t="shared" si="2"/>
        <v>-22567780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-1247397</v>
      </c>
      <c r="W19" s="76">
        <f>IF(E10=E18,0,W10-W18)</f>
        <v>37656959</v>
      </c>
      <c r="X19" s="76">
        <f t="shared" si="2"/>
        <v>-38904356</v>
      </c>
      <c r="Y19" s="77">
        <f>+IF(W19&lt;&gt;0,(X19/W19)*100,0)</f>
        <v>-103.31252717459209</v>
      </c>
      <c r="Z19" s="78">
        <f t="shared" si="2"/>
        <v>-18508082</v>
      </c>
    </row>
    <row r="20" spans="1:26" ht="13.5">
      <c r="A20" s="57" t="s">
        <v>44</v>
      </c>
      <c r="B20" s="18">
        <v>50145492</v>
      </c>
      <c r="C20" s="18">
        <v>0</v>
      </c>
      <c r="D20" s="58">
        <v>47347694</v>
      </c>
      <c r="E20" s="59">
        <v>47347694</v>
      </c>
      <c r="F20" s="59">
        <v>0</v>
      </c>
      <c r="G20" s="59">
        <v>571162</v>
      </c>
      <c r="H20" s="59">
        <v>2275445</v>
      </c>
      <c r="I20" s="59">
        <v>2846607</v>
      </c>
      <c r="J20" s="59">
        <v>2046591</v>
      </c>
      <c r="K20" s="59">
        <v>2775396</v>
      </c>
      <c r="L20" s="59">
        <v>1893917</v>
      </c>
      <c r="M20" s="59">
        <v>6715904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9562511</v>
      </c>
      <c r="W20" s="59">
        <v>24516609</v>
      </c>
      <c r="X20" s="59">
        <v>-14954098</v>
      </c>
      <c r="Y20" s="60">
        <v>-61</v>
      </c>
      <c r="Z20" s="61">
        <v>47347694</v>
      </c>
    </row>
    <row r="21" spans="1:26" ht="13.5">
      <c r="A21" s="57" t="s">
        <v>107</v>
      </c>
      <c r="B21" s="79">
        <v>-271756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68721866</v>
      </c>
      <c r="C22" s="85">
        <f>SUM(C19:C21)</f>
        <v>0</v>
      </c>
      <c r="D22" s="86">
        <f aca="true" t="shared" si="3" ref="D22:Z22">SUM(D19:D21)</f>
        <v>28839612</v>
      </c>
      <c r="E22" s="87">
        <f t="shared" si="3"/>
        <v>28839612</v>
      </c>
      <c r="F22" s="87">
        <f t="shared" si="3"/>
        <v>39729610</v>
      </c>
      <c r="G22" s="87">
        <f t="shared" si="3"/>
        <v>-5560247</v>
      </c>
      <c r="H22" s="87">
        <f t="shared" si="3"/>
        <v>-10002373</v>
      </c>
      <c r="I22" s="87">
        <f t="shared" si="3"/>
        <v>24166990</v>
      </c>
      <c r="J22" s="87">
        <f t="shared" si="3"/>
        <v>-1890766</v>
      </c>
      <c r="K22" s="87">
        <f t="shared" si="3"/>
        <v>-2316033</v>
      </c>
      <c r="L22" s="87">
        <f t="shared" si="3"/>
        <v>-11645077</v>
      </c>
      <c r="M22" s="87">
        <f t="shared" si="3"/>
        <v>-15851876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8315114</v>
      </c>
      <c r="W22" s="87">
        <f t="shared" si="3"/>
        <v>62173568</v>
      </c>
      <c r="X22" s="87">
        <f t="shared" si="3"/>
        <v>-53858454</v>
      </c>
      <c r="Y22" s="88">
        <f>+IF(W22&lt;&gt;0,(X22/W22)*100,0)</f>
        <v>-86.62596619836906</v>
      </c>
      <c r="Z22" s="89">
        <f t="shared" si="3"/>
        <v>28839612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68721866</v>
      </c>
      <c r="C24" s="74">
        <f>SUM(C22:C23)</f>
        <v>0</v>
      </c>
      <c r="D24" s="75">
        <f aca="true" t="shared" si="4" ref="D24:Z24">SUM(D22:D23)</f>
        <v>28839612</v>
      </c>
      <c r="E24" s="76">
        <f t="shared" si="4"/>
        <v>28839612</v>
      </c>
      <c r="F24" s="76">
        <f t="shared" si="4"/>
        <v>39729610</v>
      </c>
      <c r="G24" s="76">
        <f t="shared" si="4"/>
        <v>-5560247</v>
      </c>
      <c r="H24" s="76">
        <f t="shared" si="4"/>
        <v>-10002373</v>
      </c>
      <c r="I24" s="76">
        <f t="shared" si="4"/>
        <v>24166990</v>
      </c>
      <c r="J24" s="76">
        <f t="shared" si="4"/>
        <v>-1890766</v>
      </c>
      <c r="K24" s="76">
        <f t="shared" si="4"/>
        <v>-2316033</v>
      </c>
      <c r="L24" s="76">
        <f t="shared" si="4"/>
        <v>-11645077</v>
      </c>
      <c r="M24" s="76">
        <f t="shared" si="4"/>
        <v>-15851876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8315114</v>
      </c>
      <c r="W24" s="76">
        <f t="shared" si="4"/>
        <v>62173568</v>
      </c>
      <c r="X24" s="76">
        <f t="shared" si="4"/>
        <v>-53858454</v>
      </c>
      <c r="Y24" s="77">
        <f>+IF(W24&lt;&gt;0,(X24/W24)*100,0)</f>
        <v>-86.62596619836906</v>
      </c>
      <c r="Z24" s="78">
        <f t="shared" si="4"/>
        <v>28839612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89370294</v>
      </c>
      <c r="C27" s="21">
        <v>0</v>
      </c>
      <c r="D27" s="98">
        <v>78755666</v>
      </c>
      <c r="E27" s="99">
        <v>78755666</v>
      </c>
      <c r="F27" s="99">
        <v>592793</v>
      </c>
      <c r="G27" s="99">
        <v>2858929</v>
      </c>
      <c r="H27" s="99">
        <v>3155164</v>
      </c>
      <c r="I27" s="99">
        <v>6606886</v>
      </c>
      <c r="J27" s="99">
        <v>3777354</v>
      </c>
      <c r="K27" s="99">
        <v>3223482</v>
      </c>
      <c r="L27" s="99">
        <v>2731732</v>
      </c>
      <c r="M27" s="99">
        <v>9732568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16339454</v>
      </c>
      <c r="W27" s="99">
        <v>39377833</v>
      </c>
      <c r="X27" s="99">
        <v>-23038379</v>
      </c>
      <c r="Y27" s="100">
        <v>-58.51</v>
      </c>
      <c r="Z27" s="101">
        <v>78755666</v>
      </c>
    </row>
    <row r="28" spans="1:26" ht="13.5">
      <c r="A28" s="102" t="s">
        <v>44</v>
      </c>
      <c r="B28" s="18">
        <v>46638506</v>
      </c>
      <c r="C28" s="18">
        <v>0</v>
      </c>
      <c r="D28" s="58">
        <v>47347695</v>
      </c>
      <c r="E28" s="59">
        <v>47347695</v>
      </c>
      <c r="F28" s="59">
        <v>571162</v>
      </c>
      <c r="G28" s="59">
        <v>2275445</v>
      </c>
      <c r="H28" s="59">
        <v>2018129</v>
      </c>
      <c r="I28" s="59">
        <v>4864736</v>
      </c>
      <c r="J28" s="59">
        <v>2768565</v>
      </c>
      <c r="K28" s="59">
        <v>1890892</v>
      </c>
      <c r="L28" s="59">
        <v>2059188</v>
      </c>
      <c r="M28" s="59">
        <v>6718645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11583381</v>
      </c>
      <c r="W28" s="59">
        <v>23673848</v>
      </c>
      <c r="X28" s="59">
        <v>-12090467</v>
      </c>
      <c r="Y28" s="60">
        <v>-51.07</v>
      </c>
      <c r="Z28" s="61">
        <v>47347695</v>
      </c>
    </row>
    <row r="29" spans="1:26" ht="13.5">
      <c r="A29" s="57" t="s">
        <v>110</v>
      </c>
      <c r="B29" s="18">
        <v>271756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25240745</v>
      </c>
      <c r="C30" s="18">
        <v>0</v>
      </c>
      <c r="D30" s="58">
        <v>10420279</v>
      </c>
      <c r="E30" s="59">
        <v>10420279</v>
      </c>
      <c r="F30" s="59">
        <v>13958</v>
      </c>
      <c r="G30" s="59">
        <v>279484</v>
      </c>
      <c r="H30" s="59">
        <v>517073</v>
      </c>
      <c r="I30" s="59">
        <v>810515</v>
      </c>
      <c r="J30" s="59">
        <v>606040</v>
      </c>
      <c r="K30" s="59">
        <v>393091</v>
      </c>
      <c r="L30" s="59">
        <v>203466</v>
      </c>
      <c r="M30" s="59">
        <v>1202597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2013112</v>
      </c>
      <c r="W30" s="59">
        <v>5210140</v>
      </c>
      <c r="X30" s="59">
        <v>-3197028</v>
      </c>
      <c r="Y30" s="60">
        <v>-61.36</v>
      </c>
      <c r="Z30" s="61">
        <v>10420279</v>
      </c>
    </row>
    <row r="31" spans="1:26" ht="13.5">
      <c r="A31" s="57" t="s">
        <v>49</v>
      </c>
      <c r="B31" s="18">
        <v>17219288</v>
      </c>
      <c r="C31" s="18">
        <v>0</v>
      </c>
      <c r="D31" s="58">
        <v>20987692</v>
      </c>
      <c r="E31" s="59">
        <v>20987692</v>
      </c>
      <c r="F31" s="59">
        <v>7673</v>
      </c>
      <c r="G31" s="59">
        <v>304000</v>
      </c>
      <c r="H31" s="59">
        <v>619962</v>
      </c>
      <c r="I31" s="59">
        <v>931635</v>
      </c>
      <c r="J31" s="59">
        <v>402749</v>
      </c>
      <c r="K31" s="59">
        <v>939498</v>
      </c>
      <c r="L31" s="59">
        <v>469078</v>
      </c>
      <c r="M31" s="59">
        <v>1811325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2742960</v>
      </c>
      <c r="W31" s="59">
        <v>10493846</v>
      </c>
      <c r="X31" s="59">
        <v>-7750886</v>
      </c>
      <c r="Y31" s="60">
        <v>-73.86</v>
      </c>
      <c r="Z31" s="61">
        <v>20987692</v>
      </c>
    </row>
    <row r="32" spans="1:26" ht="13.5">
      <c r="A32" s="69" t="s">
        <v>50</v>
      </c>
      <c r="B32" s="21">
        <f>SUM(B28:B31)</f>
        <v>89370295</v>
      </c>
      <c r="C32" s="21">
        <f>SUM(C28:C31)</f>
        <v>0</v>
      </c>
      <c r="D32" s="98">
        <f aca="true" t="shared" si="5" ref="D32:Z32">SUM(D28:D31)</f>
        <v>78755666</v>
      </c>
      <c r="E32" s="99">
        <f t="shared" si="5"/>
        <v>78755666</v>
      </c>
      <c r="F32" s="99">
        <f t="shared" si="5"/>
        <v>592793</v>
      </c>
      <c r="G32" s="99">
        <f t="shared" si="5"/>
        <v>2858929</v>
      </c>
      <c r="H32" s="99">
        <f t="shared" si="5"/>
        <v>3155164</v>
      </c>
      <c r="I32" s="99">
        <f t="shared" si="5"/>
        <v>6606886</v>
      </c>
      <c r="J32" s="99">
        <f t="shared" si="5"/>
        <v>3777354</v>
      </c>
      <c r="K32" s="99">
        <f t="shared" si="5"/>
        <v>3223481</v>
      </c>
      <c r="L32" s="99">
        <f t="shared" si="5"/>
        <v>2731732</v>
      </c>
      <c r="M32" s="99">
        <f t="shared" si="5"/>
        <v>9732567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16339453</v>
      </c>
      <c r="W32" s="99">
        <f t="shared" si="5"/>
        <v>39377834</v>
      </c>
      <c r="X32" s="99">
        <f t="shared" si="5"/>
        <v>-23038381</v>
      </c>
      <c r="Y32" s="100">
        <f>+IF(W32&lt;&gt;0,(X32/W32)*100,0)</f>
        <v>-58.50596302478191</v>
      </c>
      <c r="Z32" s="101">
        <f t="shared" si="5"/>
        <v>78755666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133179681</v>
      </c>
      <c r="C35" s="18">
        <v>0</v>
      </c>
      <c r="D35" s="58">
        <v>98916271</v>
      </c>
      <c r="E35" s="59">
        <v>98916271</v>
      </c>
      <c r="F35" s="59">
        <v>226849750</v>
      </c>
      <c r="G35" s="59">
        <v>206520089</v>
      </c>
      <c r="H35" s="59">
        <v>181506377</v>
      </c>
      <c r="I35" s="59">
        <v>181506377</v>
      </c>
      <c r="J35" s="59">
        <v>176708526</v>
      </c>
      <c r="K35" s="59">
        <v>166771722</v>
      </c>
      <c r="L35" s="59">
        <v>184842806</v>
      </c>
      <c r="M35" s="59">
        <v>184842806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184842806</v>
      </c>
      <c r="W35" s="59">
        <v>49458136</v>
      </c>
      <c r="X35" s="59">
        <v>135384670</v>
      </c>
      <c r="Y35" s="60">
        <v>273.74</v>
      </c>
      <c r="Z35" s="61">
        <v>98916271</v>
      </c>
    </row>
    <row r="36" spans="1:26" ht="13.5">
      <c r="A36" s="57" t="s">
        <v>53</v>
      </c>
      <c r="B36" s="18">
        <v>853114937</v>
      </c>
      <c r="C36" s="18">
        <v>0</v>
      </c>
      <c r="D36" s="58">
        <v>944633545</v>
      </c>
      <c r="E36" s="59">
        <v>944633545</v>
      </c>
      <c r="F36" s="59">
        <v>877542366</v>
      </c>
      <c r="G36" s="59">
        <v>856566537</v>
      </c>
      <c r="H36" s="59">
        <v>859721578</v>
      </c>
      <c r="I36" s="59">
        <v>859721578</v>
      </c>
      <c r="J36" s="59">
        <v>863498810</v>
      </c>
      <c r="K36" s="59">
        <v>866722169</v>
      </c>
      <c r="L36" s="59">
        <v>869453777</v>
      </c>
      <c r="M36" s="59">
        <v>869453777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869453777</v>
      </c>
      <c r="W36" s="59">
        <v>472316773</v>
      </c>
      <c r="X36" s="59">
        <v>397137004</v>
      </c>
      <c r="Y36" s="60">
        <v>84.08</v>
      </c>
      <c r="Z36" s="61">
        <v>944633545</v>
      </c>
    </row>
    <row r="37" spans="1:26" ht="13.5">
      <c r="A37" s="57" t="s">
        <v>54</v>
      </c>
      <c r="B37" s="18">
        <v>91943928</v>
      </c>
      <c r="C37" s="18">
        <v>0</v>
      </c>
      <c r="D37" s="58">
        <v>88759399</v>
      </c>
      <c r="E37" s="59">
        <v>88759399</v>
      </c>
      <c r="F37" s="59">
        <v>190947385</v>
      </c>
      <c r="G37" s="59">
        <v>134566573</v>
      </c>
      <c r="H37" s="59">
        <v>122710275</v>
      </c>
      <c r="I37" s="59">
        <v>122710275</v>
      </c>
      <c r="J37" s="59">
        <v>124403785</v>
      </c>
      <c r="K37" s="59">
        <v>120006369</v>
      </c>
      <c r="L37" s="59">
        <v>152454137</v>
      </c>
      <c r="M37" s="59">
        <v>152454137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152454137</v>
      </c>
      <c r="W37" s="59">
        <v>44379700</v>
      </c>
      <c r="X37" s="59">
        <v>108074437</v>
      </c>
      <c r="Y37" s="60">
        <v>243.52</v>
      </c>
      <c r="Z37" s="61">
        <v>88759399</v>
      </c>
    </row>
    <row r="38" spans="1:26" ht="13.5">
      <c r="A38" s="57" t="s">
        <v>55</v>
      </c>
      <c r="B38" s="18">
        <v>213754702</v>
      </c>
      <c r="C38" s="18">
        <v>0</v>
      </c>
      <c r="D38" s="58">
        <v>236179657</v>
      </c>
      <c r="E38" s="59">
        <v>236179657</v>
      </c>
      <c r="F38" s="59">
        <v>189236745</v>
      </c>
      <c r="G38" s="59">
        <v>213754703</v>
      </c>
      <c r="H38" s="59">
        <v>213754702</v>
      </c>
      <c r="I38" s="59">
        <v>213754702</v>
      </c>
      <c r="J38" s="59">
        <v>213754702</v>
      </c>
      <c r="K38" s="59">
        <v>213754702</v>
      </c>
      <c r="L38" s="59">
        <v>213754702</v>
      </c>
      <c r="M38" s="59">
        <v>213754702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213754702</v>
      </c>
      <c r="W38" s="59">
        <v>118089829</v>
      </c>
      <c r="X38" s="59">
        <v>95664873</v>
      </c>
      <c r="Y38" s="60">
        <v>81.01</v>
      </c>
      <c r="Z38" s="61">
        <v>236179657</v>
      </c>
    </row>
    <row r="39" spans="1:26" ht="13.5">
      <c r="A39" s="57" t="s">
        <v>56</v>
      </c>
      <c r="B39" s="18">
        <v>680595988</v>
      </c>
      <c r="C39" s="18">
        <v>0</v>
      </c>
      <c r="D39" s="58">
        <v>718610760</v>
      </c>
      <c r="E39" s="59">
        <v>718610760</v>
      </c>
      <c r="F39" s="59">
        <v>724207986</v>
      </c>
      <c r="G39" s="59">
        <v>714765350</v>
      </c>
      <c r="H39" s="59">
        <v>704762978</v>
      </c>
      <c r="I39" s="59">
        <v>704762978</v>
      </c>
      <c r="J39" s="59">
        <v>702048849</v>
      </c>
      <c r="K39" s="59">
        <v>699732820</v>
      </c>
      <c r="L39" s="59">
        <v>688087744</v>
      </c>
      <c r="M39" s="59">
        <v>688087744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688087744</v>
      </c>
      <c r="W39" s="59">
        <v>359305380</v>
      </c>
      <c r="X39" s="59">
        <v>328782364</v>
      </c>
      <c r="Y39" s="60">
        <v>91.5</v>
      </c>
      <c r="Z39" s="61">
        <v>718610760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95334653</v>
      </c>
      <c r="C42" s="18">
        <v>0</v>
      </c>
      <c r="D42" s="58">
        <v>53731184</v>
      </c>
      <c r="E42" s="59">
        <v>53731184</v>
      </c>
      <c r="F42" s="59">
        <v>22294080</v>
      </c>
      <c r="G42" s="59">
        <v>23104351</v>
      </c>
      <c r="H42" s="59">
        <v>-173346</v>
      </c>
      <c r="I42" s="59">
        <v>45225085</v>
      </c>
      <c r="J42" s="59">
        <v>11164947</v>
      </c>
      <c r="K42" s="59">
        <v>-8026809</v>
      </c>
      <c r="L42" s="59">
        <v>32289098</v>
      </c>
      <c r="M42" s="59">
        <v>35427236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80652321</v>
      </c>
      <c r="W42" s="59">
        <v>59022674</v>
      </c>
      <c r="X42" s="59">
        <v>21629647</v>
      </c>
      <c r="Y42" s="60">
        <v>36.65</v>
      </c>
      <c r="Z42" s="61">
        <v>53731184</v>
      </c>
    </row>
    <row r="43" spans="1:26" ht="13.5">
      <c r="A43" s="57" t="s">
        <v>59</v>
      </c>
      <c r="B43" s="18">
        <v>-87570972</v>
      </c>
      <c r="C43" s="18">
        <v>0</v>
      </c>
      <c r="D43" s="58">
        <v>-78754308</v>
      </c>
      <c r="E43" s="59">
        <v>-78754308</v>
      </c>
      <c r="F43" s="59">
        <v>-1516531</v>
      </c>
      <c r="G43" s="59">
        <v>-2858807</v>
      </c>
      <c r="H43" s="59">
        <v>-3155042</v>
      </c>
      <c r="I43" s="59">
        <v>-7530380</v>
      </c>
      <c r="J43" s="59">
        <v>-3777232</v>
      </c>
      <c r="K43" s="59">
        <v>-3223359</v>
      </c>
      <c r="L43" s="59">
        <v>-2731610</v>
      </c>
      <c r="M43" s="59">
        <v>-9732201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-17262581</v>
      </c>
      <c r="W43" s="59">
        <v>-40778960</v>
      </c>
      <c r="X43" s="59">
        <v>23516379</v>
      </c>
      <c r="Y43" s="60">
        <v>-57.67</v>
      </c>
      <c r="Z43" s="61">
        <v>-78754308</v>
      </c>
    </row>
    <row r="44" spans="1:26" ht="13.5">
      <c r="A44" s="57" t="s">
        <v>60</v>
      </c>
      <c r="B44" s="18">
        <v>-8186569</v>
      </c>
      <c r="C44" s="18">
        <v>0</v>
      </c>
      <c r="D44" s="58">
        <v>2247265</v>
      </c>
      <c r="E44" s="59">
        <v>2247265</v>
      </c>
      <c r="F44" s="59">
        <v>-883514</v>
      </c>
      <c r="G44" s="59">
        <v>8322</v>
      </c>
      <c r="H44" s="59">
        <v>-993936</v>
      </c>
      <c r="I44" s="59">
        <v>-1869128</v>
      </c>
      <c r="J44" s="59">
        <v>29207</v>
      </c>
      <c r="K44" s="59">
        <v>19432</v>
      </c>
      <c r="L44" s="59">
        <v>-2514536</v>
      </c>
      <c r="M44" s="59">
        <v>-2465897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-4335025</v>
      </c>
      <c r="W44" s="59">
        <v>6333772</v>
      </c>
      <c r="X44" s="59">
        <v>-10668797</v>
      </c>
      <c r="Y44" s="60">
        <v>-168.44</v>
      </c>
      <c r="Z44" s="61">
        <v>2247265</v>
      </c>
    </row>
    <row r="45" spans="1:26" ht="13.5">
      <c r="A45" s="69" t="s">
        <v>61</v>
      </c>
      <c r="B45" s="21">
        <v>63900561</v>
      </c>
      <c r="C45" s="21">
        <v>0</v>
      </c>
      <c r="D45" s="98">
        <v>18834977</v>
      </c>
      <c r="E45" s="99">
        <v>18834977</v>
      </c>
      <c r="F45" s="99">
        <v>103935306</v>
      </c>
      <c r="G45" s="99">
        <v>124189172</v>
      </c>
      <c r="H45" s="99">
        <v>119866848</v>
      </c>
      <c r="I45" s="99">
        <v>119866848</v>
      </c>
      <c r="J45" s="99">
        <v>127283770</v>
      </c>
      <c r="K45" s="99">
        <v>116053034</v>
      </c>
      <c r="L45" s="99">
        <v>143095986</v>
      </c>
      <c r="M45" s="99">
        <v>143095986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143095986</v>
      </c>
      <c r="W45" s="99">
        <v>66188322</v>
      </c>
      <c r="X45" s="99">
        <v>76907664</v>
      </c>
      <c r="Y45" s="100">
        <v>116.2</v>
      </c>
      <c r="Z45" s="101">
        <v>18834977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20127276</v>
      </c>
      <c r="C49" s="51">
        <v>0</v>
      </c>
      <c r="D49" s="128">
        <v>13416231</v>
      </c>
      <c r="E49" s="53">
        <v>10989940</v>
      </c>
      <c r="F49" s="53">
        <v>0</v>
      </c>
      <c r="G49" s="53">
        <v>0</v>
      </c>
      <c r="H49" s="53">
        <v>0</v>
      </c>
      <c r="I49" s="53">
        <v>6818559</v>
      </c>
      <c r="J49" s="53">
        <v>0</v>
      </c>
      <c r="K49" s="53">
        <v>0</v>
      </c>
      <c r="L49" s="53">
        <v>0</v>
      </c>
      <c r="M49" s="53">
        <v>6252630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11207180</v>
      </c>
      <c r="W49" s="53">
        <v>31978926</v>
      </c>
      <c r="X49" s="53">
        <v>114247709</v>
      </c>
      <c r="Y49" s="53">
        <v>215038451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4488603</v>
      </c>
      <c r="C51" s="51">
        <v>0</v>
      </c>
      <c r="D51" s="128">
        <v>425</v>
      </c>
      <c r="E51" s="53">
        <v>0</v>
      </c>
      <c r="F51" s="53">
        <v>0</v>
      </c>
      <c r="G51" s="53">
        <v>0</v>
      </c>
      <c r="H51" s="53">
        <v>0</v>
      </c>
      <c r="I51" s="53">
        <v>900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4489928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83.74881311209177</v>
      </c>
      <c r="C58" s="5">
        <f>IF(C67=0,0,+(C76/C67)*100)</f>
        <v>0</v>
      </c>
      <c r="D58" s="6">
        <f aca="true" t="shared" si="6" ref="D58:Z58">IF(D67=0,0,+(D76/D67)*100)</f>
        <v>86.58928007393669</v>
      </c>
      <c r="E58" s="7">
        <f t="shared" si="6"/>
        <v>86.58928007393669</v>
      </c>
      <c r="F58" s="7">
        <f t="shared" si="6"/>
        <v>38.709356444214535</v>
      </c>
      <c r="G58" s="7">
        <f t="shared" si="6"/>
        <v>86.55506149664602</v>
      </c>
      <c r="H58" s="7">
        <f t="shared" si="6"/>
        <v>140.03982527462057</v>
      </c>
      <c r="I58" s="7">
        <f t="shared" si="6"/>
        <v>74.03745058546802</v>
      </c>
      <c r="J58" s="7">
        <f t="shared" si="6"/>
        <v>124.63949187366161</v>
      </c>
      <c r="K58" s="7">
        <f t="shared" si="6"/>
        <v>79.09418603629355</v>
      </c>
      <c r="L58" s="7">
        <f t="shared" si="6"/>
        <v>115.67395573069383</v>
      </c>
      <c r="M58" s="7">
        <f t="shared" si="6"/>
        <v>105.35606639401409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86.75992660024822</v>
      </c>
      <c r="W58" s="7">
        <f t="shared" si="6"/>
        <v>78.97066212502688</v>
      </c>
      <c r="X58" s="7">
        <f t="shared" si="6"/>
        <v>0</v>
      </c>
      <c r="Y58" s="7">
        <f t="shared" si="6"/>
        <v>0</v>
      </c>
      <c r="Z58" s="8">
        <f t="shared" si="6"/>
        <v>86.58928007393669</v>
      </c>
    </row>
    <row r="59" spans="1:26" ht="13.5">
      <c r="A59" s="36" t="s">
        <v>31</v>
      </c>
      <c r="B59" s="9">
        <f aca="true" t="shared" si="7" ref="B59:Z66">IF(B68=0,0,+(B77/B68)*100)</f>
        <v>94.94712182705098</v>
      </c>
      <c r="C59" s="9">
        <f t="shared" si="7"/>
        <v>0</v>
      </c>
      <c r="D59" s="2">
        <f t="shared" si="7"/>
        <v>86.5892839057461</v>
      </c>
      <c r="E59" s="10">
        <f t="shared" si="7"/>
        <v>86.5892839057461</v>
      </c>
      <c r="F59" s="10">
        <f t="shared" si="7"/>
        <v>19.524777415070254</v>
      </c>
      <c r="G59" s="10">
        <f t="shared" si="7"/>
        <v>234.44682205899772</v>
      </c>
      <c r="H59" s="10">
        <f t="shared" si="7"/>
        <v>303.3613457157003</v>
      </c>
      <c r="I59" s="10">
        <f t="shared" si="7"/>
        <v>72.26718081951657</v>
      </c>
      <c r="J59" s="10">
        <f t="shared" si="7"/>
        <v>181.4181980862289</v>
      </c>
      <c r="K59" s="10">
        <f t="shared" si="7"/>
        <v>110.2552510931415</v>
      </c>
      <c r="L59" s="10">
        <f t="shared" si="7"/>
        <v>140.6601401602747</v>
      </c>
      <c r="M59" s="10">
        <f t="shared" si="7"/>
        <v>141.10595538020542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89.96163281738279</v>
      </c>
      <c r="W59" s="10">
        <f t="shared" si="7"/>
        <v>66.57473085121298</v>
      </c>
      <c r="X59" s="10">
        <f t="shared" si="7"/>
        <v>0</v>
      </c>
      <c r="Y59" s="10">
        <f t="shared" si="7"/>
        <v>0</v>
      </c>
      <c r="Z59" s="11">
        <f t="shared" si="7"/>
        <v>86.5892839057461</v>
      </c>
    </row>
    <row r="60" spans="1:26" ht="13.5">
      <c r="A60" s="37" t="s">
        <v>32</v>
      </c>
      <c r="B60" s="12">
        <f t="shared" si="7"/>
        <v>77.92087935660994</v>
      </c>
      <c r="C60" s="12">
        <f t="shared" si="7"/>
        <v>0</v>
      </c>
      <c r="D60" s="3">
        <f t="shared" si="7"/>
        <v>86.58927809683478</v>
      </c>
      <c r="E60" s="13">
        <f t="shared" si="7"/>
        <v>86.58927809683478</v>
      </c>
      <c r="F60" s="13">
        <f t="shared" si="7"/>
        <v>76.8967189366864</v>
      </c>
      <c r="G60" s="13">
        <f t="shared" si="7"/>
        <v>68.59526865440043</v>
      </c>
      <c r="H60" s="13">
        <f t="shared" si="7"/>
        <v>95.06210169495638</v>
      </c>
      <c r="I60" s="13">
        <f t="shared" si="7"/>
        <v>79.14387401197189</v>
      </c>
      <c r="J60" s="13">
        <f t="shared" si="7"/>
        <v>111.76881083158432</v>
      </c>
      <c r="K60" s="13">
        <f t="shared" si="7"/>
        <v>68.79283850703007</v>
      </c>
      <c r="L60" s="13">
        <f t="shared" si="7"/>
        <v>110.84771556790717</v>
      </c>
      <c r="M60" s="13">
        <f t="shared" si="7"/>
        <v>96.12529801593645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87.26959959831811</v>
      </c>
      <c r="W60" s="13">
        <f t="shared" si="7"/>
        <v>86.58927740196185</v>
      </c>
      <c r="X60" s="13">
        <f t="shared" si="7"/>
        <v>0</v>
      </c>
      <c r="Y60" s="13">
        <f t="shared" si="7"/>
        <v>0</v>
      </c>
      <c r="Z60" s="14">
        <f t="shared" si="7"/>
        <v>86.58927809683478</v>
      </c>
    </row>
    <row r="61" spans="1:26" ht="13.5">
      <c r="A61" s="38" t="s">
        <v>113</v>
      </c>
      <c r="B61" s="12">
        <f t="shared" si="7"/>
        <v>98.44572343190974</v>
      </c>
      <c r="C61" s="12">
        <f t="shared" si="7"/>
        <v>0</v>
      </c>
      <c r="D61" s="3">
        <f t="shared" si="7"/>
        <v>86.58927678591168</v>
      </c>
      <c r="E61" s="13">
        <f t="shared" si="7"/>
        <v>86.58927678591168</v>
      </c>
      <c r="F61" s="13">
        <f t="shared" si="7"/>
        <v>85.21533508958454</v>
      </c>
      <c r="G61" s="13">
        <f t="shared" si="7"/>
        <v>85.19676794755706</v>
      </c>
      <c r="H61" s="13">
        <f t="shared" si="7"/>
        <v>115.25888860386925</v>
      </c>
      <c r="I61" s="13">
        <f t="shared" si="7"/>
        <v>93.57800047050621</v>
      </c>
      <c r="J61" s="13">
        <f t="shared" si="7"/>
        <v>161.8442275260172</v>
      </c>
      <c r="K61" s="13">
        <f t="shared" si="7"/>
        <v>94.76626007928427</v>
      </c>
      <c r="L61" s="13">
        <f t="shared" si="7"/>
        <v>119.26181782295471</v>
      </c>
      <c r="M61" s="13">
        <f t="shared" si="7"/>
        <v>123.67872084885863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106.96299143044246</v>
      </c>
      <c r="W61" s="13">
        <f t="shared" si="7"/>
        <v>86.58927682175266</v>
      </c>
      <c r="X61" s="13">
        <f t="shared" si="7"/>
        <v>0</v>
      </c>
      <c r="Y61" s="13">
        <f t="shared" si="7"/>
        <v>0</v>
      </c>
      <c r="Z61" s="14">
        <f t="shared" si="7"/>
        <v>86.58927678591168</v>
      </c>
    </row>
    <row r="62" spans="1:26" ht="13.5">
      <c r="A62" s="38" t="s">
        <v>114</v>
      </c>
      <c r="B62" s="12">
        <f t="shared" si="7"/>
        <v>71.5416389289656</v>
      </c>
      <c r="C62" s="12">
        <f t="shared" si="7"/>
        <v>0</v>
      </c>
      <c r="D62" s="3">
        <f t="shared" si="7"/>
        <v>86.5892793389751</v>
      </c>
      <c r="E62" s="13">
        <f t="shared" si="7"/>
        <v>86.5892793389751</v>
      </c>
      <c r="F62" s="13">
        <f t="shared" si="7"/>
        <v>75.26822348416108</v>
      </c>
      <c r="G62" s="13">
        <f t="shared" si="7"/>
        <v>46.50937656616044</v>
      </c>
      <c r="H62" s="13">
        <f t="shared" si="7"/>
        <v>108.24592960532344</v>
      </c>
      <c r="I62" s="13">
        <f t="shared" si="7"/>
        <v>72.65276675571782</v>
      </c>
      <c r="J62" s="13">
        <f t="shared" si="7"/>
        <v>124.69117919399466</v>
      </c>
      <c r="K62" s="13">
        <f t="shared" si="7"/>
        <v>47.32148966602539</v>
      </c>
      <c r="L62" s="13">
        <f t="shared" si="7"/>
        <v>117.57556189958311</v>
      </c>
      <c r="M62" s="13">
        <f t="shared" si="7"/>
        <v>89.84927818827106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81.49358815508094</v>
      </c>
      <c r="W62" s="13">
        <f t="shared" si="7"/>
        <v>86.5892797784221</v>
      </c>
      <c r="X62" s="13">
        <f t="shared" si="7"/>
        <v>0</v>
      </c>
      <c r="Y62" s="13">
        <f t="shared" si="7"/>
        <v>0</v>
      </c>
      <c r="Z62" s="14">
        <f t="shared" si="7"/>
        <v>86.5892793389751</v>
      </c>
    </row>
    <row r="63" spans="1:26" ht="13.5">
      <c r="A63" s="38" t="s">
        <v>115</v>
      </c>
      <c r="B63" s="12">
        <f t="shared" si="7"/>
        <v>57.71212700427174</v>
      </c>
      <c r="C63" s="12">
        <f t="shared" si="7"/>
        <v>0</v>
      </c>
      <c r="D63" s="3">
        <f t="shared" si="7"/>
        <v>86.58927774981576</v>
      </c>
      <c r="E63" s="13">
        <f t="shared" si="7"/>
        <v>86.58927774981576</v>
      </c>
      <c r="F63" s="13">
        <f t="shared" si="7"/>
        <v>71.53933740943486</v>
      </c>
      <c r="G63" s="13">
        <f t="shared" si="7"/>
        <v>68.73554160584813</v>
      </c>
      <c r="H63" s="13">
        <f t="shared" si="7"/>
        <v>66.05387485155373</v>
      </c>
      <c r="I63" s="13">
        <f t="shared" si="7"/>
        <v>68.79624390487443</v>
      </c>
      <c r="J63" s="13">
        <f t="shared" si="7"/>
        <v>36.715035126635485</v>
      </c>
      <c r="K63" s="13">
        <f t="shared" si="7"/>
        <v>98.54146009300635</v>
      </c>
      <c r="L63" s="13">
        <f t="shared" si="7"/>
        <v>108.98378019098296</v>
      </c>
      <c r="M63" s="13">
        <f t="shared" si="7"/>
        <v>73.75754783764452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71.26279244784078</v>
      </c>
      <c r="W63" s="13">
        <f t="shared" si="7"/>
        <v>86.58927451284148</v>
      </c>
      <c r="X63" s="13">
        <f t="shared" si="7"/>
        <v>0</v>
      </c>
      <c r="Y63" s="13">
        <f t="shared" si="7"/>
        <v>0</v>
      </c>
      <c r="Z63" s="14">
        <f t="shared" si="7"/>
        <v>86.58927774981576</v>
      </c>
    </row>
    <row r="64" spans="1:26" ht="13.5">
      <c r="A64" s="38" t="s">
        <v>116</v>
      </c>
      <c r="B64" s="12">
        <f t="shared" si="7"/>
        <v>55.27366260688862</v>
      </c>
      <c r="C64" s="12">
        <f t="shared" si="7"/>
        <v>0</v>
      </c>
      <c r="D64" s="3">
        <f t="shared" si="7"/>
        <v>86.58927907631389</v>
      </c>
      <c r="E64" s="13">
        <f t="shared" si="7"/>
        <v>86.58927907631389</v>
      </c>
      <c r="F64" s="13">
        <f t="shared" si="7"/>
        <v>64.26759007731575</v>
      </c>
      <c r="G64" s="13">
        <f t="shared" si="7"/>
        <v>75.71518356911595</v>
      </c>
      <c r="H64" s="13">
        <f t="shared" si="7"/>
        <v>58.92967672978761</v>
      </c>
      <c r="I64" s="13">
        <f t="shared" si="7"/>
        <v>66.30632507680262</v>
      </c>
      <c r="J64" s="13">
        <f t="shared" si="7"/>
        <v>99.04153223252918</v>
      </c>
      <c r="K64" s="13">
        <f t="shared" si="7"/>
        <v>52.865479958388086</v>
      </c>
      <c r="L64" s="13">
        <f t="shared" si="7"/>
        <v>64.23913477980857</v>
      </c>
      <c r="M64" s="13">
        <f t="shared" si="7"/>
        <v>73.14533174586718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69.49366354287204</v>
      </c>
      <c r="W64" s="13">
        <f t="shared" si="7"/>
        <v>86.58927672401572</v>
      </c>
      <c r="X64" s="13">
        <f t="shared" si="7"/>
        <v>0</v>
      </c>
      <c r="Y64" s="13">
        <f t="shared" si="7"/>
        <v>0</v>
      </c>
      <c r="Z64" s="14">
        <f t="shared" si="7"/>
        <v>86.58927907631389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91.15336749761408</v>
      </c>
      <c r="C66" s="15">
        <f t="shared" si="7"/>
        <v>0</v>
      </c>
      <c r="D66" s="4">
        <f t="shared" si="7"/>
        <v>86.5892875</v>
      </c>
      <c r="E66" s="16">
        <f t="shared" si="7"/>
        <v>86.5892875</v>
      </c>
      <c r="F66" s="16">
        <f t="shared" si="7"/>
        <v>13.618230008738955</v>
      </c>
      <c r="G66" s="16">
        <f t="shared" si="7"/>
        <v>7.479906344758761</v>
      </c>
      <c r="H66" s="16">
        <f t="shared" si="7"/>
        <v>9.830448454165998</v>
      </c>
      <c r="I66" s="16">
        <f t="shared" si="7"/>
        <v>10.392851701384236</v>
      </c>
      <c r="J66" s="16">
        <f t="shared" si="7"/>
        <v>100</v>
      </c>
      <c r="K66" s="16">
        <f t="shared" si="7"/>
        <v>100</v>
      </c>
      <c r="L66" s="16">
        <f t="shared" si="7"/>
        <v>74.29088912265757</v>
      </c>
      <c r="M66" s="16">
        <f t="shared" si="7"/>
        <v>91.29993820239342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52.03715916466686</v>
      </c>
      <c r="W66" s="16">
        <f t="shared" si="7"/>
        <v>86.58930169221097</v>
      </c>
      <c r="X66" s="16">
        <f t="shared" si="7"/>
        <v>0</v>
      </c>
      <c r="Y66" s="16">
        <f t="shared" si="7"/>
        <v>0</v>
      </c>
      <c r="Z66" s="17">
        <f t="shared" si="7"/>
        <v>86.5892875</v>
      </c>
    </row>
    <row r="67" spans="1:26" ht="13.5" hidden="1">
      <c r="A67" s="40" t="s">
        <v>119</v>
      </c>
      <c r="B67" s="23">
        <v>310941326</v>
      </c>
      <c r="C67" s="23"/>
      <c r="D67" s="24">
        <v>333632469</v>
      </c>
      <c r="E67" s="25">
        <v>333632469</v>
      </c>
      <c r="F67" s="25">
        <v>62038771</v>
      </c>
      <c r="G67" s="25">
        <v>30488492</v>
      </c>
      <c r="H67" s="25">
        <v>27424293</v>
      </c>
      <c r="I67" s="25">
        <v>119951556</v>
      </c>
      <c r="J67" s="25">
        <v>24881686</v>
      </c>
      <c r="K67" s="25">
        <v>29245917</v>
      </c>
      <c r="L67" s="25">
        <v>27936783</v>
      </c>
      <c r="M67" s="25">
        <v>82064386</v>
      </c>
      <c r="N67" s="25"/>
      <c r="O67" s="25"/>
      <c r="P67" s="25"/>
      <c r="Q67" s="25"/>
      <c r="R67" s="25"/>
      <c r="S67" s="25"/>
      <c r="T67" s="25"/>
      <c r="U67" s="25"/>
      <c r="V67" s="25">
        <v>202015942</v>
      </c>
      <c r="W67" s="25">
        <v>185094967</v>
      </c>
      <c r="X67" s="25"/>
      <c r="Y67" s="24"/>
      <c r="Z67" s="26">
        <v>333632469</v>
      </c>
    </row>
    <row r="68" spans="1:26" ht="13.5" hidden="1">
      <c r="A68" s="36" t="s">
        <v>31</v>
      </c>
      <c r="B68" s="18">
        <v>98396554</v>
      </c>
      <c r="C68" s="18"/>
      <c r="D68" s="19">
        <v>100604061</v>
      </c>
      <c r="E68" s="20">
        <v>100604061</v>
      </c>
      <c r="F68" s="20">
        <v>39761452</v>
      </c>
      <c r="G68" s="20">
        <v>3781568</v>
      </c>
      <c r="H68" s="20">
        <v>6420851</v>
      </c>
      <c r="I68" s="20">
        <v>49963871</v>
      </c>
      <c r="J68" s="20">
        <v>4825969</v>
      </c>
      <c r="K68" s="20">
        <v>6215801</v>
      </c>
      <c r="L68" s="20">
        <v>6244280</v>
      </c>
      <c r="M68" s="20">
        <v>17286050</v>
      </c>
      <c r="N68" s="20"/>
      <c r="O68" s="20"/>
      <c r="P68" s="20"/>
      <c r="Q68" s="20"/>
      <c r="R68" s="20"/>
      <c r="S68" s="20"/>
      <c r="T68" s="20"/>
      <c r="U68" s="20"/>
      <c r="V68" s="20">
        <v>67249921</v>
      </c>
      <c r="W68" s="20">
        <v>70457126</v>
      </c>
      <c r="X68" s="20"/>
      <c r="Y68" s="19"/>
      <c r="Z68" s="22">
        <v>100604061</v>
      </c>
    </row>
    <row r="69" spans="1:26" ht="13.5" hidden="1">
      <c r="A69" s="37" t="s">
        <v>32</v>
      </c>
      <c r="B69" s="18">
        <v>202204928</v>
      </c>
      <c r="C69" s="18"/>
      <c r="D69" s="19">
        <v>225028408</v>
      </c>
      <c r="E69" s="20">
        <v>225028408</v>
      </c>
      <c r="F69" s="20">
        <v>20888137</v>
      </c>
      <c r="G69" s="20">
        <v>25404274</v>
      </c>
      <c r="H69" s="20">
        <v>19783518</v>
      </c>
      <c r="I69" s="20">
        <v>66075929</v>
      </c>
      <c r="J69" s="20">
        <v>18706257</v>
      </c>
      <c r="K69" s="20">
        <v>21634595</v>
      </c>
      <c r="L69" s="20">
        <v>20288456</v>
      </c>
      <c r="M69" s="20">
        <v>60629308</v>
      </c>
      <c r="N69" s="20"/>
      <c r="O69" s="20"/>
      <c r="P69" s="20"/>
      <c r="Q69" s="20"/>
      <c r="R69" s="20"/>
      <c r="S69" s="20"/>
      <c r="T69" s="20"/>
      <c r="U69" s="20"/>
      <c r="V69" s="20">
        <v>126705237</v>
      </c>
      <c r="W69" s="20">
        <v>111143064</v>
      </c>
      <c r="X69" s="20"/>
      <c r="Y69" s="19"/>
      <c r="Z69" s="22">
        <v>225028408</v>
      </c>
    </row>
    <row r="70" spans="1:26" ht="13.5" hidden="1">
      <c r="A70" s="38" t="s">
        <v>113</v>
      </c>
      <c r="B70" s="18">
        <v>80215711</v>
      </c>
      <c r="C70" s="18"/>
      <c r="D70" s="19">
        <v>85711895</v>
      </c>
      <c r="E70" s="20">
        <v>85711895</v>
      </c>
      <c r="F70" s="20">
        <v>8645688</v>
      </c>
      <c r="G70" s="20">
        <v>9817910</v>
      </c>
      <c r="H70" s="20">
        <v>7130113</v>
      </c>
      <c r="I70" s="20">
        <v>25593711</v>
      </c>
      <c r="J70" s="20">
        <v>6335715</v>
      </c>
      <c r="K70" s="20">
        <v>7318476</v>
      </c>
      <c r="L70" s="20">
        <v>6839775</v>
      </c>
      <c r="M70" s="20">
        <v>20493966</v>
      </c>
      <c r="N70" s="20"/>
      <c r="O70" s="20"/>
      <c r="P70" s="20"/>
      <c r="Q70" s="20"/>
      <c r="R70" s="20"/>
      <c r="S70" s="20"/>
      <c r="T70" s="20"/>
      <c r="U70" s="20"/>
      <c r="V70" s="20">
        <v>46087677</v>
      </c>
      <c r="W70" s="20">
        <v>43093940</v>
      </c>
      <c r="X70" s="20"/>
      <c r="Y70" s="19"/>
      <c r="Z70" s="22">
        <v>85711895</v>
      </c>
    </row>
    <row r="71" spans="1:26" ht="13.5" hidden="1">
      <c r="A71" s="38" t="s">
        <v>114</v>
      </c>
      <c r="B71" s="18">
        <v>64489543</v>
      </c>
      <c r="C71" s="18"/>
      <c r="D71" s="19">
        <v>72707942</v>
      </c>
      <c r="E71" s="20">
        <v>72707942</v>
      </c>
      <c r="F71" s="20">
        <v>5422344</v>
      </c>
      <c r="G71" s="20">
        <v>8579900</v>
      </c>
      <c r="H71" s="20">
        <v>5903543</v>
      </c>
      <c r="I71" s="20">
        <v>19905787</v>
      </c>
      <c r="J71" s="20">
        <v>4363048</v>
      </c>
      <c r="K71" s="20">
        <v>8753989</v>
      </c>
      <c r="L71" s="20">
        <v>7944480</v>
      </c>
      <c r="M71" s="20">
        <v>21061517</v>
      </c>
      <c r="N71" s="20"/>
      <c r="O71" s="20"/>
      <c r="P71" s="20"/>
      <c r="Q71" s="20"/>
      <c r="R71" s="20"/>
      <c r="S71" s="20"/>
      <c r="T71" s="20"/>
      <c r="U71" s="20"/>
      <c r="V71" s="20">
        <v>40967304</v>
      </c>
      <c r="W71" s="20">
        <v>34692268</v>
      </c>
      <c r="X71" s="20"/>
      <c r="Y71" s="19"/>
      <c r="Z71" s="22">
        <v>72707942</v>
      </c>
    </row>
    <row r="72" spans="1:26" ht="13.5" hidden="1">
      <c r="A72" s="38" t="s">
        <v>115</v>
      </c>
      <c r="B72" s="18">
        <v>27552963</v>
      </c>
      <c r="C72" s="18"/>
      <c r="D72" s="19">
        <v>32562027</v>
      </c>
      <c r="E72" s="20">
        <v>32562027</v>
      </c>
      <c r="F72" s="20">
        <v>3168714</v>
      </c>
      <c r="G72" s="20">
        <v>3350130</v>
      </c>
      <c r="H72" s="20">
        <v>3095396</v>
      </c>
      <c r="I72" s="20">
        <v>9614240</v>
      </c>
      <c r="J72" s="20">
        <v>4359797</v>
      </c>
      <c r="K72" s="20">
        <v>1892989</v>
      </c>
      <c r="L72" s="20">
        <v>3252751</v>
      </c>
      <c r="M72" s="20">
        <v>9505537</v>
      </c>
      <c r="N72" s="20"/>
      <c r="O72" s="20"/>
      <c r="P72" s="20"/>
      <c r="Q72" s="20"/>
      <c r="R72" s="20"/>
      <c r="S72" s="20"/>
      <c r="T72" s="20"/>
      <c r="U72" s="20"/>
      <c r="V72" s="20">
        <v>19119777</v>
      </c>
      <c r="W72" s="20">
        <v>15750520</v>
      </c>
      <c r="X72" s="20"/>
      <c r="Y72" s="19"/>
      <c r="Z72" s="22">
        <v>32562027</v>
      </c>
    </row>
    <row r="73" spans="1:26" ht="13.5" hidden="1">
      <c r="A73" s="38" t="s">
        <v>116</v>
      </c>
      <c r="B73" s="18">
        <v>29946711</v>
      </c>
      <c r="C73" s="18"/>
      <c r="D73" s="19">
        <v>34046544</v>
      </c>
      <c r="E73" s="20">
        <v>34046544</v>
      </c>
      <c r="F73" s="20">
        <v>3651391</v>
      </c>
      <c r="G73" s="20">
        <v>3656334</v>
      </c>
      <c r="H73" s="20">
        <v>3654466</v>
      </c>
      <c r="I73" s="20">
        <v>10962191</v>
      </c>
      <c r="J73" s="20">
        <v>3647697</v>
      </c>
      <c r="K73" s="20">
        <v>3669141</v>
      </c>
      <c r="L73" s="20">
        <v>2251450</v>
      </c>
      <c r="M73" s="20">
        <v>9568288</v>
      </c>
      <c r="N73" s="20"/>
      <c r="O73" s="20"/>
      <c r="P73" s="20"/>
      <c r="Q73" s="20"/>
      <c r="R73" s="20"/>
      <c r="S73" s="20"/>
      <c r="T73" s="20"/>
      <c r="U73" s="20"/>
      <c r="V73" s="20">
        <v>20530479</v>
      </c>
      <c r="W73" s="20">
        <v>17606336</v>
      </c>
      <c r="X73" s="20"/>
      <c r="Y73" s="19"/>
      <c r="Z73" s="22">
        <v>34046544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10339844</v>
      </c>
      <c r="C75" s="27"/>
      <c r="D75" s="28">
        <v>8000000</v>
      </c>
      <c r="E75" s="29">
        <v>8000000</v>
      </c>
      <c r="F75" s="29">
        <v>1389182</v>
      </c>
      <c r="G75" s="29">
        <v>1302650</v>
      </c>
      <c r="H75" s="29">
        <v>1219924</v>
      </c>
      <c r="I75" s="29">
        <v>3911756</v>
      </c>
      <c r="J75" s="29">
        <v>1349460</v>
      </c>
      <c r="K75" s="29">
        <v>1395521</v>
      </c>
      <c r="L75" s="29">
        <v>1404047</v>
      </c>
      <c r="M75" s="29">
        <v>4149028</v>
      </c>
      <c r="N75" s="29"/>
      <c r="O75" s="29"/>
      <c r="P75" s="29"/>
      <c r="Q75" s="29"/>
      <c r="R75" s="29"/>
      <c r="S75" s="29"/>
      <c r="T75" s="29"/>
      <c r="U75" s="29"/>
      <c r="V75" s="29">
        <v>8060784</v>
      </c>
      <c r="W75" s="29">
        <v>3494777</v>
      </c>
      <c r="X75" s="29"/>
      <c r="Y75" s="28"/>
      <c r="Z75" s="30">
        <v>8000000</v>
      </c>
    </row>
    <row r="76" spans="1:26" ht="13.5" hidden="1">
      <c r="A76" s="41" t="s">
        <v>120</v>
      </c>
      <c r="B76" s="31">
        <v>260409670</v>
      </c>
      <c r="C76" s="31"/>
      <c r="D76" s="32">
        <v>288889953</v>
      </c>
      <c r="E76" s="33">
        <v>288889953</v>
      </c>
      <c r="F76" s="33">
        <v>24014809</v>
      </c>
      <c r="G76" s="33">
        <v>26389333</v>
      </c>
      <c r="H76" s="33">
        <v>38404932</v>
      </c>
      <c r="I76" s="33">
        <v>88809074</v>
      </c>
      <c r="J76" s="33">
        <v>31012407</v>
      </c>
      <c r="K76" s="33">
        <v>23131820</v>
      </c>
      <c r="L76" s="33">
        <v>32315582</v>
      </c>
      <c r="M76" s="33">
        <v>86459809</v>
      </c>
      <c r="N76" s="33"/>
      <c r="O76" s="33"/>
      <c r="P76" s="33"/>
      <c r="Q76" s="33"/>
      <c r="R76" s="33"/>
      <c r="S76" s="33"/>
      <c r="T76" s="33"/>
      <c r="U76" s="33"/>
      <c r="V76" s="33">
        <v>175268883</v>
      </c>
      <c r="W76" s="33">
        <v>146170721</v>
      </c>
      <c r="X76" s="33"/>
      <c r="Y76" s="32"/>
      <c r="Z76" s="34">
        <v>288889953</v>
      </c>
    </row>
    <row r="77" spans="1:26" ht="13.5" hidden="1">
      <c r="A77" s="36" t="s">
        <v>31</v>
      </c>
      <c r="B77" s="18">
        <v>93424696</v>
      </c>
      <c r="C77" s="18"/>
      <c r="D77" s="19">
        <v>87112336</v>
      </c>
      <c r="E77" s="20">
        <v>87112336</v>
      </c>
      <c r="F77" s="20">
        <v>7763335</v>
      </c>
      <c r="G77" s="20">
        <v>8865766</v>
      </c>
      <c r="H77" s="20">
        <v>19478380</v>
      </c>
      <c r="I77" s="20">
        <v>36107481</v>
      </c>
      <c r="J77" s="20">
        <v>8755186</v>
      </c>
      <c r="K77" s="20">
        <v>6853247</v>
      </c>
      <c r="L77" s="20">
        <v>8783213</v>
      </c>
      <c r="M77" s="20">
        <v>24391646</v>
      </c>
      <c r="N77" s="20"/>
      <c r="O77" s="20"/>
      <c r="P77" s="20"/>
      <c r="Q77" s="20"/>
      <c r="R77" s="20"/>
      <c r="S77" s="20"/>
      <c r="T77" s="20"/>
      <c r="U77" s="20"/>
      <c r="V77" s="20">
        <v>60499127</v>
      </c>
      <c r="W77" s="20">
        <v>46906642</v>
      </c>
      <c r="X77" s="20"/>
      <c r="Y77" s="19"/>
      <c r="Z77" s="22">
        <v>87112336</v>
      </c>
    </row>
    <row r="78" spans="1:26" ht="13.5" hidden="1">
      <c r="A78" s="37" t="s">
        <v>32</v>
      </c>
      <c r="B78" s="18">
        <v>157559858</v>
      </c>
      <c r="C78" s="18"/>
      <c r="D78" s="19">
        <v>194850474</v>
      </c>
      <c r="E78" s="20">
        <v>194850474</v>
      </c>
      <c r="F78" s="20">
        <v>16062292</v>
      </c>
      <c r="G78" s="20">
        <v>17426130</v>
      </c>
      <c r="H78" s="20">
        <v>18806628</v>
      </c>
      <c r="I78" s="20">
        <v>52295050</v>
      </c>
      <c r="J78" s="20">
        <v>20907761</v>
      </c>
      <c r="K78" s="20">
        <v>14883052</v>
      </c>
      <c r="L78" s="20">
        <v>22489290</v>
      </c>
      <c r="M78" s="20">
        <v>58280103</v>
      </c>
      <c r="N78" s="20"/>
      <c r="O78" s="20"/>
      <c r="P78" s="20"/>
      <c r="Q78" s="20"/>
      <c r="R78" s="20"/>
      <c r="S78" s="20"/>
      <c r="T78" s="20"/>
      <c r="U78" s="20"/>
      <c r="V78" s="20">
        <v>110575153</v>
      </c>
      <c r="W78" s="20">
        <v>96237976</v>
      </c>
      <c r="X78" s="20"/>
      <c r="Y78" s="19"/>
      <c r="Z78" s="22">
        <v>194850474</v>
      </c>
    </row>
    <row r="79" spans="1:26" ht="13.5" hidden="1">
      <c r="A79" s="38" t="s">
        <v>113</v>
      </c>
      <c r="B79" s="18">
        <v>78968937</v>
      </c>
      <c r="C79" s="18"/>
      <c r="D79" s="19">
        <v>74217310</v>
      </c>
      <c r="E79" s="20">
        <v>74217310</v>
      </c>
      <c r="F79" s="20">
        <v>7367452</v>
      </c>
      <c r="G79" s="20">
        <v>8364542</v>
      </c>
      <c r="H79" s="20">
        <v>8218089</v>
      </c>
      <c r="I79" s="20">
        <v>23950083</v>
      </c>
      <c r="J79" s="20">
        <v>10253989</v>
      </c>
      <c r="K79" s="20">
        <v>6935446</v>
      </c>
      <c r="L79" s="20">
        <v>8157240</v>
      </c>
      <c r="M79" s="20">
        <v>25346675</v>
      </c>
      <c r="N79" s="20"/>
      <c r="O79" s="20"/>
      <c r="P79" s="20"/>
      <c r="Q79" s="20"/>
      <c r="R79" s="20"/>
      <c r="S79" s="20"/>
      <c r="T79" s="20"/>
      <c r="U79" s="20"/>
      <c r="V79" s="20">
        <v>49296758</v>
      </c>
      <c r="W79" s="20">
        <v>37314731</v>
      </c>
      <c r="X79" s="20"/>
      <c r="Y79" s="19"/>
      <c r="Z79" s="22">
        <v>74217310</v>
      </c>
    </row>
    <row r="80" spans="1:26" ht="13.5" hidden="1">
      <c r="A80" s="38" t="s">
        <v>114</v>
      </c>
      <c r="B80" s="18">
        <v>46136876</v>
      </c>
      <c r="C80" s="18"/>
      <c r="D80" s="19">
        <v>62957283</v>
      </c>
      <c r="E80" s="20">
        <v>62957283</v>
      </c>
      <c r="F80" s="20">
        <v>4081302</v>
      </c>
      <c r="G80" s="20">
        <v>3990458</v>
      </c>
      <c r="H80" s="20">
        <v>6390345</v>
      </c>
      <c r="I80" s="20">
        <v>14462105</v>
      </c>
      <c r="J80" s="20">
        <v>5440336</v>
      </c>
      <c r="K80" s="20">
        <v>4142518</v>
      </c>
      <c r="L80" s="20">
        <v>9340767</v>
      </c>
      <c r="M80" s="20">
        <v>18923621</v>
      </c>
      <c r="N80" s="20"/>
      <c r="O80" s="20"/>
      <c r="P80" s="20"/>
      <c r="Q80" s="20"/>
      <c r="R80" s="20"/>
      <c r="S80" s="20"/>
      <c r="T80" s="20"/>
      <c r="U80" s="20"/>
      <c r="V80" s="20">
        <v>33385726</v>
      </c>
      <c r="W80" s="20">
        <v>30039785</v>
      </c>
      <c r="X80" s="20"/>
      <c r="Y80" s="19"/>
      <c r="Z80" s="22">
        <v>62957283</v>
      </c>
    </row>
    <row r="81" spans="1:26" ht="13.5" hidden="1">
      <c r="A81" s="38" t="s">
        <v>115</v>
      </c>
      <c r="B81" s="18">
        <v>15901401</v>
      </c>
      <c r="C81" s="18"/>
      <c r="D81" s="19">
        <v>28195224</v>
      </c>
      <c r="E81" s="20">
        <v>28195224</v>
      </c>
      <c r="F81" s="20">
        <v>2266877</v>
      </c>
      <c r="G81" s="20">
        <v>2302730</v>
      </c>
      <c r="H81" s="20">
        <v>2044629</v>
      </c>
      <c r="I81" s="20">
        <v>6614236</v>
      </c>
      <c r="J81" s="20">
        <v>1600701</v>
      </c>
      <c r="K81" s="20">
        <v>1865379</v>
      </c>
      <c r="L81" s="20">
        <v>3544971</v>
      </c>
      <c r="M81" s="20">
        <v>7011051</v>
      </c>
      <c r="N81" s="20"/>
      <c r="O81" s="20"/>
      <c r="P81" s="20"/>
      <c r="Q81" s="20"/>
      <c r="R81" s="20"/>
      <c r="S81" s="20"/>
      <c r="T81" s="20"/>
      <c r="U81" s="20"/>
      <c r="V81" s="20">
        <v>13625287</v>
      </c>
      <c r="W81" s="20">
        <v>13638261</v>
      </c>
      <c r="X81" s="20"/>
      <c r="Y81" s="19"/>
      <c r="Z81" s="22">
        <v>28195224</v>
      </c>
    </row>
    <row r="82" spans="1:26" ht="13.5" hidden="1">
      <c r="A82" s="38" t="s">
        <v>116</v>
      </c>
      <c r="B82" s="18">
        <v>16552644</v>
      </c>
      <c r="C82" s="18"/>
      <c r="D82" s="19">
        <v>29480657</v>
      </c>
      <c r="E82" s="20">
        <v>29480657</v>
      </c>
      <c r="F82" s="20">
        <v>2346661</v>
      </c>
      <c r="G82" s="20">
        <v>2768400</v>
      </c>
      <c r="H82" s="20">
        <v>2153565</v>
      </c>
      <c r="I82" s="20">
        <v>7268626</v>
      </c>
      <c r="J82" s="20">
        <v>3612735</v>
      </c>
      <c r="K82" s="20">
        <v>1939709</v>
      </c>
      <c r="L82" s="20">
        <v>1446312</v>
      </c>
      <c r="M82" s="20">
        <v>6998756</v>
      </c>
      <c r="N82" s="20"/>
      <c r="O82" s="20"/>
      <c r="P82" s="20"/>
      <c r="Q82" s="20"/>
      <c r="R82" s="20"/>
      <c r="S82" s="20"/>
      <c r="T82" s="20"/>
      <c r="U82" s="20"/>
      <c r="V82" s="20">
        <v>14267382</v>
      </c>
      <c r="W82" s="20">
        <v>15245199</v>
      </c>
      <c r="X82" s="20"/>
      <c r="Y82" s="19"/>
      <c r="Z82" s="22">
        <v>29480657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9425116</v>
      </c>
      <c r="C84" s="27"/>
      <c r="D84" s="28">
        <v>6927143</v>
      </c>
      <c r="E84" s="29">
        <v>6927143</v>
      </c>
      <c r="F84" s="29">
        <v>189182</v>
      </c>
      <c r="G84" s="29">
        <v>97437</v>
      </c>
      <c r="H84" s="29">
        <v>119924</v>
      </c>
      <c r="I84" s="29">
        <v>406543</v>
      </c>
      <c r="J84" s="29">
        <v>1349460</v>
      </c>
      <c r="K84" s="29">
        <v>1395521</v>
      </c>
      <c r="L84" s="29">
        <v>1043079</v>
      </c>
      <c r="M84" s="29">
        <v>3788060</v>
      </c>
      <c r="N84" s="29"/>
      <c r="O84" s="29"/>
      <c r="P84" s="29"/>
      <c r="Q84" s="29"/>
      <c r="R84" s="29"/>
      <c r="S84" s="29"/>
      <c r="T84" s="29"/>
      <c r="U84" s="29"/>
      <c r="V84" s="29">
        <v>4194603</v>
      </c>
      <c r="W84" s="29">
        <v>3026103</v>
      </c>
      <c r="X84" s="29"/>
      <c r="Y84" s="28"/>
      <c r="Z84" s="30">
        <v>6927143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215712027</v>
      </c>
      <c r="C5" s="18">
        <v>0</v>
      </c>
      <c r="D5" s="58">
        <v>234998400</v>
      </c>
      <c r="E5" s="59">
        <v>234998400</v>
      </c>
      <c r="F5" s="59">
        <v>22460868</v>
      </c>
      <c r="G5" s="59">
        <v>18559403</v>
      </c>
      <c r="H5" s="59">
        <v>19120174</v>
      </c>
      <c r="I5" s="59">
        <v>60140445</v>
      </c>
      <c r="J5" s="59">
        <v>19284986</v>
      </c>
      <c r="K5" s="59">
        <v>19158919</v>
      </c>
      <c r="L5" s="59">
        <v>19168544</v>
      </c>
      <c r="M5" s="59">
        <v>57612449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117752894</v>
      </c>
      <c r="W5" s="59">
        <v>117499186</v>
      </c>
      <c r="X5" s="59">
        <v>253708</v>
      </c>
      <c r="Y5" s="60">
        <v>0.22</v>
      </c>
      <c r="Z5" s="61">
        <v>234998400</v>
      </c>
    </row>
    <row r="6" spans="1:26" ht="13.5">
      <c r="A6" s="57" t="s">
        <v>32</v>
      </c>
      <c r="B6" s="18">
        <v>590194473</v>
      </c>
      <c r="C6" s="18">
        <v>0</v>
      </c>
      <c r="D6" s="58">
        <v>613718100</v>
      </c>
      <c r="E6" s="59">
        <v>613718100</v>
      </c>
      <c r="F6" s="59">
        <v>50447389</v>
      </c>
      <c r="G6" s="59">
        <v>52022429</v>
      </c>
      <c r="H6" s="59">
        <v>53897482</v>
      </c>
      <c r="I6" s="59">
        <v>156367300</v>
      </c>
      <c r="J6" s="59">
        <v>52508962</v>
      </c>
      <c r="K6" s="59">
        <v>53750655</v>
      </c>
      <c r="L6" s="59">
        <v>54073250</v>
      </c>
      <c r="M6" s="59">
        <v>160332867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316700167</v>
      </c>
      <c r="W6" s="59">
        <v>308327812</v>
      </c>
      <c r="X6" s="59">
        <v>8372355</v>
      </c>
      <c r="Y6" s="60">
        <v>2.72</v>
      </c>
      <c r="Z6" s="61">
        <v>613718100</v>
      </c>
    </row>
    <row r="7" spans="1:26" ht="13.5">
      <c r="A7" s="57" t="s">
        <v>33</v>
      </c>
      <c r="B7" s="18">
        <v>30285425</v>
      </c>
      <c r="C7" s="18">
        <v>0</v>
      </c>
      <c r="D7" s="58">
        <v>21001000</v>
      </c>
      <c r="E7" s="59">
        <v>21001000</v>
      </c>
      <c r="F7" s="59">
        <v>487512</v>
      </c>
      <c r="G7" s="59">
        <v>1598766</v>
      </c>
      <c r="H7" s="59">
        <v>2721906</v>
      </c>
      <c r="I7" s="59">
        <v>4808184</v>
      </c>
      <c r="J7" s="59">
        <v>6911735</v>
      </c>
      <c r="K7" s="59">
        <v>2720981</v>
      </c>
      <c r="L7" s="59">
        <v>789918</v>
      </c>
      <c r="M7" s="59">
        <v>10422634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15230818</v>
      </c>
      <c r="W7" s="59">
        <v>8000492</v>
      </c>
      <c r="X7" s="59">
        <v>7230326</v>
      </c>
      <c r="Y7" s="60">
        <v>90.37</v>
      </c>
      <c r="Z7" s="61">
        <v>21001000</v>
      </c>
    </row>
    <row r="8" spans="1:26" ht="13.5">
      <c r="A8" s="57" t="s">
        <v>34</v>
      </c>
      <c r="B8" s="18">
        <v>116420944</v>
      </c>
      <c r="C8" s="18">
        <v>0</v>
      </c>
      <c r="D8" s="58">
        <v>130565953</v>
      </c>
      <c r="E8" s="59">
        <v>114217355</v>
      </c>
      <c r="F8" s="59">
        <v>40677681</v>
      </c>
      <c r="G8" s="59">
        <v>864377</v>
      </c>
      <c r="H8" s="59">
        <v>873184</v>
      </c>
      <c r="I8" s="59">
        <v>42415242</v>
      </c>
      <c r="J8" s="59">
        <v>1155255</v>
      </c>
      <c r="K8" s="59">
        <v>1353936</v>
      </c>
      <c r="L8" s="59">
        <v>34473010</v>
      </c>
      <c r="M8" s="59">
        <v>36982201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79397443</v>
      </c>
      <c r="W8" s="59">
        <v>60157408</v>
      </c>
      <c r="X8" s="59">
        <v>19240035</v>
      </c>
      <c r="Y8" s="60">
        <v>31.98</v>
      </c>
      <c r="Z8" s="61">
        <v>114217355</v>
      </c>
    </row>
    <row r="9" spans="1:26" ht="13.5">
      <c r="A9" s="57" t="s">
        <v>35</v>
      </c>
      <c r="B9" s="18">
        <v>120627721</v>
      </c>
      <c r="C9" s="18">
        <v>0</v>
      </c>
      <c r="D9" s="58">
        <v>79944300</v>
      </c>
      <c r="E9" s="59">
        <v>79944300</v>
      </c>
      <c r="F9" s="59">
        <v>5613690</v>
      </c>
      <c r="G9" s="59">
        <v>6202550</v>
      </c>
      <c r="H9" s="59">
        <v>6438556</v>
      </c>
      <c r="I9" s="59">
        <v>18254796</v>
      </c>
      <c r="J9" s="59">
        <v>5936760</v>
      </c>
      <c r="K9" s="59">
        <v>6587608</v>
      </c>
      <c r="L9" s="59">
        <v>7091750</v>
      </c>
      <c r="M9" s="59">
        <v>19616118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37870914</v>
      </c>
      <c r="W9" s="59">
        <v>38886932</v>
      </c>
      <c r="X9" s="59">
        <v>-1016018</v>
      </c>
      <c r="Y9" s="60">
        <v>-2.61</v>
      </c>
      <c r="Z9" s="61">
        <v>79944300</v>
      </c>
    </row>
    <row r="10" spans="1:26" ht="25.5">
      <c r="A10" s="62" t="s">
        <v>105</v>
      </c>
      <c r="B10" s="63">
        <f>SUM(B5:B9)</f>
        <v>1073240590</v>
      </c>
      <c r="C10" s="63">
        <f>SUM(C5:C9)</f>
        <v>0</v>
      </c>
      <c r="D10" s="64">
        <f aca="true" t="shared" si="0" ref="D10:Z10">SUM(D5:D9)</f>
        <v>1080227753</v>
      </c>
      <c r="E10" s="65">
        <f t="shared" si="0"/>
        <v>1063879155</v>
      </c>
      <c r="F10" s="65">
        <f t="shared" si="0"/>
        <v>119687140</v>
      </c>
      <c r="G10" s="65">
        <f t="shared" si="0"/>
        <v>79247525</v>
      </c>
      <c r="H10" s="65">
        <f t="shared" si="0"/>
        <v>83051302</v>
      </c>
      <c r="I10" s="65">
        <f t="shared" si="0"/>
        <v>281985967</v>
      </c>
      <c r="J10" s="65">
        <f t="shared" si="0"/>
        <v>85797698</v>
      </c>
      <c r="K10" s="65">
        <f t="shared" si="0"/>
        <v>83572099</v>
      </c>
      <c r="L10" s="65">
        <f t="shared" si="0"/>
        <v>115596472</v>
      </c>
      <c r="M10" s="65">
        <f t="shared" si="0"/>
        <v>284966269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566952236</v>
      </c>
      <c r="W10" s="65">
        <f t="shared" si="0"/>
        <v>532871830</v>
      </c>
      <c r="X10" s="65">
        <f t="shared" si="0"/>
        <v>34080406</v>
      </c>
      <c r="Y10" s="66">
        <f>+IF(W10&lt;&gt;0,(X10/W10)*100,0)</f>
        <v>6.395610366567886</v>
      </c>
      <c r="Z10" s="67">
        <f t="shared" si="0"/>
        <v>1063879155</v>
      </c>
    </row>
    <row r="11" spans="1:26" ht="13.5">
      <c r="A11" s="57" t="s">
        <v>36</v>
      </c>
      <c r="B11" s="18">
        <v>296535982</v>
      </c>
      <c r="C11" s="18">
        <v>0</v>
      </c>
      <c r="D11" s="58">
        <v>367024467</v>
      </c>
      <c r="E11" s="59">
        <v>367095419</v>
      </c>
      <c r="F11" s="59">
        <v>22778046</v>
      </c>
      <c r="G11" s="59">
        <v>29202746</v>
      </c>
      <c r="H11" s="59">
        <v>27474797</v>
      </c>
      <c r="I11" s="59">
        <v>79455589</v>
      </c>
      <c r="J11" s="59">
        <v>28012214</v>
      </c>
      <c r="K11" s="59">
        <v>43883802</v>
      </c>
      <c r="L11" s="59">
        <v>29549875</v>
      </c>
      <c r="M11" s="59">
        <v>101445891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180901480</v>
      </c>
      <c r="W11" s="59">
        <v>181044996</v>
      </c>
      <c r="X11" s="59">
        <v>-143516</v>
      </c>
      <c r="Y11" s="60">
        <v>-0.08</v>
      </c>
      <c r="Z11" s="61">
        <v>367095419</v>
      </c>
    </row>
    <row r="12" spans="1:26" ht="13.5">
      <c r="A12" s="57" t="s">
        <v>37</v>
      </c>
      <c r="B12" s="18">
        <v>10137691</v>
      </c>
      <c r="C12" s="18">
        <v>0</v>
      </c>
      <c r="D12" s="58">
        <v>10972260</v>
      </c>
      <c r="E12" s="59">
        <v>10972260</v>
      </c>
      <c r="F12" s="59">
        <v>847689</v>
      </c>
      <c r="G12" s="59">
        <v>847689</v>
      </c>
      <c r="H12" s="59">
        <v>847689</v>
      </c>
      <c r="I12" s="59">
        <v>2543067</v>
      </c>
      <c r="J12" s="59">
        <v>847689</v>
      </c>
      <c r="K12" s="59">
        <v>847689</v>
      </c>
      <c r="L12" s="59">
        <v>847689</v>
      </c>
      <c r="M12" s="59">
        <v>2543067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5086134</v>
      </c>
      <c r="W12" s="59">
        <v>5486130</v>
      </c>
      <c r="X12" s="59">
        <v>-399996</v>
      </c>
      <c r="Y12" s="60">
        <v>-7.29</v>
      </c>
      <c r="Z12" s="61">
        <v>10972260</v>
      </c>
    </row>
    <row r="13" spans="1:26" ht="13.5">
      <c r="A13" s="57" t="s">
        <v>106</v>
      </c>
      <c r="B13" s="18">
        <v>134400072</v>
      </c>
      <c r="C13" s="18">
        <v>0</v>
      </c>
      <c r="D13" s="58">
        <v>130362238</v>
      </c>
      <c r="E13" s="59">
        <v>130362238</v>
      </c>
      <c r="F13" s="59">
        <v>10863520</v>
      </c>
      <c r="G13" s="59">
        <v>10863520</v>
      </c>
      <c r="H13" s="59">
        <v>10863520</v>
      </c>
      <c r="I13" s="59">
        <v>32590560</v>
      </c>
      <c r="J13" s="59">
        <v>10864078</v>
      </c>
      <c r="K13" s="59">
        <v>10863520</v>
      </c>
      <c r="L13" s="59">
        <v>10863550</v>
      </c>
      <c r="M13" s="59">
        <v>32591148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65181708</v>
      </c>
      <c r="W13" s="59">
        <v>59257110</v>
      </c>
      <c r="X13" s="59">
        <v>5924598</v>
      </c>
      <c r="Y13" s="60">
        <v>10</v>
      </c>
      <c r="Z13" s="61">
        <v>130362238</v>
      </c>
    </row>
    <row r="14" spans="1:26" ht="13.5">
      <c r="A14" s="57" t="s">
        <v>38</v>
      </c>
      <c r="B14" s="18">
        <v>46128610</v>
      </c>
      <c r="C14" s="18">
        <v>0</v>
      </c>
      <c r="D14" s="58">
        <v>47834480</v>
      </c>
      <c r="E14" s="59">
        <v>47834480</v>
      </c>
      <c r="F14" s="59">
        <v>93532</v>
      </c>
      <c r="G14" s="59">
        <v>581572</v>
      </c>
      <c r="H14" s="59">
        <v>969484</v>
      </c>
      <c r="I14" s="59">
        <v>1644588</v>
      </c>
      <c r="J14" s="59">
        <v>2846187</v>
      </c>
      <c r="K14" s="59">
        <v>1008713</v>
      </c>
      <c r="L14" s="59">
        <v>12355203</v>
      </c>
      <c r="M14" s="59">
        <v>16210103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17854691</v>
      </c>
      <c r="W14" s="59">
        <v>23917240</v>
      </c>
      <c r="X14" s="59">
        <v>-6062549</v>
      </c>
      <c r="Y14" s="60">
        <v>-25.35</v>
      </c>
      <c r="Z14" s="61">
        <v>47834480</v>
      </c>
    </row>
    <row r="15" spans="1:26" ht="13.5">
      <c r="A15" s="57" t="s">
        <v>39</v>
      </c>
      <c r="B15" s="18">
        <v>263897863</v>
      </c>
      <c r="C15" s="18">
        <v>0</v>
      </c>
      <c r="D15" s="58">
        <v>296190096</v>
      </c>
      <c r="E15" s="59">
        <v>278437950</v>
      </c>
      <c r="F15" s="59">
        <v>709735</v>
      </c>
      <c r="G15" s="59">
        <v>30922906</v>
      </c>
      <c r="H15" s="59">
        <v>32544959</v>
      </c>
      <c r="I15" s="59">
        <v>64177600</v>
      </c>
      <c r="J15" s="59">
        <v>20605580</v>
      </c>
      <c r="K15" s="59">
        <v>22079858</v>
      </c>
      <c r="L15" s="59">
        <v>21909779</v>
      </c>
      <c r="M15" s="59">
        <v>64595217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128772817</v>
      </c>
      <c r="W15" s="59">
        <v>144759734</v>
      </c>
      <c r="X15" s="59">
        <v>-15986917</v>
      </c>
      <c r="Y15" s="60">
        <v>-11.04</v>
      </c>
      <c r="Z15" s="61">
        <v>278437950</v>
      </c>
    </row>
    <row r="16" spans="1:26" ht="13.5">
      <c r="A16" s="68" t="s">
        <v>40</v>
      </c>
      <c r="B16" s="18">
        <v>1800008</v>
      </c>
      <c r="C16" s="18">
        <v>0</v>
      </c>
      <c r="D16" s="58">
        <v>500000</v>
      </c>
      <c r="E16" s="59">
        <v>500000</v>
      </c>
      <c r="F16" s="59">
        <v>3235</v>
      </c>
      <c r="G16" s="59">
        <v>8235</v>
      </c>
      <c r="H16" s="59">
        <v>271235</v>
      </c>
      <c r="I16" s="59">
        <v>282705</v>
      </c>
      <c r="J16" s="59">
        <v>44735</v>
      </c>
      <c r="K16" s="59">
        <v>7971</v>
      </c>
      <c r="L16" s="59">
        <v>22771</v>
      </c>
      <c r="M16" s="59">
        <v>75477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358182</v>
      </c>
      <c r="W16" s="59">
        <v>249996</v>
      </c>
      <c r="X16" s="59">
        <v>108186</v>
      </c>
      <c r="Y16" s="60">
        <v>43.28</v>
      </c>
      <c r="Z16" s="61">
        <v>500000</v>
      </c>
    </row>
    <row r="17" spans="1:26" ht="13.5">
      <c r="A17" s="57" t="s">
        <v>41</v>
      </c>
      <c r="B17" s="18">
        <v>240552385</v>
      </c>
      <c r="C17" s="18">
        <v>0</v>
      </c>
      <c r="D17" s="58">
        <v>281361171</v>
      </c>
      <c r="E17" s="59">
        <v>282693767</v>
      </c>
      <c r="F17" s="59">
        <v>8407008</v>
      </c>
      <c r="G17" s="59">
        <v>17105037</v>
      </c>
      <c r="H17" s="59">
        <v>20551122</v>
      </c>
      <c r="I17" s="59">
        <v>46063167</v>
      </c>
      <c r="J17" s="59">
        <v>18669180</v>
      </c>
      <c r="K17" s="59">
        <v>21892331</v>
      </c>
      <c r="L17" s="59">
        <v>25232668</v>
      </c>
      <c r="M17" s="59">
        <v>65794179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111857346</v>
      </c>
      <c r="W17" s="59">
        <v>138983499</v>
      </c>
      <c r="X17" s="59">
        <v>-27126153</v>
      </c>
      <c r="Y17" s="60">
        <v>-19.52</v>
      </c>
      <c r="Z17" s="61">
        <v>282693767</v>
      </c>
    </row>
    <row r="18" spans="1:26" ht="13.5">
      <c r="A18" s="69" t="s">
        <v>42</v>
      </c>
      <c r="B18" s="70">
        <f>SUM(B11:B17)</f>
        <v>993452611</v>
      </c>
      <c r="C18" s="70">
        <f>SUM(C11:C17)</f>
        <v>0</v>
      </c>
      <c r="D18" s="71">
        <f aca="true" t="shared" si="1" ref="D18:Z18">SUM(D11:D17)</f>
        <v>1134244712</v>
      </c>
      <c r="E18" s="72">
        <f t="shared" si="1"/>
        <v>1117896114</v>
      </c>
      <c r="F18" s="72">
        <f t="shared" si="1"/>
        <v>43702765</v>
      </c>
      <c r="G18" s="72">
        <f t="shared" si="1"/>
        <v>89531705</v>
      </c>
      <c r="H18" s="72">
        <f t="shared" si="1"/>
        <v>93522806</v>
      </c>
      <c r="I18" s="72">
        <f t="shared" si="1"/>
        <v>226757276</v>
      </c>
      <c r="J18" s="72">
        <f t="shared" si="1"/>
        <v>81889663</v>
      </c>
      <c r="K18" s="72">
        <f t="shared" si="1"/>
        <v>100583884</v>
      </c>
      <c r="L18" s="72">
        <f t="shared" si="1"/>
        <v>100781535</v>
      </c>
      <c r="M18" s="72">
        <f t="shared" si="1"/>
        <v>283255082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510012358</v>
      </c>
      <c r="W18" s="72">
        <f t="shared" si="1"/>
        <v>553698705</v>
      </c>
      <c r="X18" s="72">
        <f t="shared" si="1"/>
        <v>-43686347</v>
      </c>
      <c r="Y18" s="66">
        <f>+IF(W18&lt;&gt;0,(X18/W18)*100,0)</f>
        <v>-7.889913161346477</v>
      </c>
      <c r="Z18" s="73">
        <f t="shared" si="1"/>
        <v>1117896114</v>
      </c>
    </row>
    <row r="19" spans="1:26" ht="13.5">
      <c r="A19" s="69" t="s">
        <v>43</v>
      </c>
      <c r="B19" s="74">
        <f>+B10-B18</f>
        <v>79787979</v>
      </c>
      <c r="C19" s="74">
        <f>+C10-C18</f>
        <v>0</v>
      </c>
      <c r="D19" s="75">
        <f aca="true" t="shared" si="2" ref="D19:Z19">+D10-D18</f>
        <v>-54016959</v>
      </c>
      <c r="E19" s="76">
        <f t="shared" si="2"/>
        <v>-54016959</v>
      </c>
      <c r="F19" s="76">
        <f t="shared" si="2"/>
        <v>75984375</v>
      </c>
      <c r="G19" s="76">
        <f t="shared" si="2"/>
        <v>-10284180</v>
      </c>
      <c r="H19" s="76">
        <f t="shared" si="2"/>
        <v>-10471504</v>
      </c>
      <c r="I19" s="76">
        <f t="shared" si="2"/>
        <v>55228691</v>
      </c>
      <c r="J19" s="76">
        <f t="shared" si="2"/>
        <v>3908035</v>
      </c>
      <c r="K19" s="76">
        <f t="shared" si="2"/>
        <v>-17011785</v>
      </c>
      <c r="L19" s="76">
        <f t="shared" si="2"/>
        <v>14814937</v>
      </c>
      <c r="M19" s="76">
        <f t="shared" si="2"/>
        <v>1711187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56939878</v>
      </c>
      <c r="W19" s="76">
        <f>IF(E10=E18,0,W10-W18)</f>
        <v>-20826875</v>
      </c>
      <c r="X19" s="76">
        <f t="shared" si="2"/>
        <v>77766753</v>
      </c>
      <c r="Y19" s="77">
        <f>+IF(W19&lt;&gt;0,(X19/W19)*100,0)</f>
        <v>-373.3961672118357</v>
      </c>
      <c r="Z19" s="78">
        <f t="shared" si="2"/>
        <v>-54016959</v>
      </c>
    </row>
    <row r="20" spans="1:26" ht="13.5">
      <c r="A20" s="57" t="s">
        <v>44</v>
      </c>
      <c r="B20" s="18">
        <v>64247852</v>
      </c>
      <c r="C20" s="18">
        <v>0</v>
      </c>
      <c r="D20" s="58">
        <v>61968297</v>
      </c>
      <c r="E20" s="59">
        <v>73841134</v>
      </c>
      <c r="F20" s="59">
        <v>0</v>
      </c>
      <c r="G20" s="59">
        <v>101051</v>
      </c>
      <c r="H20" s="59">
        <v>2942273</v>
      </c>
      <c r="I20" s="59">
        <v>3043324</v>
      </c>
      <c r="J20" s="59">
        <v>636774</v>
      </c>
      <c r="K20" s="59">
        <v>1017781</v>
      </c>
      <c r="L20" s="59">
        <v>7829853</v>
      </c>
      <c r="M20" s="59">
        <v>9484408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12527732</v>
      </c>
      <c r="W20" s="59">
        <v>22429582</v>
      </c>
      <c r="X20" s="59">
        <v>-9901850</v>
      </c>
      <c r="Y20" s="60">
        <v>-44.15</v>
      </c>
      <c r="Z20" s="61">
        <v>73841134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144035831</v>
      </c>
      <c r="C22" s="85">
        <f>SUM(C19:C21)</f>
        <v>0</v>
      </c>
      <c r="D22" s="86">
        <f aca="true" t="shared" si="3" ref="D22:Z22">SUM(D19:D21)</f>
        <v>7951338</v>
      </c>
      <c r="E22" s="87">
        <f t="shared" si="3"/>
        <v>19824175</v>
      </c>
      <c r="F22" s="87">
        <f t="shared" si="3"/>
        <v>75984375</v>
      </c>
      <c r="G22" s="87">
        <f t="shared" si="3"/>
        <v>-10183129</v>
      </c>
      <c r="H22" s="87">
        <f t="shared" si="3"/>
        <v>-7529231</v>
      </c>
      <c r="I22" s="87">
        <f t="shared" si="3"/>
        <v>58272015</v>
      </c>
      <c r="J22" s="87">
        <f t="shared" si="3"/>
        <v>4544809</v>
      </c>
      <c r="K22" s="87">
        <f t="shared" si="3"/>
        <v>-15994004</v>
      </c>
      <c r="L22" s="87">
        <f t="shared" si="3"/>
        <v>22644790</v>
      </c>
      <c r="M22" s="87">
        <f t="shared" si="3"/>
        <v>11195595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69467610</v>
      </c>
      <c r="W22" s="87">
        <f t="shared" si="3"/>
        <v>1602707</v>
      </c>
      <c r="X22" s="87">
        <f t="shared" si="3"/>
        <v>67864903</v>
      </c>
      <c r="Y22" s="88">
        <f>+IF(W22&lt;&gt;0,(X22/W22)*100,0)</f>
        <v>4234.3923749007145</v>
      </c>
      <c r="Z22" s="89">
        <f t="shared" si="3"/>
        <v>19824175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144035831</v>
      </c>
      <c r="C24" s="74">
        <f>SUM(C22:C23)</f>
        <v>0</v>
      </c>
      <c r="D24" s="75">
        <f aca="true" t="shared" si="4" ref="D24:Z24">SUM(D22:D23)</f>
        <v>7951338</v>
      </c>
      <c r="E24" s="76">
        <f t="shared" si="4"/>
        <v>19824175</v>
      </c>
      <c r="F24" s="76">
        <f t="shared" si="4"/>
        <v>75984375</v>
      </c>
      <c r="G24" s="76">
        <f t="shared" si="4"/>
        <v>-10183129</v>
      </c>
      <c r="H24" s="76">
        <f t="shared" si="4"/>
        <v>-7529231</v>
      </c>
      <c r="I24" s="76">
        <f t="shared" si="4"/>
        <v>58272015</v>
      </c>
      <c r="J24" s="76">
        <f t="shared" si="4"/>
        <v>4544809</v>
      </c>
      <c r="K24" s="76">
        <f t="shared" si="4"/>
        <v>-15994004</v>
      </c>
      <c r="L24" s="76">
        <f t="shared" si="4"/>
        <v>22644790</v>
      </c>
      <c r="M24" s="76">
        <f t="shared" si="4"/>
        <v>11195595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69467610</v>
      </c>
      <c r="W24" s="76">
        <f t="shared" si="4"/>
        <v>1602707</v>
      </c>
      <c r="X24" s="76">
        <f t="shared" si="4"/>
        <v>67864903</v>
      </c>
      <c r="Y24" s="77">
        <f>+IF(W24&lt;&gt;0,(X24/W24)*100,0)</f>
        <v>4234.3923749007145</v>
      </c>
      <c r="Z24" s="78">
        <f t="shared" si="4"/>
        <v>19824175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105207402</v>
      </c>
      <c r="C27" s="21">
        <v>0</v>
      </c>
      <c r="D27" s="98">
        <v>194237061</v>
      </c>
      <c r="E27" s="99">
        <v>209109898</v>
      </c>
      <c r="F27" s="99">
        <v>531470</v>
      </c>
      <c r="G27" s="99">
        <v>1818242</v>
      </c>
      <c r="H27" s="99">
        <v>5556958</v>
      </c>
      <c r="I27" s="99">
        <v>7906670</v>
      </c>
      <c r="J27" s="99">
        <v>4200058</v>
      </c>
      <c r="K27" s="99">
        <v>9412174</v>
      </c>
      <c r="L27" s="99">
        <v>13352543</v>
      </c>
      <c r="M27" s="99">
        <v>26964775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34871445</v>
      </c>
      <c r="W27" s="99">
        <v>104554949</v>
      </c>
      <c r="X27" s="99">
        <v>-69683504</v>
      </c>
      <c r="Y27" s="100">
        <v>-66.65</v>
      </c>
      <c r="Z27" s="101">
        <v>209109898</v>
      </c>
    </row>
    <row r="28" spans="1:26" ht="13.5">
      <c r="A28" s="102" t="s">
        <v>44</v>
      </c>
      <c r="B28" s="18">
        <v>64267231</v>
      </c>
      <c r="C28" s="18">
        <v>0</v>
      </c>
      <c r="D28" s="58">
        <v>62068297</v>
      </c>
      <c r="E28" s="59">
        <v>73941134</v>
      </c>
      <c r="F28" s="59">
        <v>0</v>
      </c>
      <c r="G28" s="59">
        <v>101051</v>
      </c>
      <c r="H28" s="59">
        <v>2942273</v>
      </c>
      <c r="I28" s="59">
        <v>3043324</v>
      </c>
      <c r="J28" s="59">
        <v>636774</v>
      </c>
      <c r="K28" s="59">
        <v>1017781</v>
      </c>
      <c r="L28" s="59">
        <v>7829853</v>
      </c>
      <c r="M28" s="59">
        <v>9484408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12527732</v>
      </c>
      <c r="W28" s="59">
        <v>36970567</v>
      </c>
      <c r="X28" s="59">
        <v>-24442835</v>
      </c>
      <c r="Y28" s="60">
        <v>-66.11</v>
      </c>
      <c r="Z28" s="61">
        <v>73941134</v>
      </c>
    </row>
    <row r="29" spans="1:26" ht="13.5">
      <c r="A29" s="57" t="s">
        <v>110</v>
      </c>
      <c r="B29" s="18">
        <v>4372435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19199224</v>
      </c>
      <c r="C30" s="18">
        <v>0</v>
      </c>
      <c r="D30" s="58">
        <v>68650066</v>
      </c>
      <c r="E30" s="59">
        <v>68650066</v>
      </c>
      <c r="F30" s="59">
        <v>506133</v>
      </c>
      <c r="G30" s="59">
        <v>964130</v>
      </c>
      <c r="H30" s="59">
        <v>1367031</v>
      </c>
      <c r="I30" s="59">
        <v>2837294</v>
      </c>
      <c r="J30" s="59">
        <v>1046655</v>
      </c>
      <c r="K30" s="59">
        <v>2536209</v>
      </c>
      <c r="L30" s="59">
        <v>568230</v>
      </c>
      <c r="M30" s="59">
        <v>4151094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6988388</v>
      </c>
      <c r="W30" s="59">
        <v>34325033</v>
      </c>
      <c r="X30" s="59">
        <v>-27336645</v>
      </c>
      <c r="Y30" s="60">
        <v>-79.64</v>
      </c>
      <c r="Z30" s="61">
        <v>68650066</v>
      </c>
    </row>
    <row r="31" spans="1:26" ht="13.5">
      <c r="A31" s="57" t="s">
        <v>49</v>
      </c>
      <c r="B31" s="18">
        <v>17368512</v>
      </c>
      <c r="C31" s="18">
        <v>0</v>
      </c>
      <c r="D31" s="58">
        <v>63518698</v>
      </c>
      <c r="E31" s="59">
        <v>66518698</v>
      </c>
      <c r="F31" s="59">
        <v>25337</v>
      </c>
      <c r="G31" s="59">
        <v>753061</v>
      </c>
      <c r="H31" s="59">
        <v>1247654</v>
      </c>
      <c r="I31" s="59">
        <v>2026052</v>
      </c>
      <c r="J31" s="59">
        <v>2516627</v>
      </c>
      <c r="K31" s="59">
        <v>5858183</v>
      </c>
      <c r="L31" s="59">
        <v>4954461</v>
      </c>
      <c r="M31" s="59">
        <v>13329271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15355323</v>
      </c>
      <c r="W31" s="59">
        <v>33259349</v>
      </c>
      <c r="X31" s="59">
        <v>-17904026</v>
      </c>
      <c r="Y31" s="60">
        <v>-53.83</v>
      </c>
      <c r="Z31" s="61">
        <v>66518698</v>
      </c>
    </row>
    <row r="32" spans="1:26" ht="13.5">
      <c r="A32" s="69" t="s">
        <v>50</v>
      </c>
      <c r="B32" s="21">
        <f>SUM(B28:B31)</f>
        <v>105207402</v>
      </c>
      <c r="C32" s="21">
        <f>SUM(C28:C31)</f>
        <v>0</v>
      </c>
      <c r="D32" s="98">
        <f aca="true" t="shared" si="5" ref="D32:Z32">SUM(D28:D31)</f>
        <v>194237061</v>
      </c>
      <c r="E32" s="99">
        <f t="shared" si="5"/>
        <v>209109898</v>
      </c>
      <c r="F32" s="99">
        <f t="shared" si="5"/>
        <v>531470</v>
      </c>
      <c r="G32" s="99">
        <f t="shared" si="5"/>
        <v>1818242</v>
      </c>
      <c r="H32" s="99">
        <f t="shared" si="5"/>
        <v>5556958</v>
      </c>
      <c r="I32" s="99">
        <f t="shared" si="5"/>
        <v>7906670</v>
      </c>
      <c r="J32" s="99">
        <f t="shared" si="5"/>
        <v>4200056</v>
      </c>
      <c r="K32" s="99">
        <f t="shared" si="5"/>
        <v>9412173</v>
      </c>
      <c r="L32" s="99">
        <f t="shared" si="5"/>
        <v>13352544</v>
      </c>
      <c r="M32" s="99">
        <f t="shared" si="5"/>
        <v>26964773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34871443</v>
      </c>
      <c r="W32" s="99">
        <f t="shared" si="5"/>
        <v>104554949</v>
      </c>
      <c r="X32" s="99">
        <f t="shared" si="5"/>
        <v>-69683506</v>
      </c>
      <c r="Y32" s="100">
        <f>+IF(W32&lt;&gt;0,(X32/W32)*100,0)</f>
        <v>-66.64773563229417</v>
      </c>
      <c r="Z32" s="101">
        <f t="shared" si="5"/>
        <v>209109898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641418124</v>
      </c>
      <c r="C35" s="18">
        <v>0</v>
      </c>
      <c r="D35" s="58">
        <v>523716565</v>
      </c>
      <c r="E35" s="59">
        <v>615441554</v>
      </c>
      <c r="F35" s="59">
        <v>716523885</v>
      </c>
      <c r="G35" s="59">
        <v>687615546</v>
      </c>
      <c r="H35" s="59">
        <v>710724223</v>
      </c>
      <c r="I35" s="59">
        <v>710724223</v>
      </c>
      <c r="J35" s="59">
        <v>681644794</v>
      </c>
      <c r="K35" s="59">
        <v>660624099</v>
      </c>
      <c r="L35" s="59">
        <v>669226839</v>
      </c>
      <c r="M35" s="59">
        <v>669226839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669226839</v>
      </c>
      <c r="W35" s="59">
        <v>307720777</v>
      </c>
      <c r="X35" s="59">
        <v>361506062</v>
      </c>
      <c r="Y35" s="60">
        <v>117.48</v>
      </c>
      <c r="Z35" s="61">
        <v>615441554</v>
      </c>
    </row>
    <row r="36" spans="1:26" ht="13.5">
      <c r="A36" s="57" t="s">
        <v>53</v>
      </c>
      <c r="B36" s="18">
        <v>3635627334</v>
      </c>
      <c r="C36" s="18">
        <v>0</v>
      </c>
      <c r="D36" s="58">
        <v>3718075287</v>
      </c>
      <c r="E36" s="59">
        <v>3732948124</v>
      </c>
      <c r="F36" s="59">
        <v>3708519897</v>
      </c>
      <c r="G36" s="59">
        <v>3617499398</v>
      </c>
      <c r="H36" s="59">
        <v>3637424464</v>
      </c>
      <c r="I36" s="59">
        <v>3637424464</v>
      </c>
      <c r="J36" s="59">
        <v>3606483908</v>
      </c>
      <c r="K36" s="59">
        <v>3605410902</v>
      </c>
      <c r="L36" s="59">
        <v>3608040215</v>
      </c>
      <c r="M36" s="59">
        <v>3608040215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3608040215</v>
      </c>
      <c r="W36" s="59">
        <v>1866474062</v>
      </c>
      <c r="X36" s="59">
        <v>1741566153</v>
      </c>
      <c r="Y36" s="60">
        <v>93.31</v>
      </c>
      <c r="Z36" s="61">
        <v>3732948124</v>
      </c>
    </row>
    <row r="37" spans="1:26" ht="13.5">
      <c r="A37" s="57" t="s">
        <v>54</v>
      </c>
      <c r="B37" s="18">
        <v>220579530</v>
      </c>
      <c r="C37" s="18">
        <v>0</v>
      </c>
      <c r="D37" s="58">
        <v>215150862</v>
      </c>
      <c r="E37" s="59">
        <v>215150862</v>
      </c>
      <c r="F37" s="59">
        <v>297306410</v>
      </c>
      <c r="G37" s="59">
        <v>179603867</v>
      </c>
      <c r="H37" s="59">
        <v>229361060</v>
      </c>
      <c r="I37" s="59">
        <v>229361060</v>
      </c>
      <c r="J37" s="59">
        <v>170091490</v>
      </c>
      <c r="K37" s="59">
        <v>163733871</v>
      </c>
      <c r="L37" s="59">
        <v>160667621</v>
      </c>
      <c r="M37" s="59">
        <v>160667621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160667621</v>
      </c>
      <c r="W37" s="59">
        <v>107575431</v>
      </c>
      <c r="X37" s="59">
        <v>53092190</v>
      </c>
      <c r="Y37" s="60">
        <v>49.35</v>
      </c>
      <c r="Z37" s="61">
        <v>215150862</v>
      </c>
    </row>
    <row r="38" spans="1:26" ht="13.5">
      <c r="A38" s="57" t="s">
        <v>55</v>
      </c>
      <c r="B38" s="18">
        <v>613708327</v>
      </c>
      <c r="C38" s="18">
        <v>0</v>
      </c>
      <c r="D38" s="58">
        <v>673453741</v>
      </c>
      <c r="E38" s="59">
        <v>673453741</v>
      </c>
      <c r="F38" s="59">
        <v>635511364</v>
      </c>
      <c r="G38" s="59">
        <v>614433249</v>
      </c>
      <c r="H38" s="59">
        <v>614478355</v>
      </c>
      <c r="I38" s="59">
        <v>614478355</v>
      </c>
      <c r="J38" s="59">
        <v>608771040</v>
      </c>
      <c r="K38" s="59">
        <v>608355920</v>
      </c>
      <c r="L38" s="59">
        <v>600529826</v>
      </c>
      <c r="M38" s="59">
        <v>600529826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600529826</v>
      </c>
      <c r="W38" s="59">
        <v>336726871</v>
      </c>
      <c r="X38" s="59">
        <v>263802955</v>
      </c>
      <c r="Y38" s="60">
        <v>78.34</v>
      </c>
      <c r="Z38" s="61">
        <v>673453741</v>
      </c>
    </row>
    <row r="39" spans="1:26" ht="13.5">
      <c r="A39" s="57" t="s">
        <v>56</v>
      </c>
      <c r="B39" s="18">
        <v>3442757601</v>
      </c>
      <c r="C39" s="18">
        <v>0</v>
      </c>
      <c r="D39" s="58">
        <v>3353187249</v>
      </c>
      <c r="E39" s="59">
        <v>3459785075</v>
      </c>
      <c r="F39" s="59">
        <v>3492226008</v>
      </c>
      <c r="G39" s="59">
        <v>3511077828</v>
      </c>
      <c r="H39" s="59">
        <v>3504309272</v>
      </c>
      <c r="I39" s="59">
        <v>3504309272</v>
      </c>
      <c r="J39" s="59">
        <v>3509266172</v>
      </c>
      <c r="K39" s="59">
        <v>3493945210</v>
      </c>
      <c r="L39" s="59">
        <v>3516069607</v>
      </c>
      <c r="M39" s="59">
        <v>3516069607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3516069607</v>
      </c>
      <c r="W39" s="59">
        <v>1729892538</v>
      </c>
      <c r="X39" s="59">
        <v>1786177069</v>
      </c>
      <c r="Y39" s="60">
        <v>103.25</v>
      </c>
      <c r="Z39" s="61">
        <v>3459785075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242444807</v>
      </c>
      <c r="C42" s="18">
        <v>0</v>
      </c>
      <c r="D42" s="58">
        <v>175189904</v>
      </c>
      <c r="E42" s="59">
        <v>187062740</v>
      </c>
      <c r="F42" s="59">
        <v>92707520</v>
      </c>
      <c r="G42" s="59">
        <v>-21159134</v>
      </c>
      <c r="H42" s="59">
        <v>25260154</v>
      </c>
      <c r="I42" s="59">
        <v>96808540</v>
      </c>
      <c r="J42" s="59">
        <v>-15209028</v>
      </c>
      <c r="K42" s="59">
        <v>-14867795</v>
      </c>
      <c r="L42" s="59">
        <v>7947071</v>
      </c>
      <c r="M42" s="59">
        <v>-22129752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74678788</v>
      </c>
      <c r="W42" s="59">
        <v>79297979</v>
      </c>
      <c r="X42" s="59">
        <v>-4619191</v>
      </c>
      <c r="Y42" s="60">
        <v>-5.83</v>
      </c>
      <c r="Z42" s="61">
        <v>187062740</v>
      </c>
    </row>
    <row r="43" spans="1:26" ht="13.5">
      <c r="A43" s="57" t="s">
        <v>59</v>
      </c>
      <c r="B43" s="18">
        <v>-28746704</v>
      </c>
      <c r="C43" s="18">
        <v>0</v>
      </c>
      <c r="D43" s="58">
        <v>-201351261</v>
      </c>
      <c r="E43" s="59">
        <v>-216224098</v>
      </c>
      <c r="F43" s="59">
        <v>-1210754</v>
      </c>
      <c r="G43" s="59">
        <v>-2233078</v>
      </c>
      <c r="H43" s="59">
        <v>-5557086</v>
      </c>
      <c r="I43" s="59">
        <v>-9000918</v>
      </c>
      <c r="J43" s="59">
        <v>-4694350</v>
      </c>
      <c r="K43" s="59">
        <v>-9822291</v>
      </c>
      <c r="L43" s="59">
        <v>-14192042</v>
      </c>
      <c r="M43" s="59">
        <v>-28708683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-37709601</v>
      </c>
      <c r="W43" s="59">
        <v>-64004107</v>
      </c>
      <c r="X43" s="59">
        <v>26294506</v>
      </c>
      <c r="Y43" s="60">
        <v>-41.08</v>
      </c>
      <c r="Z43" s="61">
        <v>-216224098</v>
      </c>
    </row>
    <row r="44" spans="1:26" ht="13.5">
      <c r="A44" s="57" t="s">
        <v>60</v>
      </c>
      <c r="B44" s="18">
        <v>1454593</v>
      </c>
      <c r="C44" s="18">
        <v>0</v>
      </c>
      <c r="D44" s="58">
        <v>23944133</v>
      </c>
      <c r="E44" s="59">
        <v>23944133</v>
      </c>
      <c r="F44" s="59">
        <v>-766589</v>
      </c>
      <c r="G44" s="59">
        <v>-16361618</v>
      </c>
      <c r="H44" s="59">
        <v>-759564</v>
      </c>
      <c r="I44" s="59">
        <v>-17887771</v>
      </c>
      <c r="J44" s="59">
        <v>-6295571</v>
      </c>
      <c r="K44" s="59">
        <v>-1352782</v>
      </c>
      <c r="L44" s="59">
        <v>9996500</v>
      </c>
      <c r="M44" s="59">
        <v>2348147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-15539624</v>
      </c>
      <c r="W44" s="59">
        <v>-14276209</v>
      </c>
      <c r="X44" s="59">
        <v>-1263415</v>
      </c>
      <c r="Y44" s="60">
        <v>8.85</v>
      </c>
      <c r="Z44" s="61">
        <v>23944133</v>
      </c>
    </row>
    <row r="45" spans="1:26" ht="13.5">
      <c r="A45" s="69" t="s">
        <v>61</v>
      </c>
      <c r="B45" s="21">
        <v>474967328</v>
      </c>
      <c r="C45" s="21">
        <v>0</v>
      </c>
      <c r="D45" s="98">
        <v>380242337</v>
      </c>
      <c r="E45" s="99">
        <v>471967325</v>
      </c>
      <c r="F45" s="99">
        <v>565697505</v>
      </c>
      <c r="G45" s="99">
        <v>525943675</v>
      </c>
      <c r="H45" s="99">
        <v>544887179</v>
      </c>
      <c r="I45" s="99">
        <v>544887179</v>
      </c>
      <c r="J45" s="99">
        <v>518688230</v>
      </c>
      <c r="K45" s="99">
        <v>492645362</v>
      </c>
      <c r="L45" s="99">
        <v>496396891</v>
      </c>
      <c r="M45" s="99">
        <v>496396891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496396891</v>
      </c>
      <c r="W45" s="99">
        <v>478202213</v>
      </c>
      <c r="X45" s="99">
        <v>18194678</v>
      </c>
      <c r="Y45" s="100">
        <v>3.8</v>
      </c>
      <c r="Z45" s="101">
        <v>471967325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65947800</v>
      </c>
      <c r="C49" s="51">
        <v>0</v>
      </c>
      <c r="D49" s="128">
        <v>2647086</v>
      </c>
      <c r="E49" s="53">
        <v>1388890</v>
      </c>
      <c r="F49" s="53">
        <v>0</v>
      </c>
      <c r="G49" s="53">
        <v>0</v>
      </c>
      <c r="H49" s="53">
        <v>0</v>
      </c>
      <c r="I49" s="53">
        <v>1210857</v>
      </c>
      <c r="J49" s="53">
        <v>0</v>
      </c>
      <c r="K49" s="53">
        <v>0</v>
      </c>
      <c r="L49" s="53">
        <v>0</v>
      </c>
      <c r="M49" s="53">
        <v>666499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704533</v>
      </c>
      <c r="W49" s="53">
        <v>3255426</v>
      </c>
      <c r="X49" s="53">
        <v>22288563</v>
      </c>
      <c r="Y49" s="53">
        <v>98109654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3844167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3844167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99.77582362231422</v>
      </c>
      <c r="C58" s="5">
        <f>IF(C67=0,0,+(C76/C67)*100)</f>
        <v>0</v>
      </c>
      <c r="D58" s="6">
        <f aca="true" t="shared" si="6" ref="D58:Z58">IF(D67=0,0,+(D76/D67)*100)</f>
        <v>99.34587986037342</v>
      </c>
      <c r="E58" s="7">
        <f t="shared" si="6"/>
        <v>99.34587986037342</v>
      </c>
      <c r="F58" s="7">
        <f t="shared" si="6"/>
        <v>100</v>
      </c>
      <c r="G58" s="7">
        <f t="shared" si="6"/>
        <v>96.42803514232767</v>
      </c>
      <c r="H58" s="7">
        <f t="shared" si="6"/>
        <v>100.00000136352855</v>
      </c>
      <c r="I58" s="7">
        <f t="shared" si="6"/>
        <v>98.83562742010736</v>
      </c>
      <c r="J58" s="7">
        <f t="shared" si="6"/>
        <v>104.32763589080416</v>
      </c>
      <c r="K58" s="7">
        <f t="shared" si="6"/>
        <v>95.11611376601134</v>
      </c>
      <c r="L58" s="7">
        <f t="shared" si="6"/>
        <v>99.95647262537564</v>
      </c>
      <c r="M58" s="7">
        <f t="shared" si="6"/>
        <v>99.77707498504991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99.30796973967037</v>
      </c>
      <c r="W58" s="7">
        <f t="shared" si="6"/>
        <v>99.3481157448085</v>
      </c>
      <c r="X58" s="7">
        <f t="shared" si="6"/>
        <v>0</v>
      </c>
      <c r="Y58" s="7">
        <f t="shared" si="6"/>
        <v>0</v>
      </c>
      <c r="Z58" s="8">
        <f t="shared" si="6"/>
        <v>99.34587986037342</v>
      </c>
    </row>
    <row r="59" spans="1:26" ht="13.5">
      <c r="A59" s="36" t="s">
        <v>31</v>
      </c>
      <c r="B59" s="9">
        <f aca="true" t="shared" si="7" ref="B59:Z66">IF(B68=0,0,+(B77/B68)*100)</f>
        <v>99.53737893881221</v>
      </c>
      <c r="C59" s="9">
        <f t="shared" si="7"/>
        <v>0</v>
      </c>
      <c r="D59" s="2">
        <f t="shared" si="7"/>
        <v>99.34299850552173</v>
      </c>
      <c r="E59" s="10">
        <f t="shared" si="7"/>
        <v>99.34299850552173</v>
      </c>
      <c r="F59" s="10">
        <f t="shared" si="7"/>
        <v>100</v>
      </c>
      <c r="G59" s="10">
        <f t="shared" si="7"/>
        <v>51.66572437701794</v>
      </c>
      <c r="H59" s="10">
        <f t="shared" si="7"/>
        <v>100</v>
      </c>
      <c r="I59" s="10">
        <f t="shared" si="7"/>
        <v>85.08399297677295</v>
      </c>
      <c r="J59" s="10">
        <f t="shared" si="7"/>
        <v>76.60197419899605</v>
      </c>
      <c r="K59" s="10">
        <f t="shared" si="7"/>
        <v>71.99959454914968</v>
      </c>
      <c r="L59" s="10">
        <f t="shared" si="7"/>
        <v>193.24890821128616</v>
      </c>
      <c r="M59" s="10">
        <f t="shared" si="7"/>
        <v>113.8816820649301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99.17371372630554</v>
      </c>
      <c r="W59" s="10">
        <f t="shared" si="7"/>
        <v>99.34541078437769</v>
      </c>
      <c r="X59" s="10">
        <f t="shared" si="7"/>
        <v>0</v>
      </c>
      <c r="Y59" s="10">
        <f t="shared" si="7"/>
        <v>0</v>
      </c>
      <c r="Z59" s="11">
        <f t="shared" si="7"/>
        <v>99.34299850552173</v>
      </c>
    </row>
    <row r="60" spans="1:26" ht="13.5">
      <c r="A60" s="37" t="s">
        <v>32</v>
      </c>
      <c r="B60" s="12">
        <f t="shared" si="7"/>
        <v>99.8676395602234</v>
      </c>
      <c r="C60" s="12">
        <f t="shared" si="7"/>
        <v>0</v>
      </c>
      <c r="D60" s="3">
        <f t="shared" si="7"/>
        <v>99.34303958120185</v>
      </c>
      <c r="E60" s="13">
        <f t="shared" si="7"/>
        <v>99.34303958120185</v>
      </c>
      <c r="F60" s="13">
        <f t="shared" si="7"/>
        <v>100</v>
      </c>
      <c r="G60" s="13">
        <f t="shared" si="7"/>
        <v>112.37656550023839</v>
      </c>
      <c r="H60" s="13">
        <f t="shared" si="7"/>
        <v>100.00000185537425</v>
      </c>
      <c r="I60" s="13">
        <f t="shared" si="7"/>
        <v>104.1176070700204</v>
      </c>
      <c r="J60" s="13">
        <f t="shared" si="7"/>
        <v>114.53727079960179</v>
      </c>
      <c r="K60" s="13">
        <f t="shared" si="7"/>
        <v>103.32543110404887</v>
      </c>
      <c r="L60" s="13">
        <f t="shared" si="7"/>
        <v>66.88475355189489</v>
      </c>
      <c r="M60" s="13">
        <f t="shared" si="7"/>
        <v>94.70746132170143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99.35361953882392</v>
      </c>
      <c r="W60" s="13">
        <f t="shared" si="7"/>
        <v>99.34523519402784</v>
      </c>
      <c r="X60" s="13">
        <f t="shared" si="7"/>
        <v>0</v>
      </c>
      <c r="Y60" s="13">
        <f t="shared" si="7"/>
        <v>0</v>
      </c>
      <c r="Z60" s="14">
        <f t="shared" si="7"/>
        <v>99.34303958120185</v>
      </c>
    </row>
    <row r="61" spans="1:26" ht="13.5">
      <c r="A61" s="38" t="s">
        <v>113</v>
      </c>
      <c r="B61" s="12">
        <f t="shared" si="7"/>
        <v>99.8676396029729</v>
      </c>
      <c r="C61" s="12">
        <f t="shared" si="7"/>
        <v>0</v>
      </c>
      <c r="D61" s="3">
        <f t="shared" si="7"/>
        <v>99.3430798177868</v>
      </c>
      <c r="E61" s="13">
        <f t="shared" si="7"/>
        <v>99.35951266500848</v>
      </c>
      <c r="F61" s="13">
        <f t="shared" si="7"/>
        <v>100</v>
      </c>
      <c r="G61" s="13">
        <f t="shared" si="7"/>
        <v>101.63906503473751</v>
      </c>
      <c r="H61" s="13">
        <f t="shared" si="7"/>
        <v>100.14955531009045</v>
      </c>
      <c r="I61" s="13">
        <f t="shared" si="7"/>
        <v>100.59483727897569</v>
      </c>
      <c r="J61" s="13">
        <f t="shared" si="7"/>
        <v>105.36437737519148</v>
      </c>
      <c r="K61" s="13">
        <f t="shared" si="7"/>
        <v>98.88574071693924</v>
      </c>
      <c r="L61" s="13">
        <f t="shared" si="7"/>
        <v>62.57858129179154</v>
      </c>
      <c r="M61" s="13">
        <f t="shared" si="7"/>
        <v>88.88842492334534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94.79509413609176</v>
      </c>
      <c r="W61" s="13">
        <f t="shared" si="7"/>
        <v>99.3452348387906</v>
      </c>
      <c r="X61" s="13">
        <f t="shared" si="7"/>
        <v>0</v>
      </c>
      <c r="Y61" s="13">
        <f t="shared" si="7"/>
        <v>0</v>
      </c>
      <c r="Z61" s="14">
        <f t="shared" si="7"/>
        <v>99.35951266500848</v>
      </c>
    </row>
    <row r="62" spans="1:26" ht="13.5">
      <c r="A62" s="38" t="s">
        <v>114</v>
      </c>
      <c r="B62" s="12">
        <f t="shared" si="7"/>
        <v>99.8676393479096</v>
      </c>
      <c r="C62" s="12">
        <f t="shared" si="7"/>
        <v>0</v>
      </c>
      <c r="D62" s="3">
        <f t="shared" si="7"/>
        <v>99.34298248167931</v>
      </c>
      <c r="E62" s="13">
        <f t="shared" si="7"/>
        <v>99.81307074040743</v>
      </c>
      <c r="F62" s="13">
        <f t="shared" si="7"/>
        <v>100</v>
      </c>
      <c r="G62" s="13">
        <f t="shared" si="7"/>
        <v>179.60848498472285</v>
      </c>
      <c r="H62" s="13">
        <f t="shared" si="7"/>
        <v>100.0673947638159</v>
      </c>
      <c r="I62" s="13">
        <f t="shared" si="7"/>
        <v>126.48366002470198</v>
      </c>
      <c r="J62" s="13">
        <f t="shared" si="7"/>
        <v>153.51771219395854</v>
      </c>
      <c r="K62" s="13">
        <f t="shared" si="7"/>
        <v>131.65917770570968</v>
      </c>
      <c r="L62" s="13">
        <f t="shared" si="7"/>
        <v>86.66685677944427</v>
      </c>
      <c r="M62" s="13">
        <f t="shared" si="7"/>
        <v>122.95865676649423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124.60209164385634</v>
      </c>
      <c r="W62" s="13">
        <f t="shared" si="7"/>
        <v>99.34523702485465</v>
      </c>
      <c r="X62" s="13">
        <f t="shared" si="7"/>
        <v>0</v>
      </c>
      <c r="Y62" s="13">
        <f t="shared" si="7"/>
        <v>0</v>
      </c>
      <c r="Z62" s="14">
        <f t="shared" si="7"/>
        <v>99.81307074040743</v>
      </c>
    </row>
    <row r="63" spans="1:26" ht="13.5">
      <c r="A63" s="38" t="s">
        <v>115</v>
      </c>
      <c r="B63" s="12">
        <f t="shared" si="7"/>
        <v>99.86764018055798</v>
      </c>
      <c r="C63" s="12">
        <f t="shared" si="7"/>
        <v>0</v>
      </c>
      <c r="D63" s="3">
        <f t="shared" si="7"/>
        <v>99.34297695181107</v>
      </c>
      <c r="E63" s="13">
        <f t="shared" si="7"/>
        <v>99.34311273303811</v>
      </c>
      <c r="F63" s="13">
        <f t="shared" si="7"/>
        <v>100</v>
      </c>
      <c r="G63" s="13">
        <f t="shared" si="7"/>
        <v>85.71011490392529</v>
      </c>
      <c r="H63" s="13">
        <f t="shared" si="7"/>
        <v>100</v>
      </c>
      <c r="I63" s="13">
        <f t="shared" si="7"/>
        <v>95.16470847818482</v>
      </c>
      <c r="J63" s="13">
        <f t="shared" si="7"/>
        <v>106.05180959645737</v>
      </c>
      <c r="K63" s="13">
        <f t="shared" si="7"/>
        <v>87.29445138020672</v>
      </c>
      <c r="L63" s="13">
        <f t="shared" si="7"/>
        <v>61.74258363538011</v>
      </c>
      <c r="M63" s="13">
        <f t="shared" si="7"/>
        <v>84.58039127268074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89.6352316705016</v>
      </c>
      <c r="W63" s="13">
        <f t="shared" si="7"/>
        <v>99.34523078941722</v>
      </c>
      <c r="X63" s="13">
        <f t="shared" si="7"/>
        <v>0</v>
      </c>
      <c r="Y63" s="13">
        <f t="shared" si="7"/>
        <v>0</v>
      </c>
      <c r="Z63" s="14">
        <f t="shared" si="7"/>
        <v>99.34311273303811</v>
      </c>
    </row>
    <row r="64" spans="1:26" ht="13.5">
      <c r="A64" s="38" t="s">
        <v>116</v>
      </c>
      <c r="B64" s="12">
        <f t="shared" si="7"/>
        <v>99.8676389355175</v>
      </c>
      <c r="C64" s="12">
        <f t="shared" si="7"/>
        <v>0</v>
      </c>
      <c r="D64" s="3">
        <f t="shared" si="7"/>
        <v>99.34298470558916</v>
      </c>
      <c r="E64" s="13">
        <f t="shared" si="7"/>
        <v>99.34314759097877</v>
      </c>
      <c r="F64" s="13">
        <f t="shared" si="7"/>
        <v>100</v>
      </c>
      <c r="G64" s="13">
        <f t="shared" si="7"/>
        <v>89.78733498833559</v>
      </c>
      <c r="H64" s="13">
        <f t="shared" si="7"/>
        <v>100</v>
      </c>
      <c r="I64" s="13">
        <f t="shared" si="7"/>
        <v>96.60805007487865</v>
      </c>
      <c r="J64" s="13">
        <f t="shared" si="7"/>
        <v>105.71986374537367</v>
      </c>
      <c r="K64" s="13">
        <f t="shared" si="7"/>
        <v>92.55282442978925</v>
      </c>
      <c r="L64" s="13">
        <f t="shared" si="7"/>
        <v>57.64482997365536</v>
      </c>
      <c r="M64" s="13">
        <f t="shared" si="7"/>
        <v>85.3222377164977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90.97774134318367</v>
      </c>
      <c r="W64" s="13">
        <f t="shared" si="7"/>
        <v>99.34523910243571</v>
      </c>
      <c r="X64" s="13">
        <f t="shared" si="7"/>
        <v>0</v>
      </c>
      <c r="Y64" s="13">
        <f t="shared" si="7"/>
        <v>0</v>
      </c>
      <c r="Z64" s="14">
        <f t="shared" si="7"/>
        <v>99.34314759097877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98.79619653696385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808061946</v>
      </c>
      <c r="C67" s="23"/>
      <c r="D67" s="24">
        <v>852416500</v>
      </c>
      <c r="E67" s="25">
        <v>852416500</v>
      </c>
      <c r="F67" s="25">
        <v>73229453</v>
      </c>
      <c r="G67" s="25">
        <v>70884320</v>
      </c>
      <c r="H67" s="25">
        <v>73339132</v>
      </c>
      <c r="I67" s="25">
        <v>217452905</v>
      </c>
      <c r="J67" s="25">
        <v>72119376</v>
      </c>
      <c r="K67" s="25">
        <v>73243598</v>
      </c>
      <c r="L67" s="25">
        <v>73590471</v>
      </c>
      <c r="M67" s="25">
        <v>218953445</v>
      </c>
      <c r="N67" s="25"/>
      <c r="O67" s="25"/>
      <c r="P67" s="25"/>
      <c r="Q67" s="25"/>
      <c r="R67" s="25"/>
      <c r="S67" s="25"/>
      <c r="T67" s="25"/>
      <c r="U67" s="25"/>
      <c r="V67" s="25">
        <v>436406350</v>
      </c>
      <c r="W67" s="25">
        <v>427676996</v>
      </c>
      <c r="X67" s="25"/>
      <c r="Y67" s="24"/>
      <c r="Z67" s="26">
        <v>852416500</v>
      </c>
    </row>
    <row r="68" spans="1:26" ht="13.5" hidden="1">
      <c r="A68" s="36" t="s">
        <v>31</v>
      </c>
      <c r="B68" s="18">
        <v>214845385</v>
      </c>
      <c r="C68" s="18"/>
      <c r="D68" s="19">
        <v>234998400</v>
      </c>
      <c r="E68" s="20">
        <v>234998400</v>
      </c>
      <c r="F68" s="20">
        <v>22460868</v>
      </c>
      <c r="G68" s="20">
        <v>18559403</v>
      </c>
      <c r="H68" s="20">
        <v>19120174</v>
      </c>
      <c r="I68" s="20">
        <v>60140445</v>
      </c>
      <c r="J68" s="20">
        <v>19284986</v>
      </c>
      <c r="K68" s="20">
        <v>19158919</v>
      </c>
      <c r="L68" s="20">
        <v>19168544</v>
      </c>
      <c r="M68" s="20">
        <v>57612449</v>
      </c>
      <c r="N68" s="20"/>
      <c r="O68" s="20"/>
      <c r="P68" s="20"/>
      <c r="Q68" s="20"/>
      <c r="R68" s="20"/>
      <c r="S68" s="20"/>
      <c r="T68" s="20"/>
      <c r="U68" s="20"/>
      <c r="V68" s="20">
        <v>117752894</v>
      </c>
      <c r="W68" s="20">
        <v>117499186</v>
      </c>
      <c r="X68" s="20"/>
      <c r="Y68" s="19"/>
      <c r="Z68" s="22">
        <v>234998400</v>
      </c>
    </row>
    <row r="69" spans="1:26" ht="13.5" hidden="1">
      <c r="A69" s="37" t="s">
        <v>32</v>
      </c>
      <c r="B69" s="18">
        <v>590194473</v>
      </c>
      <c r="C69" s="18"/>
      <c r="D69" s="19">
        <v>613718100</v>
      </c>
      <c r="E69" s="20">
        <v>613718100</v>
      </c>
      <c r="F69" s="20">
        <v>50447389</v>
      </c>
      <c r="G69" s="20">
        <v>52022429</v>
      </c>
      <c r="H69" s="20">
        <v>53897482</v>
      </c>
      <c r="I69" s="20">
        <v>156367300</v>
      </c>
      <c r="J69" s="20">
        <v>52508962</v>
      </c>
      <c r="K69" s="20">
        <v>53750655</v>
      </c>
      <c r="L69" s="20">
        <v>54073250</v>
      </c>
      <c r="M69" s="20">
        <v>160332867</v>
      </c>
      <c r="N69" s="20"/>
      <c r="O69" s="20"/>
      <c r="P69" s="20"/>
      <c r="Q69" s="20"/>
      <c r="R69" s="20"/>
      <c r="S69" s="20"/>
      <c r="T69" s="20"/>
      <c r="U69" s="20"/>
      <c r="V69" s="20">
        <v>316700167</v>
      </c>
      <c r="W69" s="20">
        <v>308327812</v>
      </c>
      <c r="X69" s="20"/>
      <c r="Y69" s="19"/>
      <c r="Z69" s="22">
        <v>613718100</v>
      </c>
    </row>
    <row r="70" spans="1:26" ht="13.5" hidden="1">
      <c r="A70" s="38" t="s">
        <v>113</v>
      </c>
      <c r="B70" s="18">
        <v>349380185</v>
      </c>
      <c r="C70" s="18"/>
      <c r="D70" s="19">
        <v>362783800</v>
      </c>
      <c r="E70" s="20">
        <v>362723800</v>
      </c>
      <c r="F70" s="20">
        <v>30878633</v>
      </c>
      <c r="G70" s="20">
        <v>31521385</v>
      </c>
      <c r="H70" s="20">
        <v>32670856</v>
      </c>
      <c r="I70" s="20">
        <v>95070874</v>
      </c>
      <c r="J70" s="20">
        <v>31072758</v>
      </c>
      <c r="K70" s="20">
        <v>31028236</v>
      </c>
      <c r="L70" s="20">
        <v>31248850</v>
      </c>
      <c r="M70" s="20">
        <v>93349844</v>
      </c>
      <c r="N70" s="20"/>
      <c r="O70" s="20"/>
      <c r="P70" s="20"/>
      <c r="Q70" s="20"/>
      <c r="R70" s="20"/>
      <c r="S70" s="20"/>
      <c r="T70" s="20"/>
      <c r="U70" s="20"/>
      <c r="V70" s="20">
        <v>188420718</v>
      </c>
      <c r="W70" s="20">
        <v>182860676</v>
      </c>
      <c r="X70" s="20"/>
      <c r="Y70" s="19"/>
      <c r="Z70" s="22">
        <v>362723800</v>
      </c>
    </row>
    <row r="71" spans="1:26" ht="13.5" hidden="1">
      <c r="A71" s="38" t="s">
        <v>114</v>
      </c>
      <c r="B71" s="18">
        <v>111009577</v>
      </c>
      <c r="C71" s="18"/>
      <c r="D71" s="19">
        <v>116780600</v>
      </c>
      <c r="E71" s="20">
        <v>116230600</v>
      </c>
      <c r="F71" s="20">
        <v>8733731</v>
      </c>
      <c r="G71" s="20">
        <v>9261867</v>
      </c>
      <c r="H71" s="20">
        <v>9870203</v>
      </c>
      <c r="I71" s="20">
        <v>27865801</v>
      </c>
      <c r="J71" s="20">
        <v>10037774</v>
      </c>
      <c r="K71" s="20">
        <v>10819703</v>
      </c>
      <c r="L71" s="20">
        <v>11046075</v>
      </c>
      <c r="M71" s="20">
        <v>31903552</v>
      </c>
      <c r="N71" s="20"/>
      <c r="O71" s="20"/>
      <c r="P71" s="20"/>
      <c r="Q71" s="20"/>
      <c r="R71" s="20"/>
      <c r="S71" s="20"/>
      <c r="T71" s="20"/>
      <c r="U71" s="20"/>
      <c r="V71" s="20">
        <v>59769353</v>
      </c>
      <c r="W71" s="20">
        <v>58390290</v>
      </c>
      <c r="X71" s="20"/>
      <c r="Y71" s="19"/>
      <c r="Z71" s="22">
        <v>116230600</v>
      </c>
    </row>
    <row r="72" spans="1:26" ht="13.5" hidden="1">
      <c r="A72" s="38" t="s">
        <v>115</v>
      </c>
      <c r="B72" s="18">
        <v>72064166</v>
      </c>
      <c r="C72" s="18"/>
      <c r="D72" s="19">
        <v>73164100</v>
      </c>
      <c r="E72" s="20">
        <v>73164000</v>
      </c>
      <c r="F72" s="20">
        <v>5645476</v>
      </c>
      <c r="G72" s="20">
        <v>6014590</v>
      </c>
      <c r="H72" s="20">
        <v>6115036</v>
      </c>
      <c r="I72" s="20">
        <v>17775102</v>
      </c>
      <c r="J72" s="20">
        <v>6166734</v>
      </c>
      <c r="K72" s="20">
        <v>6685158</v>
      </c>
      <c r="L72" s="20">
        <v>6592246</v>
      </c>
      <c r="M72" s="20">
        <v>19444138</v>
      </c>
      <c r="N72" s="20"/>
      <c r="O72" s="20"/>
      <c r="P72" s="20"/>
      <c r="Q72" s="20"/>
      <c r="R72" s="20"/>
      <c r="S72" s="20"/>
      <c r="T72" s="20"/>
      <c r="U72" s="20"/>
      <c r="V72" s="20">
        <v>37219240</v>
      </c>
      <c r="W72" s="20">
        <v>36582050</v>
      </c>
      <c r="X72" s="20"/>
      <c r="Y72" s="19"/>
      <c r="Z72" s="22">
        <v>73164000</v>
      </c>
    </row>
    <row r="73" spans="1:26" ht="13.5" hidden="1">
      <c r="A73" s="38" t="s">
        <v>116</v>
      </c>
      <c r="B73" s="18">
        <v>57740545</v>
      </c>
      <c r="C73" s="18"/>
      <c r="D73" s="19">
        <v>60989600</v>
      </c>
      <c r="E73" s="20">
        <v>60989500</v>
      </c>
      <c r="F73" s="20">
        <v>5189549</v>
      </c>
      <c r="G73" s="20">
        <v>5159711</v>
      </c>
      <c r="H73" s="20">
        <v>5185875</v>
      </c>
      <c r="I73" s="20">
        <v>15535135</v>
      </c>
      <c r="J73" s="20">
        <v>5157990</v>
      </c>
      <c r="K73" s="20">
        <v>5158882</v>
      </c>
      <c r="L73" s="20">
        <v>5149055</v>
      </c>
      <c r="M73" s="20">
        <v>15465927</v>
      </c>
      <c r="N73" s="20"/>
      <c r="O73" s="20"/>
      <c r="P73" s="20"/>
      <c r="Q73" s="20"/>
      <c r="R73" s="20"/>
      <c r="S73" s="20"/>
      <c r="T73" s="20"/>
      <c r="U73" s="20"/>
      <c r="V73" s="20">
        <v>31001062</v>
      </c>
      <c r="W73" s="20">
        <v>30494796</v>
      </c>
      <c r="X73" s="20"/>
      <c r="Y73" s="19"/>
      <c r="Z73" s="22">
        <v>60989500</v>
      </c>
    </row>
    <row r="74" spans="1:26" ht="13.5" hidden="1">
      <c r="A74" s="38" t="s">
        <v>117</v>
      </c>
      <c r="B74" s="18"/>
      <c r="C74" s="18"/>
      <c r="D74" s="19"/>
      <c r="E74" s="20">
        <v>610200</v>
      </c>
      <c r="F74" s="20"/>
      <c r="G74" s="20">
        <v>64876</v>
      </c>
      <c r="H74" s="20">
        <v>55512</v>
      </c>
      <c r="I74" s="20">
        <v>120388</v>
      </c>
      <c r="J74" s="20">
        <v>73706</v>
      </c>
      <c r="K74" s="20">
        <v>58676</v>
      </c>
      <c r="L74" s="20">
        <v>37024</v>
      </c>
      <c r="M74" s="20">
        <v>169406</v>
      </c>
      <c r="N74" s="20"/>
      <c r="O74" s="20"/>
      <c r="P74" s="20"/>
      <c r="Q74" s="20"/>
      <c r="R74" s="20"/>
      <c r="S74" s="20"/>
      <c r="T74" s="20"/>
      <c r="U74" s="20"/>
      <c r="V74" s="20">
        <v>289794</v>
      </c>
      <c r="W74" s="20"/>
      <c r="X74" s="20"/>
      <c r="Y74" s="19"/>
      <c r="Z74" s="22">
        <v>610200</v>
      </c>
    </row>
    <row r="75" spans="1:26" ht="13.5" hidden="1">
      <c r="A75" s="39" t="s">
        <v>118</v>
      </c>
      <c r="B75" s="27">
        <v>3022088</v>
      </c>
      <c r="C75" s="27"/>
      <c r="D75" s="28">
        <v>3700000</v>
      </c>
      <c r="E75" s="29">
        <v>3700000</v>
      </c>
      <c r="F75" s="29">
        <v>321196</v>
      </c>
      <c r="G75" s="29">
        <v>302488</v>
      </c>
      <c r="H75" s="29">
        <v>321476</v>
      </c>
      <c r="I75" s="29">
        <v>945160</v>
      </c>
      <c r="J75" s="29">
        <v>325428</v>
      </c>
      <c r="K75" s="29">
        <v>334024</v>
      </c>
      <c r="L75" s="29">
        <v>348677</v>
      </c>
      <c r="M75" s="29">
        <v>1008129</v>
      </c>
      <c r="N75" s="29"/>
      <c r="O75" s="29"/>
      <c r="P75" s="29"/>
      <c r="Q75" s="29"/>
      <c r="R75" s="29"/>
      <c r="S75" s="29"/>
      <c r="T75" s="29"/>
      <c r="U75" s="29"/>
      <c r="V75" s="29">
        <v>1953289</v>
      </c>
      <c r="W75" s="29">
        <v>1849998</v>
      </c>
      <c r="X75" s="29"/>
      <c r="Y75" s="28"/>
      <c r="Z75" s="30">
        <v>3700000</v>
      </c>
    </row>
    <row r="76" spans="1:26" ht="13.5" hidden="1">
      <c r="A76" s="41" t="s">
        <v>120</v>
      </c>
      <c r="B76" s="31">
        <v>806250462</v>
      </c>
      <c r="C76" s="31"/>
      <c r="D76" s="32">
        <v>846840672</v>
      </c>
      <c r="E76" s="33">
        <v>846840672</v>
      </c>
      <c r="F76" s="33">
        <v>73229453</v>
      </c>
      <c r="G76" s="33">
        <v>68352357</v>
      </c>
      <c r="H76" s="33">
        <v>73339133</v>
      </c>
      <c r="I76" s="33">
        <v>214920943</v>
      </c>
      <c r="J76" s="33">
        <v>75240440</v>
      </c>
      <c r="K76" s="33">
        <v>69666464</v>
      </c>
      <c r="L76" s="33">
        <v>73558439</v>
      </c>
      <c r="M76" s="33">
        <v>218465343</v>
      </c>
      <c r="N76" s="33"/>
      <c r="O76" s="33"/>
      <c r="P76" s="33"/>
      <c r="Q76" s="33"/>
      <c r="R76" s="33"/>
      <c r="S76" s="33"/>
      <c r="T76" s="33"/>
      <c r="U76" s="33"/>
      <c r="V76" s="33">
        <v>433386286</v>
      </c>
      <c r="W76" s="33">
        <v>424889037</v>
      </c>
      <c r="X76" s="33"/>
      <c r="Y76" s="32"/>
      <c r="Z76" s="34">
        <v>846840672</v>
      </c>
    </row>
    <row r="77" spans="1:26" ht="13.5" hidden="1">
      <c r="A77" s="36" t="s">
        <v>31</v>
      </c>
      <c r="B77" s="18">
        <v>213851465</v>
      </c>
      <c r="C77" s="18"/>
      <c r="D77" s="19">
        <v>233454457</v>
      </c>
      <c r="E77" s="20">
        <v>233454457</v>
      </c>
      <c r="F77" s="20">
        <v>22460868</v>
      </c>
      <c r="G77" s="20">
        <v>9588850</v>
      </c>
      <c r="H77" s="20">
        <v>19120174</v>
      </c>
      <c r="I77" s="20">
        <v>51169892</v>
      </c>
      <c r="J77" s="20">
        <v>14772680</v>
      </c>
      <c r="K77" s="20">
        <v>13794344</v>
      </c>
      <c r="L77" s="20">
        <v>37043002</v>
      </c>
      <c r="M77" s="20">
        <v>65610026</v>
      </c>
      <c r="N77" s="20"/>
      <c r="O77" s="20"/>
      <c r="P77" s="20"/>
      <c r="Q77" s="20"/>
      <c r="R77" s="20"/>
      <c r="S77" s="20"/>
      <c r="T77" s="20"/>
      <c r="U77" s="20"/>
      <c r="V77" s="20">
        <v>116779918</v>
      </c>
      <c r="W77" s="20">
        <v>116730049</v>
      </c>
      <c r="X77" s="20"/>
      <c r="Y77" s="19"/>
      <c r="Z77" s="22">
        <v>233454457</v>
      </c>
    </row>
    <row r="78" spans="1:26" ht="13.5" hidden="1">
      <c r="A78" s="37" t="s">
        <v>32</v>
      </c>
      <c r="B78" s="18">
        <v>589413289</v>
      </c>
      <c r="C78" s="18"/>
      <c r="D78" s="19">
        <v>609686215</v>
      </c>
      <c r="E78" s="20">
        <v>609686215</v>
      </c>
      <c r="F78" s="20">
        <v>50447389</v>
      </c>
      <c r="G78" s="20">
        <v>58461019</v>
      </c>
      <c r="H78" s="20">
        <v>53897483</v>
      </c>
      <c r="I78" s="20">
        <v>162805891</v>
      </c>
      <c r="J78" s="20">
        <v>60142332</v>
      </c>
      <c r="K78" s="20">
        <v>55538096</v>
      </c>
      <c r="L78" s="20">
        <v>36166760</v>
      </c>
      <c r="M78" s="20">
        <v>151847188</v>
      </c>
      <c r="N78" s="20"/>
      <c r="O78" s="20"/>
      <c r="P78" s="20"/>
      <c r="Q78" s="20"/>
      <c r="R78" s="20"/>
      <c r="S78" s="20"/>
      <c r="T78" s="20"/>
      <c r="U78" s="20"/>
      <c r="V78" s="20">
        <v>314653079</v>
      </c>
      <c r="W78" s="20">
        <v>306308990</v>
      </c>
      <c r="X78" s="20"/>
      <c r="Y78" s="19"/>
      <c r="Z78" s="22">
        <v>609686215</v>
      </c>
    </row>
    <row r="79" spans="1:26" ht="13.5" hidden="1">
      <c r="A79" s="38" t="s">
        <v>113</v>
      </c>
      <c r="B79" s="18">
        <v>348917744</v>
      </c>
      <c r="C79" s="18"/>
      <c r="D79" s="19">
        <v>360400600</v>
      </c>
      <c r="E79" s="20">
        <v>360400600</v>
      </c>
      <c r="F79" s="20">
        <v>30878633</v>
      </c>
      <c r="G79" s="20">
        <v>32038041</v>
      </c>
      <c r="H79" s="20">
        <v>32719717</v>
      </c>
      <c r="I79" s="20">
        <v>95636391</v>
      </c>
      <c r="J79" s="20">
        <v>32739618</v>
      </c>
      <c r="K79" s="20">
        <v>30682501</v>
      </c>
      <c r="L79" s="20">
        <v>19555087</v>
      </c>
      <c r="M79" s="20">
        <v>82977206</v>
      </c>
      <c r="N79" s="20"/>
      <c r="O79" s="20"/>
      <c r="P79" s="20"/>
      <c r="Q79" s="20"/>
      <c r="R79" s="20"/>
      <c r="S79" s="20"/>
      <c r="T79" s="20"/>
      <c r="U79" s="20"/>
      <c r="V79" s="20">
        <v>178613597</v>
      </c>
      <c r="W79" s="20">
        <v>181663368</v>
      </c>
      <c r="X79" s="20"/>
      <c r="Y79" s="19"/>
      <c r="Z79" s="22">
        <v>360400600</v>
      </c>
    </row>
    <row r="80" spans="1:26" ht="13.5" hidden="1">
      <c r="A80" s="38" t="s">
        <v>114</v>
      </c>
      <c r="B80" s="18">
        <v>110862644</v>
      </c>
      <c r="C80" s="18"/>
      <c r="D80" s="19">
        <v>116013331</v>
      </c>
      <c r="E80" s="20">
        <v>116013331</v>
      </c>
      <c r="F80" s="20">
        <v>8733731</v>
      </c>
      <c r="G80" s="20">
        <v>16635099</v>
      </c>
      <c r="H80" s="20">
        <v>9876855</v>
      </c>
      <c r="I80" s="20">
        <v>35245685</v>
      </c>
      <c r="J80" s="20">
        <v>15409761</v>
      </c>
      <c r="K80" s="20">
        <v>14245132</v>
      </c>
      <c r="L80" s="20">
        <v>9573286</v>
      </c>
      <c r="M80" s="20">
        <v>39228179</v>
      </c>
      <c r="N80" s="20"/>
      <c r="O80" s="20"/>
      <c r="P80" s="20"/>
      <c r="Q80" s="20"/>
      <c r="R80" s="20"/>
      <c r="S80" s="20"/>
      <c r="T80" s="20"/>
      <c r="U80" s="20"/>
      <c r="V80" s="20">
        <v>74473864</v>
      </c>
      <c r="W80" s="20">
        <v>58007972</v>
      </c>
      <c r="X80" s="20"/>
      <c r="Y80" s="19"/>
      <c r="Z80" s="22">
        <v>116013331</v>
      </c>
    </row>
    <row r="81" spans="1:26" ht="13.5" hidden="1">
      <c r="A81" s="38" t="s">
        <v>115</v>
      </c>
      <c r="B81" s="18">
        <v>71968782</v>
      </c>
      <c r="C81" s="18"/>
      <c r="D81" s="19">
        <v>72683395</v>
      </c>
      <c r="E81" s="20">
        <v>72683395</v>
      </c>
      <c r="F81" s="20">
        <v>5645476</v>
      </c>
      <c r="G81" s="20">
        <v>5155112</v>
      </c>
      <c r="H81" s="20">
        <v>6115036</v>
      </c>
      <c r="I81" s="20">
        <v>16915624</v>
      </c>
      <c r="J81" s="20">
        <v>6539933</v>
      </c>
      <c r="K81" s="20">
        <v>5835772</v>
      </c>
      <c r="L81" s="20">
        <v>4070223</v>
      </c>
      <c r="M81" s="20">
        <v>16445928</v>
      </c>
      <c r="N81" s="20"/>
      <c r="O81" s="20"/>
      <c r="P81" s="20"/>
      <c r="Q81" s="20"/>
      <c r="R81" s="20"/>
      <c r="S81" s="20"/>
      <c r="T81" s="20"/>
      <c r="U81" s="20"/>
      <c r="V81" s="20">
        <v>33361552</v>
      </c>
      <c r="W81" s="20">
        <v>36342522</v>
      </c>
      <c r="X81" s="20"/>
      <c r="Y81" s="19"/>
      <c r="Z81" s="22">
        <v>72683395</v>
      </c>
    </row>
    <row r="82" spans="1:26" ht="13.5" hidden="1">
      <c r="A82" s="38" t="s">
        <v>116</v>
      </c>
      <c r="B82" s="18">
        <v>57664119</v>
      </c>
      <c r="C82" s="18"/>
      <c r="D82" s="19">
        <v>60588889</v>
      </c>
      <c r="E82" s="20">
        <v>60588889</v>
      </c>
      <c r="F82" s="20">
        <v>5189549</v>
      </c>
      <c r="G82" s="20">
        <v>4632767</v>
      </c>
      <c r="H82" s="20">
        <v>5185875</v>
      </c>
      <c r="I82" s="20">
        <v>15008191</v>
      </c>
      <c r="J82" s="20">
        <v>5453020</v>
      </c>
      <c r="K82" s="20">
        <v>4774691</v>
      </c>
      <c r="L82" s="20">
        <v>2968164</v>
      </c>
      <c r="M82" s="20">
        <v>13195875</v>
      </c>
      <c r="N82" s="20"/>
      <c r="O82" s="20"/>
      <c r="P82" s="20"/>
      <c r="Q82" s="20"/>
      <c r="R82" s="20"/>
      <c r="S82" s="20"/>
      <c r="T82" s="20"/>
      <c r="U82" s="20"/>
      <c r="V82" s="20">
        <v>28204066</v>
      </c>
      <c r="W82" s="20">
        <v>30295128</v>
      </c>
      <c r="X82" s="20"/>
      <c r="Y82" s="19"/>
      <c r="Z82" s="22">
        <v>60588889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2985708</v>
      </c>
      <c r="C84" s="27"/>
      <c r="D84" s="28">
        <v>3700000</v>
      </c>
      <c r="E84" s="29">
        <v>3700000</v>
      </c>
      <c r="F84" s="29">
        <v>321196</v>
      </c>
      <c r="G84" s="29">
        <v>302488</v>
      </c>
      <c r="H84" s="29">
        <v>321476</v>
      </c>
      <c r="I84" s="29">
        <v>945160</v>
      </c>
      <c r="J84" s="29">
        <v>325428</v>
      </c>
      <c r="K84" s="29">
        <v>334024</v>
      </c>
      <c r="L84" s="29">
        <v>348677</v>
      </c>
      <c r="M84" s="29">
        <v>1008129</v>
      </c>
      <c r="N84" s="29"/>
      <c r="O84" s="29"/>
      <c r="P84" s="29"/>
      <c r="Q84" s="29"/>
      <c r="R84" s="29"/>
      <c r="S84" s="29"/>
      <c r="T84" s="29"/>
      <c r="U84" s="29"/>
      <c r="V84" s="29">
        <v>1953289</v>
      </c>
      <c r="W84" s="29">
        <v>1849998</v>
      </c>
      <c r="X84" s="29"/>
      <c r="Y84" s="28"/>
      <c r="Z84" s="30">
        <v>3700000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60731610</v>
      </c>
      <c r="C5" s="18">
        <v>0</v>
      </c>
      <c r="D5" s="58">
        <v>63981100</v>
      </c>
      <c r="E5" s="59">
        <v>63981100</v>
      </c>
      <c r="F5" s="59">
        <v>-1708</v>
      </c>
      <c r="G5" s="59">
        <v>30458186</v>
      </c>
      <c r="H5" s="59">
        <v>2961199</v>
      </c>
      <c r="I5" s="59">
        <v>33417677</v>
      </c>
      <c r="J5" s="59">
        <v>3084524</v>
      </c>
      <c r="K5" s="59">
        <v>3215905</v>
      </c>
      <c r="L5" s="59">
        <v>3212022</v>
      </c>
      <c r="M5" s="59">
        <v>9512451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42930128</v>
      </c>
      <c r="W5" s="59">
        <v>39551955</v>
      </c>
      <c r="X5" s="59">
        <v>3378173</v>
      </c>
      <c r="Y5" s="60">
        <v>8.54</v>
      </c>
      <c r="Z5" s="61">
        <v>63981100</v>
      </c>
    </row>
    <row r="6" spans="1:26" ht="13.5">
      <c r="A6" s="57" t="s">
        <v>32</v>
      </c>
      <c r="B6" s="18">
        <v>150349903</v>
      </c>
      <c r="C6" s="18">
        <v>0</v>
      </c>
      <c r="D6" s="58">
        <v>163708100</v>
      </c>
      <c r="E6" s="59">
        <v>163708100</v>
      </c>
      <c r="F6" s="59">
        <v>1502743</v>
      </c>
      <c r="G6" s="59">
        <v>27339603</v>
      </c>
      <c r="H6" s="59">
        <v>14312796</v>
      </c>
      <c r="I6" s="59">
        <v>43155142</v>
      </c>
      <c r="J6" s="59">
        <v>13696748</v>
      </c>
      <c r="K6" s="59">
        <v>14173473</v>
      </c>
      <c r="L6" s="59">
        <v>13582491</v>
      </c>
      <c r="M6" s="59">
        <v>41452712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84607854</v>
      </c>
      <c r="W6" s="59">
        <v>84401981</v>
      </c>
      <c r="X6" s="59">
        <v>205873</v>
      </c>
      <c r="Y6" s="60">
        <v>0.24</v>
      </c>
      <c r="Z6" s="61">
        <v>163708100</v>
      </c>
    </row>
    <row r="7" spans="1:26" ht="13.5">
      <c r="A7" s="57" t="s">
        <v>33</v>
      </c>
      <c r="B7" s="18">
        <v>2821294</v>
      </c>
      <c r="C7" s="18">
        <v>0</v>
      </c>
      <c r="D7" s="58">
        <v>2285800</v>
      </c>
      <c r="E7" s="59">
        <v>2285800</v>
      </c>
      <c r="F7" s="59">
        <v>168489</v>
      </c>
      <c r="G7" s="59">
        <v>251453</v>
      </c>
      <c r="H7" s="59">
        <v>120658</v>
      </c>
      <c r="I7" s="59">
        <v>540600</v>
      </c>
      <c r="J7" s="59">
        <v>195226</v>
      </c>
      <c r="K7" s="59">
        <v>251054</v>
      </c>
      <c r="L7" s="59">
        <v>803187</v>
      </c>
      <c r="M7" s="59">
        <v>1249467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1790067</v>
      </c>
      <c r="W7" s="59">
        <v>869258</v>
      </c>
      <c r="X7" s="59">
        <v>920809</v>
      </c>
      <c r="Y7" s="60">
        <v>105.93</v>
      </c>
      <c r="Z7" s="61">
        <v>2285800</v>
      </c>
    </row>
    <row r="8" spans="1:26" ht="13.5">
      <c r="A8" s="57" t="s">
        <v>34</v>
      </c>
      <c r="B8" s="18">
        <v>37463553</v>
      </c>
      <c r="C8" s="18">
        <v>0</v>
      </c>
      <c r="D8" s="58">
        <v>79149533</v>
      </c>
      <c r="E8" s="59">
        <v>79149533</v>
      </c>
      <c r="F8" s="59">
        <v>11503000</v>
      </c>
      <c r="G8" s="59">
        <v>141694</v>
      </c>
      <c r="H8" s="59">
        <v>150915</v>
      </c>
      <c r="I8" s="59">
        <v>11795609</v>
      </c>
      <c r="J8" s="59">
        <v>1876998</v>
      </c>
      <c r="K8" s="59">
        <v>810395</v>
      </c>
      <c r="L8" s="59">
        <v>10214945</v>
      </c>
      <c r="M8" s="59">
        <v>12902338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24697947</v>
      </c>
      <c r="W8" s="59">
        <v>44374986</v>
      </c>
      <c r="X8" s="59">
        <v>-19677039</v>
      </c>
      <c r="Y8" s="60">
        <v>-44.34</v>
      </c>
      <c r="Z8" s="61">
        <v>79149533</v>
      </c>
    </row>
    <row r="9" spans="1:26" ht="13.5">
      <c r="A9" s="57" t="s">
        <v>35</v>
      </c>
      <c r="B9" s="18">
        <v>41472727</v>
      </c>
      <c r="C9" s="18">
        <v>0</v>
      </c>
      <c r="D9" s="58">
        <v>32106300</v>
      </c>
      <c r="E9" s="59">
        <v>32106300</v>
      </c>
      <c r="F9" s="59">
        <v>569803</v>
      </c>
      <c r="G9" s="59">
        <v>5364282</v>
      </c>
      <c r="H9" s="59">
        <v>2133969</v>
      </c>
      <c r="I9" s="59">
        <v>8068054</v>
      </c>
      <c r="J9" s="59">
        <v>2937150</v>
      </c>
      <c r="K9" s="59">
        <v>2013955</v>
      </c>
      <c r="L9" s="59">
        <v>1420029</v>
      </c>
      <c r="M9" s="59">
        <v>6371134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14439188</v>
      </c>
      <c r="W9" s="59">
        <v>12692454</v>
      </c>
      <c r="X9" s="59">
        <v>1746734</v>
      </c>
      <c r="Y9" s="60">
        <v>13.76</v>
      </c>
      <c r="Z9" s="61">
        <v>32106300</v>
      </c>
    </row>
    <row r="10" spans="1:26" ht="25.5">
      <c r="A10" s="62" t="s">
        <v>105</v>
      </c>
      <c r="B10" s="63">
        <f>SUM(B5:B9)</f>
        <v>292839087</v>
      </c>
      <c r="C10" s="63">
        <f>SUM(C5:C9)</f>
        <v>0</v>
      </c>
      <c r="D10" s="64">
        <f aca="true" t="shared" si="0" ref="D10:Z10">SUM(D5:D9)</f>
        <v>341230833</v>
      </c>
      <c r="E10" s="65">
        <f t="shared" si="0"/>
        <v>341230833</v>
      </c>
      <c r="F10" s="65">
        <f t="shared" si="0"/>
        <v>13742327</v>
      </c>
      <c r="G10" s="65">
        <f t="shared" si="0"/>
        <v>63555218</v>
      </c>
      <c r="H10" s="65">
        <f t="shared" si="0"/>
        <v>19679537</v>
      </c>
      <c r="I10" s="65">
        <f t="shared" si="0"/>
        <v>96977082</v>
      </c>
      <c r="J10" s="65">
        <f t="shared" si="0"/>
        <v>21790646</v>
      </c>
      <c r="K10" s="65">
        <f t="shared" si="0"/>
        <v>20464782</v>
      </c>
      <c r="L10" s="65">
        <f t="shared" si="0"/>
        <v>29232674</v>
      </c>
      <c r="M10" s="65">
        <f t="shared" si="0"/>
        <v>71488102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168465184</v>
      </c>
      <c r="W10" s="65">
        <f t="shared" si="0"/>
        <v>181890634</v>
      </c>
      <c r="X10" s="65">
        <f t="shared" si="0"/>
        <v>-13425450</v>
      </c>
      <c r="Y10" s="66">
        <f>+IF(W10&lt;&gt;0,(X10/W10)*100,0)</f>
        <v>-7.3810562450400825</v>
      </c>
      <c r="Z10" s="67">
        <f t="shared" si="0"/>
        <v>341230833</v>
      </c>
    </row>
    <row r="11" spans="1:26" ht="13.5">
      <c r="A11" s="57" t="s">
        <v>36</v>
      </c>
      <c r="B11" s="18">
        <v>115542164</v>
      </c>
      <c r="C11" s="18">
        <v>0</v>
      </c>
      <c r="D11" s="58">
        <v>123373200</v>
      </c>
      <c r="E11" s="59">
        <v>123373200</v>
      </c>
      <c r="F11" s="59">
        <v>8686212</v>
      </c>
      <c r="G11" s="59">
        <v>9783537</v>
      </c>
      <c r="H11" s="59">
        <v>9163160</v>
      </c>
      <c r="I11" s="59">
        <v>27632909</v>
      </c>
      <c r="J11" s="59">
        <v>9213121</v>
      </c>
      <c r="K11" s="59">
        <v>15242424</v>
      </c>
      <c r="L11" s="59">
        <v>9258733</v>
      </c>
      <c r="M11" s="59">
        <v>33714278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61347187</v>
      </c>
      <c r="W11" s="59">
        <v>63439072</v>
      </c>
      <c r="X11" s="59">
        <v>-2091885</v>
      </c>
      <c r="Y11" s="60">
        <v>-3.3</v>
      </c>
      <c r="Z11" s="61">
        <v>123373200</v>
      </c>
    </row>
    <row r="12" spans="1:26" ht="13.5">
      <c r="A12" s="57" t="s">
        <v>37</v>
      </c>
      <c r="B12" s="18">
        <v>5059866</v>
      </c>
      <c r="C12" s="18">
        <v>0</v>
      </c>
      <c r="D12" s="58">
        <v>5513600</v>
      </c>
      <c r="E12" s="59">
        <v>5513600</v>
      </c>
      <c r="F12" s="59">
        <v>430954</v>
      </c>
      <c r="G12" s="59">
        <v>411724</v>
      </c>
      <c r="H12" s="59">
        <v>382749</v>
      </c>
      <c r="I12" s="59">
        <v>1225427</v>
      </c>
      <c r="J12" s="59">
        <v>321639</v>
      </c>
      <c r="K12" s="59">
        <v>374605</v>
      </c>
      <c r="L12" s="59">
        <v>376403</v>
      </c>
      <c r="M12" s="59">
        <v>1072647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2298074</v>
      </c>
      <c r="W12" s="59">
        <v>2577223</v>
      </c>
      <c r="X12" s="59">
        <v>-279149</v>
      </c>
      <c r="Y12" s="60">
        <v>-10.83</v>
      </c>
      <c r="Z12" s="61">
        <v>5513600</v>
      </c>
    </row>
    <row r="13" spans="1:26" ht="13.5">
      <c r="A13" s="57" t="s">
        <v>106</v>
      </c>
      <c r="B13" s="18">
        <v>12211470</v>
      </c>
      <c r="C13" s="18">
        <v>0</v>
      </c>
      <c r="D13" s="58">
        <v>11921700</v>
      </c>
      <c r="E13" s="59">
        <v>11921700</v>
      </c>
      <c r="F13" s="59">
        <v>0</v>
      </c>
      <c r="G13" s="59">
        <v>878279</v>
      </c>
      <c r="H13" s="59">
        <v>2962</v>
      </c>
      <c r="I13" s="59">
        <v>881241</v>
      </c>
      <c r="J13" s="59">
        <v>6283</v>
      </c>
      <c r="K13" s="59">
        <v>0</v>
      </c>
      <c r="L13" s="59">
        <v>0</v>
      </c>
      <c r="M13" s="59">
        <v>6283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887524</v>
      </c>
      <c r="W13" s="59">
        <v>5960850</v>
      </c>
      <c r="X13" s="59">
        <v>-5073326</v>
      </c>
      <c r="Y13" s="60">
        <v>-85.11</v>
      </c>
      <c r="Z13" s="61">
        <v>11921700</v>
      </c>
    </row>
    <row r="14" spans="1:26" ht="13.5">
      <c r="A14" s="57" t="s">
        <v>38</v>
      </c>
      <c r="B14" s="18">
        <v>9432690</v>
      </c>
      <c r="C14" s="18">
        <v>0</v>
      </c>
      <c r="D14" s="58">
        <v>9438700</v>
      </c>
      <c r="E14" s="59">
        <v>9438700</v>
      </c>
      <c r="F14" s="59">
        <v>0</v>
      </c>
      <c r="G14" s="59">
        <v>1294</v>
      </c>
      <c r="H14" s="59">
        <v>0</v>
      </c>
      <c r="I14" s="59">
        <v>1294</v>
      </c>
      <c r="J14" s="59">
        <v>0</v>
      </c>
      <c r="K14" s="59">
        <v>0</v>
      </c>
      <c r="L14" s="59">
        <v>221039</v>
      </c>
      <c r="M14" s="59">
        <v>221039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222333</v>
      </c>
      <c r="W14" s="59">
        <v>4719348</v>
      </c>
      <c r="X14" s="59">
        <v>-4497015</v>
      </c>
      <c r="Y14" s="60">
        <v>-95.29</v>
      </c>
      <c r="Z14" s="61">
        <v>9438700</v>
      </c>
    </row>
    <row r="15" spans="1:26" ht="13.5">
      <c r="A15" s="57" t="s">
        <v>39</v>
      </c>
      <c r="B15" s="18">
        <v>86347904</v>
      </c>
      <c r="C15" s="18">
        <v>0</v>
      </c>
      <c r="D15" s="58">
        <v>140175400</v>
      </c>
      <c r="E15" s="59">
        <v>140175400</v>
      </c>
      <c r="F15" s="59">
        <v>8923071</v>
      </c>
      <c r="G15" s="59">
        <v>1698300</v>
      </c>
      <c r="H15" s="59">
        <v>11205379</v>
      </c>
      <c r="I15" s="59">
        <v>21826750</v>
      </c>
      <c r="J15" s="59">
        <v>766540</v>
      </c>
      <c r="K15" s="59">
        <v>7225501</v>
      </c>
      <c r="L15" s="59">
        <v>11556994</v>
      </c>
      <c r="M15" s="59">
        <v>19549035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41375785</v>
      </c>
      <c r="W15" s="59">
        <v>68600445</v>
      </c>
      <c r="X15" s="59">
        <v>-27224660</v>
      </c>
      <c r="Y15" s="60">
        <v>-39.69</v>
      </c>
      <c r="Z15" s="61">
        <v>140175400</v>
      </c>
    </row>
    <row r="16" spans="1:26" ht="13.5">
      <c r="A16" s="68" t="s">
        <v>40</v>
      </c>
      <c r="B16" s="18">
        <v>1398207</v>
      </c>
      <c r="C16" s="18">
        <v>0</v>
      </c>
      <c r="D16" s="58">
        <v>1919800</v>
      </c>
      <c r="E16" s="59">
        <v>1919800</v>
      </c>
      <c r="F16" s="59">
        <v>168855</v>
      </c>
      <c r="G16" s="59">
        <v>124030</v>
      </c>
      <c r="H16" s="59">
        <v>4469</v>
      </c>
      <c r="I16" s="59">
        <v>297354</v>
      </c>
      <c r="J16" s="59">
        <v>0</v>
      </c>
      <c r="K16" s="59">
        <v>0</v>
      </c>
      <c r="L16" s="59">
        <v>279135</v>
      </c>
      <c r="M16" s="59">
        <v>279135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576489</v>
      </c>
      <c r="W16" s="59">
        <v>927324</v>
      </c>
      <c r="X16" s="59">
        <v>-350835</v>
      </c>
      <c r="Y16" s="60">
        <v>-37.83</v>
      </c>
      <c r="Z16" s="61">
        <v>1919800</v>
      </c>
    </row>
    <row r="17" spans="1:26" ht="13.5">
      <c r="A17" s="57" t="s">
        <v>41</v>
      </c>
      <c r="B17" s="18">
        <v>60756198</v>
      </c>
      <c r="C17" s="18">
        <v>0</v>
      </c>
      <c r="D17" s="58">
        <v>58111600</v>
      </c>
      <c r="E17" s="59">
        <v>58111600</v>
      </c>
      <c r="F17" s="59">
        <v>2115502</v>
      </c>
      <c r="G17" s="59">
        <v>11764498</v>
      </c>
      <c r="H17" s="59">
        <v>2540392</v>
      </c>
      <c r="I17" s="59">
        <v>16420392</v>
      </c>
      <c r="J17" s="59">
        <v>3840729</v>
      </c>
      <c r="K17" s="59">
        <v>3675688</v>
      </c>
      <c r="L17" s="59">
        <v>3830060</v>
      </c>
      <c r="M17" s="59">
        <v>11346477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27766869</v>
      </c>
      <c r="W17" s="59">
        <v>27822938</v>
      </c>
      <c r="X17" s="59">
        <v>-56069</v>
      </c>
      <c r="Y17" s="60">
        <v>-0.2</v>
      </c>
      <c r="Z17" s="61">
        <v>58111600</v>
      </c>
    </row>
    <row r="18" spans="1:26" ht="13.5">
      <c r="A18" s="69" t="s">
        <v>42</v>
      </c>
      <c r="B18" s="70">
        <f>SUM(B11:B17)</f>
        <v>290748499</v>
      </c>
      <c r="C18" s="70">
        <f>SUM(C11:C17)</f>
        <v>0</v>
      </c>
      <c r="D18" s="71">
        <f aca="true" t="shared" si="1" ref="D18:Z18">SUM(D11:D17)</f>
        <v>350454000</v>
      </c>
      <c r="E18" s="72">
        <f t="shared" si="1"/>
        <v>350454000</v>
      </c>
      <c r="F18" s="72">
        <f t="shared" si="1"/>
        <v>20324594</v>
      </c>
      <c r="G18" s="72">
        <f t="shared" si="1"/>
        <v>24661662</v>
      </c>
      <c r="H18" s="72">
        <f t="shared" si="1"/>
        <v>23299111</v>
      </c>
      <c r="I18" s="72">
        <f t="shared" si="1"/>
        <v>68285367</v>
      </c>
      <c r="J18" s="72">
        <f t="shared" si="1"/>
        <v>14148312</v>
      </c>
      <c r="K18" s="72">
        <f t="shared" si="1"/>
        <v>26518218</v>
      </c>
      <c r="L18" s="72">
        <f t="shared" si="1"/>
        <v>25522364</v>
      </c>
      <c r="M18" s="72">
        <f t="shared" si="1"/>
        <v>66188894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134474261</v>
      </c>
      <c r="W18" s="72">
        <f t="shared" si="1"/>
        <v>174047200</v>
      </c>
      <c r="X18" s="72">
        <f t="shared" si="1"/>
        <v>-39572939</v>
      </c>
      <c r="Y18" s="66">
        <f>+IF(W18&lt;&gt;0,(X18/W18)*100,0)</f>
        <v>-22.73690067981559</v>
      </c>
      <c r="Z18" s="73">
        <f t="shared" si="1"/>
        <v>350454000</v>
      </c>
    </row>
    <row r="19" spans="1:26" ht="13.5">
      <c r="A19" s="69" t="s">
        <v>43</v>
      </c>
      <c r="B19" s="74">
        <f>+B10-B18</f>
        <v>2090588</v>
      </c>
      <c r="C19" s="74">
        <f>+C10-C18</f>
        <v>0</v>
      </c>
      <c r="D19" s="75">
        <f aca="true" t="shared" si="2" ref="D19:Z19">+D10-D18</f>
        <v>-9223167</v>
      </c>
      <c r="E19" s="76">
        <f t="shared" si="2"/>
        <v>-9223167</v>
      </c>
      <c r="F19" s="76">
        <f t="shared" si="2"/>
        <v>-6582267</v>
      </c>
      <c r="G19" s="76">
        <f t="shared" si="2"/>
        <v>38893556</v>
      </c>
      <c r="H19" s="76">
        <f t="shared" si="2"/>
        <v>-3619574</v>
      </c>
      <c r="I19" s="76">
        <f t="shared" si="2"/>
        <v>28691715</v>
      </c>
      <c r="J19" s="76">
        <f t="shared" si="2"/>
        <v>7642334</v>
      </c>
      <c r="K19" s="76">
        <f t="shared" si="2"/>
        <v>-6053436</v>
      </c>
      <c r="L19" s="76">
        <f t="shared" si="2"/>
        <v>3710310</v>
      </c>
      <c r="M19" s="76">
        <f t="shared" si="2"/>
        <v>5299208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33990923</v>
      </c>
      <c r="W19" s="76">
        <f>IF(E10=E18,0,W10-W18)</f>
        <v>7843434</v>
      </c>
      <c r="X19" s="76">
        <f t="shared" si="2"/>
        <v>26147489</v>
      </c>
      <c r="Y19" s="77">
        <f>+IF(W19&lt;&gt;0,(X19/W19)*100,0)</f>
        <v>333.36787177657135</v>
      </c>
      <c r="Z19" s="78">
        <f t="shared" si="2"/>
        <v>-9223167</v>
      </c>
    </row>
    <row r="20" spans="1:26" ht="13.5">
      <c r="A20" s="57" t="s">
        <v>44</v>
      </c>
      <c r="B20" s="18">
        <v>12456581</v>
      </c>
      <c r="C20" s="18">
        <v>0</v>
      </c>
      <c r="D20" s="58">
        <v>12280867</v>
      </c>
      <c r="E20" s="59">
        <v>12280867</v>
      </c>
      <c r="F20" s="59">
        <v>0</v>
      </c>
      <c r="G20" s="59">
        <v>-14791</v>
      </c>
      <c r="H20" s="59">
        <v>0</v>
      </c>
      <c r="I20" s="59">
        <v>-14791</v>
      </c>
      <c r="J20" s="59">
        <v>7202331</v>
      </c>
      <c r="K20" s="59">
        <v>4400</v>
      </c>
      <c r="L20" s="59">
        <v>271282</v>
      </c>
      <c r="M20" s="59">
        <v>7478013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7463222</v>
      </c>
      <c r="W20" s="59">
        <v>3841697</v>
      </c>
      <c r="X20" s="59">
        <v>3621525</v>
      </c>
      <c r="Y20" s="60">
        <v>94.27</v>
      </c>
      <c r="Z20" s="61">
        <v>12280867</v>
      </c>
    </row>
    <row r="21" spans="1:26" ht="13.5">
      <c r="A21" s="57" t="s">
        <v>107</v>
      </c>
      <c r="B21" s="79">
        <v>-7702924</v>
      </c>
      <c r="C21" s="79">
        <v>0</v>
      </c>
      <c r="D21" s="80">
        <v>130000</v>
      </c>
      <c r="E21" s="81">
        <v>130000</v>
      </c>
      <c r="F21" s="81">
        <v>0</v>
      </c>
      <c r="G21" s="81">
        <v>-6668</v>
      </c>
      <c r="H21" s="81">
        <v>0</v>
      </c>
      <c r="I21" s="81">
        <v>-6668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-6668</v>
      </c>
      <c r="W21" s="81"/>
      <c r="X21" s="81">
        <v>-6668</v>
      </c>
      <c r="Y21" s="82">
        <v>0</v>
      </c>
      <c r="Z21" s="83">
        <v>130000</v>
      </c>
    </row>
    <row r="22" spans="1:26" ht="25.5">
      <c r="A22" s="84" t="s">
        <v>108</v>
      </c>
      <c r="B22" s="85">
        <f>SUM(B19:B21)</f>
        <v>6844245</v>
      </c>
      <c r="C22" s="85">
        <f>SUM(C19:C21)</f>
        <v>0</v>
      </c>
      <c r="D22" s="86">
        <f aca="true" t="shared" si="3" ref="D22:Z22">SUM(D19:D21)</f>
        <v>3187700</v>
      </c>
      <c r="E22" s="87">
        <f t="shared" si="3"/>
        <v>3187700</v>
      </c>
      <c r="F22" s="87">
        <f t="shared" si="3"/>
        <v>-6582267</v>
      </c>
      <c r="G22" s="87">
        <f t="shared" si="3"/>
        <v>38872097</v>
      </c>
      <c r="H22" s="87">
        <f t="shared" si="3"/>
        <v>-3619574</v>
      </c>
      <c r="I22" s="87">
        <f t="shared" si="3"/>
        <v>28670256</v>
      </c>
      <c r="J22" s="87">
        <f t="shared" si="3"/>
        <v>14844665</v>
      </c>
      <c r="K22" s="87">
        <f t="shared" si="3"/>
        <v>-6049036</v>
      </c>
      <c r="L22" s="87">
        <f t="shared" si="3"/>
        <v>3981592</v>
      </c>
      <c r="M22" s="87">
        <f t="shared" si="3"/>
        <v>12777221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41447477</v>
      </c>
      <c r="W22" s="87">
        <f t="shared" si="3"/>
        <v>11685131</v>
      </c>
      <c r="X22" s="87">
        <f t="shared" si="3"/>
        <v>29762346</v>
      </c>
      <c r="Y22" s="88">
        <f>+IF(W22&lt;&gt;0,(X22/W22)*100,0)</f>
        <v>254.7027157847011</v>
      </c>
      <c r="Z22" s="89">
        <f t="shared" si="3"/>
        <v>3187700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6844245</v>
      </c>
      <c r="C24" s="74">
        <f>SUM(C22:C23)</f>
        <v>0</v>
      </c>
      <c r="D24" s="75">
        <f aca="true" t="shared" si="4" ref="D24:Z24">SUM(D22:D23)</f>
        <v>3187700</v>
      </c>
      <c r="E24" s="76">
        <f t="shared" si="4"/>
        <v>3187700</v>
      </c>
      <c r="F24" s="76">
        <f t="shared" si="4"/>
        <v>-6582267</v>
      </c>
      <c r="G24" s="76">
        <f t="shared" si="4"/>
        <v>38872097</v>
      </c>
      <c r="H24" s="76">
        <f t="shared" si="4"/>
        <v>-3619574</v>
      </c>
      <c r="I24" s="76">
        <f t="shared" si="4"/>
        <v>28670256</v>
      </c>
      <c r="J24" s="76">
        <f t="shared" si="4"/>
        <v>14844665</v>
      </c>
      <c r="K24" s="76">
        <f t="shared" si="4"/>
        <v>-6049036</v>
      </c>
      <c r="L24" s="76">
        <f t="shared" si="4"/>
        <v>3981592</v>
      </c>
      <c r="M24" s="76">
        <f t="shared" si="4"/>
        <v>12777221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41447477</v>
      </c>
      <c r="W24" s="76">
        <f t="shared" si="4"/>
        <v>11685131</v>
      </c>
      <c r="X24" s="76">
        <f t="shared" si="4"/>
        <v>29762346</v>
      </c>
      <c r="Y24" s="77">
        <f>+IF(W24&lt;&gt;0,(X24/W24)*100,0)</f>
        <v>254.7027157847011</v>
      </c>
      <c r="Z24" s="78">
        <f t="shared" si="4"/>
        <v>3187700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32032730</v>
      </c>
      <c r="C27" s="21">
        <v>0</v>
      </c>
      <c r="D27" s="98">
        <v>30945767</v>
      </c>
      <c r="E27" s="99">
        <v>30945767</v>
      </c>
      <c r="F27" s="99">
        <v>0</v>
      </c>
      <c r="G27" s="99">
        <v>7429256</v>
      </c>
      <c r="H27" s="99">
        <v>747417</v>
      </c>
      <c r="I27" s="99">
        <v>8176673</v>
      </c>
      <c r="J27" s="99">
        <v>392477</v>
      </c>
      <c r="K27" s="99">
        <v>1278355</v>
      </c>
      <c r="L27" s="99">
        <v>1846873</v>
      </c>
      <c r="M27" s="99">
        <v>3517705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11694378</v>
      </c>
      <c r="W27" s="99">
        <v>15472884</v>
      </c>
      <c r="X27" s="99">
        <v>-3778506</v>
      </c>
      <c r="Y27" s="100">
        <v>-24.42</v>
      </c>
      <c r="Z27" s="101">
        <v>30945767</v>
      </c>
    </row>
    <row r="28" spans="1:26" ht="13.5">
      <c r="A28" s="102" t="s">
        <v>44</v>
      </c>
      <c r="B28" s="18">
        <v>12456582</v>
      </c>
      <c r="C28" s="18">
        <v>0</v>
      </c>
      <c r="D28" s="58">
        <v>12280867</v>
      </c>
      <c r="E28" s="59">
        <v>12280867</v>
      </c>
      <c r="F28" s="59">
        <v>0</v>
      </c>
      <c r="G28" s="59">
        <v>7199634</v>
      </c>
      <c r="H28" s="59">
        <v>304972</v>
      </c>
      <c r="I28" s="59">
        <v>7504606</v>
      </c>
      <c r="J28" s="59">
        <v>950</v>
      </c>
      <c r="K28" s="59">
        <v>271282</v>
      </c>
      <c r="L28" s="59">
        <v>240821</v>
      </c>
      <c r="M28" s="59">
        <v>513053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8017659</v>
      </c>
      <c r="W28" s="59">
        <v>6140434</v>
      </c>
      <c r="X28" s="59">
        <v>1877225</v>
      </c>
      <c r="Y28" s="60">
        <v>30.57</v>
      </c>
      <c r="Z28" s="61">
        <v>12280867</v>
      </c>
    </row>
    <row r="29" spans="1:26" ht="13.5">
      <c r="A29" s="57" t="s">
        <v>110</v>
      </c>
      <c r="B29" s="18">
        <v>7702925</v>
      </c>
      <c r="C29" s="18">
        <v>0</v>
      </c>
      <c r="D29" s="58">
        <v>130000</v>
      </c>
      <c r="E29" s="59">
        <v>130000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65000</v>
      </c>
      <c r="X29" s="59">
        <v>-65000</v>
      </c>
      <c r="Y29" s="60">
        <v>-100</v>
      </c>
      <c r="Z29" s="61">
        <v>130000</v>
      </c>
    </row>
    <row r="30" spans="1:26" ht="13.5">
      <c r="A30" s="57" t="s">
        <v>48</v>
      </c>
      <c r="B30" s="18">
        <v>4483620</v>
      </c>
      <c r="C30" s="18">
        <v>0</v>
      </c>
      <c r="D30" s="58">
        <v>7621500</v>
      </c>
      <c r="E30" s="59">
        <v>7621500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386734</v>
      </c>
      <c r="L30" s="59">
        <v>103155</v>
      </c>
      <c r="M30" s="59">
        <v>489889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489889</v>
      </c>
      <c r="W30" s="59">
        <v>3810750</v>
      </c>
      <c r="X30" s="59">
        <v>-3320861</v>
      </c>
      <c r="Y30" s="60">
        <v>-87.14</v>
      </c>
      <c r="Z30" s="61">
        <v>7621500</v>
      </c>
    </row>
    <row r="31" spans="1:26" ht="13.5">
      <c r="A31" s="57" t="s">
        <v>49</v>
      </c>
      <c r="B31" s="18">
        <v>7389603</v>
      </c>
      <c r="C31" s="18">
        <v>0</v>
      </c>
      <c r="D31" s="58">
        <v>10913400</v>
      </c>
      <c r="E31" s="59">
        <v>10913400</v>
      </c>
      <c r="F31" s="59">
        <v>0</v>
      </c>
      <c r="G31" s="59">
        <v>229622</v>
      </c>
      <c r="H31" s="59">
        <v>442445</v>
      </c>
      <c r="I31" s="59">
        <v>672067</v>
      </c>
      <c r="J31" s="59">
        <v>391528</v>
      </c>
      <c r="K31" s="59">
        <v>620339</v>
      </c>
      <c r="L31" s="59">
        <v>1502898</v>
      </c>
      <c r="M31" s="59">
        <v>2514765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3186832</v>
      </c>
      <c r="W31" s="59">
        <v>5456700</v>
      </c>
      <c r="X31" s="59">
        <v>-2269868</v>
      </c>
      <c r="Y31" s="60">
        <v>-41.6</v>
      </c>
      <c r="Z31" s="61">
        <v>10913400</v>
      </c>
    </row>
    <row r="32" spans="1:26" ht="13.5">
      <c r="A32" s="69" t="s">
        <v>50</v>
      </c>
      <c r="B32" s="21">
        <f>SUM(B28:B31)</f>
        <v>32032730</v>
      </c>
      <c r="C32" s="21">
        <f>SUM(C28:C31)</f>
        <v>0</v>
      </c>
      <c r="D32" s="98">
        <f aca="true" t="shared" si="5" ref="D32:Z32">SUM(D28:D31)</f>
        <v>30945767</v>
      </c>
      <c r="E32" s="99">
        <f t="shared" si="5"/>
        <v>30945767</v>
      </c>
      <c r="F32" s="99">
        <f t="shared" si="5"/>
        <v>0</v>
      </c>
      <c r="G32" s="99">
        <f t="shared" si="5"/>
        <v>7429256</v>
      </c>
      <c r="H32" s="99">
        <f t="shared" si="5"/>
        <v>747417</v>
      </c>
      <c r="I32" s="99">
        <f t="shared" si="5"/>
        <v>8176673</v>
      </c>
      <c r="J32" s="99">
        <f t="shared" si="5"/>
        <v>392478</v>
      </c>
      <c r="K32" s="99">
        <f t="shared" si="5"/>
        <v>1278355</v>
      </c>
      <c r="L32" s="99">
        <f t="shared" si="5"/>
        <v>1846874</v>
      </c>
      <c r="M32" s="99">
        <f t="shared" si="5"/>
        <v>3517707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11694380</v>
      </c>
      <c r="W32" s="99">
        <f t="shared" si="5"/>
        <v>15472884</v>
      </c>
      <c r="X32" s="99">
        <f t="shared" si="5"/>
        <v>-3778504</v>
      </c>
      <c r="Y32" s="100">
        <f>+IF(W32&lt;&gt;0,(X32/W32)*100,0)</f>
        <v>-24.420166272816367</v>
      </c>
      <c r="Z32" s="101">
        <f t="shared" si="5"/>
        <v>30945767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81714558</v>
      </c>
      <c r="C35" s="18">
        <v>0</v>
      </c>
      <c r="D35" s="58">
        <v>60541063</v>
      </c>
      <c r="E35" s="59">
        <v>60541063</v>
      </c>
      <c r="F35" s="59">
        <v>84356729</v>
      </c>
      <c r="G35" s="59">
        <v>118850338</v>
      </c>
      <c r="H35" s="59">
        <v>117015637</v>
      </c>
      <c r="I35" s="59">
        <v>117015637</v>
      </c>
      <c r="J35" s="59">
        <v>125756248</v>
      </c>
      <c r="K35" s="59">
        <v>128492698</v>
      </c>
      <c r="L35" s="59">
        <v>128154563</v>
      </c>
      <c r="M35" s="59">
        <v>128154563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128154563</v>
      </c>
      <c r="W35" s="59">
        <v>30270532</v>
      </c>
      <c r="X35" s="59">
        <v>97884031</v>
      </c>
      <c r="Y35" s="60">
        <v>323.36</v>
      </c>
      <c r="Z35" s="61">
        <v>60541063</v>
      </c>
    </row>
    <row r="36" spans="1:26" ht="13.5">
      <c r="A36" s="57" t="s">
        <v>53</v>
      </c>
      <c r="B36" s="18">
        <v>433483937</v>
      </c>
      <c r="C36" s="18">
        <v>0</v>
      </c>
      <c r="D36" s="58">
        <v>450873094</v>
      </c>
      <c r="E36" s="59">
        <v>450873094</v>
      </c>
      <c r="F36" s="59">
        <v>431647019</v>
      </c>
      <c r="G36" s="59">
        <v>440912768</v>
      </c>
      <c r="H36" s="59">
        <v>441659961</v>
      </c>
      <c r="I36" s="59">
        <v>441659961</v>
      </c>
      <c r="J36" s="59">
        <v>440912768</v>
      </c>
      <c r="K36" s="59">
        <v>436047445</v>
      </c>
      <c r="L36" s="59">
        <v>445176649</v>
      </c>
      <c r="M36" s="59">
        <v>445176649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445176649</v>
      </c>
      <c r="W36" s="59">
        <v>225436547</v>
      </c>
      <c r="X36" s="59">
        <v>219740102</v>
      </c>
      <c r="Y36" s="60">
        <v>97.47</v>
      </c>
      <c r="Z36" s="61">
        <v>450873094</v>
      </c>
    </row>
    <row r="37" spans="1:26" ht="13.5">
      <c r="A37" s="57" t="s">
        <v>54</v>
      </c>
      <c r="B37" s="18">
        <v>45333881</v>
      </c>
      <c r="C37" s="18">
        <v>0</v>
      </c>
      <c r="D37" s="58">
        <v>61037744</v>
      </c>
      <c r="E37" s="59">
        <v>61037744</v>
      </c>
      <c r="F37" s="59">
        <v>54208032</v>
      </c>
      <c r="G37" s="59">
        <v>57595323</v>
      </c>
      <c r="H37" s="59">
        <v>60127390</v>
      </c>
      <c r="I37" s="59">
        <v>60127390</v>
      </c>
      <c r="J37" s="59">
        <v>77958941</v>
      </c>
      <c r="K37" s="59">
        <v>57595323</v>
      </c>
      <c r="L37" s="59">
        <v>62183426</v>
      </c>
      <c r="M37" s="59">
        <v>62183426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62183426</v>
      </c>
      <c r="W37" s="59">
        <v>30518872</v>
      </c>
      <c r="X37" s="59">
        <v>31664554</v>
      </c>
      <c r="Y37" s="60">
        <v>103.75</v>
      </c>
      <c r="Z37" s="61">
        <v>61037744</v>
      </c>
    </row>
    <row r="38" spans="1:26" ht="13.5">
      <c r="A38" s="57" t="s">
        <v>55</v>
      </c>
      <c r="B38" s="18">
        <v>138324534</v>
      </c>
      <c r="C38" s="18">
        <v>0</v>
      </c>
      <c r="D38" s="58">
        <v>140181404</v>
      </c>
      <c r="E38" s="59">
        <v>140181404</v>
      </c>
      <c r="F38" s="59">
        <v>140171862</v>
      </c>
      <c r="G38" s="59">
        <v>138324534</v>
      </c>
      <c r="H38" s="59">
        <v>138324534</v>
      </c>
      <c r="I38" s="59">
        <v>138324534</v>
      </c>
      <c r="J38" s="59">
        <v>138324534</v>
      </c>
      <c r="K38" s="59">
        <v>138324534</v>
      </c>
      <c r="L38" s="59">
        <v>138324534</v>
      </c>
      <c r="M38" s="59">
        <v>138324534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138324534</v>
      </c>
      <c r="W38" s="59">
        <v>70090702</v>
      </c>
      <c r="X38" s="59">
        <v>68233832</v>
      </c>
      <c r="Y38" s="60">
        <v>97.35</v>
      </c>
      <c r="Z38" s="61">
        <v>140181404</v>
      </c>
    </row>
    <row r="39" spans="1:26" ht="13.5">
      <c r="A39" s="57" t="s">
        <v>56</v>
      </c>
      <c r="B39" s="18">
        <v>331540080</v>
      </c>
      <c r="C39" s="18">
        <v>0</v>
      </c>
      <c r="D39" s="58">
        <v>310195009</v>
      </c>
      <c r="E39" s="59">
        <v>310195009</v>
      </c>
      <c r="F39" s="59">
        <v>321623854</v>
      </c>
      <c r="G39" s="59">
        <v>363843249</v>
      </c>
      <c r="H39" s="59">
        <v>360223674</v>
      </c>
      <c r="I39" s="59">
        <v>360223674</v>
      </c>
      <c r="J39" s="59">
        <v>350385540</v>
      </c>
      <c r="K39" s="59">
        <v>368620285</v>
      </c>
      <c r="L39" s="59">
        <v>372823252</v>
      </c>
      <c r="M39" s="59">
        <v>372823252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372823252</v>
      </c>
      <c r="W39" s="59">
        <v>155097505</v>
      </c>
      <c r="X39" s="59">
        <v>217725747</v>
      </c>
      <c r="Y39" s="60">
        <v>140.38</v>
      </c>
      <c r="Z39" s="61">
        <v>310195009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25699640</v>
      </c>
      <c r="C42" s="18">
        <v>0</v>
      </c>
      <c r="D42" s="58">
        <v>11968263</v>
      </c>
      <c r="E42" s="59">
        <v>11968263</v>
      </c>
      <c r="F42" s="59">
        <v>16923182</v>
      </c>
      <c r="G42" s="59">
        <v>-2836067</v>
      </c>
      <c r="H42" s="59">
        <v>901985</v>
      </c>
      <c r="I42" s="59">
        <v>14989100</v>
      </c>
      <c r="J42" s="59">
        <v>6746119</v>
      </c>
      <c r="K42" s="59">
        <v>-6049035</v>
      </c>
      <c r="L42" s="59">
        <v>16487390</v>
      </c>
      <c r="M42" s="59">
        <v>17184474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32173574</v>
      </c>
      <c r="W42" s="59">
        <v>16124033</v>
      </c>
      <c r="X42" s="59">
        <v>16049541</v>
      </c>
      <c r="Y42" s="60">
        <v>99.54</v>
      </c>
      <c r="Z42" s="61">
        <v>11968263</v>
      </c>
    </row>
    <row r="43" spans="1:26" ht="13.5">
      <c r="A43" s="57" t="s">
        <v>59</v>
      </c>
      <c r="B43" s="18">
        <v>-19072221</v>
      </c>
      <c r="C43" s="18">
        <v>0</v>
      </c>
      <c r="D43" s="58">
        <v>-23114652</v>
      </c>
      <c r="E43" s="59">
        <v>-23114652</v>
      </c>
      <c r="F43" s="59">
        <v>0</v>
      </c>
      <c r="G43" s="59">
        <v>-7428831</v>
      </c>
      <c r="H43" s="59">
        <v>-747193</v>
      </c>
      <c r="I43" s="59">
        <v>-8176024</v>
      </c>
      <c r="J43" s="59">
        <v>-389885</v>
      </c>
      <c r="K43" s="59">
        <v>-1275762</v>
      </c>
      <c r="L43" s="59">
        <v>-1756414</v>
      </c>
      <c r="M43" s="59">
        <v>-3422061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-11598085</v>
      </c>
      <c r="W43" s="59">
        <v>-9664888</v>
      </c>
      <c r="X43" s="59">
        <v>-1933197</v>
      </c>
      <c r="Y43" s="60">
        <v>20</v>
      </c>
      <c r="Z43" s="61">
        <v>-23114652</v>
      </c>
    </row>
    <row r="44" spans="1:26" ht="13.5">
      <c r="A44" s="57" t="s">
        <v>60</v>
      </c>
      <c r="B44" s="18">
        <v>16779419</v>
      </c>
      <c r="C44" s="18">
        <v>0</v>
      </c>
      <c r="D44" s="58">
        <v>5063052</v>
      </c>
      <c r="E44" s="59">
        <v>5063052</v>
      </c>
      <c r="F44" s="59">
        <v>0</v>
      </c>
      <c r="G44" s="59">
        <v>18554</v>
      </c>
      <c r="H44" s="59">
        <v>-10730</v>
      </c>
      <c r="I44" s="59">
        <v>7824</v>
      </c>
      <c r="J44" s="59">
        <v>22741</v>
      </c>
      <c r="K44" s="59">
        <v>22741</v>
      </c>
      <c r="L44" s="59">
        <v>-354979</v>
      </c>
      <c r="M44" s="59">
        <v>-309497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-301673</v>
      </c>
      <c r="W44" s="59">
        <v>-1279224</v>
      </c>
      <c r="X44" s="59">
        <v>977551</v>
      </c>
      <c r="Y44" s="60">
        <v>-76.42</v>
      </c>
      <c r="Z44" s="61">
        <v>5063052</v>
      </c>
    </row>
    <row r="45" spans="1:26" ht="13.5">
      <c r="A45" s="69" t="s">
        <v>61</v>
      </c>
      <c r="B45" s="21">
        <v>47768307</v>
      </c>
      <c r="C45" s="21">
        <v>0</v>
      </c>
      <c r="D45" s="98">
        <v>19490437</v>
      </c>
      <c r="E45" s="99">
        <v>19490437</v>
      </c>
      <c r="F45" s="99">
        <v>65441677</v>
      </c>
      <c r="G45" s="99">
        <v>55195333</v>
      </c>
      <c r="H45" s="99">
        <v>55339395</v>
      </c>
      <c r="I45" s="99">
        <v>55339395</v>
      </c>
      <c r="J45" s="99">
        <v>61718370</v>
      </c>
      <c r="K45" s="99">
        <v>54416314</v>
      </c>
      <c r="L45" s="99">
        <v>68792311</v>
      </c>
      <c r="M45" s="99">
        <v>68792311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68792311</v>
      </c>
      <c r="W45" s="99">
        <v>30753695</v>
      </c>
      <c r="X45" s="99">
        <v>38038616</v>
      </c>
      <c r="Y45" s="100">
        <v>123.69</v>
      </c>
      <c r="Z45" s="101">
        <v>19490437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14824421</v>
      </c>
      <c r="C49" s="51">
        <v>0</v>
      </c>
      <c r="D49" s="128">
        <v>4757086</v>
      </c>
      <c r="E49" s="53">
        <v>2614176</v>
      </c>
      <c r="F49" s="53">
        <v>0</v>
      </c>
      <c r="G49" s="53">
        <v>0</v>
      </c>
      <c r="H49" s="53">
        <v>0</v>
      </c>
      <c r="I49" s="53">
        <v>1883568</v>
      </c>
      <c r="J49" s="53">
        <v>0</v>
      </c>
      <c r="K49" s="53">
        <v>0</v>
      </c>
      <c r="L49" s="53">
        <v>0</v>
      </c>
      <c r="M49" s="53">
        <v>1994596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4854472</v>
      </c>
      <c r="W49" s="53">
        <v>6395482</v>
      </c>
      <c r="X49" s="53">
        <v>14350535</v>
      </c>
      <c r="Y49" s="53">
        <v>51674336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15957466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15957466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95.01597439125669</v>
      </c>
      <c r="C58" s="5">
        <f>IF(C67=0,0,+(C76/C67)*100)</f>
        <v>0</v>
      </c>
      <c r="D58" s="6">
        <f aca="true" t="shared" si="6" ref="D58:Z58">IF(D67=0,0,+(D76/D67)*100)</f>
        <v>95.84742699332345</v>
      </c>
      <c r="E58" s="7">
        <f t="shared" si="6"/>
        <v>95.84742699332345</v>
      </c>
      <c r="F58" s="7">
        <f t="shared" si="6"/>
        <v>973.7217910720046</v>
      </c>
      <c r="G58" s="7">
        <f t="shared" si="6"/>
        <v>30.14726035729523</v>
      </c>
      <c r="H58" s="7">
        <f t="shared" si="6"/>
        <v>131.8340835487185</v>
      </c>
      <c r="I58" s="7">
        <f t="shared" si="6"/>
        <v>69.3242114585004</v>
      </c>
      <c r="J58" s="7">
        <f t="shared" si="6"/>
        <v>100</v>
      </c>
      <c r="K58" s="7">
        <f t="shared" si="6"/>
        <v>100</v>
      </c>
      <c r="L58" s="7">
        <f t="shared" si="6"/>
        <v>103.55777481931578</v>
      </c>
      <c r="M58" s="7">
        <f t="shared" si="6"/>
        <v>101.17230518898836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81.75899316287462</v>
      </c>
      <c r="W58" s="7">
        <f t="shared" si="6"/>
        <v>91.92583158406752</v>
      </c>
      <c r="X58" s="7">
        <f t="shared" si="6"/>
        <v>0</v>
      </c>
      <c r="Y58" s="7">
        <f t="shared" si="6"/>
        <v>0</v>
      </c>
      <c r="Z58" s="8">
        <f t="shared" si="6"/>
        <v>95.84742699332345</v>
      </c>
    </row>
    <row r="59" spans="1:26" ht="13.5">
      <c r="A59" s="36" t="s">
        <v>31</v>
      </c>
      <c r="B59" s="9">
        <f aca="true" t="shared" si="7" ref="B59:Z66">IF(B68=0,0,+(B77/B68)*100)</f>
        <v>96.25971878565379</v>
      </c>
      <c r="C59" s="9">
        <f t="shared" si="7"/>
        <v>0</v>
      </c>
      <c r="D59" s="2">
        <f t="shared" si="7"/>
        <v>95.84742525527071</v>
      </c>
      <c r="E59" s="10">
        <f t="shared" si="7"/>
        <v>95.84742525527071</v>
      </c>
      <c r="F59" s="10">
        <f t="shared" si="7"/>
        <v>-154296.7213114754</v>
      </c>
      <c r="G59" s="10">
        <f t="shared" si="7"/>
        <v>20.499359351210213</v>
      </c>
      <c r="H59" s="10">
        <f t="shared" si="7"/>
        <v>294.7635062689134</v>
      </c>
      <c r="I59" s="10">
        <f t="shared" si="7"/>
        <v>52.68964386722632</v>
      </c>
      <c r="J59" s="10">
        <f t="shared" si="7"/>
        <v>100</v>
      </c>
      <c r="K59" s="10">
        <f t="shared" si="7"/>
        <v>100</v>
      </c>
      <c r="L59" s="10">
        <f t="shared" si="7"/>
        <v>112.49689447955214</v>
      </c>
      <c r="M59" s="10">
        <f t="shared" si="7"/>
        <v>104.21976418065124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64.10767980938701</v>
      </c>
      <c r="W59" s="10">
        <f t="shared" si="7"/>
        <v>83.48700588883659</v>
      </c>
      <c r="X59" s="10">
        <f t="shared" si="7"/>
        <v>0</v>
      </c>
      <c r="Y59" s="10">
        <f t="shared" si="7"/>
        <v>0</v>
      </c>
      <c r="Z59" s="11">
        <f t="shared" si="7"/>
        <v>95.84742525527071</v>
      </c>
    </row>
    <row r="60" spans="1:26" ht="13.5">
      <c r="A60" s="37" t="s">
        <v>32</v>
      </c>
      <c r="B60" s="12">
        <f t="shared" si="7"/>
        <v>95.34738642298957</v>
      </c>
      <c r="C60" s="12">
        <f t="shared" si="7"/>
        <v>0</v>
      </c>
      <c r="D60" s="3">
        <f t="shared" si="7"/>
        <v>95.84742783038836</v>
      </c>
      <c r="E60" s="13">
        <f t="shared" si="7"/>
        <v>95.84742783038836</v>
      </c>
      <c r="F60" s="13">
        <f t="shared" si="7"/>
        <v>791.3930059897135</v>
      </c>
      <c r="G60" s="13">
        <f t="shared" si="7"/>
        <v>44.9149938278182</v>
      </c>
      <c r="H60" s="13">
        <f t="shared" si="7"/>
        <v>98.12469205877035</v>
      </c>
      <c r="I60" s="13">
        <f t="shared" si="7"/>
        <v>88.5562397176216</v>
      </c>
      <c r="J60" s="13">
        <f t="shared" si="7"/>
        <v>100</v>
      </c>
      <c r="K60" s="13">
        <f t="shared" si="7"/>
        <v>100</v>
      </c>
      <c r="L60" s="13">
        <f t="shared" si="7"/>
        <v>101.50862606866443</v>
      </c>
      <c r="M60" s="13">
        <f t="shared" si="7"/>
        <v>100.49431988913054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94.40517425249907</v>
      </c>
      <c r="W60" s="13">
        <f t="shared" si="7"/>
        <v>95.84742803607892</v>
      </c>
      <c r="X60" s="13">
        <f t="shared" si="7"/>
        <v>0</v>
      </c>
      <c r="Y60" s="13">
        <f t="shared" si="7"/>
        <v>0</v>
      </c>
      <c r="Z60" s="14">
        <f t="shared" si="7"/>
        <v>95.84742783038836</v>
      </c>
    </row>
    <row r="61" spans="1:26" ht="13.5">
      <c r="A61" s="38" t="s">
        <v>113</v>
      </c>
      <c r="B61" s="12">
        <f t="shared" si="7"/>
        <v>97.56385432131093</v>
      </c>
      <c r="C61" s="12">
        <f t="shared" si="7"/>
        <v>0</v>
      </c>
      <c r="D61" s="3">
        <f t="shared" si="7"/>
        <v>95.84742663970431</v>
      </c>
      <c r="E61" s="13">
        <f t="shared" si="7"/>
        <v>95.84742663970431</v>
      </c>
      <c r="F61" s="13">
        <f t="shared" si="7"/>
        <v>583.5718546253019</v>
      </c>
      <c r="G61" s="13">
        <f t="shared" si="7"/>
        <v>45.324728032575216</v>
      </c>
      <c r="H61" s="13">
        <f t="shared" si="7"/>
        <v>105.90633569392381</v>
      </c>
      <c r="I61" s="13">
        <f t="shared" si="7"/>
        <v>91.7059099797702</v>
      </c>
      <c r="J61" s="13">
        <f t="shared" si="7"/>
        <v>100</v>
      </c>
      <c r="K61" s="13">
        <f t="shared" si="7"/>
        <v>100</v>
      </c>
      <c r="L61" s="13">
        <f t="shared" si="7"/>
        <v>112.12896687551388</v>
      </c>
      <c r="M61" s="13">
        <f t="shared" si="7"/>
        <v>103.91827457550329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97.56226796642555</v>
      </c>
      <c r="W61" s="13">
        <f t="shared" si="7"/>
        <v>95.84742813925722</v>
      </c>
      <c r="X61" s="13">
        <f t="shared" si="7"/>
        <v>0</v>
      </c>
      <c r="Y61" s="13">
        <f t="shared" si="7"/>
        <v>0</v>
      </c>
      <c r="Z61" s="14">
        <f t="shared" si="7"/>
        <v>95.84742663970431</v>
      </c>
    </row>
    <row r="62" spans="1:26" ht="13.5">
      <c r="A62" s="38" t="s">
        <v>114</v>
      </c>
      <c r="B62" s="12">
        <f t="shared" si="7"/>
        <v>93.31867119191645</v>
      </c>
      <c r="C62" s="12">
        <f t="shared" si="7"/>
        <v>0</v>
      </c>
      <c r="D62" s="3">
        <f t="shared" si="7"/>
        <v>95.84742601007473</v>
      </c>
      <c r="E62" s="13">
        <f t="shared" si="7"/>
        <v>95.84742601007473</v>
      </c>
      <c r="F62" s="13">
        <f t="shared" si="7"/>
        <v>-3392.6617890427665</v>
      </c>
      <c r="G62" s="13">
        <f t="shared" si="7"/>
        <v>33.98282946930496</v>
      </c>
      <c r="H62" s="13">
        <f t="shared" si="7"/>
        <v>83.7515487034205</v>
      </c>
      <c r="I62" s="13">
        <f t="shared" si="7"/>
        <v>79.95845591803943</v>
      </c>
      <c r="J62" s="13">
        <f t="shared" si="7"/>
        <v>100</v>
      </c>
      <c r="K62" s="13">
        <f t="shared" si="7"/>
        <v>100</v>
      </c>
      <c r="L62" s="13">
        <f t="shared" si="7"/>
        <v>83.41341888833212</v>
      </c>
      <c r="M62" s="13">
        <f t="shared" si="7"/>
        <v>93.99213870682226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87.16979132418481</v>
      </c>
      <c r="W62" s="13">
        <f t="shared" si="7"/>
        <v>95.84741744543523</v>
      </c>
      <c r="X62" s="13">
        <f t="shared" si="7"/>
        <v>0</v>
      </c>
      <c r="Y62" s="13">
        <f t="shared" si="7"/>
        <v>0</v>
      </c>
      <c r="Z62" s="14">
        <f t="shared" si="7"/>
        <v>95.84742601007473</v>
      </c>
    </row>
    <row r="63" spans="1:26" ht="13.5">
      <c r="A63" s="38" t="s">
        <v>115</v>
      </c>
      <c r="B63" s="12">
        <f t="shared" si="7"/>
        <v>88.26227201805037</v>
      </c>
      <c r="C63" s="12">
        <f t="shared" si="7"/>
        <v>0</v>
      </c>
      <c r="D63" s="3">
        <f t="shared" si="7"/>
        <v>95.84743703703704</v>
      </c>
      <c r="E63" s="13">
        <f t="shared" si="7"/>
        <v>95.84743703703704</v>
      </c>
      <c r="F63" s="13">
        <f t="shared" si="7"/>
        <v>746.0692126279138</v>
      </c>
      <c r="G63" s="13">
        <f t="shared" si="7"/>
        <v>55.083439754298816</v>
      </c>
      <c r="H63" s="13">
        <f t="shared" si="7"/>
        <v>84.34325725756476</v>
      </c>
      <c r="I63" s="13">
        <f t="shared" si="7"/>
        <v>87.40440377177238</v>
      </c>
      <c r="J63" s="13">
        <f t="shared" si="7"/>
        <v>100</v>
      </c>
      <c r="K63" s="13">
        <f t="shared" si="7"/>
        <v>100</v>
      </c>
      <c r="L63" s="13">
        <f t="shared" si="7"/>
        <v>85.87496951251339</v>
      </c>
      <c r="M63" s="13">
        <f t="shared" si="7"/>
        <v>95.45133651008648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91.6247774640284</v>
      </c>
      <c r="W63" s="13">
        <f t="shared" si="7"/>
        <v>95.8474513619309</v>
      </c>
      <c r="X63" s="13">
        <f t="shared" si="7"/>
        <v>0</v>
      </c>
      <c r="Y63" s="13">
        <f t="shared" si="7"/>
        <v>0</v>
      </c>
      <c r="Z63" s="14">
        <f t="shared" si="7"/>
        <v>95.84743703703704</v>
      </c>
    </row>
    <row r="64" spans="1:26" ht="13.5">
      <c r="A64" s="38" t="s">
        <v>116</v>
      </c>
      <c r="B64" s="12">
        <f t="shared" si="7"/>
        <v>88.39572477547519</v>
      </c>
      <c r="C64" s="12">
        <f t="shared" si="7"/>
        <v>0</v>
      </c>
      <c r="D64" s="3">
        <f t="shared" si="7"/>
        <v>95.84743296116042</v>
      </c>
      <c r="E64" s="13">
        <f t="shared" si="7"/>
        <v>95.84743296116042</v>
      </c>
      <c r="F64" s="13">
        <f t="shared" si="7"/>
        <v>-56466.114457831325</v>
      </c>
      <c r="G64" s="13">
        <f t="shared" si="7"/>
        <v>48.6501359461287</v>
      </c>
      <c r="H64" s="13">
        <f t="shared" si="7"/>
        <v>77.55483351533083</v>
      </c>
      <c r="I64" s="13">
        <f t="shared" si="7"/>
        <v>80.39965476082054</v>
      </c>
      <c r="J64" s="13">
        <f t="shared" si="7"/>
        <v>100</v>
      </c>
      <c r="K64" s="13">
        <f t="shared" si="7"/>
        <v>100</v>
      </c>
      <c r="L64" s="13">
        <f t="shared" si="7"/>
        <v>77.57900257626493</v>
      </c>
      <c r="M64" s="13">
        <f t="shared" si="7"/>
        <v>92.94362628173619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86.66392905561477</v>
      </c>
      <c r="W64" s="13">
        <f t="shared" si="7"/>
        <v>95.84742878263873</v>
      </c>
      <c r="X64" s="13">
        <f t="shared" si="7"/>
        <v>0</v>
      </c>
      <c r="Y64" s="13">
        <f t="shared" si="7"/>
        <v>0</v>
      </c>
      <c r="Z64" s="14">
        <f t="shared" si="7"/>
        <v>95.84743296116042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95.84741075917546</v>
      </c>
      <c r="E66" s="16">
        <f t="shared" si="7"/>
        <v>95.84741075917546</v>
      </c>
      <c r="F66" s="16">
        <f t="shared" si="7"/>
        <v>100</v>
      </c>
      <c r="G66" s="16">
        <f t="shared" si="7"/>
        <v>3.8760870474744635</v>
      </c>
      <c r="H66" s="16">
        <f t="shared" si="7"/>
        <v>100</v>
      </c>
      <c r="I66" s="16">
        <f t="shared" si="7"/>
        <v>3.637621679867626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18.39396342405233</v>
      </c>
      <c r="W66" s="16">
        <f t="shared" si="7"/>
        <v>95.84727279904472</v>
      </c>
      <c r="X66" s="16">
        <f t="shared" si="7"/>
        <v>0</v>
      </c>
      <c r="Y66" s="16">
        <f t="shared" si="7"/>
        <v>0</v>
      </c>
      <c r="Z66" s="17">
        <f t="shared" si="7"/>
        <v>95.84741075917546</v>
      </c>
    </row>
    <row r="67" spans="1:26" ht="13.5" hidden="1">
      <c r="A67" s="40" t="s">
        <v>119</v>
      </c>
      <c r="B67" s="23">
        <v>212400895</v>
      </c>
      <c r="C67" s="23"/>
      <c r="D67" s="24">
        <v>229280400</v>
      </c>
      <c r="E67" s="25">
        <v>229280400</v>
      </c>
      <c r="F67" s="25">
        <v>1490973</v>
      </c>
      <c r="G67" s="25">
        <v>61980564</v>
      </c>
      <c r="H67" s="25">
        <v>17273706</v>
      </c>
      <c r="I67" s="25">
        <v>80745243</v>
      </c>
      <c r="J67" s="25">
        <v>17051183</v>
      </c>
      <c r="K67" s="25">
        <v>17626567</v>
      </c>
      <c r="L67" s="25">
        <v>17041888</v>
      </c>
      <c r="M67" s="25">
        <v>51719638</v>
      </c>
      <c r="N67" s="25"/>
      <c r="O67" s="25"/>
      <c r="P67" s="25"/>
      <c r="Q67" s="25"/>
      <c r="R67" s="25"/>
      <c r="S67" s="25"/>
      <c r="T67" s="25"/>
      <c r="U67" s="25"/>
      <c r="V67" s="25">
        <v>132464881</v>
      </c>
      <c r="W67" s="25">
        <v>124663253</v>
      </c>
      <c r="X67" s="25"/>
      <c r="Y67" s="24"/>
      <c r="Z67" s="26">
        <v>229280400</v>
      </c>
    </row>
    <row r="68" spans="1:26" ht="13.5" hidden="1">
      <c r="A68" s="36" t="s">
        <v>31</v>
      </c>
      <c r="B68" s="18">
        <v>60731610</v>
      </c>
      <c r="C68" s="18"/>
      <c r="D68" s="19">
        <v>63981100</v>
      </c>
      <c r="E68" s="20">
        <v>63981100</v>
      </c>
      <c r="F68" s="20">
        <v>-1708</v>
      </c>
      <c r="G68" s="20">
        <v>30458186</v>
      </c>
      <c r="H68" s="20">
        <v>2961199</v>
      </c>
      <c r="I68" s="20">
        <v>33417677</v>
      </c>
      <c r="J68" s="20">
        <v>3084524</v>
      </c>
      <c r="K68" s="20">
        <v>3215905</v>
      </c>
      <c r="L68" s="20">
        <v>3212022</v>
      </c>
      <c r="M68" s="20">
        <v>9512451</v>
      </c>
      <c r="N68" s="20"/>
      <c r="O68" s="20"/>
      <c r="P68" s="20"/>
      <c r="Q68" s="20"/>
      <c r="R68" s="20"/>
      <c r="S68" s="20"/>
      <c r="T68" s="20"/>
      <c r="U68" s="20"/>
      <c r="V68" s="20">
        <v>42930128</v>
      </c>
      <c r="W68" s="20">
        <v>39551955</v>
      </c>
      <c r="X68" s="20"/>
      <c r="Y68" s="19"/>
      <c r="Z68" s="22">
        <v>63981100</v>
      </c>
    </row>
    <row r="69" spans="1:26" ht="13.5" hidden="1">
      <c r="A69" s="37" t="s">
        <v>32</v>
      </c>
      <c r="B69" s="18">
        <v>150349903</v>
      </c>
      <c r="C69" s="18"/>
      <c r="D69" s="19">
        <v>163708100</v>
      </c>
      <c r="E69" s="20">
        <v>163708100</v>
      </c>
      <c r="F69" s="20">
        <v>1502743</v>
      </c>
      <c r="G69" s="20">
        <v>27339603</v>
      </c>
      <c r="H69" s="20">
        <v>14312796</v>
      </c>
      <c r="I69" s="20">
        <v>43155142</v>
      </c>
      <c r="J69" s="20">
        <v>13696748</v>
      </c>
      <c r="K69" s="20">
        <v>14173473</v>
      </c>
      <c r="L69" s="20">
        <v>13582491</v>
      </c>
      <c r="M69" s="20">
        <v>41452712</v>
      </c>
      <c r="N69" s="20"/>
      <c r="O69" s="20"/>
      <c r="P69" s="20"/>
      <c r="Q69" s="20"/>
      <c r="R69" s="20"/>
      <c r="S69" s="20"/>
      <c r="T69" s="20"/>
      <c r="U69" s="20"/>
      <c r="V69" s="20">
        <v>84607854</v>
      </c>
      <c r="W69" s="20">
        <v>84401981</v>
      </c>
      <c r="X69" s="20"/>
      <c r="Y69" s="19"/>
      <c r="Z69" s="22">
        <v>163708100</v>
      </c>
    </row>
    <row r="70" spans="1:26" ht="13.5" hidden="1">
      <c r="A70" s="38" t="s">
        <v>113</v>
      </c>
      <c r="B70" s="18">
        <v>102079035</v>
      </c>
      <c r="C70" s="18"/>
      <c r="D70" s="19">
        <v>110870600</v>
      </c>
      <c r="E70" s="20">
        <v>110870600</v>
      </c>
      <c r="F70" s="20">
        <v>1451862</v>
      </c>
      <c r="G70" s="20">
        <v>18366354</v>
      </c>
      <c r="H70" s="20">
        <v>9699127</v>
      </c>
      <c r="I70" s="20">
        <v>29517343</v>
      </c>
      <c r="J70" s="20">
        <v>9253938</v>
      </c>
      <c r="K70" s="20">
        <v>9157025</v>
      </c>
      <c r="L70" s="20">
        <v>8786008</v>
      </c>
      <c r="M70" s="20">
        <v>27196971</v>
      </c>
      <c r="N70" s="20"/>
      <c r="O70" s="20"/>
      <c r="P70" s="20"/>
      <c r="Q70" s="20"/>
      <c r="R70" s="20"/>
      <c r="S70" s="20"/>
      <c r="T70" s="20"/>
      <c r="U70" s="20"/>
      <c r="V70" s="20">
        <v>56714314</v>
      </c>
      <c r="W70" s="20">
        <v>58142281</v>
      </c>
      <c r="X70" s="20"/>
      <c r="Y70" s="19"/>
      <c r="Z70" s="22">
        <v>110870600</v>
      </c>
    </row>
    <row r="71" spans="1:26" ht="13.5" hidden="1">
      <c r="A71" s="38" t="s">
        <v>114</v>
      </c>
      <c r="B71" s="18">
        <v>22484210</v>
      </c>
      <c r="C71" s="18"/>
      <c r="D71" s="19">
        <v>25946100</v>
      </c>
      <c r="E71" s="20">
        <v>25946100</v>
      </c>
      <c r="F71" s="20">
        <v>-45924</v>
      </c>
      <c r="G71" s="20">
        <v>3642054</v>
      </c>
      <c r="H71" s="20">
        <v>2100951</v>
      </c>
      <c r="I71" s="20">
        <v>5697081</v>
      </c>
      <c r="J71" s="20">
        <v>1899041</v>
      </c>
      <c r="K71" s="20">
        <v>1941660</v>
      </c>
      <c r="L71" s="20">
        <v>2181209</v>
      </c>
      <c r="M71" s="20">
        <v>6021910</v>
      </c>
      <c r="N71" s="20"/>
      <c r="O71" s="20"/>
      <c r="P71" s="20"/>
      <c r="Q71" s="20"/>
      <c r="R71" s="20"/>
      <c r="S71" s="20"/>
      <c r="T71" s="20"/>
      <c r="U71" s="20"/>
      <c r="V71" s="20">
        <v>11718991</v>
      </c>
      <c r="W71" s="20">
        <v>12683914</v>
      </c>
      <c r="X71" s="20"/>
      <c r="Y71" s="19"/>
      <c r="Z71" s="22">
        <v>25946100</v>
      </c>
    </row>
    <row r="72" spans="1:26" ht="13.5" hidden="1">
      <c r="A72" s="38" t="s">
        <v>115</v>
      </c>
      <c r="B72" s="18">
        <v>10346159</v>
      </c>
      <c r="C72" s="18"/>
      <c r="D72" s="19">
        <v>10125000</v>
      </c>
      <c r="E72" s="20">
        <v>10125000</v>
      </c>
      <c r="F72" s="20">
        <v>98797</v>
      </c>
      <c r="G72" s="20">
        <v>1923963</v>
      </c>
      <c r="H72" s="20">
        <v>944015</v>
      </c>
      <c r="I72" s="20">
        <v>2966775</v>
      </c>
      <c r="J72" s="20">
        <v>978428</v>
      </c>
      <c r="K72" s="20">
        <v>1239965</v>
      </c>
      <c r="L72" s="20">
        <v>1053711</v>
      </c>
      <c r="M72" s="20">
        <v>3272104</v>
      </c>
      <c r="N72" s="20"/>
      <c r="O72" s="20"/>
      <c r="P72" s="20"/>
      <c r="Q72" s="20"/>
      <c r="R72" s="20"/>
      <c r="S72" s="20"/>
      <c r="T72" s="20"/>
      <c r="U72" s="20"/>
      <c r="V72" s="20">
        <v>6238879</v>
      </c>
      <c r="W72" s="20">
        <v>5234737</v>
      </c>
      <c r="X72" s="20"/>
      <c r="Y72" s="19"/>
      <c r="Z72" s="22">
        <v>10125000</v>
      </c>
    </row>
    <row r="73" spans="1:26" ht="13.5" hidden="1">
      <c r="A73" s="38" t="s">
        <v>116</v>
      </c>
      <c r="B73" s="18">
        <v>15440499</v>
      </c>
      <c r="C73" s="18"/>
      <c r="D73" s="19">
        <v>16766400</v>
      </c>
      <c r="E73" s="20">
        <v>16766400</v>
      </c>
      <c r="F73" s="20">
        <v>-1992</v>
      </c>
      <c r="G73" s="20">
        <v>3407232</v>
      </c>
      <c r="H73" s="20">
        <v>1568703</v>
      </c>
      <c r="I73" s="20">
        <v>4973943</v>
      </c>
      <c r="J73" s="20">
        <v>1565341</v>
      </c>
      <c r="K73" s="20">
        <v>1834823</v>
      </c>
      <c r="L73" s="20">
        <v>1561563</v>
      </c>
      <c r="M73" s="20">
        <v>4961727</v>
      </c>
      <c r="N73" s="20"/>
      <c r="O73" s="20"/>
      <c r="P73" s="20"/>
      <c r="Q73" s="20"/>
      <c r="R73" s="20"/>
      <c r="S73" s="20"/>
      <c r="T73" s="20"/>
      <c r="U73" s="20"/>
      <c r="V73" s="20">
        <v>9935670</v>
      </c>
      <c r="W73" s="20">
        <v>8341049</v>
      </c>
      <c r="X73" s="20"/>
      <c r="Y73" s="19"/>
      <c r="Z73" s="22">
        <v>16766400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1319382</v>
      </c>
      <c r="C75" s="27"/>
      <c r="D75" s="28">
        <v>1591200</v>
      </c>
      <c r="E75" s="29">
        <v>1591200</v>
      </c>
      <c r="F75" s="29">
        <v>-10062</v>
      </c>
      <c r="G75" s="29">
        <v>4182775</v>
      </c>
      <c r="H75" s="29">
        <v>-289</v>
      </c>
      <c r="I75" s="29">
        <v>4172424</v>
      </c>
      <c r="J75" s="29">
        <v>269911</v>
      </c>
      <c r="K75" s="29">
        <v>237189</v>
      </c>
      <c r="L75" s="29">
        <v>247375</v>
      </c>
      <c r="M75" s="29">
        <v>754475</v>
      </c>
      <c r="N75" s="29"/>
      <c r="O75" s="29"/>
      <c r="P75" s="29"/>
      <c r="Q75" s="29"/>
      <c r="R75" s="29"/>
      <c r="S75" s="29"/>
      <c r="T75" s="29"/>
      <c r="U75" s="29"/>
      <c r="V75" s="29">
        <v>4926899</v>
      </c>
      <c r="W75" s="29">
        <v>709317</v>
      </c>
      <c r="X75" s="29"/>
      <c r="Y75" s="28"/>
      <c r="Z75" s="30">
        <v>1591200</v>
      </c>
    </row>
    <row r="76" spans="1:26" ht="13.5" hidden="1">
      <c r="A76" s="41" t="s">
        <v>120</v>
      </c>
      <c r="B76" s="31">
        <v>201814780</v>
      </c>
      <c r="C76" s="31"/>
      <c r="D76" s="32">
        <v>219759364</v>
      </c>
      <c r="E76" s="33">
        <v>219759364</v>
      </c>
      <c r="F76" s="33">
        <v>14517929</v>
      </c>
      <c r="G76" s="33">
        <v>18685442</v>
      </c>
      <c r="H76" s="33">
        <v>22772632</v>
      </c>
      <c r="I76" s="33">
        <v>55976003</v>
      </c>
      <c r="J76" s="33">
        <v>17051183</v>
      </c>
      <c r="K76" s="33">
        <v>17626567</v>
      </c>
      <c r="L76" s="33">
        <v>17648200</v>
      </c>
      <c r="M76" s="33">
        <v>52325950</v>
      </c>
      <c r="N76" s="33"/>
      <c r="O76" s="33"/>
      <c r="P76" s="33"/>
      <c r="Q76" s="33"/>
      <c r="R76" s="33"/>
      <c r="S76" s="33"/>
      <c r="T76" s="33"/>
      <c r="U76" s="33"/>
      <c r="V76" s="33">
        <v>108301953</v>
      </c>
      <c r="W76" s="33">
        <v>114597732</v>
      </c>
      <c r="X76" s="33"/>
      <c r="Y76" s="32"/>
      <c r="Z76" s="34">
        <v>219759364</v>
      </c>
    </row>
    <row r="77" spans="1:26" ht="13.5" hidden="1">
      <c r="A77" s="36" t="s">
        <v>31</v>
      </c>
      <c r="B77" s="18">
        <v>58460077</v>
      </c>
      <c r="C77" s="18"/>
      <c r="D77" s="19">
        <v>61324237</v>
      </c>
      <c r="E77" s="20">
        <v>61324237</v>
      </c>
      <c r="F77" s="20">
        <v>2635388</v>
      </c>
      <c r="G77" s="20">
        <v>6243733</v>
      </c>
      <c r="H77" s="20">
        <v>8728534</v>
      </c>
      <c r="I77" s="20">
        <v>17607655</v>
      </c>
      <c r="J77" s="20">
        <v>3084524</v>
      </c>
      <c r="K77" s="20">
        <v>3215905</v>
      </c>
      <c r="L77" s="20">
        <v>3613425</v>
      </c>
      <c r="M77" s="20">
        <v>9913854</v>
      </c>
      <c r="N77" s="20"/>
      <c r="O77" s="20"/>
      <c r="P77" s="20"/>
      <c r="Q77" s="20"/>
      <c r="R77" s="20"/>
      <c r="S77" s="20"/>
      <c r="T77" s="20"/>
      <c r="U77" s="20"/>
      <c r="V77" s="20">
        <v>27521509</v>
      </c>
      <c r="W77" s="20">
        <v>33020743</v>
      </c>
      <c r="X77" s="20"/>
      <c r="Y77" s="19"/>
      <c r="Z77" s="22">
        <v>61324237</v>
      </c>
    </row>
    <row r="78" spans="1:26" ht="13.5" hidden="1">
      <c r="A78" s="37" t="s">
        <v>32</v>
      </c>
      <c r="B78" s="18">
        <v>143354703</v>
      </c>
      <c r="C78" s="18"/>
      <c r="D78" s="19">
        <v>156910003</v>
      </c>
      <c r="E78" s="20">
        <v>156910003</v>
      </c>
      <c r="F78" s="20">
        <v>11892603</v>
      </c>
      <c r="G78" s="20">
        <v>12279581</v>
      </c>
      <c r="H78" s="20">
        <v>14044387</v>
      </c>
      <c r="I78" s="20">
        <v>38216571</v>
      </c>
      <c r="J78" s="20">
        <v>13696748</v>
      </c>
      <c r="K78" s="20">
        <v>14173473</v>
      </c>
      <c r="L78" s="20">
        <v>13787400</v>
      </c>
      <c r="M78" s="20">
        <v>41657621</v>
      </c>
      <c r="N78" s="20"/>
      <c r="O78" s="20"/>
      <c r="P78" s="20"/>
      <c r="Q78" s="20"/>
      <c r="R78" s="20"/>
      <c r="S78" s="20"/>
      <c r="T78" s="20"/>
      <c r="U78" s="20"/>
      <c r="V78" s="20">
        <v>79874192</v>
      </c>
      <c r="W78" s="20">
        <v>80897128</v>
      </c>
      <c r="X78" s="20"/>
      <c r="Y78" s="19"/>
      <c r="Z78" s="22">
        <v>156910003</v>
      </c>
    </row>
    <row r="79" spans="1:26" ht="13.5" hidden="1">
      <c r="A79" s="38" t="s">
        <v>113</v>
      </c>
      <c r="B79" s="18">
        <v>99592241</v>
      </c>
      <c r="C79" s="18"/>
      <c r="D79" s="19">
        <v>106266617</v>
      </c>
      <c r="E79" s="20">
        <v>106266617</v>
      </c>
      <c r="F79" s="20">
        <v>8472658</v>
      </c>
      <c r="G79" s="20">
        <v>8324500</v>
      </c>
      <c r="H79" s="20">
        <v>10271990</v>
      </c>
      <c r="I79" s="20">
        <v>27069148</v>
      </c>
      <c r="J79" s="20">
        <v>9253938</v>
      </c>
      <c r="K79" s="20">
        <v>9157025</v>
      </c>
      <c r="L79" s="20">
        <v>9851660</v>
      </c>
      <c r="M79" s="20">
        <v>28262623</v>
      </c>
      <c r="N79" s="20"/>
      <c r="O79" s="20"/>
      <c r="P79" s="20"/>
      <c r="Q79" s="20"/>
      <c r="R79" s="20"/>
      <c r="S79" s="20"/>
      <c r="T79" s="20"/>
      <c r="U79" s="20"/>
      <c r="V79" s="20">
        <v>55331771</v>
      </c>
      <c r="W79" s="20">
        <v>55727881</v>
      </c>
      <c r="X79" s="20"/>
      <c r="Y79" s="19"/>
      <c r="Z79" s="22">
        <v>106266617</v>
      </c>
    </row>
    <row r="80" spans="1:26" ht="13.5" hidden="1">
      <c r="A80" s="38" t="s">
        <v>114</v>
      </c>
      <c r="B80" s="18">
        <v>20981966</v>
      </c>
      <c r="C80" s="18"/>
      <c r="D80" s="19">
        <v>24868669</v>
      </c>
      <c r="E80" s="20">
        <v>24868669</v>
      </c>
      <c r="F80" s="20">
        <v>1558046</v>
      </c>
      <c r="G80" s="20">
        <v>1237673</v>
      </c>
      <c r="H80" s="20">
        <v>1759579</v>
      </c>
      <c r="I80" s="20">
        <v>4555298</v>
      </c>
      <c r="J80" s="20">
        <v>1899041</v>
      </c>
      <c r="K80" s="20">
        <v>1941660</v>
      </c>
      <c r="L80" s="20">
        <v>1819421</v>
      </c>
      <c r="M80" s="20">
        <v>5660122</v>
      </c>
      <c r="N80" s="20"/>
      <c r="O80" s="20"/>
      <c r="P80" s="20"/>
      <c r="Q80" s="20"/>
      <c r="R80" s="20"/>
      <c r="S80" s="20"/>
      <c r="T80" s="20"/>
      <c r="U80" s="20"/>
      <c r="V80" s="20">
        <v>10215420</v>
      </c>
      <c r="W80" s="20">
        <v>12157204</v>
      </c>
      <c r="X80" s="20"/>
      <c r="Y80" s="19"/>
      <c r="Z80" s="22">
        <v>24868669</v>
      </c>
    </row>
    <row r="81" spans="1:26" ht="13.5" hidden="1">
      <c r="A81" s="38" t="s">
        <v>115</v>
      </c>
      <c r="B81" s="18">
        <v>9131755</v>
      </c>
      <c r="C81" s="18"/>
      <c r="D81" s="19">
        <v>9704553</v>
      </c>
      <c r="E81" s="20">
        <v>9704553</v>
      </c>
      <c r="F81" s="20">
        <v>737094</v>
      </c>
      <c r="G81" s="20">
        <v>1059785</v>
      </c>
      <c r="H81" s="20">
        <v>796213</v>
      </c>
      <c r="I81" s="20">
        <v>2593092</v>
      </c>
      <c r="J81" s="20">
        <v>978428</v>
      </c>
      <c r="K81" s="20">
        <v>1239965</v>
      </c>
      <c r="L81" s="20">
        <v>904874</v>
      </c>
      <c r="M81" s="20">
        <v>3123267</v>
      </c>
      <c r="N81" s="20"/>
      <c r="O81" s="20"/>
      <c r="P81" s="20"/>
      <c r="Q81" s="20"/>
      <c r="R81" s="20"/>
      <c r="S81" s="20"/>
      <c r="T81" s="20"/>
      <c r="U81" s="20"/>
      <c r="V81" s="20">
        <v>5716359</v>
      </c>
      <c r="W81" s="20">
        <v>5017362</v>
      </c>
      <c r="X81" s="20"/>
      <c r="Y81" s="19"/>
      <c r="Z81" s="22">
        <v>9704553</v>
      </c>
    </row>
    <row r="82" spans="1:26" ht="13.5" hidden="1">
      <c r="A82" s="38" t="s">
        <v>116</v>
      </c>
      <c r="B82" s="18">
        <v>13648741</v>
      </c>
      <c r="C82" s="18"/>
      <c r="D82" s="19">
        <v>16070164</v>
      </c>
      <c r="E82" s="20">
        <v>16070164</v>
      </c>
      <c r="F82" s="20">
        <v>1124805</v>
      </c>
      <c r="G82" s="20">
        <v>1657623</v>
      </c>
      <c r="H82" s="20">
        <v>1216605</v>
      </c>
      <c r="I82" s="20">
        <v>3999033</v>
      </c>
      <c r="J82" s="20">
        <v>1565341</v>
      </c>
      <c r="K82" s="20">
        <v>1834823</v>
      </c>
      <c r="L82" s="20">
        <v>1211445</v>
      </c>
      <c r="M82" s="20">
        <v>4611609</v>
      </c>
      <c r="N82" s="20"/>
      <c r="O82" s="20"/>
      <c r="P82" s="20"/>
      <c r="Q82" s="20"/>
      <c r="R82" s="20"/>
      <c r="S82" s="20"/>
      <c r="T82" s="20"/>
      <c r="U82" s="20"/>
      <c r="V82" s="20">
        <v>8610642</v>
      </c>
      <c r="W82" s="20">
        <v>7994681</v>
      </c>
      <c r="X82" s="20"/>
      <c r="Y82" s="19"/>
      <c r="Z82" s="22">
        <v>16070164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>
        <v>1525124</v>
      </c>
      <c r="E84" s="29">
        <v>1525124</v>
      </c>
      <c r="F84" s="29">
        <v>-10062</v>
      </c>
      <c r="G84" s="29">
        <v>162128</v>
      </c>
      <c r="H84" s="29">
        <v>-289</v>
      </c>
      <c r="I84" s="29">
        <v>151777</v>
      </c>
      <c r="J84" s="29">
        <v>269911</v>
      </c>
      <c r="K84" s="29">
        <v>237189</v>
      </c>
      <c r="L84" s="29">
        <v>247375</v>
      </c>
      <c r="M84" s="29">
        <v>754475</v>
      </c>
      <c r="N84" s="29"/>
      <c r="O84" s="29"/>
      <c r="P84" s="29"/>
      <c r="Q84" s="29"/>
      <c r="R84" s="29"/>
      <c r="S84" s="29"/>
      <c r="T84" s="29"/>
      <c r="U84" s="29"/>
      <c r="V84" s="29">
        <v>906252</v>
      </c>
      <c r="W84" s="29">
        <v>679861</v>
      </c>
      <c r="X84" s="29"/>
      <c r="Y84" s="28"/>
      <c r="Z84" s="30">
        <v>1525124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35122006</v>
      </c>
      <c r="C5" s="18">
        <v>0</v>
      </c>
      <c r="D5" s="58">
        <v>36256485</v>
      </c>
      <c r="E5" s="59">
        <v>36256485</v>
      </c>
      <c r="F5" s="59">
        <v>5266435</v>
      </c>
      <c r="G5" s="59">
        <v>2917565</v>
      </c>
      <c r="H5" s="59">
        <v>2855483</v>
      </c>
      <c r="I5" s="59">
        <v>11039483</v>
      </c>
      <c r="J5" s="59">
        <v>2914832</v>
      </c>
      <c r="K5" s="59">
        <v>2930667</v>
      </c>
      <c r="L5" s="59">
        <v>2937879</v>
      </c>
      <c r="M5" s="59">
        <v>8783378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19822861</v>
      </c>
      <c r="W5" s="59">
        <v>18560535</v>
      </c>
      <c r="X5" s="59">
        <v>1262326</v>
      </c>
      <c r="Y5" s="60">
        <v>6.8</v>
      </c>
      <c r="Z5" s="61">
        <v>36256485</v>
      </c>
    </row>
    <row r="6" spans="1:26" ht="13.5">
      <c r="A6" s="57" t="s">
        <v>32</v>
      </c>
      <c r="B6" s="18">
        <v>104716495</v>
      </c>
      <c r="C6" s="18">
        <v>0</v>
      </c>
      <c r="D6" s="58">
        <v>118182980</v>
      </c>
      <c r="E6" s="59">
        <v>118182980</v>
      </c>
      <c r="F6" s="59">
        <v>9260885</v>
      </c>
      <c r="G6" s="59">
        <v>9615125</v>
      </c>
      <c r="H6" s="59">
        <v>9624314</v>
      </c>
      <c r="I6" s="59">
        <v>28500324</v>
      </c>
      <c r="J6" s="59">
        <v>9430267</v>
      </c>
      <c r="K6" s="59">
        <v>9511402</v>
      </c>
      <c r="L6" s="59">
        <v>9541517</v>
      </c>
      <c r="M6" s="59">
        <v>28483186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56983510</v>
      </c>
      <c r="W6" s="59">
        <v>58724647</v>
      </c>
      <c r="X6" s="59">
        <v>-1741137</v>
      </c>
      <c r="Y6" s="60">
        <v>-2.96</v>
      </c>
      <c r="Z6" s="61">
        <v>118182980</v>
      </c>
    </row>
    <row r="7" spans="1:26" ht="13.5">
      <c r="A7" s="57" t="s">
        <v>33</v>
      </c>
      <c r="B7" s="18">
        <v>4183787</v>
      </c>
      <c r="C7" s="18">
        <v>0</v>
      </c>
      <c r="D7" s="58">
        <v>3366400</v>
      </c>
      <c r="E7" s="59">
        <v>3366400</v>
      </c>
      <c r="F7" s="59">
        <v>180500</v>
      </c>
      <c r="G7" s="59">
        <v>667516</v>
      </c>
      <c r="H7" s="59">
        <v>-13010</v>
      </c>
      <c r="I7" s="59">
        <v>835006</v>
      </c>
      <c r="J7" s="59">
        <v>276486</v>
      </c>
      <c r="K7" s="59">
        <v>243226</v>
      </c>
      <c r="L7" s="59">
        <v>583509</v>
      </c>
      <c r="M7" s="59">
        <v>1103221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1938227</v>
      </c>
      <c r="W7" s="59">
        <v>1570198</v>
      </c>
      <c r="X7" s="59">
        <v>368029</v>
      </c>
      <c r="Y7" s="60">
        <v>23.44</v>
      </c>
      <c r="Z7" s="61">
        <v>3366400</v>
      </c>
    </row>
    <row r="8" spans="1:26" ht="13.5">
      <c r="A8" s="57" t="s">
        <v>34</v>
      </c>
      <c r="B8" s="18">
        <v>40287117</v>
      </c>
      <c r="C8" s="18">
        <v>0</v>
      </c>
      <c r="D8" s="58">
        <v>49878354</v>
      </c>
      <c r="E8" s="59">
        <v>55024148</v>
      </c>
      <c r="F8" s="59">
        <v>12672300</v>
      </c>
      <c r="G8" s="59">
        <v>851717</v>
      </c>
      <c r="H8" s="59">
        <v>1074950</v>
      </c>
      <c r="I8" s="59">
        <v>14598967</v>
      </c>
      <c r="J8" s="59">
        <v>847648</v>
      </c>
      <c r="K8" s="59">
        <v>758284</v>
      </c>
      <c r="L8" s="59">
        <v>10519354</v>
      </c>
      <c r="M8" s="59">
        <v>12125286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26724253</v>
      </c>
      <c r="W8" s="59">
        <v>30410997</v>
      </c>
      <c r="X8" s="59">
        <v>-3686744</v>
      </c>
      <c r="Y8" s="60">
        <v>-12.12</v>
      </c>
      <c r="Z8" s="61">
        <v>55024148</v>
      </c>
    </row>
    <row r="9" spans="1:26" ht="13.5">
      <c r="A9" s="57" t="s">
        <v>35</v>
      </c>
      <c r="B9" s="18">
        <v>45858774</v>
      </c>
      <c r="C9" s="18">
        <v>0</v>
      </c>
      <c r="D9" s="58">
        <v>36659802</v>
      </c>
      <c r="E9" s="59">
        <v>36659804</v>
      </c>
      <c r="F9" s="59">
        <v>1345837</v>
      </c>
      <c r="G9" s="59">
        <v>2625523</v>
      </c>
      <c r="H9" s="59">
        <v>7214117</v>
      </c>
      <c r="I9" s="59">
        <v>11185477</v>
      </c>
      <c r="J9" s="59">
        <v>1911386</v>
      </c>
      <c r="K9" s="59">
        <v>2451498</v>
      </c>
      <c r="L9" s="59">
        <v>1018341</v>
      </c>
      <c r="M9" s="59">
        <v>5381225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16566702</v>
      </c>
      <c r="W9" s="59">
        <v>8809611</v>
      </c>
      <c r="X9" s="59">
        <v>7757091</v>
      </c>
      <c r="Y9" s="60">
        <v>88.05</v>
      </c>
      <c r="Z9" s="61">
        <v>36659804</v>
      </c>
    </row>
    <row r="10" spans="1:26" ht="25.5">
      <c r="A10" s="62" t="s">
        <v>105</v>
      </c>
      <c r="B10" s="63">
        <f>SUM(B5:B9)</f>
        <v>230168179</v>
      </c>
      <c r="C10" s="63">
        <f>SUM(C5:C9)</f>
        <v>0</v>
      </c>
      <c r="D10" s="64">
        <f aca="true" t="shared" si="0" ref="D10:Z10">SUM(D5:D9)</f>
        <v>244344021</v>
      </c>
      <c r="E10" s="65">
        <f t="shared" si="0"/>
        <v>249489817</v>
      </c>
      <c r="F10" s="65">
        <f t="shared" si="0"/>
        <v>28725957</v>
      </c>
      <c r="G10" s="65">
        <f t="shared" si="0"/>
        <v>16677446</v>
      </c>
      <c r="H10" s="65">
        <f t="shared" si="0"/>
        <v>20755854</v>
      </c>
      <c r="I10" s="65">
        <f t="shared" si="0"/>
        <v>66159257</v>
      </c>
      <c r="J10" s="65">
        <f t="shared" si="0"/>
        <v>15380619</v>
      </c>
      <c r="K10" s="65">
        <f t="shared" si="0"/>
        <v>15895077</v>
      </c>
      <c r="L10" s="65">
        <f t="shared" si="0"/>
        <v>24600600</v>
      </c>
      <c r="M10" s="65">
        <f t="shared" si="0"/>
        <v>55876296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122035553</v>
      </c>
      <c r="W10" s="65">
        <f t="shared" si="0"/>
        <v>118075988</v>
      </c>
      <c r="X10" s="65">
        <f t="shared" si="0"/>
        <v>3959565</v>
      </c>
      <c r="Y10" s="66">
        <f>+IF(W10&lt;&gt;0,(X10/W10)*100,0)</f>
        <v>3.3534040807687333</v>
      </c>
      <c r="Z10" s="67">
        <f t="shared" si="0"/>
        <v>249489817</v>
      </c>
    </row>
    <row r="11" spans="1:26" ht="13.5">
      <c r="A11" s="57" t="s">
        <v>36</v>
      </c>
      <c r="B11" s="18">
        <v>80914788</v>
      </c>
      <c r="C11" s="18">
        <v>0</v>
      </c>
      <c r="D11" s="58">
        <v>97788952</v>
      </c>
      <c r="E11" s="59">
        <v>97931863</v>
      </c>
      <c r="F11" s="59">
        <v>6289445</v>
      </c>
      <c r="G11" s="59">
        <v>7232489</v>
      </c>
      <c r="H11" s="59">
        <v>6808412</v>
      </c>
      <c r="I11" s="59">
        <v>20330346</v>
      </c>
      <c r="J11" s="59">
        <v>6943905</v>
      </c>
      <c r="K11" s="59">
        <v>6963860</v>
      </c>
      <c r="L11" s="59">
        <v>10581678</v>
      </c>
      <c r="M11" s="59">
        <v>24489443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44819789</v>
      </c>
      <c r="W11" s="59">
        <v>52418265</v>
      </c>
      <c r="X11" s="59">
        <v>-7598476</v>
      </c>
      <c r="Y11" s="60">
        <v>-14.5</v>
      </c>
      <c r="Z11" s="61">
        <v>97931863</v>
      </c>
    </row>
    <row r="12" spans="1:26" ht="13.5">
      <c r="A12" s="57" t="s">
        <v>37</v>
      </c>
      <c r="B12" s="18">
        <v>4954221</v>
      </c>
      <c r="C12" s="18">
        <v>0</v>
      </c>
      <c r="D12" s="58">
        <v>5228087</v>
      </c>
      <c r="E12" s="59">
        <v>5228087</v>
      </c>
      <c r="F12" s="59">
        <v>414138</v>
      </c>
      <c r="G12" s="59">
        <v>414138</v>
      </c>
      <c r="H12" s="59">
        <v>414138</v>
      </c>
      <c r="I12" s="59">
        <v>1242414</v>
      </c>
      <c r="J12" s="59">
        <v>414138</v>
      </c>
      <c r="K12" s="59">
        <v>414138</v>
      </c>
      <c r="L12" s="59">
        <v>425763</v>
      </c>
      <c r="M12" s="59">
        <v>1254039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2496453</v>
      </c>
      <c r="W12" s="59">
        <v>2481835</v>
      </c>
      <c r="X12" s="59">
        <v>14618</v>
      </c>
      <c r="Y12" s="60">
        <v>0.59</v>
      </c>
      <c r="Z12" s="61">
        <v>5228087</v>
      </c>
    </row>
    <row r="13" spans="1:26" ht="13.5">
      <c r="A13" s="57" t="s">
        <v>106</v>
      </c>
      <c r="B13" s="18">
        <v>7473737</v>
      </c>
      <c r="C13" s="18">
        <v>0</v>
      </c>
      <c r="D13" s="58">
        <v>10825276</v>
      </c>
      <c r="E13" s="59">
        <v>10825276</v>
      </c>
      <c r="F13" s="59">
        <v>0</v>
      </c>
      <c r="G13" s="59">
        <v>0</v>
      </c>
      <c r="H13" s="59">
        <v>2706321</v>
      </c>
      <c r="I13" s="59">
        <v>2706321</v>
      </c>
      <c r="J13" s="59">
        <v>0</v>
      </c>
      <c r="K13" s="59">
        <v>0</v>
      </c>
      <c r="L13" s="59">
        <v>2706321</v>
      </c>
      <c r="M13" s="59">
        <v>2706321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5412642</v>
      </c>
      <c r="W13" s="59">
        <v>5412637</v>
      </c>
      <c r="X13" s="59">
        <v>5</v>
      </c>
      <c r="Y13" s="60">
        <v>0</v>
      </c>
      <c r="Z13" s="61">
        <v>10825276</v>
      </c>
    </row>
    <row r="14" spans="1:26" ht="13.5">
      <c r="A14" s="57" t="s">
        <v>38</v>
      </c>
      <c r="B14" s="18">
        <v>6635766</v>
      </c>
      <c r="C14" s="18">
        <v>0</v>
      </c>
      <c r="D14" s="58">
        <v>5389899</v>
      </c>
      <c r="E14" s="59">
        <v>5389899</v>
      </c>
      <c r="F14" s="59">
        <v>233691</v>
      </c>
      <c r="G14" s="59">
        <v>0</v>
      </c>
      <c r="H14" s="59">
        <v>1232451</v>
      </c>
      <c r="I14" s="59">
        <v>1466142</v>
      </c>
      <c r="J14" s="59">
        <v>0</v>
      </c>
      <c r="K14" s="59">
        <v>0</v>
      </c>
      <c r="L14" s="59">
        <v>296576</v>
      </c>
      <c r="M14" s="59">
        <v>296576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1762718</v>
      </c>
      <c r="W14" s="59">
        <v>2704948</v>
      </c>
      <c r="X14" s="59">
        <v>-942230</v>
      </c>
      <c r="Y14" s="60">
        <v>-34.83</v>
      </c>
      <c r="Z14" s="61">
        <v>5389899</v>
      </c>
    </row>
    <row r="15" spans="1:26" ht="13.5">
      <c r="A15" s="57" t="s">
        <v>39</v>
      </c>
      <c r="B15" s="18">
        <v>51602060</v>
      </c>
      <c r="C15" s="18">
        <v>0</v>
      </c>
      <c r="D15" s="58">
        <v>78435889</v>
      </c>
      <c r="E15" s="59">
        <v>78435889</v>
      </c>
      <c r="F15" s="59">
        <v>624983</v>
      </c>
      <c r="G15" s="59">
        <v>7285124</v>
      </c>
      <c r="H15" s="59">
        <v>8160327</v>
      </c>
      <c r="I15" s="59">
        <v>16070434</v>
      </c>
      <c r="J15" s="59">
        <v>7538631</v>
      </c>
      <c r="K15" s="59">
        <v>5595336</v>
      </c>
      <c r="L15" s="59">
        <v>5686863</v>
      </c>
      <c r="M15" s="59">
        <v>18820830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34891264</v>
      </c>
      <c r="W15" s="59">
        <v>36089158</v>
      </c>
      <c r="X15" s="59">
        <v>-1197894</v>
      </c>
      <c r="Y15" s="60">
        <v>-3.32</v>
      </c>
      <c r="Z15" s="61">
        <v>78435889</v>
      </c>
    </row>
    <row r="16" spans="1:26" ht="13.5">
      <c r="A16" s="68" t="s">
        <v>40</v>
      </c>
      <c r="B16" s="18">
        <v>1296595</v>
      </c>
      <c r="C16" s="18">
        <v>0</v>
      </c>
      <c r="D16" s="58">
        <v>2372000</v>
      </c>
      <c r="E16" s="59">
        <v>2372000</v>
      </c>
      <c r="F16" s="59">
        <v>89700</v>
      </c>
      <c r="G16" s="59">
        <v>86000</v>
      </c>
      <c r="H16" s="59">
        <v>86000</v>
      </c>
      <c r="I16" s="59">
        <v>261700</v>
      </c>
      <c r="J16" s="59">
        <v>170000</v>
      </c>
      <c r="K16" s="59">
        <v>288200</v>
      </c>
      <c r="L16" s="59">
        <v>201520</v>
      </c>
      <c r="M16" s="59">
        <v>659720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921420</v>
      </c>
      <c r="W16" s="59">
        <v>1952156</v>
      </c>
      <c r="X16" s="59">
        <v>-1030736</v>
      </c>
      <c r="Y16" s="60">
        <v>-52.8</v>
      </c>
      <c r="Z16" s="61">
        <v>2372000</v>
      </c>
    </row>
    <row r="17" spans="1:26" ht="13.5">
      <c r="A17" s="57" t="s">
        <v>41</v>
      </c>
      <c r="B17" s="18">
        <v>85468090</v>
      </c>
      <c r="C17" s="18">
        <v>0</v>
      </c>
      <c r="D17" s="58">
        <v>64715822</v>
      </c>
      <c r="E17" s="59">
        <v>65220669</v>
      </c>
      <c r="F17" s="59">
        <v>456395</v>
      </c>
      <c r="G17" s="59">
        <v>3284808</v>
      </c>
      <c r="H17" s="59">
        <v>8256524</v>
      </c>
      <c r="I17" s="59">
        <v>11997727</v>
      </c>
      <c r="J17" s="59">
        <v>2829956</v>
      </c>
      <c r="K17" s="59">
        <v>1597978</v>
      </c>
      <c r="L17" s="59">
        <v>2070293</v>
      </c>
      <c r="M17" s="59">
        <v>6498227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18495954</v>
      </c>
      <c r="W17" s="59">
        <v>21244646</v>
      </c>
      <c r="X17" s="59">
        <v>-2748692</v>
      </c>
      <c r="Y17" s="60">
        <v>-12.94</v>
      </c>
      <c r="Z17" s="61">
        <v>65220669</v>
      </c>
    </row>
    <row r="18" spans="1:26" ht="13.5">
      <c r="A18" s="69" t="s">
        <v>42</v>
      </c>
      <c r="B18" s="70">
        <f>SUM(B11:B17)</f>
        <v>238345257</v>
      </c>
      <c r="C18" s="70">
        <f>SUM(C11:C17)</f>
        <v>0</v>
      </c>
      <c r="D18" s="71">
        <f aca="true" t="shared" si="1" ref="D18:Z18">SUM(D11:D17)</f>
        <v>264755925</v>
      </c>
      <c r="E18" s="72">
        <f t="shared" si="1"/>
        <v>265403683</v>
      </c>
      <c r="F18" s="72">
        <f t="shared" si="1"/>
        <v>8108352</v>
      </c>
      <c r="G18" s="72">
        <f t="shared" si="1"/>
        <v>18302559</v>
      </c>
      <c r="H18" s="72">
        <f t="shared" si="1"/>
        <v>27664173</v>
      </c>
      <c r="I18" s="72">
        <f t="shared" si="1"/>
        <v>54075084</v>
      </c>
      <c r="J18" s="72">
        <f t="shared" si="1"/>
        <v>17896630</v>
      </c>
      <c r="K18" s="72">
        <f t="shared" si="1"/>
        <v>14859512</v>
      </c>
      <c r="L18" s="72">
        <f t="shared" si="1"/>
        <v>21969014</v>
      </c>
      <c r="M18" s="72">
        <f t="shared" si="1"/>
        <v>54725156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108800240</v>
      </c>
      <c r="W18" s="72">
        <f t="shared" si="1"/>
        <v>122303645</v>
      </c>
      <c r="X18" s="72">
        <f t="shared" si="1"/>
        <v>-13503405</v>
      </c>
      <c r="Y18" s="66">
        <f>+IF(W18&lt;&gt;0,(X18/W18)*100,0)</f>
        <v>-11.040885167404454</v>
      </c>
      <c r="Z18" s="73">
        <f t="shared" si="1"/>
        <v>265403683</v>
      </c>
    </row>
    <row r="19" spans="1:26" ht="13.5">
      <c r="A19" s="69" t="s">
        <v>43</v>
      </c>
      <c r="B19" s="74">
        <f>+B10-B18</f>
        <v>-8177078</v>
      </c>
      <c r="C19" s="74">
        <f>+C10-C18</f>
        <v>0</v>
      </c>
      <c r="D19" s="75">
        <f aca="true" t="shared" si="2" ref="D19:Z19">+D10-D18</f>
        <v>-20411904</v>
      </c>
      <c r="E19" s="76">
        <f t="shared" si="2"/>
        <v>-15913866</v>
      </c>
      <c r="F19" s="76">
        <f t="shared" si="2"/>
        <v>20617605</v>
      </c>
      <c r="G19" s="76">
        <f t="shared" si="2"/>
        <v>-1625113</v>
      </c>
      <c r="H19" s="76">
        <f t="shared" si="2"/>
        <v>-6908319</v>
      </c>
      <c r="I19" s="76">
        <f t="shared" si="2"/>
        <v>12084173</v>
      </c>
      <c r="J19" s="76">
        <f t="shared" si="2"/>
        <v>-2516011</v>
      </c>
      <c r="K19" s="76">
        <f t="shared" si="2"/>
        <v>1035565</v>
      </c>
      <c r="L19" s="76">
        <f t="shared" si="2"/>
        <v>2631586</v>
      </c>
      <c r="M19" s="76">
        <f t="shared" si="2"/>
        <v>1151140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13235313</v>
      </c>
      <c r="W19" s="76">
        <f>IF(E10=E18,0,W10-W18)</f>
        <v>-4227657</v>
      </c>
      <c r="X19" s="76">
        <f t="shared" si="2"/>
        <v>17462970</v>
      </c>
      <c r="Y19" s="77">
        <f>+IF(W19&lt;&gt;0,(X19/W19)*100,0)</f>
        <v>-413.06496719104695</v>
      </c>
      <c r="Z19" s="78">
        <f t="shared" si="2"/>
        <v>-15913866</v>
      </c>
    </row>
    <row r="20" spans="1:26" ht="13.5">
      <c r="A20" s="57" t="s">
        <v>44</v>
      </c>
      <c r="B20" s="18">
        <v>17491165</v>
      </c>
      <c r="C20" s="18">
        <v>0</v>
      </c>
      <c r="D20" s="58">
        <v>11475390</v>
      </c>
      <c r="E20" s="59">
        <v>11475390</v>
      </c>
      <c r="F20" s="59">
        <v>1453904</v>
      </c>
      <c r="G20" s="59">
        <v>0</v>
      </c>
      <c r="H20" s="59">
        <v>208745</v>
      </c>
      <c r="I20" s="59">
        <v>1662649</v>
      </c>
      <c r="J20" s="59">
        <v>1787851</v>
      </c>
      <c r="K20" s="59">
        <v>657528</v>
      </c>
      <c r="L20" s="59">
        <v>710310</v>
      </c>
      <c r="M20" s="59">
        <v>3155689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4818338</v>
      </c>
      <c r="W20" s="59">
        <v>9449722</v>
      </c>
      <c r="X20" s="59">
        <v>-4631384</v>
      </c>
      <c r="Y20" s="60">
        <v>-49.01</v>
      </c>
      <c r="Z20" s="61">
        <v>11475390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9314087</v>
      </c>
      <c r="C22" s="85">
        <f>SUM(C19:C21)</f>
        <v>0</v>
      </c>
      <c r="D22" s="86">
        <f aca="true" t="shared" si="3" ref="D22:Z22">SUM(D19:D21)</f>
        <v>-8936514</v>
      </c>
      <c r="E22" s="87">
        <f t="shared" si="3"/>
        <v>-4438476</v>
      </c>
      <c r="F22" s="87">
        <f t="shared" si="3"/>
        <v>22071509</v>
      </c>
      <c r="G22" s="87">
        <f t="shared" si="3"/>
        <v>-1625113</v>
      </c>
      <c r="H22" s="87">
        <f t="shared" si="3"/>
        <v>-6699574</v>
      </c>
      <c r="I22" s="87">
        <f t="shared" si="3"/>
        <v>13746822</v>
      </c>
      <c r="J22" s="87">
        <f t="shared" si="3"/>
        <v>-728160</v>
      </c>
      <c r="K22" s="87">
        <f t="shared" si="3"/>
        <v>1693093</v>
      </c>
      <c r="L22" s="87">
        <f t="shared" si="3"/>
        <v>3341896</v>
      </c>
      <c r="M22" s="87">
        <f t="shared" si="3"/>
        <v>4306829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18053651</v>
      </c>
      <c r="W22" s="87">
        <f t="shared" si="3"/>
        <v>5222065</v>
      </c>
      <c r="X22" s="87">
        <f t="shared" si="3"/>
        <v>12831586</v>
      </c>
      <c r="Y22" s="88">
        <f>+IF(W22&lt;&gt;0,(X22/W22)*100,0)</f>
        <v>245.71861897544363</v>
      </c>
      <c r="Z22" s="89">
        <f t="shared" si="3"/>
        <v>-4438476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9314087</v>
      </c>
      <c r="C24" s="74">
        <f>SUM(C22:C23)</f>
        <v>0</v>
      </c>
      <c r="D24" s="75">
        <f aca="true" t="shared" si="4" ref="D24:Z24">SUM(D22:D23)</f>
        <v>-8936514</v>
      </c>
      <c r="E24" s="76">
        <f t="shared" si="4"/>
        <v>-4438476</v>
      </c>
      <c r="F24" s="76">
        <f t="shared" si="4"/>
        <v>22071509</v>
      </c>
      <c r="G24" s="76">
        <f t="shared" si="4"/>
        <v>-1625113</v>
      </c>
      <c r="H24" s="76">
        <f t="shared" si="4"/>
        <v>-6699574</v>
      </c>
      <c r="I24" s="76">
        <f t="shared" si="4"/>
        <v>13746822</v>
      </c>
      <c r="J24" s="76">
        <f t="shared" si="4"/>
        <v>-728160</v>
      </c>
      <c r="K24" s="76">
        <f t="shared" si="4"/>
        <v>1693093</v>
      </c>
      <c r="L24" s="76">
        <f t="shared" si="4"/>
        <v>3341896</v>
      </c>
      <c r="M24" s="76">
        <f t="shared" si="4"/>
        <v>4306829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18053651</v>
      </c>
      <c r="W24" s="76">
        <f t="shared" si="4"/>
        <v>5222065</v>
      </c>
      <c r="X24" s="76">
        <f t="shared" si="4"/>
        <v>12831586</v>
      </c>
      <c r="Y24" s="77">
        <f>+IF(W24&lt;&gt;0,(X24/W24)*100,0)</f>
        <v>245.71861897544363</v>
      </c>
      <c r="Z24" s="78">
        <f t="shared" si="4"/>
        <v>-4438476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20862972</v>
      </c>
      <c r="C27" s="21">
        <v>0</v>
      </c>
      <c r="D27" s="98">
        <v>16975391</v>
      </c>
      <c r="E27" s="99">
        <v>21421391</v>
      </c>
      <c r="F27" s="99">
        <v>1453904</v>
      </c>
      <c r="G27" s="99">
        <v>1989</v>
      </c>
      <c r="H27" s="99">
        <v>451799</v>
      </c>
      <c r="I27" s="99">
        <v>1907692</v>
      </c>
      <c r="J27" s="99">
        <v>2093659</v>
      </c>
      <c r="K27" s="99">
        <v>1120692</v>
      </c>
      <c r="L27" s="99">
        <v>1495656</v>
      </c>
      <c r="M27" s="99">
        <v>4710007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6617699</v>
      </c>
      <c r="W27" s="99">
        <v>10710696</v>
      </c>
      <c r="X27" s="99">
        <v>-4092997</v>
      </c>
      <c r="Y27" s="100">
        <v>-38.21</v>
      </c>
      <c r="Z27" s="101">
        <v>21421391</v>
      </c>
    </row>
    <row r="28" spans="1:26" ht="13.5">
      <c r="A28" s="102" t="s">
        <v>44</v>
      </c>
      <c r="B28" s="18">
        <v>17017477</v>
      </c>
      <c r="C28" s="18">
        <v>0</v>
      </c>
      <c r="D28" s="58">
        <v>11475391</v>
      </c>
      <c r="E28" s="59">
        <v>15921391</v>
      </c>
      <c r="F28" s="59">
        <v>1453904</v>
      </c>
      <c r="G28" s="59">
        <v>0</v>
      </c>
      <c r="H28" s="59">
        <v>208745</v>
      </c>
      <c r="I28" s="59">
        <v>1662649</v>
      </c>
      <c r="J28" s="59">
        <v>1787850</v>
      </c>
      <c r="K28" s="59">
        <v>657528</v>
      </c>
      <c r="L28" s="59">
        <v>710310</v>
      </c>
      <c r="M28" s="59">
        <v>3155688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4818337</v>
      </c>
      <c r="W28" s="59">
        <v>7960696</v>
      </c>
      <c r="X28" s="59">
        <v>-3142359</v>
      </c>
      <c r="Y28" s="60">
        <v>-39.47</v>
      </c>
      <c r="Z28" s="61">
        <v>15921391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3845495</v>
      </c>
      <c r="C31" s="18">
        <v>0</v>
      </c>
      <c r="D31" s="58">
        <v>5500000</v>
      </c>
      <c r="E31" s="59">
        <v>5500000</v>
      </c>
      <c r="F31" s="59">
        <v>0</v>
      </c>
      <c r="G31" s="59">
        <v>1989</v>
      </c>
      <c r="H31" s="59">
        <v>243053</v>
      </c>
      <c r="I31" s="59">
        <v>245042</v>
      </c>
      <c r="J31" s="59">
        <v>305809</v>
      </c>
      <c r="K31" s="59">
        <v>463164</v>
      </c>
      <c r="L31" s="59">
        <v>785346</v>
      </c>
      <c r="M31" s="59">
        <v>1554319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1799361</v>
      </c>
      <c r="W31" s="59">
        <v>2750000</v>
      </c>
      <c r="X31" s="59">
        <v>-950639</v>
      </c>
      <c r="Y31" s="60">
        <v>-34.57</v>
      </c>
      <c r="Z31" s="61">
        <v>5500000</v>
      </c>
    </row>
    <row r="32" spans="1:26" ht="13.5">
      <c r="A32" s="69" t="s">
        <v>50</v>
      </c>
      <c r="B32" s="21">
        <f>SUM(B28:B31)</f>
        <v>20862972</v>
      </c>
      <c r="C32" s="21">
        <f>SUM(C28:C31)</f>
        <v>0</v>
      </c>
      <c r="D32" s="98">
        <f aca="true" t="shared" si="5" ref="D32:Z32">SUM(D28:D31)</f>
        <v>16975391</v>
      </c>
      <c r="E32" s="99">
        <f t="shared" si="5"/>
        <v>21421391</v>
      </c>
      <c r="F32" s="99">
        <f t="shared" si="5"/>
        <v>1453904</v>
      </c>
      <c r="G32" s="99">
        <f t="shared" si="5"/>
        <v>1989</v>
      </c>
      <c r="H32" s="99">
        <f t="shared" si="5"/>
        <v>451798</v>
      </c>
      <c r="I32" s="99">
        <f t="shared" si="5"/>
        <v>1907691</v>
      </c>
      <c r="J32" s="99">
        <f t="shared" si="5"/>
        <v>2093659</v>
      </c>
      <c r="K32" s="99">
        <f t="shared" si="5"/>
        <v>1120692</v>
      </c>
      <c r="L32" s="99">
        <f t="shared" si="5"/>
        <v>1495656</v>
      </c>
      <c r="M32" s="99">
        <f t="shared" si="5"/>
        <v>4710007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6617698</v>
      </c>
      <c r="W32" s="99">
        <f t="shared" si="5"/>
        <v>10710696</v>
      </c>
      <c r="X32" s="99">
        <f t="shared" si="5"/>
        <v>-4092998</v>
      </c>
      <c r="Y32" s="100">
        <f>+IF(W32&lt;&gt;0,(X32/W32)*100,0)</f>
        <v>-38.21411792473617</v>
      </c>
      <c r="Z32" s="101">
        <f t="shared" si="5"/>
        <v>21421391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95092578</v>
      </c>
      <c r="C35" s="18">
        <v>0</v>
      </c>
      <c r="D35" s="58">
        <v>80064421</v>
      </c>
      <c r="E35" s="59">
        <v>80064420</v>
      </c>
      <c r="F35" s="59">
        <v>105579298</v>
      </c>
      <c r="G35" s="59">
        <v>105630169</v>
      </c>
      <c r="H35" s="59">
        <v>100046289</v>
      </c>
      <c r="I35" s="59">
        <v>100046289</v>
      </c>
      <c r="J35" s="59">
        <v>93584164</v>
      </c>
      <c r="K35" s="59">
        <v>95442083</v>
      </c>
      <c r="L35" s="59">
        <v>100615004</v>
      </c>
      <c r="M35" s="59">
        <v>100615004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100615004</v>
      </c>
      <c r="W35" s="59">
        <v>40032210</v>
      </c>
      <c r="X35" s="59">
        <v>60582794</v>
      </c>
      <c r="Y35" s="60">
        <v>151.34</v>
      </c>
      <c r="Z35" s="61">
        <v>80064420</v>
      </c>
    </row>
    <row r="36" spans="1:26" ht="13.5">
      <c r="A36" s="57" t="s">
        <v>53</v>
      </c>
      <c r="B36" s="18">
        <v>322301678</v>
      </c>
      <c r="C36" s="18">
        <v>0</v>
      </c>
      <c r="D36" s="58">
        <v>320829963</v>
      </c>
      <c r="E36" s="59">
        <v>325275963</v>
      </c>
      <c r="F36" s="59">
        <v>335799351</v>
      </c>
      <c r="G36" s="59">
        <v>317631667</v>
      </c>
      <c r="H36" s="59">
        <v>323834009</v>
      </c>
      <c r="I36" s="59">
        <v>323834009</v>
      </c>
      <c r="J36" s="59">
        <v>313641619</v>
      </c>
      <c r="K36" s="59">
        <v>314762312</v>
      </c>
      <c r="L36" s="59">
        <v>313551649</v>
      </c>
      <c r="M36" s="59">
        <v>313551649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313551649</v>
      </c>
      <c r="W36" s="59">
        <v>162637982</v>
      </c>
      <c r="X36" s="59">
        <v>150913667</v>
      </c>
      <c r="Y36" s="60">
        <v>92.79</v>
      </c>
      <c r="Z36" s="61">
        <v>325275963</v>
      </c>
    </row>
    <row r="37" spans="1:26" ht="13.5">
      <c r="A37" s="57" t="s">
        <v>54</v>
      </c>
      <c r="B37" s="18">
        <v>61603215</v>
      </c>
      <c r="C37" s="18">
        <v>0</v>
      </c>
      <c r="D37" s="58">
        <v>65544475</v>
      </c>
      <c r="E37" s="59">
        <v>65492436</v>
      </c>
      <c r="F37" s="59">
        <v>46472385</v>
      </c>
      <c r="G37" s="59">
        <v>49055163</v>
      </c>
      <c r="H37" s="59">
        <v>73817025</v>
      </c>
      <c r="I37" s="59">
        <v>73817025</v>
      </c>
      <c r="J37" s="59">
        <v>60537500</v>
      </c>
      <c r="K37" s="59">
        <v>60422166</v>
      </c>
      <c r="L37" s="59">
        <v>58734422</v>
      </c>
      <c r="M37" s="59">
        <v>58734422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58734422</v>
      </c>
      <c r="W37" s="59">
        <v>32746218</v>
      </c>
      <c r="X37" s="59">
        <v>25988204</v>
      </c>
      <c r="Y37" s="60">
        <v>79.36</v>
      </c>
      <c r="Z37" s="61">
        <v>65492436</v>
      </c>
    </row>
    <row r="38" spans="1:26" ht="13.5">
      <c r="A38" s="57" t="s">
        <v>55</v>
      </c>
      <c r="B38" s="18">
        <v>85862911</v>
      </c>
      <c r="C38" s="18">
        <v>0</v>
      </c>
      <c r="D38" s="58">
        <v>85219912</v>
      </c>
      <c r="E38" s="59">
        <v>85219912</v>
      </c>
      <c r="F38" s="59">
        <v>82726504</v>
      </c>
      <c r="G38" s="59">
        <v>84782562</v>
      </c>
      <c r="H38" s="59">
        <v>65627069</v>
      </c>
      <c r="I38" s="59">
        <v>65627069</v>
      </c>
      <c r="J38" s="59">
        <v>65627069</v>
      </c>
      <c r="K38" s="59">
        <v>65627069</v>
      </c>
      <c r="L38" s="59">
        <v>65255215</v>
      </c>
      <c r="M38" s="59">
        <v>65255215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65255215</v>
      </c>
      <c r="W38" s="59">
        <v>42609956</v>
      </c>
      <c r="X38" s="59">
        <v>22645259</v>
      </c>
      <c r="Y38" s="60">
        <v>53.15</v>
      </c>
      <c r="Z38" s="61">
        <v>85219912</v>
      </c>
    </row>
    <row r="39" spans="1:26" ht="13.5">
      <c r="A39" s="57" t="s">
        <v>56</v>
      </c>
      <c r="B39" s="18">
        <v>269928130</v>
      </c>
      <c r="C39" s="18">
        <v>0</v>
      </c>
      <c r="D39" s="58">
        <v>250129998</v>
      </c>
      <c r="E39" s="59">
        <v>254628036</v>
      </c>
      <c r="F39" s="59">
        <v>312179759</v>
      </c>
      <c r="G39" s="59">
        <v>289424110</v>
      </c>
      <c r="H39" s="59">
        <v>284436204</v>
      </c>
      <c r="I39" s="59">
        <v>284436204</v>
      </c>
      <c r="J39" s="59">
        <v>281061213</v>
      </c>
      <c r="K39" s="59">
        <v>284155160</v>
      </c>
      <c r="L39" s="59">
        <v>290177016</v>
      </c>
      <c r="M39" s="59">
        <v>290177016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290177016</v>
      </c>
      <c r="W39" s="59">
        <v>127314018</v>
      </c>
      <c r="X39" s="59">
        <v>162862998</v>
      </c>
      <c r="Y39" s="60">
        <v>127.92</v>
      </c>
      <c r="Z39" s="61">
        <v>254628036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25917233</v>
      </c>
      <c r="C42" s="18">
        <v>0</v>
      </c>
      <c r="D42" s="58">
        <v>11422873</v>
      </c>
      <c r="E42" s="59">
        <v>10775118</v>
      </c>
      <c r="F42" s="59">
        <v>20668690</v>
      </c>
      <c r="G42" s="59">
        <v>3807326</v>
      </c>
      <c r="H42" s="59">
        <v>-5962134</v>
      </c>
      <c r="I42" s="59">
        <v>18513882</v>
      </c>
      <c r="J42" s="59">
        <v>491298</v>
      </c>
      <c r="K42" s="59">
        <v>1158289</v>
      </c>
      <c r="L42" s="59">
        <v>5497697</v>
      </c>
      <c r="M42" s="59">
        <v>7147284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25661166</v>
      </c>
      <c r="W42" s="59">
        <v>12437652</v>
      </c>
      <c r="X42" s="59">
        <v>13223514</v>
      </c>
      <c r="Y42" s="60">
        <v>106.32</v>
      </c>
      <c r="Z42" s="61">
        <v>10775118</v>
      </c>
    </row>
    <row r="43" spans="1:26" ht="13.5">
      <c r="A43" s="57" t="s">
        <v>59</v>
      </c>
      <c r="B43" s="18">
        <v>-19340885</v>
      </c>
      <c r="C43" s="18">
        <v>0</v>
      </c>
      <c r="D43" s="58">
        <v>-15975393</v>
      </c>
      <c r="E43" s="59">
        <v>-20421393</v>
      </c>
      <c r="F43" s="59">
        <v>-37225904</v>
      </c>
      <c r="G43" s="59">
        <v>-1989</v>
      </c>
      <c r="H43" s="59">
        <v>-363221</v>
      </c>
      <c r="I43" s="59">
        <v>-37591114</v>
      </c>
      <c r="J43" s="59">
        <v>-2093660</v>
      </c>
      <c r="K43" s="59">
        <v>-1120693</v>
      </c>
      <c r="L43" s="59">
        <v>34544244</v>
      </c>
      <c r="M43" s="59">
        <v>31329891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-6261223</v>
      </c>
      <c r="W43" s="59">
        <v>-18424849</v>
      </c>
      <c r="X43" s="59">
        <v>12163626</v>
      </c>
      <c r="Y43" s="60">
        <v>-66.02</v>
      </c>
      <c r="Z43" s="61">
        <v>-20421393</v>
      </c>
    </row>
    <row r="44" spans="1:26" ht="13.5">
      <c r="A44" s="57" t="s">
        <v>60</v>
      </c>
      <c r="B44" s="18">
        <v>-1971351</v>
      </c>
      <c r="C44" s="18">
        <v>0</v>
      </c>
      <c r="D44" s="58">
        <v>-4651681</v>
      </c>
      <c r="E44" s="59">
        <v>-4651681</v>
      </c>
      <c r="F44" s="59">
        <v>-277238</v>
      </c>
      <c r="G44" s="59">
        <v>0</v>
      </c>
      <c r="H44" s="59">
        <v>-385445</v>
      </c>
      <c r="I44" s="59">
        <v>-662683</v>
      </c>
      <c r="J44" s="59">
        <v>0</v>
      </c>
      <c r="K44" s="59">
        <v>0</v>
      </c>
      <c r="L44" s="59">
        <v>-371853</v>
      </c>
      <c r="M44" s="59">
        <v>-371853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-1034536</v>
      </c>
      <c r="W44" s="59"/>
      <c r="X44" s="59">
        <v>-1034536</v>
      </c>
      <c r="Y44" s="60">
        <v>0</v>
      </c>
      <c r="Z44" s="61">
        <v>-4651681</v>
      </c>
    </row>
    <row r="45" spans="1:26" ht="13.5">
      <c r="A45" s="69" t="s">
        <v>61</v>
      </c>
      <c r="B45" s="21">
        <v>65395980</v>
      </c>
      <c r="C45" s="21">
        <v>0</v>
      </c>
      <c r="D45" s="98">
        <v>37964245</v>
      </c>
      <c r="E45" s="99">
        <v>37963869</v>
      </c>
      <c r="F45" s="99">
        <v>35951782</v>
      </c>
      <c r="G45" s="99">
        <v>39757119</v>
      </c>
      <c r="H45" s="99">
        <v>33046319</v>
      </c>
      <c r="I45" s="99">
        <v>33046319</v>
      </c>
      <c r="J45" s="99">
        <v>31443957</v>
      </c>
      <c r="K45" s="99">
        <v>31481553</v>
      </c>
      <c r="L45" s="99">
        <v>71151641</v>
      </c>
      <c r="M45" s="99">
        <v>71151641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71151641</v>
      </c>
      <c r="W45" s="99">
        <v>46274628</v>
      </c>
      <c r="X45" s="99">
        <v>24877013</v>
      </c>
      <c r="Y45" s="100">
        <v>53.76</v>
      </c>
      <c r="Z45" s="101">
        <v>37963869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10944915</v>
      </c>
      <c r="C49" s="51">
        <v>0</v>
      </c>
      <c r="D49" s="128">
        <v>947432</v>
      </c>
      <c r="E49" s="53">
        <v>546552</v>
      </c>
      <c r="F49" s="53">
        <v>0</v>
      </c>
      <c r="G49" s="53">
        <v>0</v>
      </c>
      <c r="H49" s="53">
        <v>0</v>
      </c>
      <c r="I49" s="53">
        <v>678114</v>
      </c>
      <c r="J49" s="53">
        <v>0</v>
      </c>
      <c r="K49" s="53">
        <v>0</v>
      </c>
      <c r="L49" s="53">
        <v>0</v>
      </c>
      <c r="M49" s="53">
        <v>531650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733623</v>
      </c>
      <c r="W49" s="53">
        <v>2075188</v>
      </c>
      <c r="X49" s="53">
        <v>11510919</v>
      </c>
      <c r="Y49" s="53">
        <v>27968393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245237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245237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94.81375845144542</v>
      </c>
      <c r="C58" s="5">
        <f>IF(C67=0,0,+(C76/C67)*100)</f>
        <v>0</v>
      </c>
      <c r="D58" s="6">
        <f aca="true" t="shared" si="6" ref="D58:Z58">IF(D67=0,0,+(D76/D67)*100)</f>
        <v>97.9999994859775</v>
      </c>
      <c r="E58" s="7">
        <f t="shared" si="6"/>
        <v>97.9999994859775</v>
      </c>
      <c r="F58" s="7">
        <f t="shared" si="6"/>
        <v>71.86330143204937</v>
      </c>
      <c r="G58" s="7">
        <f t="shared" si="6"/>
        <v>105.1829956513102</v>
      </c>
      <c r="H58" s="7">
        <f t="shared" si="6"/>
        <v>90.60113646947455</v>
      </c>
      <c r="I58" s="7">
        <f t="shared" si="6"/>
        <v>88.34638729297724</v>
      </c>
      <c r="J58" s="7">
        <f t="shared" si="6"/>
        <v>99.56983367133792</v>
      </c>
      <c r="K58" s="7">
        <f t="shared" si="6"/>
        <v>94.49611768835825</v>
      </c>
      <c r="L58" s="7">
        <f t="shared" si="6"/>
        <v>87.55555428463127</v>
      </c>
      <c r="M58" s="7">
        <f t="shared" si="6"/>
        <v>93.83897615666903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91.00953867923236</v>
      </c>
      <c r="W58" s="7">
        <f t="shared" si="6"/>
        <v>97.99999909974521</v>
      </c>
      <c r="X58" s="7">
        <f t="shared" si="6"/>
        <v>0</v>
      </c>
      <c r="Y58" s="7">
        <f t="shared" si="6"/>
        <v>0</v>
      </c>
      <c r="Z58" s="8">
        <f t="shared" si="6"/>
        <v>97.9999994859775</v>
      </c>
    </row>
    <row r="59" spans="1:26" ht="13.5">
      <c r="A59" s="36" t="s">
        <v>31</v>
      </c>
      <c r="B59" s="9">
        <f aca="true" t="shared" si="7" ref="B59:Z66">IF(B68=0,0,+(B77/B68)*100)</f>
        <v>102.66945173917459</v>
      </c>
      <c r="C59" s="9">
        <f t="shared" si="7"/>
        <v>0</v>
      </c>
      <c r="D59" s="2">
        <f t="shared" si="7"/>
        <v>98.00001296319817</v>
      </c>
      <c r="E59" s="10">
        <f t="shared" si="7"/>
        <v>98.00001296319817</v>
      </c>
      <c r="F59" s="10">
        <f t="shared" si="7"/>
        <v>52.376683657920395</v>
      </c>
      <c r="G59" s="10">
        <f t="shared" si="7"/>
        <v>160.24894046919263</v>
      </c>
      <c r="H59" s="10">
        <f t="shared" si="7"/>
        <v>113.8560796894956</v>
      </c>
      <c r="I59" s="10">
        <f t="shared" si="7"/>
        <v>96.78797458178069</v>
      </c>
      <c r="J59" s="10">
        <f t="shared" si="7"/>
        <v>109.90084505727947</v>
      </c>
      <c r="K59" s="10">
        <f t="shared" si="7"/>
        <v>105.32145071412072</v>
      </c>
      <c r="L59" s="10">
        <f t="shared" si="7"/>
        <v>87.25492098210988</v>
      </c>
      <c r="M59" s="10">
        <f t="shared" si="7"/>
        <v>100.79823502984841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98.56489434093292</v>
      </c>
      <c r="W59" s="10">
        <f t="shared" si="7"/>
        <v>98.00001454699448</v>
      </c>
      <c r="X59" s="10">
        <f t="shared" si="7"/>
        <v>0</v>
      </c>
      <c r="Y59" s="10">
        <f t="shared" si="7"/>
        <v>0</v>
      </c>
      <c r="Z59" s="11">
        <f t="shared" si="7"/>
        <v>98.00001296319817</v>
      </c>
    </row>
    <row r="60" spans="1:26" ht="13.5">
      <c r="A60" s="37" t="s">
        <v>32</v>
      </c>
      <c r="B60" s="12">
        <f t="shared" si="7"/>
        <v>93.31202691610333</v>
      </c>
      <c r="C60" s="12">
        <f t="shared" si="7"/>
        <v>0</v>
      </c>
      <c r="D60" s="3">
        <f t="shared" si="7"/>
        <v>97.99999881539627</v>
      </c>
      <c r="E60" s="13">
        <f t="shared" si="7"/>
        <v>97.99999881539627</v>
      </c>
      <c r="F60" s="13">
        <f t="shared" si="7"/>
        <v>83.67942156716124</v>
      </c>
      <c r="G60" s="13">
        <f t="shared" si="7"/>
        <v>89.53617347668387</v>
      </c>
      <c r="H60" s="13">
        <f t="shared" si="7"/>
        <v>84.67805601521313</v>
      </c>
      <c r="I60" s="13">
        <f t="shared" si="7"/>
        <v>85.99253819009215</v>
      </c>
      <c r="J60" s="13">
        <f t="shared" si="7"/>
        <v>96.58900431981407</v>
      </c>
      <c r="K60" s="13">
        <f t="shared" si="7"/>
        <v>92.1305082047841</v>
      </c>
      <c r="L60" s="13">
        <f t="shared" si="7"/>
        <v>88.65629018949502</v>
      </c>
      <c r="M60" s="13">
        <f t="shared" si="7"/>
        <v>92.44281521034901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89.21670672796394</v>
      </c>
      <c r="W60" s="13">
        <f t="shared" si="7"/>
        <v>97.99999819496573</v>
      </c>
      <c r="X60" s="13">
        <f t="shared" si="7"/>
        <v>0</v>
      </c>
      <c r="Y60" s="13">
        <f t="shared" si="7"/>
        <v>0</v>
      </c>
      <c r="Z60" s="14">
        <f t="shared" si="7"/>
        <v>97.99999881539627</v>
      </c>
    </row>
    <row r="61" spans="1:26" ht="13.5">
      <c r="A61" s="38" t="s">
        <v>113</v>
      </c>
      <c r="B61" s="12">
        <f t="shared" si="7"/>
        <v>81.62583860901339</v>
      </c>
      <c r="C61" s="12">
        <f t="shared" si="7"/>
        <v>0</v>
      </c>
      <c r="D61" s="3">
        <f t="shared" si="7"/>
        <v>97.99999989781972</v>
      </c>
      <c r="E61" s="13">
        <f t="shared" si="7"/>
        <v>98.05322765050879</v>
      </c>
      <c r="F61" s="13">
        <f t="shared" si="7"/>
        <v>72.83476968556405</v>
      </c>
      <c r="G61" s="13">
        <f t="shared" si="7"/>
        <v>77.37458370262836</v>
      </c>
      <c r="H61" s="13">
        <f t="shared" si="7"/>
        <v>75.43913986315604</v>
      </c>
      <c r="I61" s="13">
        <f t="shared" si="7"/>
        <v>75.23417532747713</v>
      </c>
      <c r="J61" s="13">
        <f t="shared" si="7"/>
        <v>81.47036788136221</v>
      </c>
      <c r="K61" s="13">
        <f t="shared" si="7"/>
        <v>79.16504985566311</v>
      </c>
      <c r="L61" s="13">
        <f t="shared" si="7"/>
        <v>76.57694987146225</v>
      </c>
      <c r="M61" s="13">
        <f t="shared" si="7"/>
        <v>79.05774030854028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77.13270075487831</v>
      </c>
      <c r="W61" s="13">
        <f t="shared" si="7"/>
        <v>97.99999927089573</v>
      </c>
      <c r="X61" s="13">
        <f t="shared" si="7"/>
        <v>0</v>
      </c>
      <c r="Y61" s="13">
        <f t="shared" si="7"/>
        <v>0</v>
      </c>
      <c r="Z61" s="14">
        <f t="shared" si="7"/>
        <v>98.05322765050879</v>
      </c>
    </row>
    <row r="62" spans="1:26" ht="13.5">
      <c r="A62" s="38" t="s">
        <v>114</v>
      </c>
      <c r="B62" s="12">
        <f t="shared" si="7"/>
        <v>115.60354445651568</v>
      </c>
      <c r="C62" s="12">
        <f t="shared" si="7"/>
        <v>0</v>
      </c>
      <c r="D62" s="3">
        <f t="shared" si="7"/>
        <v>97.9999800982107</v>
      </c>
      <c r="E62" s="13">
        <f t="shared" si="7"/>
        <v>97.9999800982107</v>
      </c>
      <c r="F62" s="13">
        <f t="shared" si="7"/>
        <v>114.29806341975761</v>
      </c>
      <c r="G62" s="13">
        <f t="shared" si="7"/>
        <v>102.7337415822507</v>
      </c>
      <c r="H62" s="13">
        <f t="shared" si="7"/>
        <v>95.45004575824096</v>
      </c>
      <c r="I62" s="13">
        <f t="shared" si="7"/>
        <v>103.30044424843643</v>
      </c>
      <c r="J62" s="13">
        <f t="shared" si="7"/>
        <v>115.45304569407983</v>
      </c>
      <c r="K62" s="13">
        <f t="shared" si="7"/>
        <v>110.67402975190974</v>
      </c>
      <c r="L62" s="13">
        <f t="shared" si="7"/>
        <v>115.33123627733232</v>
      </c>
      <c r="M62" s="13">
        <f t="shared" si="7"/>
        <v>113.84617967530177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108.79443560823194</v>
      </c>
      <c r="W62" s="13">
        <f t="shared" si="7"/>
        <v>97.99997889781042</v>
      </c>
      <c r="X62" s="13">
        <f t="shared" si="7"/>
        <v>0</v>
      </c>
      <c r="Y62" s="13">
        <f t="shared" si="7"/>
        <v>0</v>
      </c>
      <c r="Z62" s="14">
        <f t="shared" si="7"/>
        <v>97.9999800982107</v>
      </c>
    </row>
    <row r="63" spans="1:26" ht="13.5">
      <c r="A63" s="38" t="s">
        <v>115</v>
      </c>
      <c r="B63" s="12">
        <f t="shared" si="7"/>
        <v>114.02732765230854</v>
      </c>
      <c r="C63" s="12">
        <f t="shared" si="7"/>
        <v>0</v>
      </c>
      <c r="D63" s="3">
        <f t="shared" si="7"/>
        <v>98.00002290730137</v>
      </c>
      <c r="E63" s="13">
        <f t="shared" si="7"/>
        <v>98.00002290730137</v>
      </c>
      <c r="F63" s="13">
        <f t="shared" si="7"/>
        <v>103.57532896047164</v>
      </c>
      <c r="G63" s="13">
        <f t="shared" si="7"/>
        <v>114.90339154459335</v>
      </c>
      <c r="H63" s="13">
        <f t="shared" si="7"/>
        <v>102.09528352118262</v>
      </c>
      <c r="I63" s="13">
        <f t="shared" si="7"/>
        <v>106.88167415915444</v>
      </c>
      <c r="J63" s="13">
        <f t="shared" si="7"/>
        <v>127.3962323132333</v>
      </c>
      <c r="K63" s="13">
        <f t="shared" si="7"/>
        <v>114.92037401987506</v>
      </c>
      <c r="L63" s="13">
        <f t="shared" si="7"/>
        <v>106.47018735079041</v>
      </c>
      <c r="M63" s="13">
        <f t="shared" si="7"/>
        <v>116.2452851859894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111.53002404065255</v>
      </c>
      <c r="W63" s="13">
        <f t="shared" si="7"/>
        <v>98.00002375570985</v>
      </c>
      <c r="X63" s="13">
        <f t="shared" si="7"/>
        <v>0</v>
      </c>
      <c r="Y63" s="13">
        <f t="shared" si="7"/>
        <v>0</v>
      </c>
      <c r="Z63" s="14">
        <f t="shared" si="7"/>
        <v>98.00002290730137</v>
      </c>
    </row>
    <row r="64" spans="1:26" ht="13.5">
      <c r="A64" s="38" t="s">
        <v>116</v>
      </c>
      <c r="B64" s="12">
        <f t="shared" si="7"/>
        <v>113.13628881563467</v>
      </c>
      <c r="C64" s="12">
        <f t="shared" si="7"/>
        <v>0</v>
      </c>
      <c r="D64" s="3">
        <f t="shared" si="7"/>
        <v>97.99998676301928</v>
      </c>
      <c r="E64" s="13">
        <f t="shared" si="7"/>
        <v>97.99998676301928</v>
      </c>
      <c r="F64" s="13">
        <f t="shared" si="7"/>
        <v>102.12217877572871</v>
      </c>
      <c r="G64" s="13">
        <f t="shared" si="7"/>
        <v>118.28105174749315</v>
      </c>
      <c r="H64" s="13">
        <f t="shared" si="7"/>
        <v>105.4974311522484</v>
      </c>
      <c r="I64" s="13">
        <f t="shared" si="7"/>
        <v>108.62855130463802</v>
      </c>
      <c r="J64" s="13">
        <f t="shared" si="7"/>
        <v>122.43117932819399</v>
      </c>
      <c r="K64" s="13">
        <f t="shared" si="7"/>
        <v>116.51284400594433</v>
      </c>
      <c r="L64" s="13">
        <f t="shared" si="7"/>
        <v>107.84424166800277</v>
      </c>
      <c r="M64" s="13">
        <f t="shared" si="7"/>
        <v>115.6122333958477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112.10937798036385</v>
      </c>
      <c r="W64" s="13">
        <f t="shared" si="7"/>
        <v>97.99998680978676</v>
      </c>
      <c r="X64" s="13">
        <f t="shared" si="7"/>
        <v>0</v>
      </c>
      <c r="Y64" s="13">
        <f t="shared" si="7"/>
        <v>0</v>
      </c>
      <c r="Z64" s="14">
        <f t="shared" si="7"/>
        <v>97.99998676301928</v>
      </c>
    </row>
    <row r="65" spans="1:26" ht="13.5">
      <c r="A65" s="38" t="s">
        <v>117</v>
      </c>
      <c r="B65" s="12">
        <f t="shared" si="7"/>
        <v>412.30669827590305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97.99965711752924</v>
      </c>
      <c r="E66" s="16">
        <f t="shared" si="7"/>
        <v>97.99965711752924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97.99950274446803</v>
      </c>
      <c r="X66" s="16">
        <f t="shared" si="7"/>
        <v>0</v>
      </c>
      <c r="Y66" s="16">
        <f t="shared" si="7"/>
        <v>0</v>
      </c>
      <c r="Z66" s="17">
        <f t="shared" si="7"/>
        <v>97.99965711752924</v>
      </c>
    </row>
    <row r="67" spans="1:26" ht="13.5" hidden="1">
      <c r="A67" s="40" t="s">
        <v>119</v>
      </c>
      <c r="B67" s="23">
        <v>141089919</v>
      </c>
      <c r="C67" s="23"/>
      <c r="D67" s="24">
        <v>155635210</v>
      </c>
      <c r="E67" s="25">
        <v>155635210</v>
      </c>
      <c r="F67" s="25">
        <v>14621982</v>
      </c>
      <c r="G67" s="25">
        <v>12629781</v>
      </c>
      <c r="H67" s="25">
        <v>12583532</v>
      </c>
      <c r="I67" s="25">
        <v>39835295</v>
      </c>
      <c r="J67" s="25">
        <v>12365217</v>
      </c>
      <c r="K67" s="25">
        <v>12539694</v>
      </c>
      <c r="L67" s="25">
        <v>12589263</v>
      </c>
      <c r="M67" s="25">
        <v>37494174</v>
      </c>
      <c r="N67" s="25"/>
      <c r="O67" s="25"/>
      <c r="P67" s="25"/>
      <c r="Q67" s="25"/>
      <c r="R67" s="25"/>
      <c r="S67" s="25"/>
      <c r="T67" s="25"/>
      <c r="U67" s="25"/>
      <c r="V67" s="25">
        <v>77329469</v>
      </c>
      <c r="W67" s="25">
        <v>77755765</v>
      </c>
      <c r="X67" s="25"/>
      <c r="Y67" s="24"/>
      <c r="Z67" s="26">
        <v>155635210</v>
      </c>
    </row>
    <row r="68" spans="1:26" ht="13.5" hidden="1">
      <c r="A68" s="36" t="s">
        <v>31</v>
      </c>
      <c r="B68" s="18">
        <v>35122006</v>
      </c>
      <c r="C68" s="18"/>
      <c r="D68" s="19">
        <v>36256485</v>
      </c>
      <c r="E68" s="20">
        <v>36256485</v>
      </c>
      <c r="F68" s="20">
        <v>5266435</v>
      </c>
      <c r="G68" s="20">
        <v>2917565</v>
      </c>
      <c r="H68" s="20">
        <v>2855483</v>
      </c>
      <c r="I68" s="20">
        <v>11039483</v>
      </c>
      <c r="J68" s="20">
        <v>2914832</v>
      </c>
      <c r="K68" s="20">
        <v>2930667</v>
      </c>
      <c r="L68" s="20">
        <v>2937879</v>
      </c>
      <c r="M68" s="20">
        <v>8783378</v>
      </c>
      <c r="N68" s="20"/>
      <c r="O68" s="20"/>
      <c r="P68" s="20"/>
      <c r="Q68" s="20"/>
      <c r="R68" s="20"/>
      <c r="S68" s="20"/>
      <c r="T68" s="20"/>
      <c r="U68" s="20"/>
      <c r="V68" s="20">
        <v>19822861</v>
      </c>
      <c r="W68" s="20">
        <v>18560535</v>
      </c>
      <c r="X68" s="20"/>
      <c r="Y68" s="19"/>
      <c r="Z68" s="22">
        <v>36256485</v>
      </c>
    </row>
    <row r="69" spans="1:26" ht="13.5" hidden="1">
      <c r="A69" s="37" t="s">
        <v>32</v>
      </c>
      <c r="B69" s="18">
        <v>104716495</v>
      </c>
      <c r="C69" s="18"/>
      <c r="D69" s="19">
        <v>118182980</v>
      </c>
      <c r="E69" s="20">
        <v>118182980</v>
      </c>
      <c r="F69" s="20">
        <v>9260885</v>
      </c>
      <c r="G69" s="20">
        <v>9615125</v>
      </c>
      <c r="H69" s="20">
        <v>9624314</v>
      </c>
      <c r="I69" s="20">
        <v>28500324</v>
      </c>
      <c r="J69" s="20">
        <v>9430267</v>
      </c>
      <c r="K69" s="20">
        <v>9511402</v>
      </c>
      <c r="L69" s="20">
        <v>9541517</v>
      </c>
      <c r="M69" s="20">
        <v>28483186</v>
      </c>
      <c r="N69" s="20"/>
      <c r="O69" s="20"/>
      <c r="P69" s="20"/>
      <c r="Q69" s="20"/>
      <c r="R69" s="20"/>
      <c r="S69" s="20"/>
      <c r="T69" s="20"/>
      <c r="U69" s="20"/>
      <c r="V69" s="20">
        <v>56983510</v>
      </c>
      <c r="W69" s="20">
        <v>58724647</v>
      </c>
      <c r="X69" s="20"/>
      <c r="Y69" s="19"/>
      <c r="Z69" s="22">
        <v>118182980</v>
      </c>
    </row>
    <row r="70" spans="1:26" ht="13.5" hidden="1">
      <c r="A70" s="38" t="s">
        <v>113</v>
      </c>
      <c r="B70" s="18">
        <v>69328345</v>
      </c>
      <c r="C70" s="18"/>
      <c r="D70" s="19">
        <v>78292996</v>
      </c>
      <c r="E70" s="20">
        <v>78250495</v>
      </c>
      <c r="F70" s="20">
        <v>6314259</v>
      </c>
      <c r="G70" s="20">
        <v>6469534</v>
      </c>
      <c r="H70" s="20">
        <v>6357314</v>
      </c>
      <c r="I70" s="20">
        <v>19141107</v>
      </c>
      <c r="J70" s="20">
        <v>6219940</v>
      </c>
      <c r="K70" s="20">
        <v>6334486</v>
      </c>
      <c r="L70" s="20">
        <v>6323045</v>
      </c>
      <c r="M70" s="20">
        <v>18877471</v>
      </c>
      <c r="N70" s="20"/>
      <c r="O70" s="20"/>
      <c r="P70" s="20"/>
      <c r="Q70" s="20"/>
      <c r="R70" s="20"/>
      <c r="S70" s="20"/>
      <c r="T70" s="20"/>
      <c r="U70" s="20"/>
      <c r="V70" s="20">
        <v>38018578</v>
      </c>
      <c r="W70" s="20">
        <v>38403286</v>
      </c>
      <c r="X70" s="20"/>
      <c r="Y70" s="19"/>
      <c r="Z70" s="22">
        <v>78250495</v>
      </c>
    </row>
    <row r="71" spans="1:26" ht="13.5" hidden="1">
      <c r="A71" s="38" t="s">
        <v>114</v>
      </c>
      <c r="B71" s="18">
        <v>13659640</v>
      </c>
      <c r="C71" s="18"/>
      <c r="D71" s="19">
        <v>17284878</v>
      </c>
      <c r="E71" s="20">
        <v>17284878</v>
      </c>
      <c r="F71" s="20">
        <v>1016844</v>
      </c>
      <c r="G71" s="20">
        <v>1205637</v>
      </c>
      <c r="H71" s="20">
        <v>1337464</v>
      </c>
      <c r="I71" s="20">
        <v>3559945</v>
      </c>
      <c r="J71" s="20">
        <v>1297783</v>
      </c>
      <c r="K71" s="20">
        <v>1268490</v>
      </c>
      <c r="L71" s="20">
        <v>1305322</v>
      </c>
      <c r="M71" s="20">
        <v>3871595</v>
      </c>
      <c r="N71" s="20"/>
      <c r="O71" s="20"/>
      <c r="P71" s="20"/>
      <c r="Q71" s="20"/>
      <c r="R71" s="20"/>
      <c r="S71" s="20"/>
      <c r="T71" s="20"/>
      <c r="U71" s="20"/>
      <c r="V71" s="20">
        <v>7431540</v>
      </c>
      <c r="W71" s="20">
        <v>9003805</v>
      </c>
      <c r="X71" s="20"/>
      <c r="Y71" s="19"/>
      <c r="Z71" s="22">
        <v>17284878</v>
      </c>
    </row>
    <row r="72" spans="1:26" ht="13.5" hidden="1">
      <c r="A72" s="38" t="s">
        <v>115</v>
      </c>
      <c r="B72" s="18">
        <v>13430206</v>
      </c>
      <c r="C72" s="18"/>
      <c r="D72" s="19">
        <v>14143962</v>
      </c>
      <c r="E72" s="20">
        <v>14143962</v>
      </c>
      <c r="F72" s="20">
        <v>1205008</v>
      </c>
      <c r="G72" s="20">
        <v>1217233</v>
      </c>
      <c r="H72" s="20">
        <v>1207617</v>
      </c>
      <c r="I72" s="20">
        <v>3629858</v>
      </c>
      <c r="J72" s="20">
        <v>1190014</v>
      </c>
      <c r="K72" s="20">
        <v>1192450</v>
      </c>
      <c r="L72" s="20">
        <v>1195885</v>
      </c>
      <c r="M72" s="20">
        <v>3578349</v>
      </c>
      <c r="N72" s="20"/>
      <c r="O72" s="20"/>
      <c r="P72" s="20"/>
      <c r="Q72" s="20"/>
      <c r="R72" s="20"/>
      <c r="S72" s="20"/>
      <c r="T72" s="20"/>
      <c r="U72" s="20"/>
      <c r="V72" s="20">
        <v>7208207</v>
      </c>
      <c r="W72" s="20">
        <v>7071984</v>
      </c>
      <c r="X72" s="20"/>
      <c r="Y72" s="19"/>
      <c r="Z72" s="22">
        <v>14143962</v>
      </c>
    </row>
    <row r="73" spans="1:26" ht="13.5" hidden="1">
      <c r="A73" s="38" t="s">
        <v>116</v>
      </c>
      <c r="B73" s="18">
        <v>8087817</v>
      </c>
      <c r="C73" s="18"/>
      <c r="D73" s="19">
        <v>8461144</v>
      </c>
      <c r="E73" s="20">
        <v>8461144</v>
      </c>
      <c r="F73" s="20">
        <v>724774</v>
      </c>
      <c r="G73" s="20">
        <v>722721</v>
      </c>
      <c r="H73" s="20">
        <v>721919</v>
      </c>
      <c r="I73" s="20">
        <v>2169414</v>
      </c>
      <c r="J73" s="20">
        <v>722530</v>
      </c>
      <c r="K73" s="20">
        <v>715976</v>
      </c>
      <c r="L73" s="20">
        <v>717265</v>
      </c>
      <c r="M73" s="20">
        <v>2155771</v>
      </c>
      <c r="N73" s="20"/>
      <c r="O73" s="20"/>
      <c r="P73" s="20"/>
      <c r="Q73" s="20"/>
      <c r="R73" s="20"/>
      <c r="S73" s="20"/>
      <c r="T73" s="20"/>
      <c r="U73" s="20"/>
      <c r="V73" s="20">
        <v>4325185</v>
      </c>
      <c r="W73" s="20">
        <v>4245572</v>
      </c>
      <c r="X73" s="20"/>
      <c r="Y73" s="19"/>
      <c r="Z73" s="22">
        <v>8461144</v>
      </c>
    </row>
    <row r="74" spans="1:26" ht="13.5" hidden="1">
      <c r="A74" s="38" t="s">
        <v>117</v>
      </c>
      <c r="B74" s="18">
        <v>210487</v>
      </c>
      <c r="C74" s="18"/>
      <c r="D74" s="19"/>
      <c r="E74" s="20">
        <v>42501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>
        <v>42501</v>
      </c>
    </row>
    <row r="75" spans="1:26" ht="13.5" hidden="1">
      <c r="A75" s="39" t="s">
        <v>118</v>
      </c>
      <c r="B75" s="27">
        <v>1251418</v>
      </c>
      <c r="C75" s="27"/>
      <c r="D75" s="28">
        <v>1195745</v>
      </c>
      <c r="E75" s="29">
        <v>1195745</v>
      </c>
      <c r="F75" s="29">
        <v>94662</v>
      </c>
      <c r="G75" s="29">
        <v>97091</v>
      </c>
      <c r="H75" s="29">
        <v>103735</v>
      </c>
      <c r="I75" s="29">
        <v>295488</v>
      </c>
      <c r="J75" s="29">
        <v>20118</v>
      </c>
      <c r="K75" s="29">
        <v>97625</v>
      </c>
      <c r="L75" s="29">
        <v>109867</v>
      </c>
      <c r="M75" s="29">
        <v>227610</v>
      </c>
      <c r="N75" s="29"/>
      <c r="O75" s="29"/>
      <c r="P75" s="29"/>
      <c r="Q75" s="29"/>
      <c r="R75" s="29"/>
      <c r="S75" s="29"/>
      <c r="T75" s="29"/>
      <c r="U75" s="29"/>
      <c r="V75" s="29">
        <v>523098</v>
      </c>
      <c r="W75" s="29">
        <v>470583</v>
      </c>
      <c r="X75" s="29"/>
      <c r="Y75" s="28"/>
      <c r="Z75" s="30">
        <v>1195745</v>
      </c>
    </row>
    <row r="76" spans="1:26" ht="13.5" hidden="1">
      <c r="A76" s="41" t="s">
        <v>120</v>
      </c>
      <c r="B76" s="31">
        <v>133772655</v>
      </c>
      <c r="C76" s="31"/>
      <c r="D76" s="32">
        <v>152522505</v>
      </c>
      <c r="E76" s="33">
        <v>152522505</v>
      </c>
      <c r="F76" s="33">
        <v>10507839</v>
      </c>
      <c r="G76" s="33">
        <v>13284382</v>
      </c>
      <c r="H76" s="33">
        <v>11400823</v>
      </c>
      <c r="I76" s="33">
        <v>35193044</v>
      </c>
      <c r="J76" s="33">
        <v>12312026</v>
      </c>
      <c r="K76" s="33">
        <v>11849524</v>
      </c>
      <c r="L76" s="33">
        <v>11022599</v>
      </c>
      <c r="M76" s="33">
        <v>35184149</v>
      </c>
      <c r="N76" s="33"/>
      <c r="O76" s="33"/>
      <c r="P76" s="33"/>
      <c r="Q76" s="33"/>
      <c r="R76" s="33"/>
      <c r="S76" s="33"/>
      <c r="T76" s="33"/>
      <c r="U76" s="33"/>
      <c r="V76" s="33">
        <v>70377193</v>
      </c>
      <c r="W76" s="33">
        <v>76200649</v>
      </c>
      <c r="X76" s="33"/>
      <c r="Y76" s="32"/>
      <c r="Z76" s="34">
        <v>152522505</v>
      </c>
    </row>
    <row r="77" spans="1:26" ht="13.5" hidden="1">
      <c r="A77" s="36" t="s">
        <v>31</v>
      </c>
      <c r="B77" s="18">
        <v>36059571</v>
      </c>
      <c r="C77" s="18"/>
      <c r="D77" s="19">
        <v>35531360</v>
      </c>
      <c r="E77" s="20">
        <v>35531360</v>
      </c>
      <c r="F77" s="20">
        <v>2758384</v>
      </c>
      <c r="G77" s="20">
        <v>4675367</v>
      </c>
      <c r="H77" s="20">
        <v>3251141</v>
      </c>
      <c r="I77" s="20">
        <v>10684892</v>
      </c>
      <c r="J77" s="20">
        <v>3203425</v>
      </c>
      <c r="K77" s="20">
        <v>3086621</v>
      </c>
      <c r="L77" s="20">
        <v>2563444</v>
      </c>
      <c r="M77" s="20">
        <v>8853490</v>
      </c>
      <c r="N77" s="20"/>
      <c r="O77" s="20"/>
      <c r="P77" s="20"/>
      <c r="Q77" s="20"/>
      <c r="R77" s="20"/>
      <c r="S77" s="20"/>
      <c r="T77" s="20"/>
      <c r="U77" s="20"/>
      <c r="V77" s="20">
        <v>19538382</v>
      </c>
      <c r="W77" s="20">
        <v>18189327</v>
      </c>
      <c r="X77" s="20"/>
      <c r="Y77" s="19"/>
      <c r="Z77" s="22">
        <v>35531360</v>
      </c>
    </row>
    <row r="78" spans="1:26" ht="13.5" hidden="1">
      <c r="A78" s="37" t="s">
        <v>32</v>
      </c>
      <c r="B78" s="18">
        <v>97713084</v>
      </c>
      <c r="C78" s="18"/>
      <c r="D78" s="19">
        <v>115819319</v>
      </c>
      <c r="E78" s="20">
        <v>115819319</v>
      </c>
      <c r="F78" s="20">
        <v>7749455</v>
      </c>
      <c r="G78" s="20">
        <v>8609015</v>
      </c>
      <c r="H78" s="20">
        <v>8149682</v>
      </c>
      <c r="I78" s="20">
        <v>24508152</v>
      </c>
      <c r="J78" s="20">
        <v>9108601</v>
      </c>
      <c r="K78" s="20">
        <v>8762903</v>
      </c>
      <c r="L78" s="20">
        <v>8459155</v>
      </c>
      <c r="M78" s="20">
        <v>26330659</v>
      </c>
      <c r="N78" s="20"/>
      <c r="O78" s="20"/>
      <c r="P78" s="20"/>
      <c r="Q78" s="20"/>
      <c r="R78" s="20"/>
      <c r="S78" s="20"/>
      <c r="T78" s="20"/>
      <c r="U78" s="20"/>
      <c r="V78" s="20">
        <v>50838811</v>
      </c>
      <c r="W78" s="20">
        <v>57550153</v>
      </c>
      <c r="X78" s="20"/>
      <c r="Y78" s="19"/>
      <c r="Z78" s="22">
        <v>115819319</v>
      </c>
    </row>
    <row r="79" spans="1:26" ht="13.5" hidden="1">
      <c r="A79" s="38" t="s">
        <v>113</v>
      </c>
      <c r="B79" s="18">
        <v>56589843</v>
      </c>
      <c r="C79" s="18"/>
      <c r="D79" s="19">
        <v>76727136</v>
      </c>
      <c r="E79" s="20">
        <v>76727136</v>
      </c>
      <c r="F79" s="20">
        <v>4598976</v>
      </c>
      <c r="G79" s="20">
        <v>5005775</v>
      </c>
      <c r="H79" s="20">
        <v>4795903</v>
      </c>
      <c r="I79" s="20">
        <v>14400654</v>
      </c>
      <c r="J79" s="20">
        <v>5067408</v>
      </c>
      <c r="K79" s="20">
        <v>5014699</v>
      </c>
      <c r="L79" s="20">
        <v>4841995</v>
      </c>
      <c r="M79" s="20">
        <v>14924102</v>
      </c>
      <c r="N79" s="20"/>
      <c r="O79" s="20"/>
      <c r="P79" s="20"/>
      <c r="Q79" s="20"/>
      <c r="R79" s="20"/>
      <c r="S79" s="20"/>
      <c r="T79" s="20"/>
      <c r="U79" s="20"/>
      <c r="V79" s="20">
        <v>29324756</v>
      </c>
      <c r="W79" s="20">
        <v>37635220</v>
      </c>
      <c r="X79" s="20"/>
      <c r="Y79" s="19"/>
      <c r="Z79" s="22">
        <v>76727136</v>
      </c>
    </row>
    <row r="80" spans="1:26" ht="13.5" hidden="1">
      <c r="A80" s="38" t="s">
        <v>114</v>
      </c>
      <c r="B80" s="18">
        <v>15791028</v>
      </c>
      <c r="C80" s="18"/>
      <c r="D80" s="19">
        <v>16939177</v>
      </c>
      <c r="E80" s="20">
        <v>16939177</v>
      </c>
      <c r="F80" s="20">
        <v>1162233</v>
      </c>
      <c r="G80" s="20">
        <v>1238596</v>
      </c>
      <c r="H80" s="20">
        <v>1276610</v>
      </c>
      <c r="I80" s="20">
        <v>3677439</v>
      </c>
      <c r="J80" s="20">
        <v>1498330</v>
      </c>
      <c r="K80" s="20">
        <v>1403889</v>
      </c>
      <c r="L80" s="20">
        <v>1505444</v>
      </c>
      <c r="M80" s="20">
        <v>4407663</v>
      </c>
      <c r="N80" s="20"/>
      <c r="O80" s="20"/>
      <c r="P80" s="20"/>
      <c r="Q80" s="20"/>
      <c r="R80" s="20"/>
      <c r="S80" s="20"/>
      <c r="T80" s="20"/>
      <c r="U80" s="20"/>
      <c r="V80" s="20">
        <v>8085102</v>
      </c>
      <c r="W80" s="20">
        <v>8823727</v>
      </c>
      <c r="X80" s="20"/>
      <c r="Y80" s="19"/>
      <c r="Z80" s="22">
        <v>16939177</v>
      </c>
    </row>
    <row r="81" spans="1:26" ht="13.5" hidden="1">
      <c r="A81" s="38" t="s">
        <v>115</v>
      </c>
      <c r="B81" s="18">
        <v>15314105</v>
      </c>
      <c r="C81" s="18"/>
      <c r="D81" s="19">
        <v>13861086</v>
      </c>
      <c r="E81" s="20">
        <v>13861086</v>
      </c>
      <c r="F81" s="20">
        <v>1248091</v>
      </c>
      <c r="G81" s="20">
        <v>1398642</v>
      </c>
      <c r="H81" s="20">
        <v>1232920</v>
      </c>
      <c r="I81" s="20">
        <v>3879653</v>
      </c>
      <c r="J81" s="20">
        <v>1516033</v>
      </c>
      <c r="K81" s="20">
        <v>1370368</v>
      </c>
      <c r="L81" s="20">
        <v>1273261</v>
      </c>
      <c r="M81" s="20">
        <v>4159662</v>
      </c>
      <c r="N81" s="20"/>
      <c r="O81" s="20"/>
      <c r="P81" s="20"/>
      <c r="Q81" s="20"/>
      <c r="R81" s="20"/>
      <c r="S81" s="20"/>
      <c r="T81" s="20"/>
      <c r="U81" s="20"/>
      <c r="V81" s="20">
        <v>8039315</v>
      </c>
      <c r="W81" s="20">
        <v>6930546</v>
      </c>
      <c r="X81" s="20"/>
      <c r="Y81" s="19"/>
      <c r="Z81" s="22">
        <v>13861086</v>
      </c>
    </row>
    <row r="82" spans="1:26" ht="13.5" hidden="1">
      <c r="A82" s="38" t="s">
        <v>116</v>
      </c>
      <c r="B82" s="18">
        <v>9150256</v>
      </c>
      <c r="C82" s="18"/>
      <c r="D82" s="19">
        <v>8291920</v>
      </c>
      <c r="E82" s="20">
        <v>8291920</v>
      </c>
      <c r="F82" s="20">
        <v>740155</v>
      </c>
      <c r="G82" s="20">
        <v>854842</v>
      </c>
      <c r="H82" s="20">
        <v>761606</v>
      </c>
      <c r="I82" s="20">
        <v>2356603</v>
      </c>
      <c r="J82" s="20">
        <v>884602</v>
      </c>
      <c r="K82" s="20">
        <v>834204</v>
      </c>
      <c r="L82" s="20">
        <v>773529</v>
      </c>
      <c r="M82" s="20">
        <v>2492335</v>
      </c>
      <c r="N82" s="20"/>
      <c r="O82" s="20"/>
      <c r="P82" s="20"/>
      <c r="Q82" s="20"/>
      <c r="R82" s="20"/>
      <c r="S82" s="20"/>
      <c r="T82" s="20"/>
      <c r="U82" s="20"/>
      <c r="V82" s="20">
        <v>4848938</v>
      </c>
      <c r="W82" s="20">
        <v>4160660</v>
      </c>
      <c r="X82" s="20"/>
      <c r="Y82" s="19"/>
      <c r="Z82" s="22">
        <v>8291920</v>
      </c>
    </row>
    <row r="83" spans="1:26" ht="13.5" hidden="1">
      <c r="A83" s="38" t="s">
        <v>117</v>
      </c>
      <c r="B83" s="18">
        <v>867852</v>
      </c>
      <c r="C83" s="18"/>
      <c r="D83" s="19"/>
      <c r="E83" s="20"/>
      <c r="F83" s="20"/>
      <c r="G83" s="20">
        <v>111160</v>
      </c>
      <c r="H83" s="20">
        <v>82643</v>
      </c>
      <c r="I83" s="20">
        <v>193803</v>
      </c>
      <c r="J83" s="20">
        <v>142228</v>
      </c>
      <c r="K83" s="20">
        <v>139743</v>
      </c>
      <c r="L83" s="20">
        <v>64926</v>
      </c>
      <c r="M83" s="20">
        <v>346897</v>
      </c>
      <c r="N83" s="20"/>
      <c r="O83" s="20"/>
      <c r="P83" s="20"/>
      <c r="Q83" s="20"/>
      <c r="R83" s="20"/>
      <c r="S83" s="20"/>
      <c r="T83" s="20"/>
      <c r="U83" s="20"/>
      <c r="V83" s="20">
        <v>540700</v>
      </c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>
        <v>1171826</v>
      </c>
      <c r="E84" s="29">
        <v>1171826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461169</v>
      </c>
      <c r="X84" s="29"/>
      <c r="Y84" s="28"/>
      <c r="Z84" s="30">
        <v>1171826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74753</v>
      </c>
      <c r="C6" s="18">
        <v>0</v>
      </c>
      <c r="D6" s="58">
        <v>9921491</v>
      </c>
      <c r="E6" s="59">
        <v>9921491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4960740</v>
      </c>
      <c r="X6" s="59">
        <v>-4960740</v>
      </c>
      <c r="Y6" s="60">
        <v>-100</v>
      </c>
      <c r="Z6" s="61">
        <v>9921491</v>
      </c>
    </row>
    <row r="7" spans="1:26" ht="13.5">
      <c r="A7" s="57" t="s">
        <v>33</v>
      </c>
      <c r="B7" s="18">
        <v>2936533</v>
      </c>
      <c r="C7" s="18">
        <v>0</v>
      </c>
      <c r="D7" s="58">
        <v>1400000</v>
      </c>
      <c r="E7" s="59">
        <v>1400000</v>
      </c>
      <c r="F7" s="59">
        <v>104033</v>
      </c>
      <c r="G7" s="59">
        <v>135742</v>
      </c>
      <c r="H7" s="59">
        <v>86822</v>
      </c>
      <c r="I7" s="59">
        <v>326597</v>
      </c>
      <c r="J7" s="59">
        <v>54948</v>
      </c>
      <c r="K7" s="59">
        <v>51414</v>
      </c>
      <c r="L7" s="59">
        <v>20039</v>
      </c>
      <c r="M7" s="59">
        <v>126401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452998</v>
      </c>
      <c r="W7" s="59">
        <v>699996</v>
      </c>
      <c r="X7" s="59">
        <v>-246998</v>
      </c>
      <c r="Y7" s="60">
        <v>-35.29</v>
      </c>
      <c r="Z7" s="61">
        <v>1400000</v>
      </c>
    </row>
    <row r="8" spans="1:26" ht="13.5">
      <c r="A8" s="57" t="s">
        <v>34</v>
      </c>
      <c r="B8" s="18">
        <v>147426967</v>
      </c>
      <c r="C8" s="18">
        <v>0</v>
      </c>
      <c r="D8" s="58">
        <v>158024106</v>
      </c>
      <c r="E8" s="59">
        <v>158024106</v>
      </c>
      <c r="F8" s="59">
        <v>28307221</v>
      </c>
      <c r="G8" s="59">
        <v>14779232</v>
      </c>
      <c r="H8" s="59">
        <v>9263723</v>
      </c>
      <c r="I8" s="59">
        <v>52350176</v>
      </c>
      <c r="J8" s="59">
        <v>4400052</v>
      </c>
      <c r="K8" s="59">
        <v>8879242</v>
      </c>
      <c r="L8" s="59">
        <v>22994000</v>
      </c>
      <c r="M8" s="59">
        <v>36273294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88623470</v>
      </c>
      <c r="W8" s="59">
        <v>35966706</v>
      </c>
      <c r="X8" s="59">
        <v>52656764</v>
      </c>
      <c r="Y8" s="60">
        <v>146.4</v>
      </c>
      <c r="Z8" s="61">
        <v>158024106</v>
      </c>
    </row>
    <row r="9" spans="1:26" ht="13.5">
      <c r="A9" s="57" t="s">
        <v>35</v>
      </c>
      <c r="B9" s="18">
        <v>35703564</v>
      </c>
      <c r="C9" s="18">
        <v>0</v>
      </c>
      <c r="D9" s="58">
        <v>32686381</v>
      </c>
      <c r="E9" s="59">
        <v>32686381</v>
      </c>
      <c r="F9" s="59">
        <v>1255688</v>
      </c>
      <c r="G9" s="59">
        <v>1368281</v>
      </c>
      <c r="H9" s="59">
        <v>2085439</v>
      </c>
      <c r="I9" s="59">
        <v>4709408</v>
      </c>
      <c r="J9" s="59">
        <v>5061240</v>
      </c>
      <c r="K9" s="59">
        <v>1425235</v>
      </c>
      <c r="L9" s="59">
        <v>1882652</v>
      </c>
      <c r="M9" s="59">
        <v>8369127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13078535</v>
      </c>
      <c r="W9" s="59">
        <v>58915902</v>
      </c>
      <c r="X9" s="59">
        <v>-45837367</v>
      </c>
      <c r="Y9" s="60">
        <v>-77.8</v>
      </c>
      <c r="Z9" s="61">
        <v>32686381</v>
      </c>
    </row>
    <row r="10" spans="1:26" ht="25.5">
      <c r="A10" s="62" t="s">
        <v>105</v>
      </c>
      <c r="B10" s="63">
        <f>SUM(B5:B9)</f>
        <v>186141817</v>
      </c>
      <c r="C10" s="63">
        <f>SUM(C5:C9)</f>
        <v>0</v>
      </c>
      <c r="D10" s="64">
        <f aca="true" t="shared" si="0" ref="D10:Z10">SUM(D5:D9)</f>
        <v>202031978</v>
      </c>
      <c r="E10" s="65">
        <f t="shared" si="0"/>
        <v>202031978</v>
      </c>
      <c r="F10" s="65">
        <f t="shared" si="0"/>
        <v>29666942</v>
      </c>
      <c r="G10" s="65">
        <f t="shared" si="0"/>
        <v>16283255</v>
      </c>
      <c r="H10" s="65">
        <f t="shared" si="0"/>
        <v>11435984</v>
      </c>
      <c r="I10" s="65">
        <f t="shared" si="0"/>
        <v>57386181</v>
      </c>
      <c r="J10" s="65">
        <f t="shared" si="0"/>
        <v>9516240</v>
      </c>
      <c r="K10" s="65">
        <f t="shared" si="0"/>
        <v>10355891</v>
      </c>
      <c r="L10" s="65">
        <f t="shared" si="0"/>
        <v>24896691</v>
      </c>
      <c r="M10" s="65">
        <f t="shared" si="0"/>
        <v>44768822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102155003</v>
      </c>
      <c r="W10" s="65">
        <f t="shared" si="0"/>
        <v>100543344</v>
      </c>
      <c r="X10" s="65">
        <f t="shared" si="0"/>
        <v>1611659</v>
      </c>
      <c r="Y10" s="66">
        <f>+IF(W10&lt;&gt;0,(X10/W10)*100,0)</f>
        <v>1.602949470230471</v>
      </c>
      <c r="Z10" s="67">
        <f t="shared" si="0"/>
        <v>202031978</v>
      </c>
    </row>
    <row r="11" spans="1:26" ht="13.5">
      <c r="A11" s="57" t="s">
        <v>36</v>
      </c>
      <c r="B11" s="18">
        <v>91112723</v>
      </c>
      <c r="C11" s="18">
        <v>0</v>
      </c>
      <c r="D11" s="58">
        <v>105553309</v>
      </c>
      <c r="E11" s="59">
        <v>105553309</v>
      </c>
      <c r="F11" s="59">
        <v>7151806</v>
      </c>
      <c r="G11" s="59">
        <v>8341957</v>
      </c>
      <c r="H11" s="59">
        <v>7506363</v>
      </c>
      <c r="I11" s="59">
        <v>23000126</v>
      </c>
      <c r="J11" s="59">
        <v>7527953</v>
      </c>
      <c r="K11" s="59">
        <v>12296079</v>
      </c>
      <c r="L11" s="59">
        <v>7858802</v>
      </c>
      <c r="M11" s="59">
        <v>27682834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50682960</v>
      </c>
      <c r="W11" s="59">
        <v>54250350</v>
      </c>
      <c r="X11" s="59">
        <v>-3567390</v>
      </c>
      <c r="Y11" s="60">
        <v>-6.58</v>
      </c>
      <c r="Z11" s="61">
        <v>105553309</v>
      </c>
    </row>
    <row r="12" spans="1:26" ht="13.5">
      <c r="A12" s="57" t="s">
        <v>37</v>
      </c>
      <c r="B12" s="18">
        <v>6141571</v>
      </c>
      <c r="C12" s="18">
        <v>0</v>
      </c>
      <c r="D12" s="58">
        <v>6168774</v>
      </c>
      <c r="E12" s="59">
        <v>6168774</v>
      </c>
      <c r="F12" s="59">
        <v>495487</v>
      </c>
      <c r="G12" s="59">
        <v>479579</v>
      </c>
      <c r="H12" s="59">
        <v>513915</v>
      </c>
      <c r="I12" s="59">
        <v>1488981</v>
      </c>
      <c r="J12" s="59">
        <v>490079</v>
      </c>
      <c r="K12" s="59">
        <v>488347</v>
      </c>
      <c r="L12" s="59">
        <v>558328</v>
      </c>
      <c r="M12" s="59">
        <v>1536754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3025735</v>
      </c>
      <c r="W12" s="59">
        <v>3084378</v>
      </c>
      <c r="X12" s="59">
        <v>-58643</v>
      </c>
      <c r="Y12" s="60">
        <v>-1.9</v>
      </c>
      <c r="Z12" s="61">
        <v>6168774</v>
      </c>
    </row>
    <row r="13" spans="1:26" ht="13.5">
      <c r="A13" s="57" t="s">
        <v>106</v>
      </c>
      <c r="B13" s="18">
        <v>3694560</v>
      </c>
      <c r="C13" s="18">
        <v>0</v>
      </c>
      <c r="D13" s="58">
        <v>3101298</v>
      </c>
      <c r="E13" s="59">
        <v>3101298</v>
      </c>
      <c r="F13" s="59">
        <v>0</v>
      </c>
      <c r="G13" s="59">
        <v>3630</v>
      </c>
      <c r="H13" s="59">
        <v>5554</v>
      </c>
      <c r="I13" s="59">
        <v>9184</v>
      </c>
      <c r="J13" s="59">
        <v>12481</v>
      </c>
      <c r="K13" s="59">
        <v>236</v>
      </c>
      <c r="L13" s="59">
        <v>0</v>
      </c>
      <c r="M13" s="59">
        <v>12717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21901</v>
      </c>
      <c r="W13" s="59">
        <v>1550448</v>
      </c>
      <c r="X13" s="59">
        <v>-1528547</v>
      </c>
      <c r="Y13" s="60">
        <v>-98.59</v>
      </c>
      <c r="Z13" s="61">
        <v>3101298</v>
      </c>
    </row>
    <row r="14" spans="1:26" ht="13.5">
      <c r="A14" s="57" t="s">
        <v>38</v>
      </c>
      <c r="B14" s="18">
        <v>7999174</v>
      </c>
      <c r="C14" s="18">
        <v>0</v>
      </c>
      <c r="D14" s="58">
        <v>5625450</v>
      </c>
      <c r="E14" s="59">
        <v>5625450</v>
      </c>
      <c r="F14" s="59">
        <v>7910</v>
      </c>
      <c r="G14" s="59">
        <v>23960</v>
      </c>
      <c r="H14" s="59">
        <v>31169</v>
      </c>
      <c r="I14" s="59">
        <v>63039</v>
      </c>
      <c r="J14" s="59">
        <v>14253</v>
      </c>
      <c r="K14" s="59">
        <v>6334</v>
      </c>
      <c r="L14" s="59">
        <v>5800</v>
      </c>
      <c r="M14" s="59">
        <v>26387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89426</v>
      </c>
      <c r="W14" s="59">
        <v>1438500</v>
      </c>
      <c r="X14" s="59">
        <v>-1349074</v>
      </c>
      <c r="Y14" s="60">
        <v>-93.78</v>
      </c>
      <c r="Z14" s="61">
        <v>5625450</v>
      </c>
    </row>
    <row r="15" spans="1:26" ht="13.5">
      <c r="A15" s="57" t="s">
        <v>39</v>
      </c>
      <c r="B15" s="18">
        <v>0</v>
      </c>
      <c r="C15" s="18">
        <v>0</v>
      </c>
      <c r="D15" s="58">
        <v>43940998</v>
      </c>
      <c r="E15" s="59">
        <v>43940998</v>
      </c>
      <c r="F15" s="59">
        <v>1407422</v>
      </c>
      <c r="G15" s="59">
        <v>5277016</v>
      </c>
      <c r="H15" s="59">
        <v>3398798</v>
      </c>
      <c r="I15" s="59">
        <v>10083236</v>
      </c>
      <c r="J15" s="59">
        <v>4043664</v>
      </c>
      <c r="K15" s="59">
        <v>7451051</v>
      </c>
      <c r="L15" s="59">
        <v>3339959</v>
      </c>
      <c r="M15" s="59">
        <v>14834674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24917910</v>
      </c>
      <c r="W15" s="59">
        <v>21969672</v>
      </c>
      <c r="X15" s="59">
        <v>2948238</v>
      </c>
      <c r="Y15" s="60">
        <v>13.42</v>
      </c>
      <c r="Z15" s="61">
        <v>43940998</v>
      </c>
    </row>
    <row r="16" spans="1:26" ht="13.5">
      <c r="A16" s="68" t="s">
        <v>40</v>
      </c>
      <c r="B16" s="18">
        <v>120000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79362198</v>
      </c>
      <c r="C17" s="18">
        <v>0</v>
      </c>
      <c r="D17" s="58">
        <v>37515197</v>
      </c>
      <c r="E17" s="59">
        <v>37515197</v>
      </c>
      <c r="F17" s="59">
        <v>471870</v>
      </c>
      <c r="G17" s="59">
        <v>2316428</v>
      </c>
      <c r="H17" s="59">
        <v>2529945</v>
      </c>
      <c r="I17" s="59">
        <v>5318243</v>
      </c>
      <c r="J17" s="59">
        <v>3154780</v>
      </c>
      <c r="K17" s="59">
        <v>3622382</v>
      </c>
      <c r="L17" s="59">
        <v>4108399</v>
      </c>
      <c r="M17" s="59">
        <v>10885561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16203804</v>
      </c>
      <c r="W17" s="59">
        <v>19553160</v>
      </c>
      <c r="X17" s="59">
        <v>-3349356</v>
      </c>
      <c r="Y17" s="60">
        <v>-17.13</v>
      </c>
      <c r="Z17" s="61">
        <v>37515197</v>
      </c>
    </row>
    <row r="18" spans="1:26" ht="13.5">
      <c r="A18" s="69" t="s">
        <v>42</v>
      </c>
      <c r="B18" s="70">
        <f>SUM(B11:B17)</f>
        <v>188430226</v>
      </c>
      <c r="C18" s="70">
        <f>SUM(C11:C17)</f>
        <v>0</v>
      </c>
      <c r="D18" s="71">
        <f aca="true" t="shared" si="1" ref="D18:Z18">SUM(D11:D17)</f>
        <v>201905026</v>
      </c>
      <c r="E18" s="72">
        <f t="shared" si="1"/>
        <v>201905026</v>
      </c>
      <c r="F18" s="72">
        <f t="shared" si="1"/>
        <v>9534495</v>
      </c>
      <c r="G18" s="72">
        <f t="shared" si="1"/>
        <v>16442570</v>
      </c>
      <c r="H18" s="72">
        <f t="shared" si="1"/>
        <v>13985744</v>
      </c>
      <c r="I18" s="72">
        <f t="shared" si="1"/>
        <v>39962809</v>
      </c>
      <c r="J18" s="72">
        <f t="shared" si="1"/>
        <v>15243210</v>
      </c>
      <c r="K18" s="72">
        <f t="shared" si="1"/>
        <v>23864429</v>
      </c>
      <c r="L18" s="72">
        <f t="shared" si="1"/>
        <v>15871288</v>
      </c>
      <c r="M18" s="72">
        <f t="shared" si="1"/>
        <v>54978927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94941736</v>
      </c>
      <c r="W18" s="72">
        <f t="shared" si="1"/>
        <v>101846508</v>
      </c>
      <c r="X18" s="72">
        <f t="shared" si="1"/>
        <v>-6904772</v>
      </c>
      <c r="Y18" s="66">
        <f>+IF(W18&lt;&gt;0,(X18/W18)*100,0)</f>
        <v>-6.779586394852144</v>
      </c>
      <c r="Z18" s="73">
        <f t="shared" si="1"/>
        <v>201905026</v>
      </c>
    </row>
    <row r="19" spans="1:26" ht="13.5">
      <c r="A19" s="69" t="s">
        <v>43</v>
      </c>
      <c r="B19" s="74">
        <f>+B10-B18</f>
        <v>-2288409</v>
      </c>
      <c r="C19" s="74">
        <f>+C10-C18</f>
        <v>0</v>
      </c>
      <c r="D19" s="75">
        <f aca="true" t="shared" si="2" ref="D19:Z19">+D10-D18</f>
        <v>126952</v>
      </c>
      <c r="E19" s="76">
        <f t="shared" si="2"/>
        <v>126952</v>
      </c>
      <c r="F19" s="76">
        <f t="shared" si="2"/>
        <v>20132447</v>
      </c>
      <c r="G19" s="76">
        <f t="shared" si="2"/>
        <v>-159315</v>
      </c>
      <c r="H19" s="76">
        <f t="shared" si="2"/>
        <v>-2549760</v>
      </c>
      <c r="I19" s="76">
        <f t="shared" si="2"/>
        <v>17423372</v>
      </c>
      <c r="J19" s="76">
        <f t="shared" si="2"/>
        <v>-5726970</v>
      </c>
      <c r="K19" s="76">
        <f t="shared" si="2"/>
        <v>-13508538</v>
      </c>
      <c r="L19" s="76">
        <f t="shared" si="2"/>
        <v>9025403</v>
      </c>
      <c r="M19" s="76">
        <f t="shared" si="2"/>
        <v>-10210105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7213267</v>
      </c>
      <c r="W19" s="76">
        <f>IF(E10=E18,0,W10-W18)</f>
        <v>-1303164</v>
      </c>
      <c r="X19" s="76">
        <f t="shared" si="2"/>
        <v>8516431</v>
      </c>
      <c r="Y19" s="77">
        <f>+IF(W19&lt;&gt;0,(X19/W19)*100,0)</f>
        <v>-653.5195109748274</v>
      </c>
      <c r="Z19" s="78">
        <f t="shared" si="2"/>
        <v>126952</v>
      </c>
    </row>
    <row r="20" spans="1:26" ht="13.5">
      <c r="A20" s="57" t="s">
        <v>44</v>
      </c>
      <c r="B20" s="18">
        <v>0</v>
      </c>
      <c r="C20" s="18">
        <v>0</v>
      </c>
      <c r="D20" s="58">
        <v>1483000</v>
      </c>
      <c r="E20" s="59">
        <v>1483000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1816170</v>
      </c>
      <c r="X20" s="59">
        <v>-1816170</v>
      </c>
      <c r="Y20" s="60">
        <v>-100</v>
      </c>
      <c r="Z20" s="61">
        <v>1483000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-2288409</v>
      </c>
      <c r="C22" s="85">
        <f>SUM(C19:C21)</f>
        <v>0</v>
      </c>
      <c r="D22" s="86">
        <f aca="true" t="shared" si="3" ref="D22:Z22">SUM(D19:D21)</f>
        <v>1609952</v>
      </c>
      <c r="E22" s="87">
        <f t="shared" si="3"/>
        <v>1609952</v>
      </c>
      <c r="F22" s="87">
        <f t="shared" si="3"/>
        <v>20132447</v>
      </c>
      <c r="G22" s="87">
        <f t="shared" si="3"/>
        <v>-159315</v>
      </c>
      <c r="H22" s="87">
        <f t="shared" si="3"/>
        <v>-2549760</v>
      </c>
      <c r="I22" s="87">
        <f t="shared" si="3"/>
        <v>17423372</v>
      </c>
      <c r="J22" s="87">
        <f t="shared" si="3"/>
        <v>-5726970</v>
      </c>
      <c r="K22" s="87">
        <f t="shared" si="3"/>
        <v>-13508538</v>
      </c>
      <c r="L22" s="87">
        <f t="shared" si="3"/>
        <v>9025403</v>
      </c>
      <c r="M22" s="87">
        <f t="shared" si="3"/>
        <v>-10210105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7213267</v>
      </c>
      <c r="W22" s="87">
        <f t="shared" si="3"/>
        <v>513006</v>
      </c>
      <c r="X22" s="87">
        <f t="shared" si="3"/>
        <v>6700261</v>
      </c>
      <c r="Y22" s="88">
        <f>+IF(W22&lt;&gt;0,(X22/W22)*100,0)</f>
        <v>1306.078486411465</v>
      </c>
      <c r="Z22" s="89">
        <f t="shared" si="3"/>
        <v>1609952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-2288409</v>
      </c>
      <c r="C24" s="74">
        <f>SUM(C22:C23)</f>
        <v>0</v>
      </c>
      <c r="D24" s="75">
        <f aca="true" t="shared" si="4" ref="D24:Z24">SUM(D22:D23)</f>
        <v>1609952</v>
      </c>
      <c r="E24" s="76">
        <f t="shared" si="4"/>
        <v>1609952</v>
      </c>
      <c r="F24" s="76">
        <f t="shared" si="4"/>
        <v>20132447</v>
      </c>
      <c r="G24" s="76">
        <f t="shared" si="4"/>
        <v>-159315</v>
      </c>
      <c r="H24" s="76">
        <f t="shared" si="4"/>
        <v>-2549760</v>
      </c>
      <c r="I24" s="76">
        <f t="shared" si="4"/>
        <v>17423372</v>
      </c>
      <c r="J24" s="76">
        <f t="shared" si="4"/>
        <v>-5726970</v>
      </c>
      <c r="K24" s="76">
        <f t="shared" si="4"/>
        <v>-13508538</v>
      </c>
      <c r="L24" s="76">
        <f t="shared" si="4"/>
        <v>9025403</v>
      </c>
      <c r="M24" s="76">
        <f t="shared" si="4"/>
        <v>-10210105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7213267</v>
      </c>
      <c r="W24" s="76">
        <f t="shared" si="4"/>
        <v>513006</v>
      </c>
      <c r="X24" s="76">
        <f t="shared" si="4"/>
        <v>6700261</v>
      </c>
      <c r="Y24" s="77">
        <f>+IF(W24&lt;&gt;0,(X24/W24)*100,0)</f>
        <v>1306.078486411465</v>
      </c>
      <c r="Z24" s="78">
        <f t="shared" si="4"/>
        <v>1609952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5331902</v>
      </c>
      <c r="C27" s="21">
        <v>0</v>
      </c>
      <c r="D27" s="98">
        <v>32740541</v>
      </c>
      <c r="E27" s="99">
        <v>32740541</v>
      </c>
      <c r="F27" s="99">
        <v>1647805</v>
      </c>
      <c r="G27" s="99">
        <v>15040</v>
      </c>
      <c r="H27" s="99">
        <v>3277967</v>
      </c>
      <c r="I27" s="99">
        <v>4940812</v>
      </c>
      <c r="J27" s="99">
        <v>3385967</v>
      </c>
      <c r="K27" s="99">
        <v>5084517</v>
      </c>
      <c r="L27" s="99">
        <v>2063163</v>
      </c>
      <c r="M27" s="99">
        <v>10533647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15474459</v>
      </c>
      <c r="W27" s="99">
        <v>16370271</v>
      </c>
      <c r="X27" s="99">
        <v>-895812</v>
      </c>
      <c r="Y27" s="100">
        <v>-5.47</v>
      </c>
      <c r="Z27" s="101">
        <v>32740541</v>
      </c>
    </row>
    <row r="28" spans="1:26" ht="13.5">
      <c r="A28" s="102" t="s">
        <v>44</v>
      </c>
      <c r="B28" s="18">
        <v>890000</v>
      </c>
      <c r="C28" s="18">
        <v>0</v>
      </c>
      <c r="D28" s="58">
        <v>1483000</v>
      </c>
      <c r="E28" s="59">
        <v>1483000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741500</v>
      </c>
      <c r="X28" s="59">
        <v>-741500</v>
      </c>
      <c r="Y28" s="60">
        <v>-100</v>
      </c>
      <c r="Z28" s="61">
        <v>1483000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26977041</v>
      </c>
      <c r="E30" s="59">
        <v>26977041</v>
      </c>
      <c r="F30" s="59">
        <v>1642560</v>
      </c>
      <c r="G30" s="59">
        <v>0</v>
      </c>
      <c r="H30" s="59">
        <v>2621258</v>
      </c>
      <c r="I30" s="59">
        <v>4263818</v>
      </c>
      <c r="J30" s="59">
        <v>3064363</v>
      </c>
      <c r="K30" s="59">
        <v>4400261</v>
      </c>
      <c r="L30" s="59">
        <v>1822663</v>
      </c>
      <c r="M30" s="59">
        <v>9287287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13551105</v>
      </c>
      <c r="W30" s="59">
        <v>13488521</v>
      </c>
      <c r="X30" s="59">
        <v>62584</v>
      </c>
      <c r="Y30" s="60">
        <v>0.46</v>
      </c>
      <c r="Z30" s="61">
        <v>26977041</v>
      </c>
    </row>
    <row r="31" spans="1:26" ht="13.5">
      <c r="A31" s="57" t="s">
        <v>49</v>
      </c>
      <c r="B31" s="18">
        <v>4441904</v>
      </c>
      <c r="C31" s="18">
        <v>0</v>
      </c>
      <c r="D31" s="58">
        <v>4280500</v>
      </c>
      <c r="E31" s="59">
        <v>4280500</v>
      </c>
      <c r="F31" s="59">
        <v>5245</v>
      </c>
      <c r="G31" s="59">
        <v>15040</v>
      </c>
      <c r="H31" s="59">
        <v>656709</v>
      </c>
      <c r="I31" s="59">
        <v>676994</v>
      </c>
      <c r="J31" s="59">
        <v>321603</v>
      </c>
      <c r="K31" s="59">
        <v>684256</v>
      </c>
      <c r="L31" s="59">
        <v>240500</v>
      </c>
      <c r="M31" s="59">
        <v>1246359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1923353</v>
      </c>
      <c r="W31" s="59">
        <v>2140250</v>
      </c>
      <c r="X31" s="59">
        <v>-216897</v>
      </c>
      <c r="Y31" s="60">
        <v>-10.13</v>
      </c>
      <c r="Z31" s="61">
        <v>4280500</v>
      </c>
    </row>
    <row r="32" spans="1:26" ht="13.5">
      <c r="A32" s="69" t="s">
        <v>50</v>
      </c>
      <c r="B32" s="21">
        <f>SUM(B28:B31)</f>
        <v>5331904</v>
      </c>
      <c r="C32" s="21">
        <f>SUM(C28:C31)</f>
        <v>0</v>
      </c>
      <c r="D32" s="98">
        <f aca="true" t="shared" si="5" ref="D32:Z32">SUM(D28:D31)</f>
        <v>32740541</v>
      </c>
      <c r="E32" s="99">
        <f t="shared" si="5"/>
        <v>32740541</v>
      </c>
      <c r="F32" s="99">
        <f t="shared" si="5"/>
        <v>1647805</v>
      </c>
      <c r="G32" s="99">
        <f t="shared" si="5"/>
        <v>15040</v>
      </c>
      <c r="H32" s="99">
        <f t="shared" si="5"/>
        <v>3277967</v>
      </c>
      <c r="I32" s="99">
        <f t="shared" si="5"/>
        <v>4940812</v>
      </c>
      <c r="J32" s="99">
        <f t="shared" si="5"/>
        <v>3385966</v>
      </c>
      <c r="K32" s="99">
        <f t="shared" si="5"/>
        <v>5084517</v>
      </c>
      <c r="L32" s="99">
        <f t="shared" si="5"/>
        <v>2063163</v>
      </c>
      <c r="M32" s="99">
        <f t="shared" si="5"/>
        <v>10533646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15474458</v>
      </c>
      <c r="W32" s="99">
        <f t="shared" si="5"/>
        <v>16370271</v>
      </c>
      <c r="X32" s="99">
        <f t="shared" si="5"/>
        <v>-895813</v>
      </c>
      <c r="Y32" s="100">
        <f>+IF(W32&lt;&gt;0,(X32/W32)*100,0)</f>
        <v>-5.472194076689385</v>
      </c>
      <c r="Z32" s="101">
        <f t="shared" si="5"/>
        <v>32740541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41561658</v>
      </c>
      <c r="C35" s="18">
        <v>0</v>
      </c>
      <c r="D35" s="58">
        <v>31281949</v>
      </c>
      <c r="E35" s="59">
        <v>31281949</v>
      </c>
      <c r="F35" s="59">
        <v>62550052</v>
      </c>
      <c r="G35" s="59">
        <v>61672695</v>
      </c>
      <c r="H35" s="59">
        <v>56041212</v>
      </c>
      <c r="I35" s="59">
        <v>56041212</v>
      </c>
      <c r="J35" s="59">
        <v>45914258</v>
      </c>
      <c r="K35" s="59">
        <v>31466922</v>
      </c>
      <c r="L35" s="59">
        <v>34652221</v>
      </c>
      <c r="M35" s="59">
        <v>34652221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34652221</v>
      </c>
      <c r="W35" s="59">
        <v>15640975</v>
      </c>
      <c r="X35" s="59">
        <v>19011246</v>
      </c>
      <c r="Y35" s="60">
        <v>121.55</v>
      </c>
      <c r="Z35" s="61">
        <v>31281949</v>
      </c>
    </row>
    <row r="36" spans="1:26" ht="13.5">
      <c r="A36" s="57" t="s">
        <v>53</v>
      </c>
      <c r="B36" s="18">
        <v>82665222</v>
      </c>
      <c r="C36" s="18">
        <v>0</v>
      </c>
      <c r="D36" s="58">
        <v>116665727</v>
      </c>
      <c r="E36" s="59">
        <v>116665727</v>
      </c>
      <c r="F36" s="59">
        <v>84976891</v>
      </c>
      <c r="G36" s="59">
        <v>83336568</v>
      </c>
      <c r="H36" s="59">
        <v>86614536</v>
      </c>
      <c r="I36" s="59">
        <v>86614536</v>
      </c>
      <c r="J36" s="59">
        <v>90000503</v>
      </c>
      <c r="K36" s="59">
        <v>94096074</v>
      </c>
      <c r="L36" s="59">
        <v>96159237</v>
      </c>
      <c r="M36" s="59">
        <v>96159237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96159237</v>
      </c>
      <c r="W36" s="59">
        <v>58332864</v>
      </c>
      <c r="X36" s="59">
        <v>37826373</v>
      </c>
      <c r="Y36" s="60">
        <v>64.85</v>
      </c>
      <c r="Z36" s="61">
        <v>116665727</v>
      </c>
    </row>
    <row r="37" spans="1:26" ht="13.5">
      <c r="A37" s="57" t="s">
        <v>54</v>
      </c>
      <c r="B37" s="18">
        <v>31069046</v>
      </c>
      <c r="C37" s="18">
        <v>0</v>
      </c>
      <c r="D37" s="58">
        <v>24432244</v>
      </c>
      <c r="E37" s="59">
        <v>24432244</v>
      </c>
      <c r="F37" s="59">
        <v>24602018</v>
      </c>
      <c r="G37" s="59">
        <v>33687918</v>
      </c>
      <c r="H37" s="59">
        <v>33884163</v>
      </c>
      <c r="I37" s="59">
        <v>33884163</v>
      </c>
      <c r="J37" s="59">
        <v>32870147</v>
      </c>
      <c r="K37" s="59">
        <v>35035419</v>
      </c>
      <c r="L37" s="59">
        <v>32249972</v>
      </c>
      <c r="M37" s="59">
        <v>32249972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32249972</v>
      </c>
      <c r="W37" s="59">
        <v>12216122</v>
      </c>
      <c r="X37" s="59">
        <v>20033850</v>
      </c>
      <c r="Y37" s="60">
        <v>164</v>
      </c>
      <c r="Z37" s="61">
        <v>24432244</v>
      </c>
    </row>
    <row r="38" spans="1:26" ht="13.5">
      <c r="A38" s="57" t="s">
        <v>55</v>
      </c>
      <c r="B38" s="18">
        <v>79237561</v>
      </c>
      <c r="C38" s="18">
        <v>0</v>
      </c>
      <c r="D38" s="58">
        <v>114978618</v>
      </c>
      <c r="E38" s="59">
        <v>114978618</v>
      </c>
      <c r="F38" s="59">
        <v>79237561</v>
      </c>
      <c r="G38" s="59">
        <v>79237561</v>
      </c>
      <c r="H38" s="59">
        <v>79237561</v>
      </c>
      <c r="I38" s="59">
        <v>79237561</v>
      </c>
      <c r="J38" s="59">
        <v>79237561</v>
      </c>
      <c r="K38" s="59">
        <v>79237561</v>
      </c>
      <c r="L38" s="59">
        <v>79237561</v>
      </c>
      <c r="M38" s="59">
        <v>79237561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79237561</v>
      </c>
      <c r="W38" s="59">
        <v>57489309</v>
      </c>
      <c r="X38" s="59">
        <v>21748252</v>
      </c>
      <c r="Y38" s="60">
        <v>37.83</v>
      </c>
      <c r="Z38" s="61">
        <v>114978618</v>
      </c>
    </row>
    <row r="39" spans="1:26" ht="13.5">
      <c r="A39" s="57" t="s">
        <v>56</v>
      </c>
      <c r="B39" s="18">
        <v>13920273</v>
      </c>
      <c r="C39" s="18">
        <v>0</v>
      </c>
      <c r="D39" s="58">
        <v>8536814</v>
      </c>
      <c r="E39" s="59">
        <v>8536814</v>
      </c>
      <c r="F39" s="59">
        <v>43687364</v>
      </c>
      <c r="G39" s="59">
        <v>32083784</v>
      </c>
      <c r="H39" s="59">
        <v>29534024</v>
      </c>
      <c r="I39" s="59">
        <v>29534024</v>
      </c>
      <c r="J39" s="59">
        <v>23807053</v>
      </c>
      <c r="K39" s="59">
        <v>11290016</v>
      </c>
      <c r="L39" s="59">
        <v>19323925</v>
      </c>
      <c r="M39" s="59">
        <v>19323925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19323925</v>
      </c>
      <c r="W39" s="59">
        <v>4268407</v>
      </c>
      <c r="X39" s="59">
        <v>15055518</v>
      </c>
      <c r="Y39" s="60">
        <v>352.72</v>
      </c>
      <c r="Z39" s="61">
        <v>8536814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9440638</v>
      </c>
      <c r="C42" s="18">
        <v>0</v>
      </c>
      <c r="D42" s="58">
        <v>8256265</v>
      </c>
      <c r="E42" s="59">
        <v>8256265</v>
      </c>
      <c r="F42" s="59">
        <v>18983616</v>
      </c>
      <c r="G42" s="59">
        <v>1709978</v>
      </c>
      <c r="H42" s="59">
        <v>-3930632</v>
      </c>
      <c r="I42" s="59">
        <v>16762962</v>
      </c>
      <c r="J42" s="59">
        <v>-6757310</v>
      </c>
      <c r="K42" s="59">
        <v>-10836241</v>
      </c>
      <c r="L42" s="59">
        <v>5612931</v>
      </c>
      <c r="M42" s="59">
        <v>-11980620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4782342</v>
      </c>
      <c r="W42" s="59">
        <v>28676892</v>
      </c>
      <c r="X42" s="59">
        <v>-23894550</v>
      </c>
      <c r="Y42" s="60">
        <v>-83.32</v>
      </c>
      <c r="Z42" s="61">
        <v>8256265</v>
      </c>
    </row>
    <row r="43" spans="1:26" ht="13.5">
      <c r="A43" s="57" t="s">
        <v>59</v>
      </c>
      <c r="B43" s="18">
        <v>-3795210</v>
      </c>
      <c r="C43" s="18">
        <v>0</v>
      </c>
      <c r="D43" s="58">
        <v>-29780542</v>
      </c>
      <c r="E43" s="59">
        <v>-29780542</v>
      </c>
      <c r="F43" s="59">
        <v>-1647805</v>
      </c>
      <c r="G43" s="59">
        <v>-15041</v>
      </c>
      <c r="H43" s="59">
        <v>-3277967</v>
      </c>
      <c r="I43" s="59">
        <v>-4940813</v>
      </c>
      <c r="J43" s="59">
        <v>-3385967</v>
      </c>
      <c r="K43" s="59">
        <v>-4339056</v>
      </c>
      <c r="L43" s="59">
        <v>-2063163</v>
      </c>
      <c r="M43" s="59">
        <v>-9788186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-14728999</v>
      </c>
      <c r="W43" s="59">
        <v>-12000000</v>
      </c>
      <c r="X43" s="59">
        <v>-2728999</v>
      </c>
      <c r="Y43" s="60">
        <v>22.74</v>
      </c>
      <c r="Z43" s="61">
        <v>-29780542</v>
      </c>
    </row>
    <row r="44" spans="1:26" ht="13.5">
      <c r="A44" s="57" t="s">
        <v>60</v>
      </c>
      <c r="B44" s="18">
        <v>-1206167</v>
      </c>
      <c r="C44" s="18">
        <v>0</v>
      </c>
      <c r="D44" s="58">
        <v>24956345</v>
      </c>
      <c r="E44" s="59">
        <v>24956345</v>
      </c>
      <c r="F44" s="59">
        <v>-59510</v>
      </c>
      <c r="G44" s="59">
        <v>-59510</v>
      </c>
      <c r="H44" s="59">
        <v>8078</v>
      </c>
      <c r="I44" s="59">
        <v>-110942</v>
      </c>
      <c r="J44" s="59">
        <v>-110303</v>
      </c>
      <c r="K44" s="59">
        <v>-57195</v>
      </c>
      <c r="L44" s="59">
        <v>-61943</v>
      </c>
      <c r="M44" s="59">
        <v>-229441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-340383</v>
      </c>
      <c r="W44" s="59">
        <v>-1010348</v>
      </c>
      <c r="X44" s="59">
        <v>669965</v>
      </c>
      <c r="Y44" s="60">
        <v>-66.31</v>
      </c>
      <c r="Z44" s="61">
        <v>24956345</v>
      </c>
    </row>
    <row r="45" spans="1:26" ht="13.5">
      <c r="A45" s="69" t="s">
        <v>61</v>
      </c>
      <c r="B45" s="21">
        <v>36715386</v>
      </c>
      <c r="C45" s="21">
        <v>0</v>
      </c>
      <c r="D45" s="98">
        <v>25167259</v>
      </c>
      <c r="E45" s="99">
        <v>25167259</v>
      </c>
      <c r="F45" s="99">
        <v>54077978</v>
      </c>
      <c r="G45" s="99">
        <v>55713405</v>
      </c>
      <c r="H45" s="99">
        <v>48512884</v>
      </c>
      <c r="I45" s="99">
        <v>48512884</v>
      </c>
      <c r="J45" s="99">
        <v>38259304</v>
      </c>
      <c r="K45" s="99">
        <v>23026812</v>
      </c>
      <c r="L45" s="99">
        <v>26514637</v>
      </c>
      <c r="M45" s="99">
        <v>26514637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26514637</v>
      </c>
      <c r="W45" s="99">
        <v>37401735</v>
      </c>
      <c r="X45" s="99">
        <v>-10887098</v>
      </c>
      <c r="Y45" s="100">
        <v>-29.11</v>
      </c>
      <c r="Z45" s="101">
        <v>25167259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264164</v>
      </c>
      <c r="C49" s="51">
        <v>0</v>
      </c>
      <c r="D49" s="128">
        <v>84842</v>
      </c>
      <c r="E49" s="53">
        <v>36367</v>
      </c>
      <c r="F49" s="53">
        <v>0</v>
      </c>
      <c r="G49" s="53">
        <v>0</v>
      </c>
      <c r="H49" s="53">
        <v>0</v>
      </c>
      <c r="I49" s="53">
        <v>23653</v>
      </c>
      <c r="J49" s="53">
        <v>0</v>
      </c>
      <c r="K49" s="53">
        <v>0</v>
      </c>
      <c r="L49" s="53">
        <v>0</v>
      </c>
      <c r="M49" s="53">
        <v>25156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52598</v>
      </c>
      <c r="W49" s="53">
        <v>824195</v>
      </c>
      <c r="X49" s="53">
        <v>87089</v>
      </c>
      <c r="Y49" s="53">
        <v>1398064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494192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787301</v>
      </c>
      <c r="Y51" s="53">
        <v>1281493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97.44893181544553</v>
      </c>
      <c r="C58" s="5">
        <f>IF(C67=0,0,+(C76/C67)*100)</f>
        <v>0</v>
      </c>
      <c r="D58" s="6">
        <f aca="true" t="shared" si="6" ref="D58:Z58">IF(D67=0,0,+(D76/D67)*100)</f>
        <v>99.99996976291403</v>
      </c>
      <c r="E58" s="7">
        <f t="shared" si="6"/>
        <v>99.99996976291403</v>
      </c>
      <c r="F58" s="7">
        <f t="shared" si="6"/>
        <v>100</v>
      </c>
      <c r="G58" s="7">
        <f t="shared" si="6"/>
        <v>50.72998935420407</v>
      </c>
      <c r="H58" s="7">
        <f t="shared" si="6"/>
        <v>88.55313920185036</v>
      </c>
      <c r="I58" s="7">
        <f t="shared" si="6"/>
        <v>80.22080289550509</v>
      </c>
      <c r="J58" s="7">
        <f t="shared" si="6"/>
        <v>108.38909596146303</v>
      </c>
      <c r="K58" s="7">
        <f t="shared" si="6"/>
        <v>93.68702628389501</v>
      </c>
      <c r="L58" s="7">
        <f t="shared" si="6"/>
        <v>100</v>
      </c>
      <c r="M58" s="7">
        <f t="shared" si="6"/>
        <v>100.69225721908425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90.34034605621667</v>
      </c>
      <c r="W58" s="7">
        <f t="shared" si="6"/>
        <v>100.00108854727318</v>
      </c>
      <c r="X58" s="7">
        <f t="shared" si="6"/>
        <v>0</v>
      </c>
      <c r="Y58" s="7">
        <f t="shared" si="6"/>
        <v>0</v>
      </c>
      <c r="Z58" s="8">
        <f t="shared" si="6"/>
        <v>99.99996976291403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97.44893181544553</v>
      </c>
      <c r="C60" s="12">
        <f t="shared" si="7"/>
        <v>0</v>
      </c>
      <c r="D60" s="3">
        <f t="shared" si="7"/>
        <v>100.00001007913025</v>
      </c>
      <c r="E60" s="13">
        <f t="shared" si="7"/>
        <v>100.00001007913025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100.00012094969702</v>
      </c>
      <c r="X60" s="13">
        <f t="shared" si="7"/>
        <v>0</v>
      </c>
      <c r="Y60" s="13">
        <f t="shared" si="7"/>
        <v>0</v>
      </c>
      <c r="Z60" s="14">
        <f t="shared" si="7"/>
        <v>100.00001007913025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100.00001007913025</v>
      </c>
      <c r="E64" s="13">
        <f t="shared" si="7"/>
        <v>100.00001007913025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100.00012094969702</v>
      </c>
      <c r="X64" s="13">
        <f t="shared" si="7"/>
        <v>0</v>
      </c>
      <c r="Y64" s="13">
        <f t="shared" si="7"/>
        <v>0</v>
      </c>
      <c r="Z64" s="14">
        <f t="shared" si="7"/>
        <v>100.00001007913025</v>
      </c>
    </row>
    <row r="65" spans="1:26" ht="13.5">
      <c r="A65" s="38" t="s">
        <v>117</v>
      </c>
      <c r="B65" s="12">
        <f t="shared" si="7"/>
        <v>493.77075848979865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96</v>
      </c>
      <c r="E66" s="16">
        <f t="shared" si="7"/>
        <v>96</v>
      </c>
      <c r="F66" s="16">
        <f t="shared" si="7"/>
        <v>100</v>
      </c>
      <c r="G66" s="16">
        <f t="shared" si="7"/>
        <v>50.72998935420407</v>
      </c>
      <c r="H66" s="16">
        <f t="shared" si="7"/>
        <v>88.55313920185036</v>
      </c>
      <c r="I66" s="16">
        <f t="shared" si="7"/>
        <v>80.22080289550509</v>
      </c>
      <c r="J66" s="16">
        <f t="shared" si="7"/>
        <v>108.38909596146303</v>
      </c>
      <c r="K66" s="16">
        <f t="shared" si="7"/>
        <v>93.68702628389501</v>
      </c>
      <c r="L66" s="16">
        <f t="shared" si="7"/>
        <v>100</v>
      </c>
      <c r="M66" s="16">
        <f t="shared" si="7"/>
        <v>100.69225721908425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90.34034605621667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96</v>
      </c>
    </row>
    <row r="67" spans="1:26" ht="13.5" hidden="1">
      <c r="A67" s="40" t="s">
        <v>119</v>
      </c>
      <c r="B67" s="23">
        <v>74753</v>
      </c>
      <c r="C67" s="23"/>
      <c r="D67" s="24">
        <v>9921591</v>
      </c>
      <c r="E67" s="25">
        <v>9921591</v>
      </c>
      <c r="F67" s="25">
        <v>944911</v>
      </c>
      <c r="G67" s="25">
        <v>883917</v>
      </c>
      <c r="H67" s="25">
        <v>885448</v>
      </c>
      <c r="I67" s="25">
        <v>2714276</v>
      </c>
      <c r="J67" s="25">
        <v>884553</v>
      </c>
      <c r="K67" s="25">
        <v>884496</v>
      </c>
      <c r="L67" s="25">
        <v>884300</v>
      </c>
      <c r="M67" s="25">
        <v>2653349</v>
      </c>
      <c r="N67" s="25"/>
      <c r="O67" s="25"/>
      <c r="P67" s="25"/>
      <c r="Q67" s="25"/>
      <c r="R67" s="25"/>
      <c r="S67" s="25"/>
      <c r="T67" s="25"/>
      <c r="U67" s="25"/>
      <c r="V67" s="25">
        <v>5367625</v>
      </c>
      <c r="W67" s="25">
        <v>4960740</v>
      </c>
      <c r="X67" s="25"/>
      <c r="Y67" s="24"/>
      <c r="Z67" s="26">
        <v>9921591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74753</v>
      </c>
      <c r="C69" s="18"/>
      <c r="D69" s="19">
        <v>9921491</v>
      </c>
      <c r="E69" s="20">
        <v>9921491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>
        <v>4960740</v>
      </c>
      <c r="X69" s="20"/>
      <c r="Y69" s="19"/>
      <c r="Z69" s="22">
        <v>9921491</v>
      </c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>
        <v>60000</v>
      </c>
      <c r="C73" s="18"/>
      <c r="D73" s="19">
        <v>9921491</v>
      </c>
      <c r="E73" s="20">
        <v>9921491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>
        <v>4960740</v>
      </c>
      <c r="X73" s="20"/>
      <c r="Y73" s="19"/>
      <c r="Z73" s="22">
        <v>9921491</v>
      </c>
    </row>
    <row r="74" spans="1:26" ht="13.5" hidden="1">
      <c r="A74" s="38" t="s">
        <v>117</v>
      </c>
      <c r="B74" s="18">
        <v>14753</v>
      </c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>
        <v>100</v>
      </c>
      <c r="E75" s="29">
        <v>100</v>
      </c>
      <c r="F75" s="29">
        <v>944911</v>
      </c>
      <c r="G75" s="29">
        <v>883917</v>
      </c>
      <c r="H75" s="29">
        <v>885448</v>
      </c>
      <c r="I75" s="29">
        <v>2714276</v>
      </c>
      <c r="J75" s="29">
        <v>884553</v>
      </c>
      <c r="K75" s="29">
        <v>884496</v>
      </c>
      <c r="L75" s="29">
        <v>884300</v>
      </c>
      <c r="M75" s="29">
        <v>2653349</v>
      </c>
      <c r="N75" s="29"/>
      <c r="O75" s="29"/>
      <c r="P75" s="29"/>
      <c r="Q75" s="29"/>
      <c r="R75" s="29"/>
      <c r="S75" s="29"/>
      <c r="T75" s="29"/>
      <c r="U75" s="29"/>
      <c r="V75" s="29">
        <v>5367625</v>
      </c>
      <c r="W75" s="29"/>
      <c r="X75" s="29"/>
      <c r="Y75" s="28"/>
      <c r="Z75" s="30">
        <v>100</v>
      </c>
    </row>
    <row r="76" spans="1:26" ht="13.5" hidden="1">
      <c r="A76" s="41" t="s">
        <v>120</v>
      </c>
      <c r="B76" s="31">
        <v>72846</v>
      </c>
      <c r="C76" s="31"/>
      <c r="D76" s="32">
        <v>9921588</v>
      </c>
      <c r="E76" s="33">
        <v>9921588</v>
      </c>
      <c r="F76" s="33">
        <v>944911</v>
      </c>
      <c r="G76" s="33">
        <v>448411</v>
      </c>
      <c r="H76" s="33">
        <v>784092</v>
      </c>
      <c r="I76" s="33">
        <v>2177414</v>
      </c>
      <c r="J76" s="33">
        <v>958759</v>
      </c>
      <c r="K76" s="33">
        <v>828658</v>
      </c>
      <c r="L76" s="33">
        <v>884300</v>
      </c>
      <c r="M76" s="33">
        <v>2671717</v>
      </c>
      <c r="N76" s="33"/>
      <c r="O76" s="33"/>
      <c r="P76" s="33"/>
      <c r="Q76" s="33"/>
      <c r="R76" s="33"/>
      <c r="S76" s="33"/>
      <c r="T76" s="33"/>
      <c r="U76" s="33"/>
      <c r="V76" s="33">
        <v>4849131</v>
      </c>
      <c r="W76" s="33">
        <v>4960794</v>
      </c>
      <c r="X76" s="33"/>
      <c r="Y76" s="32"/>
      <c r="Z76" s="34">
        <v>9921588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72846</v>
      </c>
      <c r="C78" s="18"/>
      <c r="D78" s="19">
        <v>9921492</v>
      </c>
      <c r="E78" s="20">
        <v>9921492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>
        <v>4960746</v>
      </c>
      <c r="X78" s="20"/>
      <c r="Y78" s="19"/>
      <c r="Z78" s="22">
        <v>9921492</v>
      </c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>
        <v>9921492</v>
      </c>
      <c r="E82" s="20">
        <v>9921492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>
        <v>4960746</v>
      </c>
      <c r="X82" s="20"/>
      <c r="Y82" s="19"/>
      <c r="Z82" s="22">
        <v>9921492</v>
      </c>
    </row>
    <row r="83" spans="1:26" ht="13.5" hidden="1">
      <c r="A83" s="38" t="s">
        <v>117</v>
      </c>
      <c r="B83" s="18">
        <v>72846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>
        <v>96</v>
      </c>
      <c r="E84" s="29">
        <v>96</v>
      </c>
      <c r="F84" s="29">
        <v>944911</v>
      </c>
      <c r="G84" s="29">
        <v>448411</v>
      </c>
      <c r="H84" s="29">
        <v>784092</v>
      </c>
      <c r="I84" s="29">
        <v>2177414</v>
      </c>
      <c r="J84" s="29">
        <v>958759</v>
      </c>
      <c r="K84" s="29">
        <v>828658</v>
      </c>
      <c r="L84" s="29">
        <v>884300</v>
      </c>
      <c r="M84" s="29">
        <v>2671717</v>
      </c>
      <c r="N84" s="29"/>
      <c r="O84" s="29"/>
      <c r="P84" s="29"/>
      <c r="Q84" s="29"/>
      <c r="R84" s="29"/>
      <c r="S84" s="29"/>
      <c r="T84" s="29"/>
      <c r="U84" s="29"/>
      <c r="V84" s="29">
        <v>4849131</v>
      </c>
      <c r="W84" s="29">
        <v>48</v>
      </c>
      <c r="X84" s="29"/>
      <c r="Y84" s="28"/>
      <c r="Z84" s="30">
        <v>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8468248074</v>
      </c>
      <c r="C5" s="18">
        <v>0</v>
      </c>
      <c r="D5" s="58">
        <v>9361951636</v>
      </c>
      <c r="E5" s="59">
        <v>9361951636</v>
      </c>
      <c r="F5" s="59">
        <v>713046850</v>
      </c>
      <c r="G5" s="59">
        <v>829490718</v>
      </c>
      <c r="H5" s="59">
        <v>750748103</v>
      </c>
      <c r="I5" s="59">
        <v>2293285671</v>
      </c>
      <c r="J5" s="59">
        <v>822902930</v>
      </c>
      <c r="K5" s="59">
        <v>806908433</v>
      </c>
      <c r="L5" s="59">
        <v>786777984</v>
      </c>
      <c r="M5" s="59">
        <v>2416589347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4709875018</v>
      </c>
      <c r="W5" s="59">
        <v>4680975816</v>
      </c>
      <c r="X5" s="59">
        <v>28899202</v>
      </c>
      <c r="Y5" s="60">
        <v>0.62</v>
      </c>
      <c r="Z5" s="61">
        <v>9361951636</v>
      </c>
    </row>
    <row r="6" spans="1:26" ht="13.5">
      <c r="A6" s="57" t="s">
        <v>32</v>
      </c>
      <c r="B6" s="18">
        <v>18164117807</v>
      </c>
      <c r="C6" s="18">
        <v>0</v>
      </c>
      <c r="D6" s="58">
        <v>19179838070</v>
      </c>
      <c r="E6" s="59">
        <v>19179838070</v>
      </c>
      <c r="F6" s="59">
        <v>1943379224</v>
      </c>
      <c r="G6" s="59">
        <v>1989502577</v>
      </c>
      <c r="H6" s="59">
        <v>1961065092</v>
      </c>
      <c r="I6" s="59">
        <v>5893946893</v>
      </c>
      <c r="J6" s="59">
        <v>1943610132</v>
      </c>
      <c r="K6" s="59">
        <v>1628273034</v>
      </c>
      <c r="L6" s="59">
        <v>1563230478</v>
      </c>
      <c r="M6" s="59">
        <v>5135113644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11029060537</v>
      </c>
      <c r="W6" s="59">
        <v>9683172855</v>
      </c>
      <c r="X6" s="59">
        <v>1345887682</v>
      </c>
      <c r="Y6" s="60">
        <v>13.9</v>
      </c>
      <c r="Z6" s="61">
        <v>19179838070</v>
      </c>
    </row>
    <row r="7" spans="1:26" ht="13.5">
      <c r="A7" s="57" t="s">
        <v>33</v>
      </c>
      <c r="B7" s="18">
        <v>905414861</v>
      </c>
      <c r="C7" s="18">
        <v>0</v>
      </c>
      <c r="D7" s="58">
        <v>941028468</v>
      </c>
      <c r="E7" s="59">
        <v>941028468</v>
      </c>
      <c r="F7" s="59">
        <v>83409702</v>
      </c>
      <c r="G7" s="59">
        <v>76773768</v>
      </c>
      <c r="H7" s="59">
        <v>83796573</v>
      </c>
      <c r="I7" s="59">
        <v>243980043</v>
      </c>
      <c r="J7" s="59">
        <v>84535337</v>
      </c>
      <c r="K7" s="59">
        <v>81328039</v>
      </c>
      <c r="L7" s="59">
        <v>80761735</v>
      </c>
      <c r="M7" s="59">
        <v>246625111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490605154</v>
      </c>
      <c r="W7" s="59">
        <v>470514234</v>
      </c>
      <c r="X7" s="59">
        <v>20090920</v>
      </c>
      <c r="Y7" s="60">
        <v>4.27</v>
      </c>
      <c r="Z7" s="61">
        <v>941028468</v>
      </c>
    </row>
    <row r="8" spans="1:26" ht="13.5">
      <c r="A8" s="57" t="s">
        <v>34</v>
      </c>
      <c r="B8" s="18">
        <v>6428958447</v>
      </c>
      <c r="C8" s="18">
        <v>0</v>
      </c>
      <c r="D8" s="58">
        <v>6803607503</v>
      </c>
      <c r="E8" s="59">
        <v>7057029640</v>
      </c>
      <c r="F8" s="59">
        <v>1074641621</v>
      </c>
      <c r="G8" s="59">
        <v>941216339</v>
      </c>
      <c r="H8" s="59">
        <v>103981062</v>
      </c>
      <c r="I8" s="59">
        <v>2119839022</v>
      </c>
      <c r="J8" s="59">
        <v>156226635</v>
      </c>
      <c r="K8" s="59">
        <v>155789850</v>
      </c>
      <c r="L8" s="59">
        <v>1849782552</v>
      </c>
      <c r="M8" s="59">
        <v>2161799037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4281638059</v>
      </c>
      <c r="W8" s="59">
        <v>3485256259</v>
      </c>
      <c r="X8" s="59">
        <v>796381800</v>
      </c>
      <c r="Y8" s="60">
        <v>22.85</v>
      </c>
      <c r="Z8" s="61">
        <v>7057029640</v>
      </c>
    </row>
    <row r="9" spans="1:26" ht="13.5">
      <c r="A9" s="57" t="s">
        <v>35</v>
      </c>
      <c r="B9" s="18">
        <v>3780225556</v>
      </c>
      <c r="C9" s="18">
        <v>0</v>
      </c>
      <c r="D9" s="58">
        <v>3449451787</v>
      </c>
      <c r="E9" s="59">
        <v>3451041312</v>
      </c>
      <c r="F9" s="59">
        <v>203481961</v>
      </c>
      <c r="G9" s="59">
        <v>297803696</v>
      </c>
      <c r="H9" s="59">
        <v>259353576</v>
      </c>
      <c r="I9" s="59">
        <v>760639233</v>
      </c>
      <c r="J9" s="59">
        <v>315870583</v>
      </c>
      <c r="K9" s="59">
        <v>514900511</v>
      </c>
      <c r="L9" s="59">
        <v>277985886</v>
      </c>
      <c r="M9" s="59">
        <v>1108756980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1869396213</v>
      </c>
      <c r="W9" s="59">
        <v>1685397423</v>
      </c>
      <c r="X9" s="59">
        <v>183998790</v>
      </c>
      <c r="Y9" s="60">
        <v>10.92</v>
      </c>
      <c r="Z9" s="61">
        <v>3451041312</v>
      </c>
    </row>
    <row r="10" spans="1:26" ht="25.5">
      <c r="A10" s="62" t="s">
        <v>105</v>
      </c>
      <c r="B10" s="63">
        <f>SUM(B5:B9)</f>
        <v>37746964745</v>
      </c>
      <c r="C10" s="63">
        <f>SUM(C5:C9)</f>
        <v>0</v>
      </c>
      <c r="D10" s="64">
        <f aca="true" t="shared" si="0" ref="D10:Z10">SUM(D5:D9)</f>
        <v>39735877464</v>
      </c>
      <c r="E10" s="65">
        <f t="shared" si="0"/>
        <v>39990889126</v>
      </c>
      <c r="F10" s="65">
        <f t="shared" si="0"/>
        <v>4017959358</v>
      </c>
      <c r="G10" s="65">
        <f t="shared" si="0"/>
        <v>4134787098</v>
      </c>
      <c r="H10" s="65">
        <f t="shared" si="0"/>
        <v>3158944406</v>
      </c>
      <c r="I10" s="65">
        <f t="shared" si="0"/>
        <v>11311690862</v>
      </c>
      <c r="J10" s="65">
        <f t="shared" si="0"/>
        <v>3323145617</v>
      </c>
      <c r="K10" s="65">
        <f t="shared" si="0"/>
        <v>3187199867</v>
      </c>
      <c r="L10" s="65">
        <f t="shared" si="0"/>
        <v>4558538635</v>
      </c>
      <c r="M10" s="65">
        <f t="shared" si="0"/>
        <v>11068884119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22380574981</v>
      </c>
      <c r="W10" s="65">
        <f t="shared" si="0"/>
        <v>20005316587</v>
      </c>
      <c r="X10" s="65">
        <f t="shared" si="0"/>
        <v>2375258394</v>
      </c>
      <c r="Y10" s="66">
        <f>+IF(W10&lt;&gt;0,(X10/W10)*100,0)</f>
        <v>11.873135742043232</v>
      </c>
      <c r="Z10" s="67">
        <f t="shared" si="0"/>
        <v>39990889126</v>
      </c>
    </row>
    <row r="11" spans="1:26" ht="13.5">
      <c r="A11" s="57" t="s">
        <v>36</v>
      </c>
      <c r="B11" s="18">
        <v>10948648960</v>
      </c>
      <c r="C11" s="18">
        <v>0</v>
      </c>
      <c r="D11" s="58">
        <v>13014073276</v>
      </c>
      <c r="E11" s="59">
        <v>13025044030</v>
      </c>
      <c r="F11" s="59">
        <v>788613118</v>
      </c>
      <c r="G11" s="59">
        <v>844949207</v>
      </c>
      <c r="H11" s="59">
        <v>997347750</v>
      </c>
      <c r="I11" s="59">
        <v>2630910075</v>
      </c>
      <c r="J11" s="59">
        <v>912334270</v>
      </c>
      <c r="K11" s="59">
        <v>1388522514</v>
      </c>
      <c r="L11" s="59">
        <v>947391874</v>
      </c>
      <c r="M11" s="59">
        <v>3248248658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5879158733</v>
      </c>
      <c r="W11" s="59">
        <v>6618727546</v>
      </c>
      <c r="X11" s="59">
        <v>-739568813</v>
      </c>
      <c r="Y11" s="60">
        <v>-11.17</v>
      </c>
      <c r="Z11" s="61">
        <v>13025044030</v>
      </c>
    </row>
    <row r="12" spans="1:26" ht="13.5">
      <c r="A12" s="57" t="s">
        <v>37</v>
      </c>
      <c r="B12" s="18">
        <v>155579125</v>
      </c>
      <c r="C12" s="18">
        <v>0</v>
      </c>
      <c r="D12" s="58">
        <v>169639701</v>
      </c>
      <c r="E12" s="59">
        <v>169639701</v>
      </c>
      <c r="F12" s="59">
        <v>13080634</v>
      </c>
      <c r="G12" s="59">
        <v>13080453</v>
      </c>
      <c r="H12" s="59">
        <v>13168902</v>
      </c>
      <c r="I12" s="59">
        <v>39329989</v>
      </c>
      <c r="J12" s="59">
        <v>13157812</v>
      </c>
      <c r="K12" s="59">
        <v>12706852</v>
      </c>
      <c r="L12" s="59">
        <v>12935333</v>
      </c>
      <c r="M12" s="59">
        <v>38799997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78129986</v>
      </c>
      <c r="W12" s="59">
        <v>84819850</v>
      </c>
      <c r="X12" s="59">
        <v>-6689864</v>
      </c>
      <c r="Y12" s="60">
        <v>-7.89</v>
      </c>
      <c r="Z12" s="61">
        <v>169639701</v>
      </c>
    </row>
    <row r="13" spans="1:26" ht="13.5">
      <c r="A13" s="57" t="s">
        <v>106</v>
      </c>
      <c r="B13" s="18">
        <v>3088274724</v>
      </c>
      <c r="C13" s="18">
        <v>0</v>
      </c>
      <c r="D13" s="58">
        <v>2856987239</v>
      </c>
      <c r="E13" s="59">
        <v>2856987239</v>
      </c>
      <c r="F13" s="59">
        <v>229446603</v>
      </c>
      <c r="G13" s="59">
        <v>227080458</v>
      </c>
      <c r="H13" s="59">
        <v>227101205</v>
      </c>
      <c r="I13" s="59">
        <v>683628266</v>
      </c>
      <c r="J13" s="59">
        <v>227752777</v>
      </c>
      <c r="K13" s="59">
        <v>251098790</v>
      </c>
      <c r="L13" s="59">
        <v>228361808</v>
      </c>
      <c r="M13" s="59">
        <v>707213375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1390841641</v>
      </c>
      <c r="W13" s="59">
        <v>1395243624</v>
      </c>
      <c r="X13" s="59">
        <v>-4401983</v>
      </c>
      <c r="Y13" s="60">
        <v>-0.32</v>
      </c>
      <c r="Z13" s="61">
        <v>2856987239</v>
      </c>
    </row>
    <row r="14" spans="1:26" ht="13.5">
      <c r="A14" s="57" t="s">
        <v>38</v>
      </c>
      <c r="B14" s="18">
        <v>782904789</v>
      </c>
      <c r="C14" s="18">
        <v>0</v>
      </c>
      <c r="D14" s="58">
        <v>1089284756</v>
      </c>
      <c r="E14" s="59">
        <v>1089284756</v>
      </c>
      <c r="F14" s="59">
        <v>63355178</v>
      </c>
      <c r="G14" s="59">
        <v>59551646</v>
      </c>
      <c r="H14" s="59">
        <v>55317105</v>
      </c>
      <c r="I14" s="59">
        <v>178223929</v>
      </c>
      <c r="J14" s="59">
        <v>65664164</v>
      </c>
      <c r="K14" s="59">
        <v>79043072</v>
      </c>
      <c r="L14" s="59">
        <v>7122822</v>
      </c>
      <c r="M14" s="59">
        <v>151830058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330053987</v>
      </c>
      <c r="W14" s="59">
        <v>523529651</v>
      </c>
      <c r="X14" s="59">
        <v>-193475664</v>
      </c>
      <c r="Y14" s="60">
        <v>-36.96</v>
      </c>
      <c r="Z14" s="61">
        <v>1089284756</v>
      </c>
    </row>
    <row r="15" spans="1:26" ht="13.5">
      <c r="A15" s="57" t="s">
        <v>39</v>
      </c>
      <c r="B15" s="18">
        <v>8127377852</v>
      </c>
      <c r="C15" s="18">
        <v>0</v>
      </c>
      <c r="D15" s="58">
        <v>10783733200</v>
      </c>
      <c r="E15" s="59">
        <v>10790537889</v>
      </c>
      <c r="F15" s="59">
        <v>105399541</v>
      </c>
      <c r="G15" s="59">
        <v>1115251800</v>
      </c>
      <c r="H15" s="59">
        <v>1179938350</v>
      </c>
      <c r="I15" s="59">
        <v>2400589691</v>
      </c>
      <c r="J15" s="59">
        <v>754415376</v>
      </c>
      <c r="K15" s="59">
        <v>794887219</v>
      </c>
      <c r="L15" s="59">
        <v>699838056</v>
      </c>
      <c r="M15" s="59">
        <v>2249140651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4649730342</v>
      </c>
      <c r="W15" s="59">
        <v>5009841549</v>
      </c>
      <c r="X15" s="59">
        <v>-360111207</v>
      </c>
      <c r="Y15" s="60">
        <v>-7.19</v>
      </c>
      <c r="Z15" s="61">
        <v>10790537889</v>
      </c>
    </row>
    <row r="16" spans="1:26" ht="13.5">
      <c r="A16" s="68" t="s">
        <v>40</v>
      </c>
      <c r="B16" s="18">
        <v>141854819</v>
      </c>
      <c r="C16" s="18">
        <v>0</v>
      </c>
      <c r="D16" s="58">
        <v>263703906</v>
      </c>
      <c r="E16" s="59">
        <v>328755286</v>
      </c>
      <c r="F16" s="59">
        <v>8555415</v>
      </c>
      <c r="G16" s="59">
        <v>63021087</v>
      </c>
      <c r="H16" s="59">
        <v>18890593</v>
      </c>
      <c r="I16" s="59">
        <v>90467095</v>
      </c>
      <c r="J16" s="59">
        <v>14613268</v>
      </c>
      <c r="K16" s="59">
        <v>36891350</v>
      </c>
      <c r="L16" s="59">
        <v>6208556</v>
      </c>
      <c r="M16" s="59">
        <v>57713174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148180269</v>
      </c>
      <c r="W16" s="59">
        <v>71895972</v>
      </c>
      <c r="X16" s="59">
        <v>76284297</v>
      </c>
      <c r="Y16" s="60">
        <v>106.1</v>
      </c>
      <c r="Z16" s="61">
        <v>328755286</v>
      </c>
    </row>
    <row r="17" spans="1:26" ht="13.5">
      <c r="A17" s="57" t="s">
        <v>41</v>
      </c>
      <c r="B17" s="18">
        <v>10875970105</v>
      </c>
      <c r="C17" s="18">
        <v>0</v>
      </c>
      <c r="D17" s="58">
        <v>11427087209</v>
      </c>
      <c r="E17" s="59">
        <v>11597682519</v>
      </c>
      <c r="F17" s="59">
        <v>355971461</v>
      </c>
      <c r="G17" s="59">
        <v>818437748</v>
      </c>
      <c r="H17" s="59">
        <v>805340235</v>
      </c>
      <c r="I17" s="59">
        <v>1979749444</v>
      </c>
      <c r="J17" s="59">
        <v>1133848111</v>
      </c>
      <c r="K17" s="59">
        <v>898836463</v>
      </c>
      <c r="L17" s="59">
        <v>828517762</v>
      </c>
      <c r="M17" s="59">
        <v>2861202336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4840951780</v>
      </c>
      <c r="W17" s="59">
        <v>3599168504</v>
      </c>
      <c r="X17" s="59">
        <v>1241783276</v>
      </c>
      <c r="Y17" s="60">
        <v>34.5</v>
      </c>
      <c r="Z17" s="61">
        <v>11597682519</v>
      </c>
    </row>
    <row r="18" spans="1:26" ht="13.5">
      <c r="A18" s="69" t="s">
        <v>42</v>
      </c>
      <c r="B18" s="70">
        <f>SUM(B11:B17)</f>
        <v>34120610374</v>
      </c>
      <c r="C18" s="70">
        <f>SUM(C11:C17)</f>
        <v>0</v>
      </c>
      <c r="D18" s="71">
        <f aca="true" t="shared" si="1" ref="D18:Z18">SUM(D11:D17)</f>
        <v>39604509287</v>
      </c>
      <c r="E18" s="72">
        <f t="shared" si="1"/>
        <v>39857931420</v>
      </c>
      <c r="F18" s="72">
        <f t="shared" si="1"/>
        <v>1564421950</v>
      </c>
      <c r="G18" s="72">
        <f t="shared" si="1"/>
        <v>3141372399</v>
      </c>
      <c r="H18" s="72">
        <f t="shared" si="1"/>
        <v>3297104140</v>
      </c>
      <c r="I18" s="72">
        <f t="shared" si="1"/>
        <v>8002898489</v>
      </c>
      <c r="J18" s="72">
        <f t="shared" si="1"/>
        <v>3121785778</v>
      </c>
      <c r="K18" s="72">
        <f t="shared" si="1"/>
        <v>3461986260</v>
      </c>
      <c r="L18" s="72">
        <f t="shared" si="1"/>
        <v>2730376211</v>
      </c>
      <c r="M18" s="72">
        <f t="shared" si="1"/>
        <v>9314148249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17317046738</v>
      </c>
      <c r="W18" s="72">
        <f t="shared" si="1"/>
        <v>17303226696</v>
      </c>
      <c r="X18" s="72">
        <f t="shared" si="1"/>
        <v>13820042</v>
      </c>
      <c r="Y18" s="66">
        <f>+IF(W18&lt;&gt;0,(X18/W18)*100,0)</f>
        <v>0.07986973899610753</v>
      </c>
      <c r="Z18" s="73">
        <f t="shared" si="1"/>
        <v>39857931420</v>
      </c>
    </row>
    <row r="19" spans="1:26" ht="13.5">
      <c r="A19" s="69" t="s">
        <v>43</v>
      </c>
      <c r="B19" s="74">
        <f>+B10-B18</f>
        <v>3626354371</v>
      </c>
      <c r="C19" s="74">
        <f>+C10-C18</f>
        <v>0</v>
      </c>
      <c r="D19" s="75">
        <f aca="true" t="shared" si="2" ref="D19:Z19">+D10-D18</f>
        <v>131368177</v>
      </c>
      <c r="E19" s="76">
        <f t="shared" si="2"/>
        <v>132957706</v>
      </c>
      <c r="F19" s="76">
        <f t="shared" si="2"/>
        <v>2453537408</v>
      </c>
      <c r="G19" s="76">
        <f t="shared" si="2"/>
        <v>993414699</v>
      </c>
      <c r="H19" s="76">
        <f t="shared" si="2"/>
        <v>-138159734</v>
      </c>
      <c r="I19" s="76">
        <f t="shared" si="2"/>
        <v>3308792373</v>
      </c>
      <c r="J19" s="76">
        <f t="shared" si="2"/>
        <v>201359839</v>
      </c>
      <c r="K19" s="76">
        <f t="shared" si="2"/>
        <v>-274786393</v>
      </c>
      <c r="L19" s="76">
        <f t="shared" si="2"/>
        <v>1828162424</v>
      </c>
      <c r="M19" s="76">
        <f t="shared" si="2"/>
        <v>1754735870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5063528243</v>
      </c>
      <c r="W19" s="76">
        <f>IF(E10=E18,0,W10-W18)</f>
        <v>2702089891</v>
      </c>
      <c r="X19" s="76">
        <f t="shared" si="2"/>
        <v>2361438352</v>
      </c>
      <c r="Y19" s="77">
        <f>+IF(W19&lt;&gt;0,(X19/W19)*100,0)</f>
        <v>87.39303454949345</v>
      </c>
      <c r="Z19" s="78">
        <f t="shared" si="2"/>
        <v>132957706</v>
      </c>
    </row>
    <row r="20" spans="1:26" ht="13.5">
      <c r="A20" s="57" t="s">
        <v>44</v>
      </c>
      <c r="B20" s="18">
        <v>1733466106</v>
      </c>
      <c r="C20" s="18">
        <v>0</v>
      </c>
      <c r="D20" s="58">
        <v>2067895986</v>
      </c>
      <c r="E20" s="59">
        <v>2749880259</v>
      </c>
      <c r="F20" s="59">
        <v>2201704</v>
      </c>
      <c r="G20" s="59">
        <v>84722630</v>
      </c>
      <c r="H20" s="59">
        <v>86507138</v>
      </c>
      <c r="I20" s="59">
        <v>173431472</v>
      </c>
      <c r="J20" s="59">
        <v>160544547</v>
      </c>
      <c r="K20" s="59">
        <v>135619639</v>
      </c>
      <c r="L20" s="59">
        <v>153370868</v>
      </c>
      <c r="M20" s="59">
        <v>449535054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622966526</v>
      </c>
      <c r="W20" s="59">
        <v>652901857</v>
      </c>
      <c r="X20" s="59">
        <v>-29935331</v>
      </c>
      <c r="Y20" s="60">
        <v>-4.58</v>
      </c>
      <c r="Z20" s="61">
        <v>2749880259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-97643</v>
      </c>
      <c r="K21" s="81">
        <v>0</v>
      </c>
      <c r="L21" s="81">
        <v>0</v>
      </c>
      <c r="M21" s="81">
        <v>-97643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-97643</v>
      </c>
      <c r="W21" s="81">
        <v>24580000</v>
      </c>
      <c r="X21" s="81">
        <v>-24677643</v>
      </c>
      <c r="Y21" s="82">
        <v>-100.4</v>
      </c>
      <c r="Z21" s="83">
        <v>0</v>
      </c>
    </row>
    <row r="22" spans="1:26" ht="25.5">
      <c r="A22" s="84" t="s">
        <v>108</v>
      </c>
      <c r="B22" s="85">
        <f>SUM(B19:B21)</f>
        <v>5359820477</v>
      </c>
      <c r="C22" s="85">
        <f>SUM(C19:C21)</f>
        <v>0</v>
      </c>
      <c r="D22" s="86">
        <f aca="true" t="shared" si="3" ref="D22:Z22">SUM(D19:D21)</f>
        <v>2199264163</v>
      </c>
      <c r="E22" s="87">
        <f t="shared" si="3"/>
        <v>2882837965</v>
      </c>
      <c r="F22" s="87">
        <f t="shared" si="3"/>
        <v>2455739112</v>
      </c>
      <c r="G22" s="87">
        <f t="shared" si="3"/>
        <v>1078137329</v>
      </c>
      <c r="H22" s="87">
        <f t="shared" si="3"/>
        <v>-51652596</v>
      </c>
      <c r="I22" s="87">
        <f t="shared" si="3"/>
        <v>3482223845</v>
      </c>
      <c r="J22" s="87">
        <f t="shared" si="3"/>
        <v>361806743</v>
      </c>
      <c r="K22" s="87">
        <f t="shared" si="3"/>
        <v>-139166754</v>
      </c>
      <c r="L22" s="87">
        <f t="shared" si="3"/>
        <v>1981533292</v>
      </c>
      <c r="M22" s="87">
        <f t="shared" si="3"/>
        <v>2204173281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5686397126</v>
      </c>
      <c r="W22" s="87">
        <f t="shared" si="3"/>
        <v>3379571748</v>
      </c>
      <c r="X22" s="87">
        <f t="shared" si="3"/>
        <v>2306825378</v>
      </c>
      <c r="Y22" s="88">
        <f>+IF(W22&lt;&gt;0,(X22/W22)*100,0)</f>
        <v>68.25791993808559</v>
      </c>
      <c r="Z22" s="89">
        <f t="shared" si="3"/>
        <v>2882837965</v>
      </c>
    </row>
    <row r="23" spans="1:26" ht="13.5">
      <c r="A23" s="90" t="s">
        <v>45</v>
      </c>
      <c r="B23" s="18">
        <v>89824816</v>
      </c>
      <c r="C23" s="18">
        <v>0</v>
      </c>
      <c r="D23" s="58">
        <v>0</v>
      </c>
      <c r="E23" s="59">
        <v>0</v>
      </c>
      <c r="F23" s="59">
        <v>0</v>
      </c>
      <c r="G23" s="59">
        <v>-1</v>
      </c>
      <c r="H23" s="59">
        <v>0</v>
      </c>
      <c r="I23" s="59">
        <v>-1</v>
      </c>
      <c r="J23" s="59">
        <v>0</v>
      </c>
      <c r="K23" s="59">
        <v>-1</v>
      </c>
      <c r="L23" s="59">
        <v>0</v>
      </c>
      <c r="M23" s="59">
        <v>-1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-2</v>
      </c>
      <c r="W23" s="59"/>
      <c r="X23" s="59">
        <v>-2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5449645293</v>
      </c>
      <c r="C24" s="74">
        <f>SUM(C22:C23)</f>
        <v>0</v>
      </c>
      <c r="D24" s="75">
        <f aca="true" t="shared" si="4" ref="D24:Z24">SUM(D22:D23)</f>
        <v>2199264163</v>
      </c>
      <c r="E24" s="76">
        <f t="shared" si="4"/>
        <v>2882837965</v>
      </c>
      <c r="F24" s="76">
        <f t="shared" si="4"/>
        <v>2455739112</v>
      </c>
      <c r="G24" s="76">
        <f t="shared" si="4"/>
        <v>1078137328</v>
      </c>
      <c r="H24" s="76">
        <f t="shared" si="4"/>
        <v>-51652596</v>
      </c>
      <c r="I24" s="76">
        <f t="shared" si="4"/>
        <v>3482223844</v>
      </c>
      <c r="J24" s="76">
        <f t="shared" si="4"/>
        <v>361806743</v>
      </c>
      <c r="K24" s="76">
        <f t="shared" si="4"/>
        <v>-139166755</v>
      </c>
      <c r="L24" s="76">
        <f t="shared" si="4"/>
        <v>1981533292</v>
      </c>
      <c r="M24" s="76">
        <f t="shared" si="4"/>
        <v>2204173280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5686397124</v>
      </c>
      <c r="W24" s="76">
        <f t="shared" si="4"/>
        <v>3379571748</v>
      </c>
      <c r="X24" s="76">
        <f t="shared" si="4"/>
        <v>2306825376</v>
      </c>
      <c r="Y24" s="77">
        <f>+IF(W24&lt;&gt;0,(X24/W24)*100,0)</f>
        <v>68.2579198789065</v>
      </c>
      <c r="Z24" s="78">
        <f t="shared" si="4"/>
        <v>2882837965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5698514730</v>
      </c>
      <c r="C27" s="21">
        <v>0</v>
      </c>
      <c r="D27" s="98">
        <v>8456748210</v>
      </c>
      <c r="E27" s="99">
        <v>8900114533</v>
      </c>
      <c r="F27" s="99">
        <v>37980272</v>
      </c>
      <c r="G27" s="99">
        <v>258959275</v>
      </c>
      <c r="H27" s="99">
        <v>314475347</v>
      </c>
      <c r="I27" s="99">
        <v>611414894</v>
      </c>
      <c r="J27" s="99">
        <v>442380819</v>
      </c>
      <c r="K27" s="99">
        <v>419734980</v>
      </c>
      <c r="L27" s="99">
        <v>406185945</v>
      </c>
      <c r="M27" s="99">
        <v>1268301744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1879716638</v>
      </c>
      <c r="W27" s="99">
        <v>4450057267</v>
      </c>
      <c r="X27" s="99">
        <v>-2570340629</v>
      </c>
      <c r="Y27" s="100">
        <v>-57.76</v>
      </c>
      <c r="Z27" s="101">
        <v>8900114533</v>
      </c>
    </row>
    <row r="28" spans="1:26" ht="13.5">
      <c r="A28" s="102" t="s">
        <v>44</v>
      </c>
      <c r="B28" s="18">
        <v>1732882020</v>
      </c>
      <c r="C28" s="18">
        <v>0</v>
      </c>
      <c r="D28" s="58">
        <v>2067895986</v>
      </c>
      <c r="E28" s="59">
        <v>2749880259</v>
      </c>
      <c r="F28" s="59">
        <v>1153709</v>
      </c>
      <c r="G28" s="59">
        <v>84722630</v>
      </c>
      <c r="H28" s="59">
        <v>86507139</v>
      </c>
      <c r="I28" s="59">
        <v>172383478</v>
      </c>
      <c r="J28" s="59">
        <v>160544550</v>
      </c>
      <c r="K28" s="59">
        <v>135619640</v>
      </c>
      <c r="L28" s="59">
        <v>153370869</v>
      </c>
      <c r="M28" s="59">
        <v>449535059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621918537</v>
      </c>
      <c r="W28" s="59">
        <v>1374940130</v>
      </c>
      <c r="X28" s="59">
        <v>-753021593</v>
      </c>
      <c r="Y28" s="60">
        <v>-54.77</v>
      </c>
      <c r="Z28" s="61">
        <v>2749880259</v>
      </c>
    </row>
    <row r="29" spans="1:26" ht="13.5">
      <c r="A29" s="57" t="s">
        <v>110</v>
      </c>
      <c r="B29" s="18">
        <v>72532220</v>
      </c>
      <c r="C29" s="18">
        <v>0</v>
      </c>
      <c r="D29" s="58">
        <v>76200000</v>
      </c>
      <c r="E29" s="59">
        <v>77789530</v>
      </c>
      <c r="F29" s="59">
        <v>3373630</v>
      </c>
      <c r="G29" s="59">
        <v>4136827</v>
      </c>
      <c r="H29" s="59">
        <v>4101696</v>
      </c>
      <c r="I29" s="59">
        <v>11612153</v>
      </c>
      <c r="J29" s="59">
        <v>4402819</v>
      </c>
      <c r="K29" s="59">
        <v>6368172</v>
      </c>
      <c r="L29" s="59">
        <v>2133298</v>
      </c>
      <c r="M29" s="59">
        <v>12904289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24516442</v>
      </c>
      <c r="W29" s="59">
        <v>38894765</v>
      </c>
      <c r="X29" s="59">
        <v>-14378323</v>
      </c>
      <c r="Y29" s="60">
        <v>-36.97</v>
      </c>
      <c r="Z29" s="61">
        <v>77789530</v>
      </c>
    </row>
    <row r="30" spans="1:26" ht="13.5">
      <c r="A30" s="57" t="s">
        <v>48</v>
      </c>
      <c r="B30" s="18">
        <v>2533155085</v>
      </c>
      <c r="C30" s="18">
        <v>0</v>
      </c>
      <c r="D30" s="58">
        <v>4000000000</v>
      </c>
      <c r="E30" s="59">
        <v>3446950000</v>
      </c>
      <c r="F30" s="59">
        <v>18922378</v>
      </c>
      <c r="G30" s="59">
        <v>103733925</v>
      </c>
      <c r="H30" s="59">
        <v>114847440</v>
      </c>
      <c r="I30" s="59">
        <v>237503743</v>
      </c>
      <c r="J30" s="59">
        <v>104490986</v>
      </c>
      <c r="K30" s="59">
        <v>121950007</v>
      </c>
      <c r="L30" s="59">
        <v>89499120</v>
      </c>
      <c r="M30" s="59">
        <v>315940113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553443856</v>
      </c>
      <c r="W30" s="59">
        <v>1723475000</v>
      </c>
      <c r="X30" s="59">
        <v>-1170031144</v>
      </c>
      <c r="Y30" s="60">
        <v>-67.89</v>
      </c>
      <c r="Z30" s="61">
        <v>3446950000</v>
      </c>
    </row>
    <row r="31" spans="1:26" ht="13.5">
      <c r="A31" s="57" t="s">
        <v>49</v>
      </c>
      <c r="B31" s="18">
        <v>1359945407</v>
      </c>
      <c r="C31" s="18">
        <v>0</v>
      </c>
      <c r="D31" s="58">
        <v>2312652225</v>
      </c>
      <c r="E31" s="59">
        <v>2625494745</v>
      </c>
      <c r="F31" s="59">
        <v>14530553</v>
      </c>
      <c r="G31" s="59">
        <v>66365891</v>
      </c>
      <c r="H31" s="59">
        <v>109019075</v>
      </c>
      <c r="I31" s="59">
        <v>189915519</v>
      </c>
      <c r="J31" s="59">
        <v>172942461</v>
      </c>
      <c r="K31" s="59">
        <v>155797164</v>
      </c>
      <c r="L31" s="59">
        <v>161182650</v>
      </c>
      <c r="M31" s="59">
        <v>489922275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679837794</v>
      </c>
      <c r="W31" s="59">
        <v>1312747373</v>
      </c>
      <c r="X31" s="59">
        <v>-632909579</v>
      </c>
      <c r="Y31" s="60">
        <v>-48.21</v>
      </c>
      <c r="Z31" s="61">
        <v>2625494745</v>
      </c>
    </row>
    <row r="32" spans="1:26" ht="13.5">
      <c r="A32" s="69" t="s">
        <v>50</v>
      </c>
      <c r="B32" s="21">
        <f>SUM(B28:B31)</f>
        <v>5698514732</v>
      </c>
      <c r="C32" s="21">
        <f>SUM(C28:C31)</f>
        <v>0</v>
      </c>
      <c r="D32" s="98">
        <f aca="true" t="shared" si="5" ref="D32:Z32">SUM(D28:D31)</f>
        <v>8456748211</v>
      </c>
      <c r="E32" s="99">
        <f t="shared" si="5"/>
        <v>8900114534</v>
      </c>
      <c r="F32" s="99">
        <f t="shared" si="5"/>
        <v>37980270</v>
      </c>
      <c r="G32" s="99">
        <f t="shared" si="5"/>
        <v>258959273</v>
      </c>
      <c r="H32" s="99">
        <f t="shared" si="5"/>
        <v>314475350</v>
      </c>
      <c r="I32" s="99">
        <f t="shared" si="5"/>
        <v>611414893</v>
      </c>
      <c r="J32" s="99">
        <f t="shared" si="5"/>
        <v>442380816</v>
      </c>
      <c r="K32" s="99">
        <f t="shared" si="5"/>
        <v>419734983</v>
      </c>
      <c r="L32" s="99">
        <f t="shared" si="5"/>
        <v>406185937</v>
      </c>
      <c r="M32" s="99">
        <f t="shared" si="5"/>
        <v>1268301736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1879716629</v>
      </c>
      <c r="W32" s="99">
        <f t="shared" si="5"/>
        <v>4450057268</v>
      </c>
      <c r="X32" s="99">
        <f t="shared" si="5"/>
        <v>-2570340639</v>
      </c>
      <c r="Y32" s="100">
        <f>+IF(W32&lt;&gt;0,(X32/W32)*100,0)</f>
        <v>-57.75972047557928</v>
      </c>
      <c r="Z32" s="101">
        <f t="shared" si="5"/>
        <v>8900114534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15308778781</v>
      </c>
      <c r="C35" s="18">
        <v>0</v>
      </c>
      <c r="D35" s="58">
        <v>15760892798</v>
      </c>
      <c r="E35" s="59">
        <v>15850426798</v>
      </c>
      <c r="F35" s="59">
        <v>14478015221</v>
      </c>
      <c r="G35" s="59">
        <v>14610102798</v>
      </c>
      <c r="H35" s="59">
        <v>15285666416</v>
      </c>
      <c r="I35" s="59">
        <v>15285666416</v>
      </c>
      <c r="J35" s="59">
        <v>14634023954</v>
      </c>
      <c r="K35" s="59">
        <v>14648505700</v>
      </c>
      <c r="L35" s="59">
        <v>14742983503</v>
      </c>
      <c r="M35" s="59">
        <v>14742983503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14742983503</v>
      </c>
      <c r="W35" s="59">
        <v>7925213399</v>
      </c>
      <c r="X35" s="59">
        <v>6817770104</v>
      </c>
      <c r="Y35" s="60">
        <v>86.03</v>
      </c>
      <c r="Z35" s="61">
        <v>15850426798</v>
      </c>
    </row>
    <row r="36" spans="1:26" ht="13.5">
      <c r="A36" s="57" t="s">
        <v>53</v>
      </c>
      <c r="B36" s="18">
        <v>49799550833</v>
      </c>
      <c r="C36" s="18">
        <v>0</v>
      </c>
      <c r="D36" s="58">
        <v>56313484164</v>
      </c>
      <c r="E36" s="59">
        <v>56734682236</v>
      </c>
      <c r="F36" s="59">
        <v>50037858335</v>
      </c>
      <c r="G36" s="59">
        <v>50368306002</v>
      </c>
      <c r="H36" s="59">
        <v>50011437493</v>
      </c>
      <c r="I36" s="59">
        <v>50011437493</v>
      </c>
      <c r="J36" s="59">
        <v>50882987755</v>
      </c>
      <c r="K36" s="59">
        <v>50675316357</v>
      </c>
      <c r="L36" s="59">
        <v>52389720507</v>
      </c>
      <c r="M36" s="59">
        <v>52389720507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52389720507</v>
      </c>
      <c r="W36" s="59">
        <v>28367341118</v>
      </c>
      <c r="X36" s="59">
        <v>24022379389</v>
      </c>
      <c r="Y36" s="60">
        <v>84.68</v>
      </c>
      <c r="Z36" s="61">
        <v>56734682236</v>
      </c>
    </row>
    <row r="37" spans="1:26" ht="13.5">
      <c r="A37" s="57" t="s">
        <v>54</v>
      </c>
      <c r="B37" s="18">
        <v>8994077535</v>
      </c>
      <c r="C37" s="18">
        <v>0</v>
      </c>
      <c r="D37" s="58">
        <v>12583977942</v>
      </c>
      <c r="E37" s="59">
        <v>12964186145</v>
      </c>
      <c r="F37" s="59">
        <v>5495999933</v>
      </c>
      <c r="G37" s="59">
        <v>5341151949</v>
      </c>
      <c r="H37" s="59">
        <v>5888586016</v>
      </c>
      <c r="I37" s="59">
        <v>5888586016</v>
      </c>
      <c r="J37" s="59">
        <v>5684707624</v>
      </c>
      <c r="K37" s="59">
        <v>5926412128</v>
      </c>
      <c r="L37" s="59">
        <v>5916059310</v>
      </c>
      <c r="M37" s="59">
        <v>5916059310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5916059310</v>
      </c>
      <c r="W37" s="59">
        <v>6482093073</v>
      </c>
      <c r="X37" s="59">
        <v>-566033763</v>
      </c>
      <c r="Y37" s="60">
        <v>-8.73</v>
      </c>
      <c r="Z37" s="61">
        <v>12964186145</v>
      </c>
    </row>
    <row r="38" spans="1:26" ht="13.5">
      <c r="A38" s="57" t="s">
        <v>55</v>
      </c>
      <c r="B38" s="18">
        <v>12726403259</v>
      </c>
      <c r="C38" s="18">
        <v>0</v>
      </c>
      <c r="D38" s="58">
        <v>16872692760</v>
      </c>
      <c r="E38" s="59">
        <v>16872692760</v>
      </c>
      <c r="F38" s="59">
        <v>12650773397</v>
      </c>
      <c r="G38" s="59">
        <v>12577014938</v>
      </c>
      <c r="H38" s="59">
        <v>12394983502</v>
      </c>
      <c r="I38" s="59">
        <v>12394983502</v>
      </c>
      <c r="J38" s="59">
        <v>12454213694</v>
      </c>
      <c r="K38" s="59">
        <v>12520316452</v>
      </c>
      <c r="L38" s="59">
        <v>12360538238</v>
      </c>
      <c r="M38" s="59">
        <v>12360538238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12360538238</v>
      </c>
      <c r="W38" s="59">
        <v>8436346380</v>
      </c>
      <c r="X38" s="59">
        <v>3924191858</v>
      </c>
      <c r="Y38" s="60">
        <v>46.52</v>
      </c>
      <c r="Z38" s="61">
        <v>16872692760</v>
      </c>
    </row>
    <row r="39" spans="1:26" ht="13.5">
      <c r="A39" s="57" t="s">
        <v>56</v>
      </c>
      <c r="B39" s="18">
        <v>43387848822</v>
      </c>
      <c r="C39" s="18">
        <v>0</v>
      </c>
      <c r="D39" s="58">
        <v>42617706260</v>
      </c>
      <c r="E39" s="59">
        <v>42748230129</v>
      </c>
      <c r="F39" s="59">
        <v>46369100226</v>
      </c>
      <c r="G39" s="59">
        <v>47060241913</v>
      </c>
      <c r="H39" s="59">
        <v>47013534391</v>
      </c>
      <c r="I39" s="59">
        <v>47013534391</v>
      </c>
      <c r="J39" s="59">
        <v>47378090391</v>
      </c>
      <c r="K39" s="59">
        <v>46877093477</v>
      </c>
      <c r="L39" s="59">
        <v>48856106462</v>
      </c>
      <c r="M39" s="59">
        <v>48856106462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48856106462</v>
      </c>
      <c r="W39" s="59">
        <v>21374115065</v>
      </c>
      <c r="X39" s="59">
        <v>27481991397</v>
      </c>
      <c r="Y39" s="60">
        <v>128.58</v>
      </c>
      <c r="Z39" s="61">
        <v>42748230129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7528519000</v>
      </c>
      <c r="C42" s="18">
        <v>0</v>
      </c>
      <c r="D42" s="58">
        <v>4844957639</v>
      </c>
      <c r="E42" s="59">
        <v>5526941914</v>
      </c>
      <c r="F42" s="59">
        <v>830790256</v>
      </c>
      <c r="G42" s="59">
        <v>1379662190</v>
      </c>
      <c r="H42" s="59">
        <v>-188369556</v>
      </c>
      <c r="I42" s="59">
        <v>2022082890</v>
      </c>
      <c r="J42" s="59">
        <v>844011943</v>
      </c>
      <c r="K42" s="59">
        <v>52586758</v>
      </c>
      <c r="L42" s="59">
        <v>1856215210</v>
      </c>
      <c r="M42" s="59">
        <v>2752813911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4774896801</v>
      </c>
      <c r="W42" s="59">
        <v>2570992876</v>
      </c>
      <c r="X42" s="59">
        <v>2203903925</v>
      </c>
      <c r="Y42" s="60">
        <v>85.72</v>
      </c>
      <c r="Z42" s="61">
        <v>5526941914</v>
      </c>
    </row>
    <row r="43" spans="1:26" ht="13.5">
      <c r="A43" s="57" t="s">
        <v>59</v>
      </c>
      <c r="B43" s="18">
        <v>-6226551000</v>
      </c>
      <c r="C43" s="18">
        <v>0</v>
      </c>
      <c r="D43" s="58">
        <v>-7732684356</v>
      </c>
      <c r="E43" s="59">
        <v>-8130124515</v>
      </c>
      <c r="F43" s="59">
        <v>-836673401</v>
      </c>
      <c r="G43" s="59">
        <v>-235310813</v>
      </c>
      <c r="H43" s="59">
        <v>-202682973</v>
      </c>
      <c r="I43" s="59">
        <v>-1274667187</v>
      </c>
      <c r="J43" s="59">
        <v>-326079495</v>
      </c>
      <c r="K43" s="59">
        <v>-267071073</v>
      </c>
      <c r="L43" s="59">
        <v>-367223165</v>
      </c>
      <c r="M43" s="59">
        <v>-960373733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-2235040920</v>
      </c>
      <c r="W43" s="59">
        <v>-4283054613</v>
      </c>
      <c r="X43" s="59">
        <v>2048013693</v>
      </c>
      <c r="Y43" s="60">
        <v>-47.82</v>
      </c>
      <c r="Z43" s="61">
        <v>-8130124515</v>
      </c>
    </row>
    <row r="44" spans="1:26" ht="13.5">
      <c r="A44" s="57" t="s">
        <v>60</v>
      </c>
      <c r="B44" s="18">
        <v>731280000</v>
      </c>
      <c r="C44" s="18">
        <v>0</v>
      </c>
      <c r="D44" s="58">
        <v>3556102036</v>
      </c>
      <c r="E44" s="59">
        <v>3003052036</v>
      </c>
      <c r="F44" s="59">
        <v>-76958063</v>
      </c>
      <c r="G44" s="59">
        <v>0</v>
      </c>
      <c r="H44" s="59">
        <v>-79480667</v>
      </c>
      <c r="I44" s="59">
        <v>-156438730</v>
      </c>
      <c r="J44" s="59">
        <v>0</v>
      </c>
      <c r="K44" s="59">
        <v>0</v>
      </c>
      <c r="L44" s="59">
        <v>-20000000</v>
      </c>
      <c r="M44" s="59">
        <v>-20000000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-176438730</v>
      </c>
      <c r="W44" s="59">
        <v>-333105397</v>
      </c>
      <c r="X44" s="59">
        <v>156666667</v>
      </c>
      <c r="Y44" s="60">
        <v>-47.03</v>
      </c>
      <c r="Z44" s="61">
        <v>3003052036</v>
      </c>
    </row>
    <row r="45" spans="1:26" ht="13.5">
      <c r="A45" s="69" t="s">
        <v>61</v>
      </c>
      <c r="B45" s="21">
        <v>5806824000</v>
      </c>
      <c r="C45" s="21">
        <v>0</v>
      </c>
      <c r="D45" s="98">
        <v>5923648765</v>
      </c>
      <c r="E45" s="99">
        <v>6013182598</v>
      </c>
      <c r="F45" s="99">
        <v>5172432238</v>
      </c>
      <c r="G45" s="99">
        <v>6316783615</v>
      </c>
      <c r="H45" s="99">
        <v>5846250419</v>
      </c>
      <c r="I45" s="99">
        <v>5846250419</v>
      </c>
      <c r="J45" s="99">
        <v>6364182867</v>
      </c>
      <c r="K45" s="99">
        <v>6149698552</v>
      </c>
      <c r="L45" s="99">
        <v>7618690597</v>
      </c>
      <c r="M45" s="99">
        <v>7618690597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7618690597</v>
      </c>
      <c r="W45" s="99">
        <v>3568146029</v>
      </c>
      <c r="X45" s="99">
        <v>4050544568</v>
      </c>
      <c r="Y45" s="100">
        <v>113.52</v>
      </c>
      <c r="Z45" s="101">
        <v>6013182598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2551295250</v>
      </c>
      <c r="C49" s="51">
        <v>0</v>
      </c>
      <c r="D49" s="128">
        <v>497974490</v>
      </c>
      <c r="E49" s="53">
        <v>554218107</v>
      </c>
      <c r="F49" s="53">
        <v>0</v>
      </c>
      <c r="G49" s="53">
        <v>0</v>
      </c>
      <c r="H49" s="53">
        <v>0</v>
      </c>
      <c r="I49" s="53">
        <v>502044698</v>
      </c>
      <c r="J49" s="53">
        <v>0</v>
      </c>
      <c r="K49" s="53">
        <v>0</v>
      </c>
      <c r="L49" s="53">
        <v>0</v>
      </c>
      <c r="M49" s="53">
        <v>228765714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434853907</v>
      </c>
      <c r="W49" s="53">
        <v>1554640582</v>
      </c>
      <c r="X49" s="53">
        <v>4239539738</v>
      </c>
      <c r="Y49" s="53">
        <v>10563332486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278476780</v>
      </c>
      <c r="C51" s="51">
        <v>0</v>
      </c>
      <c r="D51" s="128">
        <v>3743790</v>
      </c>
      <c r="E51" s="53">
        <v>964992</v>
      </c>
      <c r="F51" s="53">
        <v>0</v>
      </c>
      <c r="G51" s="53">
        <v>0</v>
      </c>
      <c r="H51" s="53">
        <v>0</v>
      </c>
      <c r="I51" s="53">
        <v>188771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2915902</v>
      </c>
      <c r="W51" s="53">
        <v>3515</v>
      </c>
      <c r="X51" s="53">
        <v>1221</v>
      </c>
      <c r="Y51" s="53">
        <v>286294971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99.71455307204549</v>
      </c>
      <c r="C58" s="5">
        <f>IF(C67=0,0,+(C76/C67)*100)</f>
        <v>0</v>
      </c>
      <c r="D58" s="6">
        <f aca="true" t="shared" si="6" ref="D58:Z58">IF(D67=0,0,+(D76/D67)*100)</f>
        <v>92.06886676120543</v>
      </c>
      <c r="E58" s="7">
        <f t="shared" si="6"/>
        <v>92.06886676120543</v>
      </c>
      <c r="F58" s="7">
        <f t="shared" si="6"/>
        <v>86.5877600399077</v>
      </c>
      <c r="G58" s="7">
        <f t="shared" si="6"/>
        <v>86.90996676775109</v>
      </c>
      <c r="H58" s="7">
        <f t="shared" si="6"/>
        <v>87.88977505453175</v>
      </c>
      <c r="I58" s="7">
        <f t="shared" si="6"/>
        <v>87.13016976864103</v>
      </c>
      <c r="J58" s="7">
        <f t="shared" si="6"/>
        <v>98.89258813489774</v>
      </c>
      <c r="K58" s="7">
        <f t="shared" si="6"/>
        <v>95.99677380237512</v>
      </c>
      <c r="L58" s="7">
        <f t="shared" si="6"/>
        <v>92.37581119006674</v>
      </c>
      <c r="M58" s="7">
        <f t="shared" si="6"/>
        <v>95.9267179520518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91.3547320460058</v>
      </c>
      <c r="W58" s="7">
        <f t="shared" si="6"/>
        <v>92.11158274984597</v>
      </c>
      <c r="X58" s="7">
        <f t="shared" si="6"/>
        <v>0</v>
      </c>
      <c r="Y58" s="7">
        <f t="shared" si="6"/>
        <v>0</v>
      </c>
      <c r="Z58" s="8">
        <f t="shared" si="6"/>
        <v>92.06886676120543</v>
      </c>
    </row>
    <row r="59" spans="1:26" ht="13.5">
      <c r="A59" s="36" t="s">
        <v>31</v>
      </c>
      <c r="B59" s="9">
        <f aca="true" t="shared" si="7" ref="B59:Z66">IF(B68=0,0,+(B77/B68)*100)</f>
        <v>99.99999912614747</v>
      </c>
      <c r="C59" s="9">
        <f t="shared" si="7"/>
        <v>0</v>
      </c>
      <c r="D59" s="2">
        <f t="shared" si="7"/>
        <v>95.80253616682964</v>
      </c>
      <c r="E59" s="10">
        <f t="shared" si="7"/>
        <v>95.80253616682964</v>
      </c>
      <c r="F59" s="10">
        <f t="shared" si="7"/>
        <v>93.20664876368222</v>
      </c>
      <c r="G59" s="10">
        <f t="shared" si="7"/>
        <v>91.78024135527457</v>
      </c>
      <c r="H59" s="10">
        <f t="shared" si="7"/>
        <v>106.52374928478507</v>
      </c>
      <c r="I59" s="10">
        <f t="shared" si="7"/>
        <v>97.05030259180475</v>
      </c>
      <c r="J59" s="10">
        <f t="shared" si="7"/>
        <v>107.85905611005661</v>
      </c>
      <c r="K59" s="10">
        <f t="shared" si="7"/>
        <v>92.29841498012948</v>
      </c>
      <c r="L59" s="10">
        <f t="shared" si="7"/>
        <v>86.82383313867614</v>
      </c>
      <c r="M59" s="10">
        <f t="shared" si="7"/>
        <v>95.8147826760241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96.41636978996372</v>
      </c>
      <c r="W59" s="10">
        <f t="shared" si="7"/>
        <v>97.77312365845387</v>
      </c>
      <c r="X59" s="10">
        <f t="shared" si="7"/>
        <v>0</v>
      </c>
      <c r="Y59" s="10">
        <f t="shared" si="7"/>
        <v>0</v>
      </c>
      <c r="Z59" s="11">
        <f t="shared" si="7"/>
        <v>95.80253616682964</v>
      </c>
    </row>
    <row r="60" spans="1:26" ht="13.5">
      <c r="A60" s="37" t="s">
        <v>32</v>
      </c>
      <c r="B60" s="12">
        <f t="shared" si="7"/>
        <v>99.99999555717481</v>
      </c>
      <c r="C60" s="12">
        <f t="shared" si="7"/>
        <v>0</v>
      </c>
      <c r="D60" s="3">
        <f t="shared" si="7"/>
        <v>91.88316795836222</v>
      </c>
      <c r="E60" s="13">
        <f t="shared" si="7"/>
        <v>91.88316795836222</v>
      </c>
      <c r="F60" s="13">
        <f t="shared" si="7"/>
        <v>85.42230875470139</v>
      </c>
      <c r="G60" s="13">
        <f t="shared" si="7"/>
        <v>86.44983951684522</v>
      </c>
      <c r="H60" s="13">
        <f t="shared" si="7"/>
        <v>82.23165664304221</v>
      </c>
      <c r="I60" s="13">
        <f t="shared" si="7"/>
        <v>84.70754130698951</v>
      </c>
      <c r="J60" s="13">
        <f t="shared" si="7"/>
        <v>96.723473090024</v>
      </c>
      <c r="K60" s="13">
        <f t="shared" si="7"/>
        <v>99.89816339364617</v>
      </c>
      <c r="L60" s="13">
        <f t="shared" si="7"/>
        <v>97.30632305391886</v>
      </c>
      <c r="M60" s="13">
        <f t="shared" si="7"/>
        <v>97.90755427339867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90.85344706726583</v>
      </c>
      <c r="W60" s="13">
        <f t="shared" si="7"/>
        <v>90.99646541422811</v>
      </c>
      <c r="X60" s="13">
        <f t="shared" si="7"/>
        <v>0</v>
      </c>
      <c r="Y60" s="13">
        <f t="shared" si="7"/>
        <v>0</v>
      </c>
      <c r="Z60" s="14">
        <f t="shared" si="7"/>
        <v>91.88316795836222</v>
      </c>
    </row>
    <row r="61" spans="1:26" ht="13.5">
      <c r="A61" s="38" t="s">
        <v>113</v>
      </c>
      <c r="B61" s="12">
        <f t="shared" si="7"/>
        <v>99.9999990075388</v>
      </c>
      <c r="C61" s="12">
        <f t="shared" si="7"/>
        <v>0</v>
      </c>
      <c r="D61" s="3">
        <f t="shared" si="7"/>
        <v>99.22009975637789</v>
      </c>
      <c r="E61" s="13">
        <f t="shared" si="7"/>
        <v>99.22009975637789</v>
      </c>
      <c r="F61" s="13">
        <f t="shared" si="7"/>
        <v>97.17524524896707</v>
      </c>
      <c r="G61" s="13">
        <f t="shared" si="7"/>
        <v>96.11417428541915</v>
      </c>
      <c r="H61" s="13">
        <f t="shared" si="7"/>
        <v>94.15886840514747</v>
      </c>
      <c r="I61" s="13">
        <f t="shared" si="7"/>
        <v>95.8367072202961</v>
      </c>
      <c r="J61" s="13">
        <f t="shared" si="7"/>
        <v>105.40927201668985</v>
      </c>
      <c r="K61" s="13">
        <f t="shared" si="7"/>
        <v>98.52523388268412</v>
      </c>
      <c r="L61" s="13">
        <f t="shared" si="7"/>
        <v>102.02335250166684</v>
      </c>
      <c r="M61" s="13">
        <f t="shared" si="7"/>
        <v>102.09449207096108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98.8661706051821</v>
      </c>
      <c r="W61" s="13">
        <f t="shared" si="7"/>
        <v>100.90388612416012</v>
      </c>
      <c r="X61" s="13">
        <f t="shared" si="7"/>
        <v>0</v>
      </c>
      <c r="Y61" s="13">
        <f t="shared" si="7"/>
        <v>0</v>
      </c>
      <c r="Z61" s="14">
        <f t="shared" si="7"/>
        <v>99.22009975637789</v>
      </c>
    </row>
    <row r="62" spans="1:26" ht="13.5">
      <c r="A62" s="38" t="s">
        <v>114</v>
      </c>
      <c r="B62" s="12">
        <f t="shared" si="7"/>
        <v>100.04360493880738</v>
      </c>
      <c r="C62" s="12">
        <f t="shared" si="7"/>
        <v>0</v>
      </c>
      <c r="D62" s="3">
        <f t="shared" si="7"/>
        <v>80.77754766767077</v>
      </c>
      <c r="E62" s="13">
        <f t="shared" si="7"/>
        <v>80.77754766767077</v>
      </c>
      <c r="F62" s="13">
        <f t="shared" si="7"/>
        <v>55.33248626703824</v>
      </c>
      <c r="G62" s="13">
        <f t="shared" si="7"/>
        <v>60.02239762508075</v>
      </c>
      <c r="H62" s="13">
        <f t="shared" si="7"/>
        <v>54.47229332602569</v>
      </c>
      <c r="I62" s="13">
        <f t="shared" si="7"/>
        <v>56.52715907730338</v>
      </c>
      <c r="J62" s="13">
        <f t="shared" si="7"/>
        <v>69.2633116856688</v>
      </c>
      <c r="K62" s="13">
        <f t="shared" si="7"/>
        <v>93.63911407345061</v>
      </c>
      <c r="L62" s="13">
        <f t="shared" si="7"/>
        <v>77.76977936436137</v>
      </c>
      <c r="M62" s="13">
        <f t="shared" si="7"/>
        <v>78.64265110227053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65.98330971855776</v>
      </c>
      <c r="W62" s="13">
        <f t="shared" si="7"/>
        <v>74.37389316026224</v>
      </c>
      <c r="X62" s="13">
        <f t="shared" si="7"/>
        <v>0</v>
      </c>
      <c r="Y62" s="13">
        <f t="shared" si="7"/>
        <v>0</v>
      </c>
      <c r="Z62" s="14">
        <f t="shared" si="7"/>
        <v>80.77754766767077</v>
      </c>
    </row>
    <row r="63" spans="1:26" ht="13.5">
      <c r="A63" s="38" t="s">
        <v>115</v>
      </c>
      <c r="B63" s="12">
        <f t="shared" si="7"/>
        <v>99.91591502594737</v>
      </c>
      <c r="C63" s="12">
        <f t="shared" si="7"/>
        <v>0</v>
      </c>
      <c r="D63" s="3">
        <f t="shared" si="7"/>
        <v>72.87726891470618</v>
      </c>
      <c r="E63" s="13">
        <f t="shared" si="7"/>
        <v>72.87726891470618</v>
      </c>
      <c r="F63" s="13">
        <f t="shared" si="7"/>
        <v>80.3614824305867</v>
      </c>
      <c r="G63" s="13">
        <f t="shared" si="7"/>
        <v>78.52029758908355</v>
      </c>
      <c r="H63" s="13">
        <f t="shared" si="7"/>
        <v>76.33900739754375</v>
      </c>
      <c r="I63" s="13">
        <f t="shared" si="7"/>
        <v>78.3329394787102</v>
      </c>
      <c r="J63" s="13">
        <f t="shared" si="7"/>
        <v>92.00672696041083</v>
      </c>
      <c r="K63" s="13">
        <f t="shared" si="7"/>
        <v>108.43009258831908</v>
      </c>
      <c r="L63" s="13">
        <f t="shared" si="7"/>
        <v>102.26037755364766</v>
      </c>
      <c r="M63" s="13">
        <f t="shared" si="7"/>
        <v>100.02723767467445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87.84979423751031</v>
      </c>
      <c r="W63" s="13">
        <f t="shared" si="7"/>
        <v>62.827959286829895</v>
      </c>
      <c r="X63" s="13">
        <f t="shared" si="7"/>
        <v>0</v>
      </c>
      <c r="Y63" s="13">
        <f t="shared" si="7"/>
        <v>0</v>
      </c>
      <c r="Z63" s="14">
        <f t="shared" si="7"/>
        <v>72.87726891470618</v>
      </c>
    </row>
    <row r="64" spans="1:26" ht="13.5">
      <c r="A64" s="38" t="s">
        <v>116</v>
      </c>
      <c r="B64" s="12">
        <f t="shared" si="7"/>
        <v>99.99998066451693</v>
      </c>
      <c r="C64" s="12">
        <f t="shared" si="7"/>
        <v>0</v>
      </c>
      <c r="D64" s="3">
        <f t="shared" si="7"/>
        <v>76.73487873382861</v>
      </c>
      <c r="E64" s="13">
        <f t="shared" si="7"/>
        <v>76.73487873382861</v>
      </c>
      <c r="F64" s="13">
        <f t="shared" si="7"/>
        <v>69.46074590993638</v>
      </c>
      <c r="G64" s="13">
        <f t="shared" si="7"/>
        <v>68.92783043186024</v>
      </c>
      <c r="H64" s="13">
        <f t="shared" si="7"/>
        <v>70.99595193184348</v>
      </c>
      <c r="I64" s="13">
        <f t="shared" si="7"/>
        <v>69.76869760519808</v>
      </c>
      <c r="J64" s="13">
        <f t="shared" si="7"/>
        <v>82.35886774412154</v>
      </c>
      <c r="K64" s="13">
        <f t="shared" si="7"/>
        <v>79.86930922903137</v>
      </c>
      <c r="L64" s="13">
        <f t="shared" si="7"/>
        <v>80.78907048334516</v>
      </c>
      <c r="M64" s="13">
        <f t="shared" si="7"/>
        <v>81.03062670906138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75.19622562300971</v>
      </c>
      <c r="W64" s="13">
        <f t="shared" si="7"/>
        <v>77.5598923652217</v>
      </c>
      <c r="X64" s="13">
        <f t="shared" si="7"/>
        <v>0</v>
      </c>
      <c r="Y64" s="13">
        <f t="shared" si="7"/>
        <v>0</v>
      </c>
      <c r="Z64" s="14">
        <f t="shared" si="7"/>
        <v>76.73487873382861</v>
      </c>
    </row>
    <row r="65" spans="1:26" ht="13.5">
      <c r="A65" s="38" t="s">
        <v>117</v>
      </c>
      <c r="B65" s="12">
        <f t="shared" si="7"/>
        <v>100.00000190803287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2835022.937853107</v>
      </c>
      <c r="H65" s="13">
        <f t="shared" si="7"/>
        <v>1767938.4680490901</v>
      </c>
      <c r="I65" s="13">
        <f t="shared" si="7"/>
        <v>3291626.4456811035</v>
      </c>
      <c r="J65" s="13">
        <f t="shared" si="7"/>
        <v>-132713.088</v>
      </c>
      <c r="K65" s="13">
        <f t="shared" si="7"/>
        <v>60557.67523870717</v>
      </c>
      <c r="L65" s="13">
        <f t="shared" si="7"/>
        <v>0</v>
      </c>
      <c r="M65" s="13">
        <f t="shared" si="7"/>
        <v>466117.6363221538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849865.3905556834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74.61462337462733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26935236806</v>
      </c>
      <c r="C67" s="23"/>
      <c r="D67" s="24">
        <v>28882760118</v>
      </c>
      <c r="E67" s="25">
        <v>28882760118</v>
      </c>
      <c r="F67" s="25">
        <v>2684774930</v>
      </c>
      <c r="G67" s="25">
        <v>2854943409</v>
      </c>
      <c r="H67" s="25">
        <v>2744734912</v>
      </c>
      <c r="I67" s="25">
        <v>8284453251</v>
      </c>
      <c r="J67" s="25">
        <v>2798493404</v>
      </c>
      <c r="K67" s="25">
        <v>2470269006</v>
      </c>
      <c r="L67" s="25">
        <v>2386158102</v>
      </c>
      <c r="M67" s="25">
        <v>7654920512</v>
      </c>
      <c r="N67" s="25"/>
      <c r="O67" s="25"/>
      <c r="P67" s="25"/>
      <c r="Q67" s="25"/>
      <c r="R67" s="25"/>
      <c r="S67" s="25"/>
      <c r="T67" s="25"/>
      <c r="U67" s="25"/>
      <c r="V67" s="25">
        <v>15939373763</v>
      </c>
      <c r="W67" s="25">
        <v>14534633877</v>
      </c>
      <c r="X67" s="25"/>
      <c r="Y67" s="24"/>
      <c r="Z67" s="26">
        <v>28882760118</v>
      </c>
    </row>
    <row r="68" spans="1:26" ht="13.5" hidden="1">
      <c r="A68" s="36" t="s">
        <v>31</v>
      </c>
      <c r="B68" s="18">
        <v>8468248074</v>
      </c>
      <c r="C68" s="18"/>
      <c r="D68" s="19">
        <v>9361951636</v>
      </c>
      <c r="E68" s="20">
        <v>9361951636</v>
      </c>
      <c r="F68" s="20">
        <v>713046850</v>
      </c>
      <c r="G68" s="20">
        <v>829490718</v>
      </c>
      <c r="H68" s="20">
        <v>750748103</v>
      </c>
      <c r="I68" s="20">
        <v>2293285671</v>
      </c>
      <c r="J68" s="20">
        <v>822902930</v>
      </c>
      <c r="K68" s="20">
        <v>806908433</v>
      </c>
      <c r="L68" s="20">
        <v>786777984</v>
      </c>
      <c r="M68" s="20">
        <v>2416589347</v>
      </c>
      <c r="N68" s="20"/>
      <c r="O68" s="20"/>
      <c r="P68" s="20"/>
      <c r="Q68" s="20"/>
      <c r="R68" s="20"/>
      <c r="S68" s="20"/>
      <c r="T68" s="20"/>
      <c r="U68" s="20"/>
      <c r="V68" s="20">
        <v>4709875018</v>
      </c>
      <c r="W68" s="20">
        <v>4680975816</v>
      </c>
      <c r="X68" s="20"/>
      <c r="Y68" s="19"/>
      <c r="Z68" s="22">
        <v>9361951636</v>
      </c>
    </row>
    <row r="69" spans="1:26" ht="13.5" hidden="1">
      <c r="A69" s="37" t="s">
        <v>32</v>
      </c>
      <c r="B69" s="18">
        <v>18164117807</v>
      </c>
      <c r="C69" s="18"/>
      <c r="D69" s="19">
        <v>19179838070</v>
      </c>
      <c r="E69" s="20">
        <v>19179838070</v>
      </c>
      <c r="F69" s="20">
        <v>1943379224</v>
      </c>
      <c r="G69" s="20">
        <v>1989502577</v>
      </c>
      <c r="H69" s="20">
        <v>1961065092</v>
      </c>
      <c r="I69" s="20">
        <v>5893946893</v>
      </c>
      <c r="J69" s="20">
        <v>1943610132</v>
      </c>
      <c r="K69" s="20">
        <v>1628273034</v>
      </c>
      <c r="L69" s="20">
        <v>1563230478</v>
      </c>
      <c r="M69" s="20">
        <v>5135113644</v>
      </c>
      <c r="N69" s="20"/>
      <c r="O69" s="20"/>
      <c r="P69" s="20"/>
      <c r="Q69" s="20"/>
      <c r="R69" s="20"/>
      <c r="S69" s="20"/>
      <c r="T69" s="20"/>
      <c r="U69" s="20"/>
      <c r="V69" s="20">
        <v>11029060537</v>
      </c>
      <c r="W69" s="20">
        <v>9683172855</v>
      </c>
      <c r="X69" s="20"/>
      <c r="Y69" s="19"/>
      <c r="Z69" s="22">
        <v>19179838070</v>
      </c>
    </row>
    <row r="70" spans="1:26" ht="13.5" hidden="1">
      <c r="A70" s="38" t="s">
        <v>113</v>
      </c>
      <c r="B70" s="18">
        <v>11788874117</v>
      </c>
      <c r="C70" s="18"/>
      <c r="D70" s="19">
        <v>12591403042</v>
      </c>
      <c r="E70" s="20">
        <v>12591403042</v>
      </c>
      <c r="F70" s="20">
        <v>1142605424</v>
      </c>
      <c r="G70" s="20">
        <v>1184008146</v>
      </c>
      <c r="H70" s="20">
        <v>1107343602</v>
      </c>
      <c r="I70" s="20">
        <v>3433957172</v>
      </c>
      <c r="J70" s="20">
        <v>1169884650</v>
      </c>
      <c r="K70" s="20">
        <v>1066828551</v>
      </c>
      <c r="L70" s="20">
        <v>985719146</v>
      </c>
      <c r="M70" s="20">
        <v>3222432347</v>
      </c>
      <c r="N70" s="20"/>
      <c r="O70" s="20"/>
      <c r="P70" s="20"/>
      <c r="Q70" s="20"/>
      <c r="R70" s="20"/>
      <c r="S70" s="20"/>
      <c r="T70" s="20"/>
      <c r="U70" s="20"/>
      <c r="V70" s="20">
        <v>6656389519</v>
      </c>
      <c r="W70" s="20">
        <v>6388975719</v>
      </c>
      <c r="X70" s="20"/>
      <c r="Y70" s="19"/>
      <c r="Z70" s="22">
        <v>12591403042</v>
      </c>
    </row>
    <row r="71" spans="1:26" ht="13.5" hidden="1">
      <c r="A71" s="38" t="s">
        <v>114</v>
      </c>
      <c r="B71" s="18">
        <v>2903595406</v>
      </c>
      <c r="C71" s="18"/>
      <c r="D71" s="19">
        <v>3574754855</v>
      </c>
      <c r="E71" s="20">
        <v>3574754855</v>
      </c>
      <c r="F71" s="20">
        <v>508124731</v>
      </c>
      <c r="G71" s="20">
        <v>492403099</v>
      </c>
      <c r="H71" s="20">
        <v>542139306</v>
      </c>
      <c r="I71" s="20">
        <v>1542667136</v>
      </c>
      <c r="J71" s="20">
        <v>483161743</v>
      </c>
      <c r="K71" s="20">
        <v>322372233</v>
      </c>
      <c r="L71" s="20">
        <v>346792388</v>
      </c>
      <c r="M71" s="20">
        <v>1152326364</v>
      </c>
      <c r="N71" s="20"/>
      <c r="O71" s="20"/>
      <c r="P71" s="20"/>
      <c r="Q71" s="20"/>
      <c r="R71" s="20"/>
      <c r="S71" s="20"/>
      <c r="T71" s="20"/>
      <c r="U71" s="20"/>
      <c r="V71" s="20">
        <v>2694993500</v>
      </c>
      <c r="W71" s="20">
        <v>1787643624</v>
      </c>
      <c r="X71" s="20"/>
      <c r="Y71" s="19"/>
      <c r="Z71" s="22">
        <v>3574754855</v>
      </c>
    </row>
    <row r="72" spans="1:26" ht="13.5" hidden="1">
      <c r="A72" s="38" t="s">
        <v>115</v>
      </c>
      <c r="B72" s="18">
        <v>1506319071</v>
      </c>
      <c r="C72" s="18"/>
      <c r="D72" s="19">
        <v>1811047971</v>
      </c>
      <c r="E72" s="20">
        <v>1811047971</v>
      </c>
      <c r="F72" s="20">
        <v>194747169</v>
      </c>
      <c r="G72" s="20">
        <v>212502553</v>
      </c>
      <c r="H72" s="20">
        <v>218095229</v>
      </c>
      <c r="I72" s="20">
        <v>625344951</v>
      </c>
      <c r="J72" s="20">
        <v>195414856</v>
      </c>
      <c r="K72" s="20">
        <v>147874485</v>
      </c>
      <c r="L72" s="20">
        <v>145427121</v>
      </c>
      <c r="M72" s="20">
        <v>488716462</v>
      </c>
      <c r="N72" s="20"/>
      <c r="O72" s="20"/>
      <c r="P72" s="20"/>
      <c r="Q72" s="20"/>
      <c r="R72" s="20"/>
      <c r="S72" s="20"/>
      <c r="T72" s="20"/>
      <c r="U72" s="20"/>
      <c r="V72" s="20">
        <v>1114061413</v>
      </c>
      <c r="W72" s="20">
        <v>905523984</v>
      </c>
      <c r="X72" s="20"/>
      <c r="Y72" s="19"/>
      <c r="Z72" s="22">
        <v>1811047971</v>
      </c>
    </row>
    <row r="73" spans="1:26" ht="13.5" hidden="1">
      <c r="A73" s="38" t="s">
        <v>116</v>
      </c>
      <c r="B73" s="18">
        <v>1179179228</v>
      </c>
      <c r="C73" s="18"/>
      <c r="D73" s="19">
        <v>1202059060</v>
      </c>
      <c r="E73" s="20">
        <v>1202059060</v>
      </c>
      <c r="F73" s="20">
        <v>97901900</v>
      </c>
      <c r="G73" s="20">
        <v>100587009</v>
      </c>
      <c r="H73" s="20">
        <v>93484592</v>
      </c>
      <c r="I73" s="20">
        <v>291973501</v>
      </c>
      <c r="J73" s="20">
        <v>95189508</v>
      </c>
      <c r="K73" s="20">
        <v>91130842</v>
      </c>
      <c r="L73" s="20">
        <v>85291823</v>
      </c>
      <c r="M73" s="20">
        <v>271612173</v>
      </c>
      <c r="N73" s="20"/>
      <c r="O73" s="20"/>
      <c r="P73" s="20"/>
      <c r="Q73" s="20"/>
      <c r="R73" s="20"/>
      <c r="S73" s="20"/>
      <c r="T73" s="20"/>
      <c r="U73" s="20"/>
      <c r="V73" s="20">
        <v>563585674</v>
      </c>
      <c r="W73" s="20">
        <v>601029528</v>
      </c>
      <c r="X73" s="20"/>
      <c r="Y73" s="19"/>
      <c r="Z73" s="22">
        <v>1202059060</v>
      </c>
    </row>
    <row r="74" spans="1:26" ht="13.5" hidden="1">
      <c r="A74" s="38" t="s">
        <v>117</v>
      </c>
      <c r="B74" s="18">
        <v>786149985</v>
      </c>
      <c r="C74" s="18"/>
      <c r="D74" s="19">
        <v>573142</v>
      </c>
      <c r="E74" s="20">
        <v>573142</v>
      </c>
      <c r="F74" s="20"/>
      <c r="G74" s="20">
        <v>1770</v>
      </c>
      <c r="H74" s="20">
        <v>2363</v>
      </c>
      <c r="I74" s="20">
        <v>4133</v>
      </c>
      <c r="J74" s="20">
        <v>-40625</v>
      </c>
      <c r="K74" s="20">
        <v>66923</v>
      </c>
      <c r="L74" s="20"/>
      <c r="M74" s="20">
        <v>26298</v>
      </c>
      <c r="N74" s="20"/>
      <c r="O74" s="20"/>
      <c r="P74" s="20"/>
      <c r="Q74" s="20"/>
      <c r="R74" s="20"/>
      <c r="S74" s="20"/>
      <c r="T74" s="20"/>
      <c r="U74" s="20"/>
      <c r="V74" s="20">
        <v>30431</v>
      </c>
      <c r="W74" s="20"/>
      <c r="X74" s="20"/>
      <c r="Y74" s="19"/>
      <c r="Z74" s="22">
        <v>573142</v>
      </c>
    </row>
    <row r="75" spans="1:26" ht="13.5" hidden="1">
      <c r="A75" s="39" t="s">
        <v>118</v>
      </c>
      <c r="B75" s="27">
        <v>302870925</v>
      </c>
      <c r="C75" s="27"/>
      <c r="D75" s="28">
        <v>340970412</v>
      </c>
      <c r="E75" s="29">
        <v>340970412</v>
      </c>
      <c r="F75" s="29">
        <v>28348856</v>
      </c>
      <c r="G75" s="29">
        <v>35950114</v>
      </c>
      <c r="H75" s="29">
        <v>32921717</v>
      </c>
      <c r="I75" s="29">
        <v>97220687</v>
      </c>
      <c r="J75" s="29">
        <v>31980342</v>
      </c>
      <c r="K75" s="29">
        <v>35087539</v>
      </c>
      <c r="L75" s="29">
        <v>36149640</v>
      </c>
      <c r="M75" s="29">
        <v>103217521</v>
      </c>
      <c r="N75" s="29"/>
      <c r="O75" s="29"/>
      <c r="P75" s="29"/>
      <c r="Q75" s="29"/>
      <c r="R75" s="29"/>
      <c r="S75" s="29"/>
      <c r="T75" s="29"/>
      <c r="U75" s="29"/>
      <c r="V75" s="29">
        <v>200438208</v>
      </c>
      <c r="W75" s="29">
        <v>170485206</v>
      </c>
      <c r="X75" s="29"/>
      <c r="Y75" s="28"/>
      <c r="Z75" s="30">
        <v>340970412</v>
      </c>
    </row>
    <row r="76" spans="1:26" ht="13.5" hidden="1">
      <c r="A76" s="41" t="s">
        <v>120</v>
      </c>
      <c r="B76" s="31">
        <v>26858351000</v>
      </c>
      <c r="C76" s="31"/>
      <c r="D76" s="32">
        <v>26592029930</v>
      </c>
      <c r="E76" s="33">
        <v>26592029930</v>
      </c>
      <c r="F76" s="33">
        <v>2324686474</v>
      </c>
      <c r="G76" s="33">
        <v>2481230368</v>
      </c>
      <c r="H76" s="33">
        <v>2412341340</v>
      </c>
      <c r="I76" s="33">
        <v>7218258182</v>
      </c>
      <c r="J76" s="33">
        <v>2767502556</v>
      </c>
      <c r="K76" s="33">
        <v>2371378550</v>
      </c>
      <c r="L76" s="33">
        <v>2204232903</v>
      </c>
      <c r="M76" s="33">
        <v>7343114009</v>
      </c>
      <c r="N76" s="33"/>
      <c r="O76" s="33"/>
      <c r="P76" s="33"/>
      <c r="Q76" s="33"/>
      <c r="R76" s="33"/>
      <c r="S76" s="33"/>
      <c r="T76" s="33"/>
      <c r="U76" s="33"/>
      <c r="V76" s="33">
        <v>14561372191</v>
      </c>
      <c r="W76" s="33">
        <v>13388081311</v>
      </c>
      <c r="X76" s="33"/>
      <c r="Y76" s="32"/>
      <c r="Z76" s="34">
        <v>26592029930</v>
      </c>
    </row>
    <row r="77" spans="1:26" ht="13.5" hidden="1">
      <c r="A77" s="36" t="s">
        <v>31</v>
      </c>
      <c r="B77" s="18">
        <v>8468248000</v>
      </c>
      <c r="C77" s="18"/>
      <c r="D77" s="19">
        <v>8968987102</v>
      </c>
      <c r="E77" s="20">
        <v>8968987102</v>
      </c>
      <c r="F77" s="20">
        <v>664607073</v>
      </c>
      <c r="G77" s="20">
        <v>761308583</v>
      </c>
      <c r="H77" s="20">
        <v>799725027</v>
      </c>
      <c r="I77" s="20">
        <v>2225640683</v>
      </c>
      <c r="J77" s="20">
        <v>887575333</v>
      </c>
      <c r="K77" s="20">
        <v>744763694</v>
      </c>
      <c r="L77" s="20">
        <v>683110804</v>
      </c>
      <c r="M77" s="20">
        <v>2315449831</v>
      </c>
      <c r="N77" s="20"/>
      <c r="O77" s="20"/>
      <c r="P77" s="20"/>
      <c r="Q77" s="20"/>
      <c r="R77" s="20"/>
      <c r="S77" s="20"/>
      <c r="T77" s="20"/>
      <c r="U77" s="20"/>
      <c r="V77" s="20">
        <v>4541090514</v>
      </c>
      <c r="W77" s="20">
        <v>4576736273</v>
      </c>
      <c r="X77" s="20"/>
      <c r="Y77" s="19"/>
      <c r="Z77" s="22">
        <v>8968987102</v>
      </c>
    </row>
    <row r="78" spans="1:26" ht="13.5" hidden="1">
      <c r="A78" s="37" t="s">
        <v>32</v>
      </c>
      <c r="B78" s="18">
        <v>18164117000</v>
      </c>
      <c r="C78" s="18"/>
      <c r="D78" s="19">
        <v>17623042828</v>
      </c>
      <c r="E78" s="20">
        <v>17623042828</v>
      </c>
      <c r="F78" s="20">
        <v>1660079401</v>
      </c>
      <c r="G78" s="20">
        <v>1719921785</v>
      </c>
      <c r="H78" s="20">
        <v>1612616313</v>
      </c>
      <c r="I78" s="20">
        <v>4992617499</v>
      </c>
      <c r="J78" s="20">
        <v>1879927223</v>
      </c>
      <c r="K78" s="20">
        <v>1626614856</v>
      </c>
      <c r="L78" s="20">
        <v>1521122099</v>
      </c>
      <c r="M78" s="20">
        <v>5027664178</v>
      </c>
      <c r="N78" s="20"/>
      <c r="O78" s="20"/>
      <c r="P78" s="20"/>
      <c r="Q78" s="20"/>
      <c r="R78" s="20"/>
      <c r="S78" s="20"/>
      <c r="T78" s="20"/>
      <c r="U78" s="20"/>
      <c r="V78" s="20">
        <v>10020281677</v>
      </c>
      <c r="W78" s="20">
        <v>8811345038</v>
      </c>
      <c r="X78" s="20"/>
      <c r="Y78" s="19"/>
      <c r="Z78" s="22">
        <v>17623042828</v>
      </c>
    </row>
    <row r="79" spans="1:26" ht="13.5" hidden="1">
      <c r="A79" s="38" t="s">
        <v>113</v>
      </c>
      <c r="B79" s="18">
        <v>11788874000</v>
      </c>
      <c r="C79" s="18"/>
      <c r="D79" s="19">
        <v>12493202659</v>
      </c>
      <c r="E79" s="20">
        <v>12493202659</v>
      </c>
      <c r="F79" s="20">
        <v>1110329623</v>
      </c>
      <c r="G79" s="20">
        <v>1137999653</v>
      </c>
      <c r="H79" s="20">
        <v>1042662205</v>
      </c>
      <c r="I79" s="20">
        <v>3290991481</v>
      </c>
      <c r="J79" s="20">
        <v>1233166893</v>
      </c>
      <c r="K79" s="20">
        <v>1051095325</v>
      </c>
      <c r="L79" s="20">
        <v>1005663719</v>
      </c>
      <c r="M79" s="20">
        <v>3289925937</v>
      </c>
      <c r="N79" s="20"/>
      <c r="O79" s="20"/>
      <c r="P79" s="20"/>
      <c r="Q79" s="20"/>
      <c r="R79" s="20"/>
      <c r="S79" s="20"/>
      <c r="T79" s="20"/>
      <c r="U79" s="20"/>
      <c r="V79" s="20">
        <v>6580917418</v>
      </c>
      <c r="W79" s="20">
        <v>6446724784</v>
      </c>
      <c r="X79" s="20"/>
      <c r="Y79" s="19"/>
      <c r="Z79" s="22">
        <v>12493202659</v>
      </c>
    </row>
    <row r="80" spans="1:26" ht="13.5" hidden="1">
      <c r="A80" s="38" t="s">
        <v>114</v>
      </c>
      <c r="B80" s="18">
        <v>2904861517</v>
      </c>
      <c r="C80" s="18"/>
      <c r="D80" s="19">
        <v>2887599307</v>
      </c>
      <c r="E80" s="20">
        <v>2887599307</v>
      </c>
      <c r="F80" s="20">
        <v>281158047</v>
      </c>
      <c r="G80" s="20">
        <v>295552146</v>
      </c>
      <c r="H80" s="20">
        <v>295315713</v>
      </c>
      <c r="I80" s="20">
        <v>872025906</v>
      </c>
      <c r="J80" s="20">
        <v>334653824</v>
      </c>
      <c r="K80" s="20">
        <v>301866503</v>
      </c>
      <c r="L80" s="20">
        <v>269699675</v>
      </c>
      <c r="M80" s="20">
        <v>906220002</v>
      </c>
      <c r="N80" s="20"/>
      <c r="O80" s="20"/>
      <c r="P80" s="20"/>
      <c r="Q80" s="20"/>
      <c r="R80" s="20"/>
      <c r="S80" s="20"/>
      <c r="T80" s="20"/>
      <c r="U80" s="20"/>
      <c r="V80" s="20">
        <v>1778245908</v>
      </c>
      <c r="W80" s="20">
        <v>1329540159</v>
      </c>
      <c r="X80" s="20"/>
      <c r="Y80" s="19"/>
      <c r="Z80" s="22">
        <v>2887599307</v>
      </c>
    </row>
    <row r="81" spans="1:26" ht="13.5" hidden="1">
      <c r="A81" s="38" t="s">
        <v>115</v>
      </c>
      <c r="B81" s="18">
        <v>1505052483</v>
      </c>
      <c r="C81" s="18"/>
      <c r="D81" s="19">
        <v>1319842300</v>
      </c>
      <c r="E81" s="20">
        <v>1319842300</v>
      </c>
      <c r="F81" s="20">
        <v>156501712</v>
      </c>
      <c r="G81" s="20">
        <v>166857637</v>
      </c>
      <c r="H81" s="20">
        <v>166491733</v>
      </c>
      <c r="I81" s="20">
        <v>489851082</v>
      </c>
      <c r="J81" s="20">
        <v>179794813</v>
      </c>
      <c r="K81" s="20">
        <v>160340441</v>
      </c>
      <c r="L81" s="20">
        <v>148714323</v>
      </c>
      <c r="M81" s="20">
        <v>488849577</v>
      </c>
      <c r="N81" s="20"/>
      <c r="O81" s="20"/>
      <c r="P81" s="20"/>
      <c r="Q81" s="20"/>
      <c r="R81" s="20"/>
      <c r="S81" s="20"/>
      <c r="T81" s="20"/>
      <c r="U81" s="20"/>
      <c r="V81" s="20">
        <v>978700659</v>
      </c>
      <c r="W81" s="20">
        <v>568922240</v>
      </c>
      <c r="X81" s="20"/>
      <c r="Y81" s="19"/>
      <c r="Z81" s="22">
        <v>1319842300</v>
      </c>
    </row>
    <row r="82" spans="1:26" ht="13.5" hidden="1">
      <c r="A82" s="38" t="s">
        <v>116</v>
      </c>
      <c r="B82" s="18">
        <v>1179179000</v>
      </c>
      <c r="C82" s="18"/>
      <c r="D82" s="19">
        <v>922398562</v>
      </c>
      <c r="E82" s="20">
        <v>922398562</v>
      </c>
      <c r="F82" s="20">
        <v>68003390</v>
      </c>
      <c r="G82" s="20">
        <v>69332443</v>
      </c>
      <c r="H82" s="20">
        <v>66370276</v>
      </c>
      <c r="I82" s="20">
        <v>203706109</v>
      </c>
      <c r="J82" s="20">
        <v>78397001</v>
      </c>
      <c r="K82" s="20">
        <v>72785574</v>
      </c>
      <c r="L82" s="20">
        <v>68906471</v>
      </c>
      <c r="M82" s="20">
        <v>220089046</v>
      </c>
      <c r="N82" s="20"/>
      <c r="O82" s="20"/>
      <c r="P82" s="20"/>
      <c r="Q82" s="20"/>
      <c r="R82" s="20"/>
      <c r="S82" s="20"/>
      <c r="T82" s="20"/>
      <c r="U82" s="20"/>
      <c r="V82" s="20">
        <v>423795155</v>
      </c>
      <c r="W82" s="20">
        <v>466157855</v>
      </c>
      <c r="X82" s="20"/>
      <c r="Y82" s="19"/>
      <c r="Z82" s="22">
        <v>922398562</v>
      </c>
    </row>
    <row r="83" spans="1:26" ht="13.5" hidden="1">
      <c r="A83" s="38" t="s">
        <v>117</v>
      </c>
      <c r="B83" s="18">
        <v>786150000</v>
      </c>
      <c r="C83" s="18"/>
      <c r="D83" s="19"/>
      <c r="E83" s="20"/>
      <c r="F83" s="20">
        <v>44086629</v>
      </c>
      <c r="G83" s="20">
        <v>50179906</v>
      </c>
      <c r="H83" s="20">
        <v>41776386</v>
      </c>
      <c r="I83" s="20">
        <v>136042921</v>
      </c>
      <c r="J83" s="20">
        <v>53914692</v>
      </c>
      <c r="K83" s="20">
        <v>40527013</v>
      </c>
      <c r="L83" s="20">
        <v>28137911</v>
      </c>
      <c r="M83" s="20">
        <v>122579616</v>
      </c>
      <c r="N83" s="20"/>
      <c r="O83" s="20"/>
      <c r="P83" s="20"/>
      <c r="Q83" s="20"/>
      <c r="R83" s="20"/>
      <c r="S83" s="20"/>
      <c r="T83" s="20"/>
      <c r="U83" s="20"/>
      <c r="V83" s="20">
        <v>258622537</v>
      </c>
      <c r="W83" s="20"/>
      <c r="X83" s="20"/>
      <c r="Y83" s="19"/>
      <c r="Z83" s="22"/>
    </row>
    <row r="84" spans="1:26" ht="13.5" hidden="1">
      <c r="A84" s="39" t="s">
        <v>118</v>
      </c>
      <c r="B84" s="27">
        <v>225986000</v>
      </c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20113078</v>
      </c>
      <c r="E5" s="59">
        <v>20113078</v>
      </c>
      <c r="F5" s="59">
        <v>5495569</v>
      </c>
      <c r="G5" s="59">
        <v>1412759</v>
      </c>
      <c r="H5" s="59">
        <v>1463441</v>
      </c>
      <c r="I5" s="59">
        <v>8371769</v>
      </c>
      <c r="J5" s="59">
        <v>1460688</v>
      </c>
      <c r="K5" s="59">
        <v>1460688</v>
      </c>
      <c r="L5" s="59">
        <v>1460688</v>
      </c>
      <c r="M5" s="59">
        <v>4382064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12753833</v>
      </c>
      <c r="W5" s="59">
        <v>10056528</v>
      </c>
      <c r="X5" s="59">
        <v>2697305</v>
      </c>
      <c r="Y5" s="60">
        <v>26.82</v>
      </c>
      <c r="Z5" s="61">
        <v>20113078</v>
      </c>
    </row>
    <row r="6" spans="1:26" ht="13.5">
      <c r="A6" s="57" t="s">
        <v>32</v>
      </c>
      <c r="B6" s="18">
        <v>0</v>
      </c>
      <c r="C6" s="18">
        <v>0</v>
      </c>
      <c r="D6" s="58">
        <v>74994195</v>
      </c>
      <c r="E6" s="59">
        <v>74994195</v>
      </c>
      <c r="F6" s="59">
        <v>6345533</v>
      </c>
      <c r="G6" s="59">
        <v>6802351</v>
      </c>
      <c r="H6" s="59">
        <v>6650847</v>
      </c>
      <c r="I6" s="59">
        <v>19798731</v>
      </c>
      <c r="J6" s="59">
        <v>5535953</v>
      </c>
      <c r="K6" s="59">
        <v>5722625</v>
      </c>
      <c r="L6" s="59">
        <v>5853816</v>
      </c>
      <c r="M6" s="59">
        <v>17112394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36911125</v>
      </c>
      <c r="W6" s="59">
        <v>37497072</v>
      </c>
      <c r="X6" s="59">
        <v>-585947</v>
      </c>
      <c r="Y6" s="60">
        <v>-1.56</v>
      </c>
      <c r="Z6" s="61">
        <v>74994195</v>
      </c>
    </row>
    <row r="7" spans="1:26" ht="13.5">
      <c r="A7" s="57" t="s">
        <v>33</v>
      </c>
      <c r="B7" s="18">
        <v>0</v>
      </c>
      <c r="C7" s="18">
        <v>0</v>
      </c>
      <c r="D7" s="58">
        <v>500000</v>
      </c>
      <c r="E7" s="59">
        <v>500000</v>
      </c>
      <c r="F7" s="59">
        <v>0</v>
      </c>
      <c r="G7" s="59">
        <v>14887</v>
      </c>
      <c r="H7" s="59">
        <v>0</v>
      </c>
      <c r="I7" s="59">
        <v>14887</v>
      </c>
      <c r="J7" s="59">
        <v>40573</v>
      </c>
      <c r="K7" s="59">
        <v>0</v>
      </c>
      <c r="L7" s="59">
        <v>0</v>
      </c>
      <c r="M7" s="59">
        <v>40573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55460</v>
      </c>
      <c r="W7" s="59">
        <v>249996</v>
      </c>
      <c r="X7" s="59">
        <v>-194536</v>
      </c>
      <c r="Y7" s="60">
        <v>-77.82</v>
      </c>
      <c r="Z7" s="61">
        <v>500000</v>
      </c>
    </row>
    <row r="8" spans="1:26" ht="13.5">
      <c r="A8" s="57" t="s">
        <v>34</v>
      </c>
      <c r="B8" s="18">
        <v>0</v>
      </c>
      <c r="C8" s="18">
        <v>0</v>
      </c>
      <c r="D8" s="58">
        <v>33145800</v>
      </c>
      <c r="E8" s="59">
        <v>33145800</v>
      </c>
      <c r="F8" s="59">
        <v>2085143</v>
      </c>
      <c r="G8" s="59">
        <v>2484821</v>
      </c>
      <c r="H8" s="59">
        <v>2718417</v>
      </c>
      <c r="I8" s="59">
        <v>7288381</v>
      </c>
      <c r="J8" s="59">
        <v>3586828</v>
      </c>
      <c r="K8" s="59">
        <v>2340419</v>
      </c>
      <c r="L8" s="59">
        <v>2462751</v>
      </c>
      <c r="M8" s="59">
        <v>8389998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15678379</v>
      </c>
      <c r="W8" s="59">
        <v>16765884</v>
      </c>
      <c r="X8" s="59">
        <v>-1087505</v>
      </c>
      <c r="Y8" s="60">
        <v>-6.49</v>
      </c>
      <c r="Z8" s="61">
        <v>33145800</v>
      </c>
    </row>
    <row r="9" spans="1:26" ht="13.5">
      <c r="A9" s="57" t="s">
        <v>35</v>
      </c>
      <c r="B9" s="18">
        <v>0</v>
      </c>
      <c r="C9" s="18">
        <v>0</v>
      </c>
      <c r="D9" s="58">
        <v>17713144</v>
      </c>
      <c r="E9" s="59">
        <v>17713144</v>
      </c>
      <c r="F9" s="59">
        <v>608492</v>
      </c>
      <c r="G9" s="59">
        <v>623036</v>
      </c>
      <c r="H9" s="59">
        <v>367670</v>
      </c>
      <c r="I9" s="59">
        <v>1599198</v>
      </c>
      <c r="J9" s="59">
        <v>543240</v>
      </c>
      <c r="K9" s="59">
        <v>524911</v>
      </c>
      <c r="L9" s="59">
        <v>529079</v>
      </c>
      <c r="M9" s="59">
        <v>1597230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3196428</v>
      </c>
      <c r="W9" s="59">
        <v>12438990</v>
      </c>
      <c r="X9" s="59">
        <v>-9242562</v>
      </c>
      <c r="Y9" s="60">
        <v>-74.3</v>
      </c>
      <c r="Z9" s="61">
        <v>17713144</v>
      </c>
    </row>
    <row r="10" spans="1:26" ht="25.5">
      <c r="A10" s="62" t="s">
        <v>105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146466217</v>
      </c>
      <c r="E10" s="65">
        <f t="shared" si="0"/>
        <v>146466217</v>
      </c>
      <c r="F10" s="65">
        <f t="shared" si="0"/>
        <v>14534737</v>
      </c>
      <c r="G10" s="65">
        <f t="shared" si="0"/>
        <v>11337854</v>
      </c>
      <c r="H10" s="65">
        <f t="shared" si="0"/>
        <v>11200375</v>
      </c>
      <c r="I10" s="65">
        <f t="shared" si="0"/>
        <v>37072966</v>
      </c>
      <c r="J10" s="65">
        <f t="shared" si="0"/>
        <v>11167282</v>
      </c>
      <c r="K10" s="65">
        <f t="shared" si="0"/>
        <v>10048643</v>
      </c>
      <c r="L10" s="65">
        <f t="shared" si="0"/>
        <v>10306334</v>
      </c>
      <c r="M10" s="65">
        <f t="shared" si="0"/>
        <v>31522259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68595225</v>
      </c>
      <c r="W10" s="65">
        <f t="shared" si="0"/>
        <v>77008470</v>
      </c>
      <c r="X10" s="65">
        <f t="shared" si="0"/>
        <v>-8413245</v>
      </c>
      <c r="Y10" s="66">
        <f>+IF(W10&lt;&gt;0,(X10/W10)*100,0)</f>
        <v>-10.925090447842944</v>
      </c>
      <c r="Z10" s="67">
        <f t="shared" si="0"/>
        <v>146466217</v>
      </c>
    </row>
    <row r="11" spans="1:26" ht="13.5">
      <c r="A11" s="57" t="s">
        <v>36</v>
      </c>
      <c r="B11" s="18">
        <v>0</v>
      </c>
      <c r="C11" s="18">
        <v>0</v>
      </c>
      <c r="D11" s="58">
        <v>55215411</v>
      </c>
      <c r="E11" s="59">
        <v>55215411</v>
      </c>
      <c r="F11" s="59">
        <v>3627585</v>
      </c>
      <c r="G11" s="59">
        <v>4135654</v>
      </c>
      <c r="H11" s="59">
        <v>4156574</v>
      </c>
      <c r="I11" s="59">
        <v>11919813</v>
      </c>
      <c r="J11" s="59">
        <v>4449093</v>
      </c>
      <c r="K11" s="59">
        <v>4342796</v>
      </c>
      <c r="L11" s="59">
        <v>5904103</v>
      </c>
      <c r="M11" s="59">
        <v>14695992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26615805</v>
      </c>
      <c r="W11" s="59">
        <v>27622068</v>
      </c>
      <c r="X11" s="59">
        <v>-1006263</v>
      </c>
      <c r="Y11" s="60">
        <v>-3.64</v>
      </c>
      <c r="Z11" s="61">
        <v>55215411</v>
      </c>
    </row>
    <row r="12" spans="1:26" ht="13.5">
      <c r="A12" s="57" t="s">
        <v>37</v>
      </c>
      <c r="B12" s="18">
        <v>0</v>
      </c>
      <c r="C12" s="18">
        <v>0</v>
      </c>
      <c r="D12" s="58">
        <v>3052500</v>
      </c>
      <c r="E12" s="59">
        <v>3052500</v>
      </c>
      <c r="F12" s="59">
        <v>246945</v>
      </c>
      <c r="G12" s="59">
        <v>246852</v>
      </c>
      <c r="H12" s="59">
        <v>246852</v>
      </c>
      <c r="I12" s="59">
        <v>740649</v>
      </c>
      <c r="J12" s="59">
        <v>243144</v>
      </c>
      <c r="K12" s="59">
        <v>243358</v>
      </c>
      <c r="L12" s="59">
        <v>243358</v>
      </c>
      <c r="M12" s="59">
        <v>729860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1470509</v>
      </c>
      <c r="W12" s="59">
        <v>1511220</v>
      </c>
      <c r="X12" s="59">
        <v>-40711</v>
      </c>
      <c r="Y12" s="60">
        <v>-2.69</v>
      </c>
      <c r="Z12" s="61">
        <v>3052500</v>
      </c>
    </row>
    <row r="13" spans="1:26" ht="13.5">
      <c r="A13" s="57" t="s">
        <v>106</v>
      </c>
      <c r="B13" s="18">
        <v>0</v>
      </c>
      <c r="C13" s="18">
        <v>0</v>
      </c>
      <c r="D13" s="58">
        <v>10660845</v>
      </c>
      <c r="E13" s="59">
        <v>10660845</v>
      </c>
      <c r="F13" s="59">
        <v>936321</v>
      </c>
      <c r="G13" s="59">
        <v>936321</v>
      </c>
      <c r="H13" s="59">
        <v>936321</v>
      </c>
      <c r="I13" s="59">
        <v>2808963</v>
      </c>
      <c r="J13" s="59">
        <v>936321</v>
      </c>
      <c r="K13" s="59">
        <v>936321</v>
      </c>
      <c r="L13" s="59">
        <v>936321</v>
      </c>
      <c r="M13" s="59">
        <v>2808963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5617926</v>
      </c>
      <c r="W13" s="59">
        <v>5390382</v>
      </c>
      <c r="X13" s="59">
        <v>227544</v>
      </c>
      <c r="Y13" s="60">
        <v>4.22</v>
      </c>
      <c r="Z13" s="61">
        <v>10660845</v>
      </c>
    </row>
    <row r="14" spans="1:26" ht="13.5">
      <c r="A14" s="57" t="s">
        <v>38</v>
      </c>
      <c r="B14" s="18">
        <v>0</v>
      </c>
      <c r="C14" s="18">
        <v>0</v>
      </c>
      <c r="D14" s="58">
        <v>421630</v>
      </c>
      <c r="E14" s="59">
        <v>421630</v>
      </c>
      <c r="F14" s="59">
        <v>92528</v>
      </c>
      <c r="G14" s="59">
        <v>60000</v>
      </c>
      <c r="H14" s="59">
        <v>60000</v>
      </c>
      <c r="I14" s="59">
        <v>212528</v>
      </c>
      <c r="J14" s="59">
        <v>27992</v>
      </c>
      <c r="K14" s="59">
        <v>27992</v>
      </c>
      <c r="L14" s="59">
        <v>0</v>
      </c>
      <c r="M14" s="59">
        <v>55984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268512</v>
      </c>
      <c r="W14" s="59">
        <v>210798</v>
      </c>
      <c r="X14" s="59">
        <v>57714</v>
      </c>
      <c r="Y14" s="60">
        <v>27.38</v>
      </c>
      <c r="Z14" s="61">
        <v>421630</v>
      </c>
    </row>
    <row r="15" spans="1:26" ht="13.5">
      <c r="A15" s="57" t="s">
        <v>39</v>
      </c>
      <c r="B15" s="18">
        <v>0</v>
      </c>
      <c r="C15" s="18">
        <v>0</v>
      </c>
      <c r="D15" s="58">
        <v>35312467</v>
      </c>
      <c r="E15" s="59">
        <v>35312467</v>
      </c>
      <c r="F15" s="59">
        <v>3614596</v>
      </c>
      <c r="G15" s="59">
        <v>4037776</v>
      </c>
      <c r="H15" s="59">
        <v>3925305</v>
      </c>
      <c r="I15" s="59">
        <v>11577677</v>
      </c>
      <c r="J15" s="59">
        <v>2683668</v>
      </c>
      <c r="K15" s="59">
        <v>2831063</v>
      </c>
      <c r="L15" s="59">
        <v>2848522</v>
      </c>
      <c r="M15" s="59">
        <v>8363253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19940930</v>
      </c>
      <c r="W15" s="59">
        <v>17656194</v>
      </c>
      <c r="X15" s="59">
        <v>2284736</v>
      </c>
      <c r="Y15" s="60">
        <v>12.94</v>
      </c>
      <c r="Z15" s="61">
        <v>35312467</v>
      </c>
    </row>
    <row r="16" spans="1:26" ht="13.5">
      <c r="A16" s="68" t="s">
        <v>40</v>
      </c>
      <c r="B16" s="18">
        <v>0</v>
      </c>
      <c r="C16" s="18">
        <v>0</v>
      </c>
      <c r="D16" s="58">
        <v>3126000</v>
      </c>
      <c r="E16" s="59">
        <v>3126000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1399950</v>
      </c>
      <c r="X16" s="59">
        <v>-1399950</v>
      </c>
      <c r="Y16" s="60">
        <v>-100</v>
      </c>
      <c r="Z16" s="61">
        <v>3126000</v>
      </c>
    </row>
    <row r="17" spans="1:26" ht="13.5">
      <c r="A17" s="57" t="s">
        <v>41</v>
      </c>
      <c r="B17" s="18">
        <v>0</v>
      </c>
      <c r="C17" s="18">
        <v>0</v>
      </c>
      <c r="D17" s="58">
        <v>36188390</v>
      </c>
      <c r="E17" s="59">
        <v>36188390</v>
      </c>
      <c r="F17" s="59">
        <v>2272176</v>
      </c>
      <c r="G17" s="59">
        <v>1847167</v>
      </c>
      <c r="H17" s="59">
        <v>2797846</v>
      </c>
      <c r="I17" s="59">
        <v>6917189</v>
      </c>
      <c r="J17" s="59">
        <v>4348806</v>
      </c>
      <c r="K17" s="59">
        <v>2585717</v>
      </c>
      <c r="L17" s="59">
        <v>1586643</v>
      </c>
      <c r="M17" s="59">
        <v>8521166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15438355</v>
      </c>
      <c r="W17" s="59">
        <v>21528936</v>
      </c>
      <c r="X17" s="59">
        <v>-6090581</v>
      </c>
      <c r="Y17" s="60">
        <v>-28.29</v>
      </c>
      <c r="Z17" s="61">
        <v>36188390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143977243</v>
      </c>
      <c r="E18" s="72">
        <f t="shared" si="1"/>
        <v>143977243</v>
      </c>
      <c r="F18" s="72">
        <f t="shared" si="1"/>
        <v>10790151</v>
      </c>
      <c r="G18" s="72">
        <f t="shared" si="1"/>
        <v>11263770</v>
      </c>
      <c r="H18" s="72">
        <f t="shared" si="1"/>
        <v>12122898</v>
      </c>
      <c r="I18" s="72">
        <f t="shared" si="1"/>
        <v>34176819</v>
      </c>
      <c r="J18" s="72">
        <f t="shared" si="1"/>
        <v>12689024</v>
      </c>
      <c r="K18" s="72">
        <f t="shared" si="1"/>
        <v>10967247</v>
      </c>
      <c r="L18" s="72">
        <f t="shared" si="1"/>
        <v>11518947</v>
      </c>
      <c r="M18" s="72">
        <f t="shared" si="1"/>
        <v>35175218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69352037</v>
      </c>
      <c r="W18" s="72">
        <f t="shared" si="1"/>
        <v>75319548</v>
      </c>
      <c r="X18" s="72">
        <f t="shared" si="1"/>
        <v>-5967511</v>
      </c>
      <c r="Y18" s="66">
        <f>+IF(W18&lt;&gt;0,(X18/W18)*100,0)</f>
        <v>-7.922924603849189</v>
      </c>
      <c r="Z18" s="73">
        <f t="shared" si="1"/>
        <v>143977243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2488974</v>
      </c>
      <c r="E19" s="76">
        <f t="shared" si="2"/>
        <v>2488974</v>
      </c>
      <c r="F19" s="76">
        <f t="shared" si="2"/>
        <v>3744586</v>
      </c>
      <c r="G19" s="76">
        <f t="shared" si="2"/>
        <v>74084</v>
      </c>
      <c r="H19" s="76">
        <f t="shared" si="2"/>
        <v>-922523</v>
      </c>
      <c r="I19" s="76">
        <f t="shared" si="2"/>
        <v>2896147</v>
      </c>
      <c r="J19" s="76">
        <f t="shared" si="2"/>
        <v>-1521742</v>
      </c>
      <c r="K19" s="76">
        <f t="shared" si="2"/>
        <v>-918604</v>
      </c>
      <c r="L19" s="76">
        <f t="shared" si="2"/>
        <v>-1212613</v>
      </c>
      <c r="M19" s="76">
        <f t="shared" si="2"/>
        <v>-3652959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-756812</v>
      </c>
      <c r="W19" s="76">
        <f>IF(E10=E18,0,W10-W18)</f>
        <v>1688922</v>
      </c>
      <c r="X19" s="76">
        <f t="shared" si="2"/>
        <v>-2445734</v>
      </c>
      <c r="Y19" s="77">
        <f>+IF(W19&lt;&gt;0,(X19/W19)*100,0)</f>
        <v>-144.81035832323815</v>
      </c>
      <c r="Z19" s="78">
        <f t="shared" si="2"/>
        <v>2488974</v>
      </c>
    </row>
    <row r="20" spans="1:26" ht="13.5">
      <c r="A20" s="57" t="s">
        <v>44</v>
      </c>
      <c r="B20" s="18">
        <v>0</v>
      </c>
      <c r="C20" s="18">
        <v>0</v>
      </c>
      <c r="D20" s="58">
        <v>44648200</v>
      </c>
      <c r="E20" s="59">
        <v>44648200</v>
      </c>
      <c r="F20" s="59">
        <v>758456</v>
      </c>
      <c r="G20" s="59">
        <v>-203827</v>
      </c>
      <c r="H20" s="59">
        <v>492726</v>
      </c>
      <c r="I20" s="59">
        <v>1047355</v>
      </c>
      <c r="J20" s="59">
        <v>263516</v>
      </c>
      <c r="K20" s="59">
        <v>923739</v>
      </c>
      <c r="L20" s="59">
        <v>1000662</v>
      </c>
      <c r="M20" s="59">
        <v>2187917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3235272</v>
      </c>
      <c r="W20" s="59">
        <v>-22324086</v>
      </c>
      <c r="X20" s="59">
        <v>25559358</v>
      </c>
      <c r="Y20" s="60">
        <v>-114.49</v>
      </c>
      <c r="Z20" s="61">
        <v>44648200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47137174</v>
      </c>
      <c r="E22" s="87">
        <f t="shared" si="3"/>
        <v>47137174</v>
      </c>
      <c r="F22" s="87">
        <f t="shared" si="3"/>
        <v>4503042</v>
      </c>
      <c r="G22" s="87">
        <f t="shared" si="3"/>
        <v>-129743</v>
      </c>
      <c r="H22" s="87">
        <f t="shared" si="3"/>
        <v>-429797</v>
      </c>
      <c r="I22" s="87">
        <f t="shared" si="3"/>
        <v>3943502</v>
      </c>
      <c r="J22" s="87">
        <f t="shared" si="3"/>
        <v>-1258226</v>
      </c>
      <c r="K22" s="87">
        <f t="shared" si="3"/>
        <v>5135</v>
      </c>
      <c r="L22" s="87">
        <f t="shared" si="3"/>
        <v>-211951</v>
      </c>
      <c r="M22" s="87">
        <f t="shared" si="3"/>
        <v>-1465042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2478460</v>
      </c>
      <c r="W22" s="87">
        <f t="shared" si="3"/>
        <v>-20635164</v>
      </c>
      <c r="X22" s="87">
        <f t="shared" si="3"/>
        <v>23113624</v>
      </c>
      <c r="Y22" s="88">
        <f>+IF(W22&lt;&gt;0,(X22/W22)*100,0)</f>
        <v>-112.01085680734111</v>
      </c>
      <c r="Z22" s="89">
        <f t="shared" si="3"/>
        <v>47137174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47137174</v>
      </c>
      <c r="E24" s="76">
        <f t="shared" si="4"/>
        <v>47137174</v>
      </c>
      <c r="F24" s="76">
        <f t="shared" si="4"/>
        <v>4503042</v>
      </c>
      <c r="G24" s="76">
        <f t="shared" si="4"/>
        <v>-129743</v>
      </c>
      <c r="H24" s="76">
        <f t="shared" si="4"/>
        <v>-429797</v>
      </c>
      <c r="I24" s="76">
        <f t="shared" si="4"/>
        <v>3943502</v>
      </c>
      <c r="J24" s="76">
        <f t="shared" si="4"/>
        <v>-1258226</v>
      </c>
      <c r="K24" s="76">
        <f t="shared" si="4"/>
        <v>5135</v>
      </c>
      <c r="L24" s="76">
        <f t="shared" si="4"/>
        <v>-211951</v>
      </c>
      <c r="M24" s="76">
        <f t="shared" si="4"/>
        <v>-1465042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2478460</v>
      </c>
      <c r="W24" s="76">
        <f t="shared" si="4"/>
        <v>-20635164</v>
      </c>
      <c r="X24" s="76">
        <f t="shared" si="4"/>
        <v>23113624</v>
      </c>
      <c r="Y24" s="77">
        <f>+IF(W24&lt;&gt;0,(X24/W24)*100,0)</f>
        <v>-112.01085680734111</v>
      </c>
      <c r="Z24" s="78">
        <f t="shared" si="4"/>
        <v>47137174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44978200</v>
      </c>
      <c r="E27" s="99">
        <v>44978200</v>
      </c>
      <c r="F27" s="99">
        <v>758456</v>
      </c>
      <c r="G27" s="99">
        <v>554629</v>
      </c>
      <c r="H27" s="99">
        <v>492726</v>
      </c>
      <c r="I27" s="99">
        <v>1805811</v>
      </c>
      <c r="J27" s="99">
        <v>263516</v>
      </c>
      <c r="K27" s="99">
        <v>923739</v>
      </c>
      <c r="L27" s="99">
        <v>1000663</v>
      </c>
      <c r="M27" s="99">
        <v>2187918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3993729</v>
      </c>
      <c r="W27" s="99">
        <v>22489100</v>
      </c>
      <c r="X27" s="99">
        <v>-18495371</v>
      </c>
      <c r="Y27" s="100">
        <v>-82.24</v>
      </c>
      <c r="Z27" s="101">
        <v>44978200</v>
      </c>
    </row>
    <row r="28" spans="1:26" ht="13.5">
      <c r="A28" s="102" t="s">
        <v>44</v>
      </c>
      <c r="B28" s="18">
        <v>0</v>
      </c>
      <c r="C28" s="18">
        <v>0</v>
      </c>
      <c r="D28" s="58">
        <v>44648200</v>
      </c>
      <c r="E28" s="59">
        <v>44648200</v>
      </c>
      <c r="F28" s="59">
        <v>758456</v>
      </c>
      <c r="G28" s="59">
        <v>554629</v>
      </c>
      <c r="H28" s="59">
        <v>492726</v>
      </c>
      <c r="I28" s="59">
        <v>1805811</v>
      </c>
      <c r="J28" s="59">
        <v>263516</v>
      </c>
      <c r="K28" s="59">
        <v>923739</v>
      </c>
      <c r="L28" s="59">
        <v>1000662</v>
      </c>
      <c r="M28" s="59">
        <v>2187917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3993728</v>
      </c>
      <c r="W28" s="59">
        <v>22324100</v>
      </c>
      <c r="X28" s="59">
        <v>-18330372</v>
      </c>
      <c r="Y28" s="60">
        <v>-82.11</v>
      </c>
      <c r="Z28" s="61">
        <v>44648200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330000</v>
      </c>
      <c r="E31" s="59">
        <v>330000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165000</v>
      </c>
      <c r="X31" s="59">
        <v>-165000</v>
      </c>
      <c r="Y31" s="60">
        <v>-100</v>
      </c>
      <c r="Z31" s="61">
        <v>330000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44978200</v>
      </c>
      <c r="E32" s="99">
        <f t="shared" si="5"/>
        <v>44978200</v>
      </c>
      <c r="F32" s="99">
        <f t="shared" si="5"/>
        <v>758456</v>
      </c>
      <c r="G32" s="99">
        <f t="shared" si="5"/>
        <v>554629</v>
      </c>
      <c r="H32" s="99">
        <f t="shared" si="5"/>
        <v>492726</v>
      </c>
      <c r="I32" s="99">
        <f t="shared" si="5"/>
        <v>1805811</v>
      </c>
      <c r="J32" s="99">
        <f t="shared" si="5"/>
        <v>263516</v>
      </c>
      <c r="K32" s="99">
        <f t="shared" si="5"/>
        <v>923739</v>
      </c>
      <c r="L32" s="99">
        <f t="shared" si="5"/>
        <v>1000662</v>
      </c>
      <c r="M32" s="99">
        <f t="shared" si="5"/>
        <v>2187917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3993728</v>
      </c>
      <c r="W32" s="99">
        <f t="shared" si="5"/>
        <v>22489100</v>
      </c>
      <c r="X32" s="99">
        <f t="shared" si="5"/>
        <v>-18495372</v>
      </c>
      <c r="Y32" s="100">
        <f>+IF(W32&lt;&gt;0,(X32/W32)*100,0)</f>
        <v>-82.24149476857677</v>
      </c>
      <c r="Z32" s="101">
        <f t="shared" si="5"/>
        <v>44978200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64474176</v>
      </c>
      <c r="E35" s="59">
        <v>64474176</v>
      </c>
      <c r="F35" s="59">
        <v>82733</v>
      </c>
      <c r="G35" s="59">
        <v>75433</v>
      </c>
      <c r="H35" s="59">
        <v>20595</v>
      </c>
      <c r="I35" s="59">
        <v>20595</v>
      </c>
      <c r="J35" s="59">
        <v>27689</v>
      </c>
      <c r="K35" s="59">
        <v>28311</v>
      </c>
      <c r="L35" s="59">
        <v>40183</v>
      </c>
      <c r="M35" s="59">
        <v>40183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40183</v>
      </c>
      <c r="W35" s="59">
        <v>32237088</v>
      </c>
      <c r="X35" s="59">
        <v>-32196905</v>
      </c>
      <c r="Y35" s="60">
        <v>-99.88</v>
      </c>
      <c r="Z35" s="61">
        <v>64474176</v>
      </c>
    </row>
    <row r="36" spans="1:26" ht="13.5">
      <c r="A36" s="57" t="s">
        <v>53</v>
      </c>
      <c r="B36" s="18">
        <v>0</v>
      </c>
      <c r="C36" s="18">
        <v>0</v>
      </c>
      <c r="D36" s="58">
        <v>347815398</v>
      </c>
      <c r="E36" s="59">
        <v>347815398</v>
      </c>
      <c r="F36" s="59">
        <v>347805</v>
      </c>
      <c r="G36" s="59">
        <v>344915</v>
      </c>
      <c r="H36" s="59">
        <v>344434</v>
      </c>
      <c r="I36" s="59">
        <v>344434</v>
      </c>
      <c r="J36" s="59">
        <v>344243</v>
      </c>
      <c r="K36" s="59">
        <v>343307</v>
      </c>
      <c r="L36" s="59">
        <v>342370</v>
      </c>
      <c r="M36" s="59">
        <v>342370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342370</v>
      </c>
      <c r="W36" s="59">
        <v>173907699</v>
      </c>
      <c r="X36" s="59">
        <v>-173565329</v>
      </c>
      <c r="Y36" s="60">
        <v>-99.8</v>
      </c>
      <c r="Z36" s="61">
        <v>347815398</v>
      </c>
    </row>
    <row r="37" spans="1:26" ht="13.5">
      <c r="A37" s="57" t="s">
        <v>54</v>
      </c>
      <c r="B37" s="18">
        <v>0</v>
      </c>
      <c r="C37" s="18">
        <v>0</v>
      </c>
      <c r="D37" s="58">
        <v>44027756</v>
      </c>
      <c r="E37" s="59">
        <v>44027756</v>
      </c>
      <c r="F37" s="59">
        <v>45522</v>
      </c>
      <c r="G37" s="59">
        <v>47709</v>
      </c>
      <c r="H37" s="59">
        <v>41123</v>
      </c>
      <c r="I37" s="59">
        <v>41123</v>
      </c>
      <c r="J37" s="59">
        <v>55580</v>
      </c>
      <c r="K37" s="59">
        <v>50313</v>
      </c>
      <c r="L37" s="59">
        <v>57091</v>
      </c>
      <c r="M37" s="59">
        <v>57091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57091</v>
      </c>
      <c r="W37" s="59">
        <v>22013878</v>
      </c>
      <c r="X37" s="59">
        <v>-21956787</v>
      </c>
      <c r="Y37" s="60">
        <v>-99.74</v>
      </c>
      <c r="Z37" s="61">
        <v>44027756</v>
      </c>
    </row>
    <row r="38" spans="1:26" ht="13.5">
      <c r="A38" s="57" t="s">
        <v>55</v>
      </c>
      <c r="B38" s="18">
        <v>0</v>
      </c>
      <c r="C38" s="18">
        <v>0</v>
      </c>
      <c r="D38" s="58">
        <v>37851082</v>
      </c>
      <c r="E38" s="59">
        <v>37851082</v>
      </c>
      <c r="F38" s="59">
        <v>37880</v>
      </c>
      <c r="G38" s="59">
        <v>37965</v>
      </c>
      <c r="H38" s="59">
        <v>37909</v>
      </c>
      <c r="I38" s="59">
        <v>37909</v>
      </c>
      <c r="J38" s="59">
        <v>37887</v>
      </c>
      <c r="K38" s="59">
        <v>37846</v>
      </c>
      <c r="L38" s="59">
        <v>37745</v>
      </c>
      <c r="M38" s="59">
        <v>37745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37745</v>
      </c>
      <c r="W38" s="59">
        <v>18925541</v>
      </c>
      <c r="X38" s="59">
        <v>-18887796</v>
      </c>
      <c r="Y38" s="60">
        <v>-99.8</v>
      </c>
      <c r="Z38" s="61">
        <v>37851082</v>
      </c>
    </row>
    <row r="39" spans="1:26" ht="13.5">
      <c r="A39" s="57" t="s">
        <v>56</v>
      </c>
      <c r="B39" s="18">
        <v>0</v>
      </c>
      <c r="C39" s="18">
        <v>0</v>
      </c>
      <c r="D39" s="58">
        <v>330410736</v>
      </c>
      <c r="E39" s="59">
        <v>330410736</v>
      </c>
      <c r="F39" s="59">
        <v>347136</v>
      </c>
      <c r="G39" s="59">
        <v>334674</v>
      </c>
      <c r="H39" s="59">
        <v>285997</v>
      </c>
      <c r="I39" s="59">
        <v>285997</v>
      </c>
      <c r="J39" s="59">
        <v>278465</v>
      </c>
      <c r="K39" s="59">
        <v>283458</v>
      </c>
      <c r="L39" s="59">
        <v>287717</v>
      </c>
      <c r="M39" s="59">
        <v>287717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287717</v>
      </c>
      <c r="W39" s="59">
        <v>165205368</v>
      </c>
      <c r="X39" s="59">
        <v>-164917651</v>
      </c>
      <c r="Y39" s="60">
        <v>-99.83</v>
      </c>
      <c r="Z39" s="61">
        <v>330410736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47189548</v>
      </c>
      <c r="E42" s="59">
        <v>47189548</v>
      </c>
      <c r="F42" s="59">
        <v>11081390</v>
      </c>
      <c r="G42" s="59">
        <v>-2142117</v>
      </c>
      <c r="H42" s="59">
        <v>-1443870</v>
      </c>
      <c r="I42" s="59">
        <v>7495403</v>
      </c>
      <c r="J42" s="59">
        <v>-196086</v>
      </c>
      <c r="K42" s="59">
        <v>280313</v>
      </c>
      <c r="L42" s="59">
        <v>7414508</v>
      </c>
      <c r="M42" s="59">
        <v>7498735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14994138</v>
      </c>
      <c r="W42" s="59">
        <v>36392395</v>
      </c>
      <c r="X42" s="59">
        <v>-21398257</v>
      </c>
      <c r="Y42" s="60">
        <v>-58.8</v>
      </c>
      <c r="Z42" s="61">
        <v>47189548</v>
      </c>
    </row>
    <row r="43" spans="1:26" ht="13.5">
      <c r="A43" s="57" t="s">
        <v>59</v>
      </c>
      <c r="B43" s="18">
        <v>0</v>
      </c>
      <c r="C43" s="18">
        <v>0</v>
      </c>
      <c r="D43" s="58">
        <v>-44648200</v>
      </c>
      <c r="E43" s="59">
        <v>-44648200</v>
      </c>
      <c r="F43" s="59">
        <v>-758456</v>
      </c>
      <c r="G43" s="59">
        <v>-554629</v>
      </c>
      <c r="H43" s="59">
        <v>-492726</v>
      </c>
      <c r="I43" s="59">
        <v>-1805811</v>
      </c>
      <c r="J43" s="59">
        <v>-263516</v>
      </c>
      <c r="K43" s="59">
        <v>-923739</v>
      </c>
      <c r="L43" s="59">
        <v>-1000662</v>
      </c>
      <c r="M43" s="59">
        <v>-2187917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-3993728</v>
      </c>
      <c r="W43" s="59">
        <v>-22324100</v>
      </c>
      <c r="X43" s="59">
        <v>18330372</v>
      </c>
      <c r="Y43" s="60">
        <v>-82.11</v>
      </c>
      <c r="Z43" s="61">
        <v>-44648200</v>
      </c>
    </row>
    <row r="44" spans="1:26" ht="13.5">
      <c r="A44" s="57" t="s">
        <v>60</v>
      </c>
      <c r="B44" s="18">
        <v>0</v>
      </c>
      <c r="C44" s="18">
        <v>0</v>
      </c>
      <c r="D44" s="58">
        <v>-720000</v>
      </c>
      <c r="E44" s="59">
        <v>-720000</v>
      </c>
      <c r="F44" s="59">
        <v>-60000</v>
      </c>
      <c r="G44" s="59">
        <v>3940000</v>
      </c>
      <c r="H44" s="59">
        <v>-60000</v>
      </c>
      <c r="I44" s="59">
        <v>3820000</v>
      </c>
      <c r="J44" s="59">
        <v>-60000</v>
      </c>
      <c r="K44" s="59">
        <v>-60000</v>
      </c>
      <c r="L44" s="59">
        <v>-60000</v>
      </c>
      <c r="M44" s="59">
        <v>-180000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3640000</v>
      </c>
      <c r="W44" s="59">
        <v>-360000</v>
      </c>
      <c r="X44" s="59">
        <v>4000000</v>
      </c>
      <c r="Y44" s="60">
        <v>-1111.11</v>
      </c>
      <c r="Z44" s="61">
        <v>-720000</v>
      </c>
    </row>
    <row r="45" spans="1:26" ht="13.5">
      <c r="A45" s="69" t="s">
        <v>61</v>
      </c>
      <c r="B45" s="21">
        <v>0</v>
      </c>
      <c r="C45" s="21">
        <v>0</v>
      </c>
      <c r="D45" s="98">
        <v>2381347</v>
      </c>
      <c r="E45" s="99">
        <v>2381347</v>
      </c>
      <c r="F45" s="99">
        <v>11753327</v>
      </c>
      <c r="G45" s="99">
        <v>12996581</v>
      </c>
      <c r="H45" s="99">
        <v>10999985</v>
      </c>
      <c r="I45" s="99">
        <v>10999985</v>
      </c>
      <c r="J45" s="99">
        <v>10480383</v>
      </c>
      <c r="K45" s="99">
        <v>9776957</v>
      </c>
      <c r="L45" s="99">
        <v>16130803</v>
      </c>
      <c r="M45" s="99">
        <v>16130803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16130803</v>
      </c>
      <c r="W45" s="99">
        <v>14268294</v>
      </c>
      <c r="X45" s="99">
        <v>1862509</v>
      </c>
      <c r="Y45" s="100">
        <v>13.05</v>
      </c>
      <c r="Z45" s="101">
        <v>2381347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4088354</v>
      </c>
      <c r="C49" s="51">
        <v>0</v>
      </c>
      <c r="D49" s="128">
        <v>1466431</v>
      </c>
      <c r="E49" s="53">
        <v>1503318</v>
      </c>
      <c r="F49" s="53">
        <v>0</v>
      </c>
      <c r="G49" s="53">
        <v>0</v>
      </c>
      <c r="H49" s="53">
        <v>0</v>
      </c>
      <c r="I49" s="53">
        <v>2677062</v>
      </c>
      <c r="J49" s="53">
        <v>0</v>
      </c>
      <c r="K49" s="53">
        <v>0</v>
      </c>
      <c r="L49" s="53">
        <v>0</v>
      </c>
      <c r="M49" s="53">
        <v>1382101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1379726</v>
      </c>
      <c r="W49" s="53">
        <v>8240978</v>
      </c>
      <c r="X49" s="53">
        <v>47831615</v>
      </c>
      <c r="Y49" s="53">
        <v>68569585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6369463</v>
      </c>
      <c r="C51" s="51">
        <v>0</v>
      </c>
      <c r="D51" s="128">
        <v>3693408</v>
      </c>
      <c r="E51" s="53">
        <v>3628196</v>
      </c>
      <c r="F51" s="53">
        <v>0</v>
      </c>
      <c r="G51" s="53">
        <v>0</v>
      </c>
      <c r="H51" s="53">
        <v>0</v>
      </c>
      <c r="I51" s="53">
        <v>2651730</v>
      </c>
      <c r="J51" s="53">
        <v>0</v>
      </c>
      <c r="K51" s="53">
        <v>0</v>
      </c>
      <c r="L51" s="53">
        <v>0</v>
      </c>
      <c r="M51" s="53">
        <v>1675045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2233393</v>
      </c>
      <c r="W51" s="53">
        <v>3126750</v>
      </c>
      <c r="X51" s="53">
        <v>14765293</v>
      </c>
      <c r="Y51" s="53">
        <v>38143278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80.44599711176053</v>
      </c>
      <c r="E58" s="7">
        <f t="shared" si="6"/>
        <v>80.44599711176053</v>
      </c>
      <c r="F58" s="7">
        <f t="shared" si="6"/>
        <v>71.82387312152743</v>
      </c>
      <c r="G58" s="7">
        <f t="shared" si="6"/>
        <v>86.45364440535795</v>
      </c>
      <c r="H58" s="7">
        <f t="shared" si="6"/>
        <v>90.93478571398046</v>
      </c>
      <c r="I58" s="7">
        <f t="shared" si="6"/>
        <v>81.27329329425937</v>
      </c>
      <c r="J58" s="7">
        <f t="shared" si="6"/>
        <v>112.23383556346316</v>
      </c>
      <c r="K58" s="7">
        <f t="shared" si="6"/>
        <v>89.20138360915676</v>
      </c>
      <c r="L58" s="7">
        <f t="shared" si="6"/>
        <v>85.47242577614601</v>
      </c>
      <c r="M58" s="7">
        <f t="shared" si="6"/>
        <v>95.41783988589495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87.25354428833319</v>
      </c>
      <c r="W58" s="7">
        <f t="shared" si="6"/>
        <v>87.95896166576736</v>
      </c>
      <c r="X58" s="7">
        <f t="shared" si="6"/>
        <v>0</v>
      </c>
      <c r="Y58" s="7">
        <f t="shared" si="6"/>
        <v>0</v>
      </c>
      <c r="Z58" s="8">
        <f t="shared" si="6"/>
        <v>80.44599711176053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79.84103676224991</v>
      </c>
      <c r="E59" s="10">
        <f t="shared" si="7"/>
        <v>79.84103676224991</v>
      </c>
      <c r="F59" s="10">
        <f t="shared" si="7"/>
        <v>16.837472956906826</v>
      </c>
      <c r="G59" s="10">
        <f t="shared" si="7"/>
        <v>315.2087273121435</v>
      </c>
      <c r="H59" s="10">
        <f t="shared" si="7"/>
        <v>111.60702279925896</v>
      </c>
      <c r="I59" s="10">
        <f t="shared" si="7"/>
        <v>71.49435979159759</v>
      </c>
      <c r="J59" s="10">
        <f t="shared" si="7"/>
        <v>76.82638722882926</v>
      </c>
      <c r="K59" s="10">
        <f t="shared" si="7"/>
        <v>74.40984880176896</v>
      </c>
      <c r="L59" s="10">
        <f t="shared" si="7"/>
        <v>68.66960123707644</v>
      </c>
      <c r="M59" s="10">
        <f t="shared" si="7"/>
        <v>73.30194575589155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72.03658322746807</v>
      </c>
      <c r="W59" s="10">
        <f t="shared" si="7"/>
        <v>101.59447674187354</v>
      </c>
      <c r="X59" s="10">
        <f t="shared" si="7"/>
        <v>0</v>
      </c>
      <c r="Y59" s="10">
        <f t="shared" si="7"/>
        <v>0</v>
      </c>
      <c r="Z59" s="11">
        <f t="shared" si="7"/>
        <v>79.84103676224991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82.41064258373598</v>
      </c>
      <c r="E60" s="13">
        <f t="shared" si="7"/>
        <v>82.41064258373598</v>
      </c>
      <c r="F60" s="13">
        <f t="shared" si="7"/>
        <v>123.67344082837486</v>
      </c>
      <c r="G60" s="13">
        <f t="shared" si="7"/>
        <v>51.70625567542751</v>
      </c>
      <c r="H60" s="13">
        <f t="shared" si="7"/>
        <v>87.60616504935386</v>
      </c>
      <c r="I60" s="13">
        <f t="shared" si="7"/>
        <v>86.83148430068573</v>
      </c>
      <c r="J60" s="13">
        <f t="shared" si="7"/>
        <v>119.08329062764804</v>
      </c>
      <c r="K60" s="13">
        <f t="shared" si="7"/>
        <v>91.96941962823006</v>
      </c>
      <c r="L60" s="13">
        <f t="shared" si="7"/>
        <v>88.54637726911812</v>
      </c>
      <c r="M60" s="13">
        <f t="shared" si="7"/>
        <v>99.5699491257623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92.73717341316473</v>
      </c>
      <c r="W60" s="13">
        <f t="shared" si="7"/>
        <v>86.54946978260062</v>
      </c>
      <c r="X60" s="13">
        <f t="shared" si="7"/>
        <v>0</v>
      </c>
      <c r="Y60" s="13">
        <f t="shared" si="7"/>
        <v>0</v>
      </c>
      <c r="Z60" s="14">
        <f t="shared" si="7"/>
        <v>82.41064258373598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96.9857359195613</v>
      </c>
      <c r="E61" s="13">
        <f t="shared" si="7"/>
        <v>96.9857359195613</v>
      </c>
      <c r="F61" s="13">
        <f t="shared" si="7"/>
        <v>137.60776642092884</v>
      </c>
      <c r="G61" s="13">
        <f t="shared" si="7"/>
        <v>51.9060991657434</v>
      </c>
      <c r="H61" s="13">
        <f t="shared" si="7"/>
        <v>92.97780121125881</v>
      </c>
      <c r="I61" s="13">
        <f t="shared" si="7"/>
        <v>92.99941955504958</v>
      </c>
      <c r="J61" s="13">
        <f t="shared" si="7"/>
        <v>145.8723866542031</v>
      </c>
      <c r="K61" s="13">
        <f t="shared" si="7"/>
        <v>109.01616871806613</v>
      </c>
      <c r="L61" s="13">
        <f t="shared" si="7"/>
        <v>100.47815836960324</v>
      </c>
      <c r="M61" s="13">
        <f t="shared" si="7"/>
        <v>118.20528218834983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104.067579646517</v>
      </c>
      <c r="W61" s="13">
        <f t="shared" si="7"/>
        <v>102.32217658739053</v>
      </c>
      <c r="X61" s="13">
        <f t="shared" si="7"/>
        <v>0</v>
      </c>
      <c r="Y61" s="13">
        <f t="shared" si="7"/>
        <v>0</v>
      </c>
      <c r="Z61" s="14">
        <f t="shared" si="7"/>
        <v>96.9857359195613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60.43190707357423</v>
      </c>
      <c r="E62" s="13">
        <f t="shared" si="7"/>
        <v>60.43190707357423</v>
      </c>
      <c r="F62" s="13">
        <f t="shared" si="7"/>
        <v>123.28944207882957</v>
      </c>
      <c r="G62" s="13">
        <f t="shared" si="7"/>
        <v>52.893598944180134</v>
      </c>
      <c r="H62" s="13">
        <f t="shared" si="7"/>
        <v>93.84280200569661</v>
      </c>
      <c r="I62" s="13">
        <f t="shared" si="7"/>
        <v>88.90021112484851</v>
      </c>
      <c r="J62" s="13">
        <f t="shared" si="7"/>
        <v>78.82838211507239</v>
      </c>
      <c r="K62" s="13">
        <f t="shared" si="7"/>
        <v>65.12045860689553</v>
      </c>
      <c r="L62" s="13">
        <f t="shared" si="7"/>
        <v>71.89125297598261</v>
      </c>
      <c r="M62" s="13">
        <f t="shared" si="7"/>
        <v>71.34532000484822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79.51087233408607</v>
      </c>
      <c r="W62" s="13">
        <f t="shared" si="7"/>
        <v>56.8518137545525</v>
      </c>
      <c r="X62" s="13">
        <f t="shared" si="7"/>
        <v>0</v>
      </c>
      <c r="Y62" s="13">
        <f t="shared" si="7"/>
        <v>0</v>
      </c>
      <c r="Z62" s="14">
        <f t="shared" si="7"/>
        <v>60.43190707357423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57.42336918484238</v>
      </c>
      <c r="E63" s="13">
        <f t="shared" si="7"/>
        <v>57.42336918484238</v>
      </c>
      <c r="F63" s="13">
        <f t="shared" si="7"/>
        <v>70.77158250937731</v>
      </c>
      <c r="G63" s="13">
        <f t="shared" si="7"/>
        <v>46.140380126708905</v>
      </c>
      <c r="H63" s="13">
        <f t="shared" si="7"/>
        <v>63.65404863374279</v>
      </c>
      <c r="I63" s="13">
        <f t="shared" si="7"/>
        <v>60.13267844613127</v>
      </c>
      <c r="J63" s="13">
        <f t="shared" si="7"/>
        <v>64.47262083967043</v>
      </c>
      <c r="K63" s="13">
        <f t="shared" si="7"/>
        <v>72.3151602999327</v>
      </c>
      <c r="L63" s="13">
        <f t="shared" si="7"/>
        <v>66.28264903804589</v>
      </c>
      <c r="M63" s="13">
        <f t="shared" si="7"/>
        <v>67.67072227766285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63.81619676622724</v>
      </c>
      <c r="W63" s="13">
        <f t="shared" si="7"/>
        <v>66.98478379795147</v>
      </c>
      <c r="X63" s="13">
        <f t="shared" si="7"/>
        <v>0</v>
      </c>
      <c r="Y63" s="13">
        <f t="shared" si="7"/>
        <v>0</v>
      </c>
      <c r="Z63" s="14">
        <f t="shared" si="7"/>
        <v>57.42336918484238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55.73604336446134</v>
      </c>
      <c r="E64" s="13">
        <f t="shared" si="7"/>
        <v>55.73604336446134</v>
      </c>
      <c r="F64" s="13">
        <f t="shared" si="7"/>
        <v>64.65807700677617</v>
      </c>
      <c r="G64" s="13">
        <f t="shared" si="7"/>
        <v>53.33276354899671</v>
      </c>
      <c r="H64" s="13">
        <f t="shared" si="7"/>
        <v>48.864119747983466</v>
      </c>
      <c r="I64" s="13">
        <f t="shared" si="7"/>
        <v>55.77817873485419</v>
      </c>
      <c r="J64" s="13">
        <f t="shared" si="7"/>
        <v>64.30102314699826</v>
      </c>
      <c r="K64" s="13">
        <f t="shared" si="7"/>
        <v>62.21210258247597</v>
      </c>
      <c r="L64" s="13">
        <f t="shared" si="7"/>
        <v>58.26951423371789</v>
      </c>
      <c r="M64" s="13">
        <f t="shared" si="7"/>
        <v>61.62125582397275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58.62103741886153</v>
      </c>
      <c r="W64" s="13">
        <f t="shared" si="7"/>
        <v>60.7420072735168</v>
      </c>
      <c r="X64" s="13">
        <f t="shared" si="7"/>
        <v>0</v>
      </c>
      <c r="Y64" s="13">
        <f t="shared" si="7"/>
        <v>0</v>
      </c>
      <c r="Z64" s="14">
        <f t="shared" si="7"/>
        <v>55.73604336446134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55.07122314583286</v>
      </c>
      <c r="E66" s="16">
        <f t="shared" si="7"/>
        <v>55.07122314583286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56.317975796786726</v>
      </c>
      <c r="X66" s="16">
        <f t="shared" si="7"/>
        <v>0</v>
      </c>
      <c r="Y66" s="16">
        <f t="shared" si="7"/>
        <v>0</v>
      </c>
      <c r="Z66" s="17">
        <f t="shared" si="7"/>
        <v>55.07122314583286</v>
      </c>
    </row>
    <row r="67" spans="1:26" ht="13.5" hidden="1">
      <c r="A67" s="40" t="s">
        <v>119</v>
      </c>
      <c r="B67" s="23"/>
      <c r="C67" s="23"/>
      <c r="D67" s="24">
        <v>100434193</v>
      </c>
      <c r="E67" s="25">
        <v>100434193</v>
      </c>
      <c r="F67" s="25">
        <v>12190689</v>
      </c>
      <c r="G67" s="25">
        <v>7835613</v>
      </c>
      <c r="H67" s="25">
        <v>7721759</v>
      </c>
      <c r="I67" s="25">
        <v>27748061</v>
      </c>
      <c r="J67" s="25">
        <v>6606865</v>
      </c>
      <c r="K67" s="25">
        <v>6793537</v>
      </c>
      <c r="L67" s="25">
        <v>6924728</v>
      </c>
      <c r="M67" s="25">
        <v>20325130</v>
      </c>
      <c r="N67" s="25"/>
      <c r="O67" s="25"/>
      <c r="P67" s="25"/>
      <c r="Q67" s="25"/>
      <c r="R67" s="25"/>
      <c r="S67" s="25"/>
      <c r="T67" s="25"/>
      <c r="U67" s="25"/>
      <c r="V67" s="25">
        <v>48073191</v>
      </c>
      <c r="W67" s="25">
        <v>50217048</v>
      </c>
      <c r="X67" s="25"/>
      <c r="Y67" s="24"/>
      <c r="Z67" s="26">
        <v>100434193</v>
      </c>
    </row>
    <row r="68" spans="1:26" ht="13.5" hidden="1">
      <c r="A68" s="36" t="s">
        <v>31</v>
      </c>
      <c r="B68" s="18"/>
      <c r="C68" s="18"/>
      <c r="D68" s="19">
        <v>20113078</v>
      </c>
      <c r="E68" s="20">
        <v>20113078</v>
      </c>
      <c r="F68" s="20">
        <v>5393244</v>
      </c>
      <c r="G68" s="20">
        <v>1033262</v>
      </c>
      <c r="H68" s="20">
        <v>1070912</v>
      </c>
      <c r="I68" s="20">
        <v>7497418</v>
      </c>
      <c r="J68" s="20">
        <v>1070912</v>
      </c>
      <c r="K68" s="20">
        <v>1070912</v>
      </c>
      <c r="L68" s="20">
        <v>1070912</v>
      </c>
      <c r="M68" s="20">
        <v>3212736</v>
      </c>
      <c r="N68" s="20"/>
      <c r="O68" s="20"/>
      <c r="P68" s="20"/>
      <c r="Q68" s="20"/>
      <c r="R68" s="20"/>
      <c r="S68" s="20"/>
      <c r="T68" s="20"/>
      <c r="U68" s="20"/>
      <c r="V68" s="20">
        <v>10710154</v>
      </c>
      <c r="W68" s="20">
        <v>10056528</v>
      </c>
      <c r="X68" s="20"/>
      <c r="Y68" s="19"/>
      <c r="Z68" s="22">
        <v>20113078</v>
      </c>
    </row>
    <row r="69" spans="1:26" ht="13.5" hidden="1">
      <c r="A69" s="37" t="s">
        <v>32</v>
      </c>
      <c r="B69" s="18"/>
      <c r="C69" s="18"/>
      <c r="D69" s="19">
        <v>74994195</v>
      </c>
      <c r="E69" s="20">
        <v>74994195</v>
      </c>
      <c r="F69" s="20">
        <v>6345533</v>
      </c>
      <c r="G69" s="20">
        <v>6802351</v>
      </c>
      <c r="H69" s="20">
        <v>6650847</v>
      </c>
      <c r="I69" s="20">
        <v>19798731</v>
      </c>
      <c r="J69" s="20">
        <v>5535953</v>
      </c>
      <c r="K69" s="20">
        <v>5722625</v>
      </c>
      <c r="L69" s="20">
        <v>5853816</v>
      </c>
      <c r="M69" s="20">
        <v>17112394</v>
      </c>
      <c r="N69" s="20"/>
      <c r="O69" s="20"/>
      <c r="P69" s="20"/>
      <c r="Q69" s="20"/>
      <c r="R69" s="20"/>
      <c r="S69" s="20"/>
      <c r="T69" s="20"/>
      <c r="U69" s="20"/>
      <c r="V69" s="20">
        <v>36911125</v>
      </c>
      <c r="W69" s="20">
        <v>37497072</v>
      </c>
      <c r="X69" s="20"/>
      <c r="Y69" s="19"/>
      <c r="Z69" s="22">
        <v>74994195</v>
      </c>
    </row>
    <row r="70" spans="1:26" ht="13.5" hidden="1">
      <c r="A70" s="38" t="s">
        <v>113</v>
      </c>
      <c r="B70" s="18"/>
      <c r="C70" s="18"/>
      <c r="D70" s="19">
        <v>46578467</v>
      </c>
      <c r="E70" s="20">
        <v>46578467</v>
      </c>
      <c r="F70" s="20">
        <v>4351657</v>
      </c>
      <c r="G70" s="20">
        <v>4721449</v>
      </c>
      <c r="H70" s="20">
        <v>4635343</v>
      </c>
      <c r="I70" s="20">
        <v>13708449</v>
      </c>
      <c r="J70" s="20">
        <v>3542059</v>
      </c>
      <c r="K70" s="20">
        <v>3450490</v>
      </c>
      <c r="L70" s="20">
        <v>3739556</v>
      </c>
      <c r="M70" s="20">
        <v>10732105</v>
      </c>
      <c r="N70" s="20"/>
      <c r="O70" s="20"/>
      <c r="P70" s="20"/>
      <c r="Q70" s="20"/>
      <c r="R70" s="20"/>
      <c r="S70" s="20"/>
      <c r="T70" s="20"/>
      <c r="U70" s="20"/>
      <c r="V70" s="20">
        <v>24440554</v>
      </c>
      <c r="W70" s="20">
        <v>23289228</v>
      </c>
      <c r="X70" s="20"/>
      <c r="Y70" s="19"/>
      <c r="Z70" s="22">
        <v>46578467</v>
      </c>
    </row>
    <row r="71" spans="1:26" ht="13.5" hidden="1">
      <c r="A71" s="38" t="s">
        <v>114</v>
      </c>
      <c r="B71" s="18"/>
      <c r="C71" s="18"/>
      <c r="D71" s="19">
        <v>13824270</v>
      </c>
      <c r="E71" s="20">
        <v>13824270</v>
      </c>
      <c r="F71" s="20">
        <v>915900</v>
      </c>
      <c r="G71" s="20">
        <v>1014567</v>
      </c>
      <c r="H71" s="20">
        <v>1018499</v>
      </c>
      <c r="I71" s="20">
        <v>2948966</v>
      </c>
      <c r="J71" s="20">
        <v>981139</v>
      </c>
      <c r="K71" s="20">
        <v>1278655</v>
      </c>
      <c r="L71" s="20">
        <v>1131139</v>
      </c>
      <c r="M71" s="20">
        <v>3390933</v>
      </c>
      <c r="N71" s="20"/>
      <c r="O71" s="20"/>
      <c r="P71" s="20"/>
      <c r="Q71" s="20"/>
      <c r="R71" s="20"/>
      <c r="S71" s="20"/>
      <c r="T71" s="20"/>
      <c r="U71" s="20"/>
      <c r="V71" s="20">
        <v>6339899</v>
      </c>
      <c r="W71" s="20">
        <v>6912126</v>
      </c>
      <c r="X71" s="20"/>
      <c r="Y71" s="19"/>
      <c r="Z71" s="22">
        <v>13824270</v>
      </c>
    </row>
    <row r="72" spans="1:26" ht="13.5" hidden="1">
      <c r="A72" s="38" t="s">
        <v>115</v>
      </c>
      <c r="B72" s="18"/>
      <c r="C72" s="18"/>
      <c r="D72" s="19">
        <v>8401320</v>
      </c>
      <c r="E72" s="20">
        <v>8401320</v>
      </c>
      <c r="F72" s="20">
        <v>544932</v>
      </c>
      <c r="G72" s="20">
        <v>539820</v>
      </c>
      <c r="H72" s="20">
        <v>498625</v>
      </c>
      <c r="I72" s="20">
        <v>1583377</v>
      </c>
      <c r="J72" s="20">
        <v>513511</v>
      </c>
      <c r="K72" s="20">
        <v>502246</v>
      </c>
      <c r="L72" s="20">
        <v>497373</v>
      </c>
      <c r="M72" s="20">
        <v>1513130</v>
      </c>
      <c r="N72" s="20"/>
      <c r="O72" s="20"/>
      <c r="P72" s="20"/>
      <c r="Q72" s="20"/>
      <c r="R72" s="20"/>
      <c r="S72" s="20"/>
      <c r="T72" s="20"/>
      <c r="U72" s="20"/>
      <c r="V72" s="20">
        <v>3096507</v>
      </c>
      <c r="W72" s="20">
        <v>4200654</v>
      </c>
      <c r="X72" s="20"/>
      <c r="Y72" s="19"/>
      <c r="Z72" s="22">
        <v>8401320</v>
      </c>
    </row>
    <row r="73" spans="1:26" ht="13.5" hidden="1">
      <c r="A73" s="38" t="s">
        <v>116</v>
      </c>
      <c r="B73" s="18"/>
      <c r="C73" s="18"/>
      <c r="D73" s="19">
        <v>6190138</v>
      </c>
      <c r="E73" s="20">
        <v>6190138</v>
      </c>
      <c r="F73" s="20">
        <v>533044</v>
      </c>
      <c r="G73" s="20">
        <v>526515</v>
      </c>
      <c r="H73" s="20">
        <v>498380</v>
      </c>
      <c r="I73" s="20">
        <v>1557939</v>
      </c>
      <c r="J73" s="20">
        <v>499244</v>
      </c>
      <c r="K73" s="20">
        <v>491234</v>
      </c>
      <c r="L73" s="20">
        <v>485748</v>
      </c>
      <c r="M73" s="20">
        <v>1476226</v>
      </c>
      <c r="N73" s="20"/>
      <c r="O73" s="20"/>
      <c r="P73" s="20"/>
      <c r="Q73" s="20"/>
      <c r="R73" s="20"/>
      <c r="S73" s="20"/>
      <c r="T73" s="20"/>
      <c r="U73" s="20"/>
      <c r="V73" s="20">
        <v>3034165</v>
      </c>
      <c r="W73" s="20">
        <v>3095064</v>
      </c>
      <c r="X73" s="20"/>
      <c r="Y73" s="19"/>
      <c r="Z73" s="22">
        <v>6190138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>
        <v>5326920</v>
      </c>
      <c r="E75" s="29">
        <v>5326920</v>
      </c>
      <c r="F75" s="29">
        <v>451912</v>
      </c>
      <c r="G75" s="29"/>
      <c r="H75" s="29"/>
      <c r="I75" s="29">
        <v>451912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451912</v>
      </c>
      <c r="W75" s="29">
        <v>2663448</v>
      </c>
      <c r="X75" s="29"/>
      <c r="Y75" s="28"/>
      <c r="Z75" s="30">
        <v>5326920</v>
      </c>
    </row>
    <row r="76" spans="1:26" ht="13.5" hidden="1">
      <c r="A76" s="41" t="s">
        <v>120</v>
      </c>
      <c r="B76" s="31"/>
      <c r="C76" s="31"/>
      <c r="D76" s="32">
        <v>80795288</v>
      </c>
      <c r="E76" s="33">
        <v>80795288</v>
      </c>
      <c r="F76" s="33">
        <v>8755825</v>
      </c>
      <c r="G76" s="33">
        <v>6774173</v>
      </c>
      <c r="H76" s="33">
        <v>7021765</v>
      </c>
      <c r="I76" s="33">
        <v>22551763</v>
      </c>
      <c r="J76" s="33">
        <v>7415138</v>
      </c>
      <c r="K76" s="33">
        <v>6059929</v>
      </c>
      <c r="L76" s="33">
        <v>5918733</v>
      </c>
      <c r="M76" s="33">
        <v>19393800</v>
      </c>
      <c r="N76" s="33"/>
      <c r="O76" s="33"/>
      <c r="P76" s="33"/>
      <c r="Q76" s="33"/>
      <c r="R76" s="33"/>
      <c r="S76" s="33"/>
      <c r="T76" s="33"/>
      <c r="U76" s="33"/>
      <c r="V76" s="33">
        <v>41945563</v>
      </c>
      <c r="W76" s="33">
        <v>44170394</v>
      </c>
      <c r="X76" s="33"/>
      <c r="Y76" s="32"/>
      <c r="Z76" s="34">
        <v>80795288</v>
      </c>
    </row>
    <row r="77" spans="1:26" ht="13.5" hidden="1">
      <c r="A77" s="36" t="s">
        <v>31</v>
      </c>
      <c r="B77" s="18"/>
      <c r="C77" s="18"/>
      <c r="D77" s="19">
        <v>16058490</v>
      </c>
      <c r="E77" s="20">
        <v>16058490</v>
      </c>
      <c r="F77" s="20">
        <v>908086</v>
      </c>
      <c r="G77" s="20">
        <v>3256932</v>
      </c>
      <c r="H77" s="20">
        <v>1195213</v>
      </c>
      <c r="I77" s="20">
        <v>5360231</v>
      </c>
      <c r="J77" s="20">
        <v>822743</v>
      </c>
      <c r="K77" s="20">
        <v>796864</v>
      </c>
      <c r="L77" s="20">
        <v>735391</v>
      </c>
      <c r="M77" s="20">
        <v>2354998</v>
      </c>
      <c r="N77" s="20"/>
      <c r="O77" s="20"/>
      <c r="P77" s="20"/>
      <c r="Q77" s="20"/>
      <c r="R77" s="20"/>
      <c r="S77" s="20"/>
      <c r="T77" s="20"/>
      <c r="U77" s="20"/>
      <c r="V77" s="20">
        <v>7715229</v>
      </c>
      <c r="W77" s="20">
        <v>10216877</v>
      </c>
      <c r="X77" s="20"/>
      <c r="Y77" s="19"/>
      <c r="Z77" s="22">
        <v>16058490</v>
      </c>
    </row>
    <row r="78" spans="1:26" ht="13.5" hidden="1">
      <c r="A78" s="37" t="s">
        <v>32</v>
      </c>
      <c r="B78" s="18"/>
      <c r="C78" s="18"/>
      <c r="D78" s="19">
        <v>61803198</v>
      </c>
      <c r="E78" s="20">
        <v>61803198</v>
      </c>
      <c r="F78" s="20">
        <v>7847739</v>
      </c>
      <c r="G78" s="20">
        <v>3517241</v>
      </c>
      <c r="H78" s="20">
        <v>5826552</v>
      </c>
      <c r="I78" s="20">
        <v>17191532</v>
      </c>
      <c r="J78" s="20">
        <v>6592395</v>
      </c>
      <c r="K78" s="20">
        <v>5263065</v>
      </c>
      <c r="L78" s="20">
        <v>5183342</v>
      </c>
      <c r="M78" s="20">
        <v>17038802</v>
      </c>
      <c r="N78" s="20"/>
      <c r="O78" s="20"/>
      <c r="P78" s="20"/>
      <c r="Q78" s="20"/>
      <c r="R78" s="20"/>
      <c r="S78" s="20"/>
      <c r="T78" s="20"/>
      <c r="U78" s="20"/>
      <c r="V78" s="20">
        <v>34230334</v>
      </c>
      <c r="W78" s="20">
        <v>32453517</v>
      </c>
      <c r="X78" s="20"/>
      <c r="Y78" s="19"/>
      <c r="Z78" s="22">
        <v>61803198</v>
      </c>
    </row>
    <row r="79" spans="1:26" ht="13.5" hidden="1">
      <c r="A79" s="38" t="s">
        <v>113</v>
      </c>
      <c r="B79" s="18"/>
      <c r="C79" s="18"/>
      <c r="D79" s="19">
        <v>45174469</v>
      </c>
      <c r="E79" s="20">
        <v>45174469</v>
      </c>
      <c r="F79" s="20">
        <v>5988218</v>
      </c>
      <c r="G79" s="20">
        <v>2450720</v>
      </c>
      <c r="H79" s="20">
        <v>4309840</v>
      </c>
      <c r="I79" s="20">
        <v>12748778</v>
      </c>
      <c r="J79" s="20">
        <v>5166886</v>
      </c>
      <c r="K79" s="20">
        <v>3761592</v>
      </c>
      <c r="L79" s="20">
        <v>3757437</v>
      </c>
      <c r="M79" s="20">
        <v>12685915</v>
      </c>
      <c r="N79" s="20"/>
      <c r="O79" s="20"/>
      <c r="P79" s="20"/>
      <c r="Q79" s="20"/>
      <c r="R79" s="20"/>
      <c r="S79" s="20"/>
      <c r="T79" s="20"/>
      <c r="U79" s="20"/>
      <c r="V79" s="20">
        <v>25434693</v>
      </c>
      <c r="W79" s="20">
        <v>23830045</v>
      </c>
      <c r="X79" s="20"/>
      <c r="Y79" s="19"/>
      <c r="Z79" s="22">
        <v>45174469</v>
      </c>
    </row>
    <row r="80" spans="1:26" ht="13.5" hidden="1">
      <c r="A80" s="38" t="s">
        <v>114</v>
      </c>
      <c r="B80" s="18"/>
      <c r="C80" s="18"/>
      <c r="D80" s="19">
        <v>8354270</v>
      </c>
      <c r="E80" s="20">
        <v>8354270</v>
      </c>
      <c r="F80" s="20">
        <v>1129208</v>
      </c>
      <c r="G80" s="20">
        <v>536641</v>
      </c>
      <c r="H80" s="20">
        <v>955788</v>
      </c>
      <c r="I80" s="20">
        <v>2621637</v>
      </c>
      <c r="J80" s="20">
        <v>773416</v>
      </c>
      <c r="K80" s="20">
        <v>832666</v>
      </c>
      <c r="L80" s="20">
        <v>813190</v>
      </c>
      <c r="M80" s="20">
        <v>2419272</v>
      </c>
      <c r="N80" s="20"/>
      <c r="O80" s="20"/>
      <c r="P80" s="20"/>
      <c r="Q80" s="20"/>
      <c r="R80" s="20"/>
      <c r="S80" s="20"/>
      <c r="T80" s="20"/>
      <c r="U80" s="20"/>
      <c r="V80" s="20">
        <v>5040909</v>
      </c>
      <c r="W80" s="20">
        <v>3929669</v>
      </c>
      <c r="X80" s="20"/>
      <c r="Y80" s="19"/>
      <c r="Z80" s="22">
        <v>8354270</v>
      </c>
    </row>
    <row r="81" spans="1:26" ht="13.5" hidden="1">
      <c r="A81" s="38" t="s">
        <v>115</v>
      </c>
      <c r="B81" s="18"/>
      <c r="C81" s="18"/>
      <c r="D81" s="19">
        <v>4824321</v>
      </c>
      <c r="E81" s="20">
        <v>4824321</v>
      </c>
      <c r="F81" s="20">
        <v>385657</v>
      </c>
      <c r="G81" s="20">
        <v>249075</v>
      </c>
      <c r="H81" s="20">
        <v>317395</v>
      </c>
      <c r="I81" s="20">
        <v>952127</v>
      </c>
      <c r="J81" s="20">
        <v>331074</v>
      </c>
      <c r="K81" s="20">
        <v>363200</v>
      </c>
      <c r="L81" s="20">
        <v>329672</v>
      </c>
      <c r="M81" s="20">
        <v>1023946</v>
      </c>
      <c r="N81" s="20"/>
      <c r="O81" s="20"/>
      <c r="P81" s="20"/>
      <c r="Q81" s="20"/>
      <c r="R81" s="20"/>
      <c r="S81" s="20"/>
      <c r="T81" s="20"/>
      <c r="U81" s="20"/>
      <c r="V81" s="20">
        <v>1976073</v>
      </c>
      <c r="W81" s="20">
        <v>2813799</v>
      </c>
      <c r="X81" s="20"/>
      <c r="Y81" s="19"/>
      <c r="Z81" s="22">
        <v>4824321</v>
      </c>
    </row>
    <row r="82" spans="1:26" ht="13.5" hidden="1">
      <c r="A82" s="38" t="s">
        <v>116</v>
      </c>
      <c r="B82" s="18"/>
      <c r="C82" s="18"/>
      <c r="D82" s="19">
        <v>3450138</v>
      </c>
      <c r="E82" s="20">
        <v>3450138</v>
      </c>
      <c r="F82" s="20">
        <v>344656</v>
      </c>
      <c r="G82" s="20">
        <v>280805</v>
      </c>
      <c r="H82" s="20">
        <v>243529</v>
      </c>
      <c r="I82" s="20">
        <v>868990</v>
      </c>
      <c r="J82" s="20">
        <v>321019</v>
      </c>
      <c r="K82" s="20">
        <v>305607</v>
      </c>
      <c r="L82" s="20">
        <v>283043</v>
      </c>
      <c r="M82" s="20">
        <v>909669</v>
      </c>
      <c r="N82" s="20"/>
      <c r="O82" s="20"/>
      <c r="P82" s="20"/>
      <c r="Q82" s="20"/>
      <c r="R82" s="20"/>
      <c r="S82" s="20"/>
      <c r="T82" s="20"/>
      <c r="U82" s="20"/>
      <c r="V82" s="20">
        <v>1778659</v>
      </c>
      <c r="W82" s="20">
        <v>1880004</v>
      </c>
      <c r="X82" s="20"/>
      <c r="Y82" s="19"/>
      <c r="Z82" s="22">
        <v>3450138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>
        <v>2933600</v>
      </c>
      <c r="E84" s="29">
        <v>2933600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1500000</v>
      </c>
      <c r="X84" s="29"/>
      <c r="Y84" s="28"/>
      <c r="Z84" s="30">
        <v>2933600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78148577</v>
      </c>
      <c r="C5" s="18">
        <v>0</v>
      </c>
      <c r="D5" s="58">
        <v>84864620</v>
      </c>
      <c r="E5" s="59">
        <v>84864620</v>
      </c>
      <c r="F5" s="59">
        <v>87268598</v>
      </c>
      <c r="G5" s="59">
        <v>-382678</v>
      </c>
      <c r="H5" s="59">
        <v>-144829</v>
      </c>
      <c r="I5" s="59">
        <v>86741091</v>
      </c>
      <c r="J5" s="59">
        <v>-107196</v>
      </c>
      <c r="K5" s="59">
        <v>-303972</v>
      </c>
      <c r="L5" s="59">
        <v>607740</v>
      </c>
      <c r="M5" s="59">
        <v>196572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86937663</v>
      </c>
      <c r="W5" s="59">
        <v>80218216</v>
      </c>
      <c r="X5" s="59">
        <v>6719447</v>
      </c>
      <c r="Y5" s="60">
        <v>8.38</v>
      </c>
      <c r="Z5" s="61">
        <v>84864620</v>
      </c>
    </row>
    <row r="6" spans="1:26" ht="13.5">
      <c r="A6" s="57" t="s">
        <v>32</v>
      </c>
      <c r="B6" s="18">
        <v>201488589</v>
      </c>
      <c r="C6" s="18">
        <v>0</v>
      </c>
      <c r="D6" s="58">
        <v>213928430</v>
      </c>
      <c r="E6" s="59">
        <v>213928430</v>
      </c>
      <c r="F6" s="59">
        <v>31104554</v>
      </c>
      <c r="G6" s="59">
        <v>16893453</v>
      </c>
      <c r="H6" s="59">
        <v>13858104</v>
      </c>
      <c r="I6" s="59">
        <v>61856111</v>
      </c>
      <c r="J6" s="59">
        <v>10907847</v>
      </c>
      <c r="K6" s="59">
        <v>18113257</v>
      </c>
      <c r="L6" s="59">
        <v>15975577</v>
      </c>
      <c r="M6" s="59">
        <v>44996681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106852792</v>
      </c>
      <c r="W6" s="59">
        <v>112155338</v>
      </c>
      <c r="X6" s="59">
        <v>-5302546</v>
      </c>
      <c r="Y6" s="60">
        <v>-4.73</v>
      </c>
      <c r="Z6" s="61">
        <v>213928430</v>
      </c>
    </row>
    <row r="7" spans="1:26" ht="13.5">
      <c r="A7" s="57" t="s">
        <v>33</v>
      </c>
      <c r="B7" s="18">
        <v>17958842</v>
      </c>
      <c r="C7" s="18">
        <v>0</v>
      </c>
      <c r="D7" s="58">
        <v>5528100</v>
      </c>
      <c r="E7" s="59">
        <v>5528100</v>
      </c>
      <c r="F7" s="59">
        <v>1352958</v>
      </c>
      <c r="G7" s="59">
        <v>1064677</v>
      </c>
      <c r="H7" s="59">
        <v>1352405</v>
      </c>
      <c r="I7" s="59">
        <v>3770040</v>
      </c>
      <c r="J7" s="59">
        <v>-3617092</v>
      </c>
      <c r="K7" s="59">
        <v>1587203</v>
      </c>
      <c r="L7" s="59">
        <v>1013447</v>
      </c>
      <c r="M7" s="59">
        <v>-1016442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2753598</v>
      </c>
      <c r="W7" s="59">
        <v>2664200</v>
      </c>
      <c r="X7" s="59">
        <v>89398</v>
      </c>
      <c r="Y7" s="60">
        <v>3.36</v>
      </c>
      <c r="Z7" s="61">
        <v>5528100</v>
      </c>
    </row>
    <row r="8" spans="1:26" ht="13.5">
      <c r="A8" s="57" t="s">
        <v>34</v>
      </c>
      <c r="B8" s="18">
        <v>60345576</v>
      </c>
      <c r="C8" s="18">
        <v>0</v>
      </c>
      <c r="D8" s="58">
        <v>55750900</v>
      </c>
      <c r="E8" s="59">
        <v>58953117</v>
      </c>
      <c r="F8" s="59">
        <v>17045000</v>
      </c>
      <c r="G8" s="59">
        <v>0</v>
      </c>
      <c r="H8" s="59">
        <v>2160690</v>
      </c>
      <c r="I8" s="59">
        <v>19205690</v>
      </c>
      <c r="J8" s="59">
        <v>1299716</v>
      </c>
      <c r="K8" s="59">
        <v>1205369</v>
      </c>
      <c r="L8" s="59">
        <v>13628000</v>
      </c>
      <c r="M8" s="59">
        <v>16133085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35338775</v>
      </c>
      <c r="W8" s="59">
        <v>36488994</v>
      </c>
      <c r="X8" s="59">
        <v>-1150219</v>
      </c>
      <c r="Y8" s="60">
        <v>-3.15</v>
      </c>
      <c r="Z8" s="61">
        <v>58953117</v>
      </c>
    </row>
    <row r="9" spans="1:26" ht="13.5">
      <c r="A9" s="57" t="s">
        <v>35</v>
      </c>
      <c r="B9" s="18">
        <v>66852065</v>
      </c>
      <c r="C9" s="18">
        <v>0</v>
      </c>
      <c r="D9" s="58">
        <v>93210232</v>
      </c>
      <c r="E9" s="59">
        <v>93210232</v>
      </c>
      <c r="F9" s="59">
        <v>2327538</v>
      </c>
      <c r="G9" s="59">
        <v>2439635</v>
      </c>
      <c r="H9" s="59">
        <v>3429943</v>
      </c>
      <c r="I9" s="59">
        <v>8197116</v>
      </c>
      <c r="J9" s="59">
        <v>3098183</v>
      </c>
      <c r="K9" s="59">
        <v>4498692</v>
      </c>
      <c r="L9" s="59">
        <v>2563437</v>
      </c>
      <c r="M9" s="59">
        <v>10160312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18357428</v>
      </c>
      <c r="W9" s="59">
        <v>48067799</v>
      </c>
      <c r="X9" s="59">
        <v>-29710371</v>
      </c>
      <c r="Y9" s="60">
        <v>-61.81</v>
      </c>
      <c r="Z9" s="61">
        <v>93210232</v>
      </c>
    </row>
    <row r="10" spans="1:26" ht="25.5">
      <c r="A10" s="62" t="s">
        <v>105</v>
      </c>
      <c r="B10" s="63">
        <f>SUM(B5:B9)</f>
        <v>424793649</v>
      </c>
      <c r="C10" s="63">
        <f>SUM(C5:C9)</f>
        <v>0</v>
      </c>
      <c r="D10" s="64">
        <f aca="true" t="shared" si="0" ref="D10:Z10">SUM(D5:D9)</f>
        <v>453282282</v>
      </c>
      <c r="E10" s="65">
        <f t="shared" si="0"/>
        <v>456484499</v>
      </c>
      <c r="F10" s="65">
        <f t="shared" si="0"/>
        <v>139098648</v>
      </c>
      <c r="G10" s="65">
        <f t="shared" si="0"/>
        <v>20015087</v>
      </c>
      <c r="H10" s="65">
        <f t="shared" si="0"/>
        <v>20656313</v>
      </c>
      <c r="I10" s="65">
        <f t="shared" si="0"/>
        <v>179770048</v>
      </c>
      <c r="J10" s="65">
        <f t="shared" si="0"/>
        <v>11581458</v>
      </c>
      <c r="K10" s="65">
        <f t="shared" si="0"/>
        <v>25100549</v>
      </c>
      <c r="L10" s="65">
        <f t="shared" si="0"/>
        <v>33788201</v>
      </c>
      <c r="M10" s="65">
        <f t="shared" si="0"/>
        <v>70470208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250240256</v>
      </c>
      <c r="W10" s="65">
        <f t="shared" si="0"/>
        <v>279594547</v>
      </c>
      <c r="X10" s="65">
        <f t="shared" si="0"/>
        <v>-29354291</v>
      </c>
      <c r="Y10" s="66">
        <f>+IF(W10&lt;&gt;0,(X10/W10)*100,0)</f>
        <v>-10.498878220253701</v>
      </c>
      <c r="Z10" s="67">
        <f t="shared" si="0"/>
        <v>456484499</v>
      </c>
    </row>
    <row r="11" spans="1:26" ht="13.5">
      <c r="A11" s="57" t="s">
        <v>36</v>
      </c>
      <c r="B11" s="18">
        <v>150458498</v>
      </c>
      <c r="C11" s="18">
        <v>0</v>
      </c>
      <c r="D11" s="58">
        <v>166365251</v>
      </c>
      <c r="E11" s="59">
        <v>164051598</v>
      </c>
      <c r="F11" s="59">
        <v>11171867</v>
      </c>
      <c r="G11" s="59">
        <v>12171366</v>
      </c>
      <c r="H11" s="59">
        <v>11598111</v>
      </c>
      <c r="I11" s="59">
        <v>34941344</v>
      </c>
      <c r="J11" s="59">
        <v>11846262</v>
      </c>
      <c r="K11" s="59">
        <v>16877290</v>
      </c>
      <c r="L11" s="59">
        <v>13589198</v>
      </c>
      <c r="M11" s="59">
        <v>42312750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77254094</v>
      </c>
      <c r="W11" s="59">
        <v>84544371</v>
      </c>
      <c r="X11" s="59">
        <v>-7290277</v>
      </c>
      <c r="Y11" s="60">
        <v>-8.62</v>
      </c>
      <c r="Z11" s="61">
        <v>164051598</v>
      </c>
    </row>
    <row r="12" spans="1:26" ht="13.5">
      <c r="A12" s="57" t="s">
        <v>37</v>
      </c>
      <c r="B12" s="18">
        <v>7202030</v>
      </c>
      <c r="C12" s="18">
        <v>0</v>
      </c>
      <c r="D12" s="58">
        <v>8050309</v>
      </c>
      <c r="E12" s="59">
        <v>8050309</v>
      </c>
      <c r="F12" s="59">
        <v>615469</v>
      </c>
      <c r="G12" s="59">
        <v>615469</v>
      </c>
      <c r="H12" s="59">
        <v>605124</v>
      </c>
      <c r="I12" s="59">
        <v>1836062</v>
      </c>
      <c r="J12" s="59">
        <v>617849</v>
      </c>
      <c r="K12" s="59">
        <v>615469</v>
      </c>
      <c r="L12" s="59">
        <v>615469</v>
      </c>
      <c r="M12" s="59">
        <v>1848787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3684849</v>
      </c>
      <c r="W12" s="59">
        <v>4025154</v>
      </c>
      <c r="X12" s="59">
        <v>-340305</v>
      </c>
      <c r="Y12" s="60">
        <v>-8.45</v>
      </c>
      <c r="Z12" s="61">
        <v>8050309</v>
      </c>
    </row>
    <row r="13" spans="1:26" ht="13.5">
      <c r="A13" s="57" t="s">
        <v>106</v>
      </c>
      <c r="B13" s="18">
        <v>31324841</v>
      </c>
      <c r="C13" s="18">
        <v>0</v>
      </c>
      <c r="D13" s="58">
        <v>35959608</v>
      </c>
      <c r="E13" s="59">
        <v>35959608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17979870</v>
      </c>
      <c r="X13" s="59">
        <v>-17979870</v>
      </c>
      <c r="Y13" s="60">
        <v>-100</v>
      </c>
      <c r="Z13" s="61">
        <v>35959608</v>
      </c>
    </row>
    <row r="14" spans="1:26" ht="13.5">
      <c r="A14" s="57" t="s">
        <v>38</v>
      </c>
      <c r="B14" s="18">
        <v>18822054</v>
      </c>
      <c r="C14" s="18">
        <v>0</v>
      </c>
      <c r="D14" s="58">
        <v>20698074</v>
      </c>
      <c r="E14" s="59">
        <v>20698074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5847843</v>
      </c>
      <c r="M14" s="59">
        <v>5847843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5847843</v>
      </c>
      <c r="W14" s="59">
        <v>7637058</v>
      </c>
      <c r="X14" s="59">
        <v>-1789215</v>
      </c>
      <c r="Y14" s="60">
        <v>-23.43</v>
      </c>
      <c r="Z14" s="61">
        <v>20698074</v>
      </c>
    </row>
    <row r="15" spans="1:26" ht="13.5">
      <c r="A15" s="57" t="s">
        <v>39</v>
      </c>
      <c r="B15" s="18">
        <v>108597533</v>
      </c>
      <c r="C15" s="18">
        <v>0</v>
      </c>
      <c r="D15" s="58">
        <v>121508556</v>
      </c>
      <c r="E15" s="59">
        <v>121623354</v>
      </c>
      <c r="F15" s="59">
        <v>8832323</v>
      </c>
      <c r="G15" s="59">
        <v>13156405</v>
      </c>
      <c r="H15" s="59">
        <v>9771973</v>
      </c>
      <c r="I15" s="59">
        <v>31760701</v>
      </c>
      <c r="J15" s="59">
        <v>10356112</v>
      </c>
      <c r="K15" s="59">
        <v>8197810</v>
      </c>
      <c r="L15" s="59">
        <v>4324491</v>
      </c>
      <c r="M15" s="59">
        <v>22878413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54639114</v>
      </c>
      <c r="W15" s="59">
        <v>56845282</v>
      </c>
      <c r="X15" s="59">
        <v>-2206168</v>
      </c>
      <c r="Y15" s="60">
        <v>-3.88</v>
      </c>
      <c r="Z15" s="61">
        <v>121623354</v>
      </c>
    </row>
    <row r="16" spans="1:26" ht="13.5">
      <c r="A16" s="68" t="s">
        <v>40</v>
      </c>
      <c r="B16" s="18">
        <v>1054802</v>
      </c>
      <c r="C16" s="18">
        <v>0</v>
      </c>
      <c r="D16" s="58">
        <v>987100</v>
      </c>
      <c r="E16" s="59">
        <v>977100</v>
      </c>
      <c r="F16" s="59">
        <v>15037</v>
      </c>
      <c r="G16" s="59">
        <v>164428</v>
      </c>
      <c r="H16" s="59">
        <v>36902</v>
      </c>
      <c r="I16" s="59">
        <v>216367</v>
      </c>
      <c r="J16" s="59">
        <v>141125</v>
      </c>
      <c r="K16" s="59">
        <v>95767</v>
      </c>
      <c r="L16" s="59">
        <v>35595</v>
      </c>
      <c r="M16" s="59">
        <v>272487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488854</v>
      </c>
      <c r="W16" s="59">
        <v>476002</v>
      </c>
      <c r="X16" s="59">
        <v>12852</v>
      </c>
      <c r="Y16" s="60">
        <v>2.7</v>
      </c>
      <c r="Z16" s="61">
        <v>977100</v>
      </c>
    </row>
    <row r="17" spans="1:26" ht="13.5">
      <c r="A17" s="57" t="s">
        <v>41</v>
      </c>
      <c r="B17" s="18">
        <v>87898078</v>
      </c>
      <c r="C17" s="18">
        <v>0</v>
      </c>
      <c r="D17" s="58">
        <v>119406170</v>
      </c>
      <c r="E17" s="59">
        <v>122230394</v>
      </c>
      <c r="F17" s="59">
        <v>2736597</v>
      </c>
      <c r="G17" s="59">
        <v>2022656</v>
      </c>
      <c r="H17" s="59">
        <v>3646578</v>
      </c>
      <c r="I17" s="59">
        <v>8405831</v>
      </c>
      <c r="J17" s="59">
        <v>7198404</v>
      </c>
      <c r="K17" s="59">
        <v>4434297</v>
      </c>
      <c r="L17" s="59">
        <v>3795056</v>
      </c>
      <c r="M17" s="59">
        <v>15427757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23833588</v>
      </c>
      <c r="W17" s="59">
        <v>32155703</v>
      </c>
      <c r="X17" s="59">
        <v>-8322115</v>
      </c>
      <c r="Y17" s="60">
        <v>-25.88</v>
      </c>
      <c r="Z17" s="61">
        <v>122230394</v>
      </c>
    </row>
    <row r="18" spans="1:26" ht="13.5">
      <c r="A18" s="69" t="s">
        <v>42</v>
      </c>
      <c r="B18" s="70">
        <f>SUM(B11:B17)</f>
        <v>405357836</v>
      </c>
      <c r="C18" s="70">
        <f>SUM(C11:C17)</f>
        <v>0</v>
      </c>
      <c r="D18" s="71">
        <f aca="true" t="shared" si="1" ref="D18:Z18">SUM(D11:D17)</f>
        <v>472975068</v>
      </c>
      <c r="E18" s="72">
        <f t="shared" si="1"/>
        <v>473590437</v>
      </c>
      <c r="F18" s="72">
        <f t="shared" si="1"/>
        <v>23371293</v>
      </c>
      <c r="G18" s="72">
        <f t="shared" si="1"/>
        <v>28130324</v>
      </c>
      <c r="H18" s="72">
        <f t="shared" si="1"/>
        <v>25658688</v>
      </c>
      <c r="I18" s="72">
        <f t="shared" si="1"/>
        <v>77160305</v>
      </c>
      <c r="J18" s="72">
        <f t="shared" si="1"/>
        <v>30159752</v>
      </c>
      <c r="K18" s="72">
        <f t="shared" si="1"/>
        <v>30220633</v>
      </c>
      <c r="L18" s="72">
        <f t="shared" si="1"/>
        <v>28207652</v>
      </c>
      <c r="M18" s="72">
        <f t="shared" si="1"/>
        <v>88588037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165748342</v>
      </c>
      <c r="W18" s="72">
        <f t="shared" si="1"/>
        <v>203663440</v>
      </c>
      <c r="X18" s="72">
        <f t="shared" si="1"/>
        <v>-37915098</v>
      </c>
      <c r="Y18" s="66">
        <f>+IF(W18&lt;&gt;0,(X18/W18)*100,0)</f>
        <v>-18.616546003543885</v>
      </c>
      <c r="Z18" s="73">
        <f t="shared" si="1"/>
        <v>473590437</v>
      </c>
    </row>
    <row r="19" spans="1:26" ht="13.5">
      <c r="A19" s="69" t="s">
        <v>43</v>
      </c>
      <c r="B19" s="74">
        <f>+B10-B18</f>
        <v>19435813</v>
      </c>
      <c r="C19" s="74">
        <f>+C10-C18</f>
        <v>0</v>
      </c>
      <c r="D19" s="75">
        <f aca="true" t="shared" si="2" ref="D19:Z19">+D10-D18</f>
        <v>-19692786</v>
      </c>
      <c r="E19" s="76">
        <f t="shared" si="2"/>
        <v>-17105938</v>
      </c>
      <c r="F19" s="76">
        <f t="shared" si="2"/>
        <v>115727355</v>
      </c>
      <c r="G19" s="76">
        <f t="shared" si="2"/>
        <v>-8115237</v>
      </c>
      <c r="H19" s="76">
        <f t="shared" si="2"/>
        <v>-5002375</v>
      </c>
      <c r="I19" s="76">
        <f t="shared" si="2"/>
        <v>102609743</v>
      </c>
      <c r="J19" s="76">
        <f t="shared" si="2"/>
        <v>-18578294</v>
      </c>
      <c r="K19" s="76">
        <f t="shared" si="2"/>
        <v>-5120084</v>
      </c>
      <c r="L19" s="76">
        <f t="shared" si="2"/>
        <v>5580549</v>
      </c>
      <c r="M19" s="76">
        <f t="shared" si="2"/>
        <v>-18117829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84491914</v>
      </c>
      <c r="W19" s="76">
        <f>IF(E10=E18,0,W10-W18)</f>
        <v>75931107</v>
      </c>
      <c r="X19" s="76">
        <f t="shared" si="2"/>
        <v>8560807</v>
      </c>
      <c r="Y19" s="77">
        <f>+IF(W19&lt;&gt;0,(X19/W19)*100,0)</f>
        <v>11.274439868234767</v>
      </c>
      <c r="Z19" s="78">
        <f t="shared" si="2"/>
        <v>-17105938</v>
      </c>
    </row>
    <row r="20" spans="1:26" ht="13.5">
      <c r="A20" s="57" t="s">
        <v>44</v>
      </c>
      <c r="B20" s="18">
        <v>33026720</v>
      </c>
      <c r="C20" s="18">
        <v>0</v>
      </c>
      <c r="D20" s="58">
        <v>15523900</v>
      </c>
      <c r="E20" s="59">
        <v>29125079</v>
      </c>
      <c r="F20" s="59">
        <v>0</v>
      </c>
      <c r="G20" s="59">
        <v>0</v>
      </c>
      <c r="H20" s="59">
        <v>2823757</v>
      </c>
      <c r="I20" s="59">
        <v>2823757</v>
      </c>
      <c r="J20" s="59">
        <v>253654</v>
      </c>
      <c r="K20" s="59">
        <v>386710</v>
      </c>
      <c r="L20" s="59">
        <v>0</v>
      </c>
      <c r="M20" s="59">
        <v>640364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3464121</v>
      </c>
      <c r="W20" s="59">
        <v>12681802</v>
      </c>
      <c r="X20" s="59">
        <v>-9217681</v>
      </c>
      <c r="Y20" s="60">
        <v>-72.68</v>
      </c>
      <c r="Z20" s="61">
        <v>29125079</v>
      </c>
    </row>
    <row r="21" spans="1:26" ht="13.5">
      <c r="A21" s="57" t="s">
        <v>107</v>
      </c>
      <c r="B21" s="79">
        <v>0</v>
      </c>
      <c r="C21" s="79">
        <v>0</v>
      </c>
      <c r="D21" s="80">
        <v>1000000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52462533</v>
      </c>
      <c r="C22" s="85">
        <f>SUM(C19:C21)</f>
        <v>0</v>
      </c>
      <c r="D22" s="86">
        <f aca="true" t="shared" si="3" ref="D22:Z22">SUM(D19:D21)</f>
        <v>-3168886</v>
      </c>
      <c r="E22" s="87">
        <f t="shared" si="3"/>
        <v>12019141</v>
      </c>
      <c r="F22" s="87">
        <f t="shared" si="3"/>
        <v>115727355</v>
      </c>
      <c r="G22" s="87">
        <f t="shared" si="3"/>
        <v>-8115237</v>
      </c>
      <c r="H22" s="87">
        <f t="shared" si="3"/>
        <v>-2178618</v>
      </c>
      <c r="I22" s="87">
        <f t="shared" si="3"/>
        <v>105433500</v>
      </c>
      <c r="J22" s="87">
        <f t="shared" si="3"/>
        <v>-18324640</v>
      </c>
      <c r="K22" s="87">
        <f t="shared" si="3"/>
        <v>-4733374</v>
      </c>
      <c r="L22" s="87">
        <f t="shared" si="3"/>
        <v>5580549</v>
      </c>
      <c r="M22" s="87">
        <f t="shared" si="3"/>
        <v>-17477465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87956035</v>
      </c>
      <c r="W22" s="87">
        <f t="shared" si="3"/>
        <v>88612909</v>
      </c>
      <c r="X22" s="87">
        <f t="shared" si="3"/>
        <v>-656874</v>
      </c>
      <c r="Y22" s="88">
        <f>+IF(W22&lt;&gt;0,(X22/W22)*100,0)</f>
        <v>-0.7412847714998274</v>
      </c>
      <c r="Z22" s="89">
        <f t="shared" si="3"/>
        <v>12019141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52462533</v>
      </c>
      <c r="C24" s="74">
        <f>SUM(C22:C23)</f>
        <v>0</v>
      </c>
      <c r="D24" s="75">
        <f aca="true" t="shared" si="4" ref="D24:Z24">SUM(D22:D23)</f>
        <v>-3168886</v>
      </c>
      <c r="E24" s="76">
        <f t="shared" si="4"/>
        <v>12019141</v>
      </c>
      <c r="F24" s="76">
        <f t="shared" si="4"/>
        <v>115727355</v>
      </c>
      <c r="G24" s="76">
        <f t="shared" si="4"/>
        <v>-8115237</v>
      </c>
      <c r="H24" s="76">
        <f t="shared" si="4"/>
        <v>-2178618</v>
      </c>
      <c r="I24" s="76">
        <f t="shared" si="4"/>
        <v>105433500</v>
      </c>
      <c r="J24" s="76">
        <f t="shared" si="4"/>
        <v>-18324640</v>
      </c>
      <c r="K24" s="76">
        <f t="shared" si="4"/>
        <v>-4733374</v>
      </c>
      <c r="L24" s="76">
        <f t="shared" si="4"/>
        <v>5580549</v>
      </c>
      <c r="M24" s="76">
        <f t="shared" si="4"/>
        <v>-17477465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87956035</v>
      </c>
      <c r="W24" s="76">
        <f t="shared" si="4"/>
        <v>88612909</v>
      </c>
      <c r="X24" s="76">
        <f t="shared" si="4"/>
        <v>-656874</v>
      </c>
      <c r="Y24" s="77">
        <f>+IF(W24&lt;&gt;0,(X24/W24)*100,0)</f>
        <v>-0.7412847714998274</v>
      </c>
      <c r="Z24" s="78">
        <f t="shared" si="4"/>
        <v>12019141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62291783</v>
      </c>
      <c r="C27" s="21">
        <v>0</v>
      </c>
      <c r="D27" s="98">
        <v>100582330</v>
      </c>
      <c r="E27" s="99">
        <v>117794511</v>
      </c>
      <c r="F27" s="99">
        <v>0</v>
      </c>
      <c r="G27" s="99">
        <v>4339072</v>
      </c>
      <c r="H27" s="99">
        <v>6184604</v>
      </c>
      <c r="I27" s="99">
        <v>10523676</v>
      </c>
      <c r="J27" s="99">
        <v>5058844</v>
      </c>
      <c r="K27" s="99">
        <v>8784987</v>
      </c>
      <c r="L27" s="99">
        <v>9112634</v>
      </c>
      <c r="M27" s="99">
        <v>22956465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33480141</v>
      </c>
      <c r="W27" s="99">
        <v>58897256</v>
      </c>
      <c r="X27" s="99">
        <v>-25417115</v>
      </c>
      <c r="Y27" s="100">
        <v>-43.16</v>
      </c>
      <c r="Z27" s="101">
        <v>117794511</v>
      </c>
    </row>
    <row r="28" spans="1:26" ht="13.5">
      <c r="A28" s="102" t="s">
        <v>44</v>
      </c>
      <c r="B28" s="18">
        <v>26361249</v>
      </c>
      <c r="C28" s="18">
        <v>0</v>
      </c>
      <c r="D28" s="58">
        <v>16523900</v>
      </c>
      <c r="E28" s="59">
        <v>29125079</v>
      </c>
      <c r="F28" s="59">
        <v>0</v>
      </c>
      <c r="G28" s="59">
        <v>1183069</v>
      </c>
      <c r="H28" s="59">
        <v>1894342</v>
      </c>
      <c r="I28" s="59">
        <v>3077411</v>
      </c>
      <c r="J28" s="59">
        <v>354911</v>
      </c>
      <c r="K28" s="59">
        <v>1179662</v>
      </c>
      <c r="L28" s="59">
        <v>5527155</v>
      </c>
      <c r="M28" s="59">
        <v>7061728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10139139</v>
      </c>
      <c r="W28" s="59">
        <v>14562540</v>
      </c>
      <c r="X28" s="59">
        <v>-4423401</v>
      </c>
      <c r="Y28" s="60">
        <v>-30.38</v>
      </c>
      <c r="Z28" s="61">
        <v>29125079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27422667</v>
      </c>
      <c r="C30" s="18">
        <v>0</v>
      </c>
      <c r="D30" s="58">
        <v>70693650</v>
      </c>
      <c r="E30" s="59">
        <v>74700648</v>
      </c>
      <c r="F30" s="59">
        <v>0</v>
      </c>
      <c r="G30" s="59">
        <v>3101040</v>
      </c>
      <c r="H30" s="59">
        <v>3734817</v>
      </c>
      <c r="I30" s="59">
        <v>6835857</v>
      </c>
      <c r="J30" s="59">
        <v>4432004</v>
      </c>
      <c r="K30" s="59">
        <v>6916819</v>
      </c>
      <c r="L30" s="59">
        <v>2897187</v>
      </c>
      <c r="M30" s="59">
        <v>14246010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21081867</v>
      </c>
      <c r="W30" s="59">
        <v>37350324</v>
      </c>
      <c r="X30" s="59">
        <v>-16268457</v>
      </c>
      <c r="Y30" s="60">
        <v>-43.56</v>
      </c>
      <c r="Z30" s="61">
        <v>74700648</v>
      </c>
    </row>
    <row r="31" spans="1:26" ht="13.5">
      <c r="A31" s="57" t="s">
        <v>49</v>
      </c>
      <c r="B31" s="18">
        <v>8507867</v>
      </c>
      <c r="C31" s="18">
        <v>0</v>
      </c>
      <c r="D31" s="58">
        <v>13364780</v>
      </c>
      <c r="E31" s="59">
        <v>13968784</v>
      </c>
      <c r="F31" s="59">
        <v>0</v>
      </c>
      <c r="G31" s="59">
        <v>54964</v>
      </c>
      <c r="H31" s="59">
        <v>555443</v>
      </c>
      <c r="I31" s="59">
        <v>610407</v>
      </c>
      <c r="J31" s="59">
        <v>271929</v>
      </c>
      <c r="K31" s="59">
        <v>688505</v>
      </c>
      <c r="L31" s="59">
        <v>688293</v>
      </c>
      <c r="M31" s="59">
        <v>1648727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2259134</v>
      </c>
      <c r="W31" s="59">
        <v>6984392</v>
      </c>
      <c r="X31" s="59">
        <v>-4725258</v>
      </c>
      <c r="Y31" s="60">
        <v>-67.65</v>
      </c>
      <c r="Z31" s="61">
        <v>13968784</v>
      </c>
    </row>
    <row r="32" spans="1:26" ht="13.5">
      <c r="A32" s="69" t="s">
        <v>50</v>
      </c>
      <c r="B32" s="21">
        <f>SUM(B28:B31)</f>
        <v>62291783</v>
      </c>
      <c r="C32" s="21">
        <f>SUM(C28:C31)</f>
        <v>0</v>
      </c>
      <c r="D32" s="98">
        <f aca="true" t="shared" si="5" ref="D32:Z32">SUM(D28:D31)</f>
        <v>100582330</v>
      </c>
      <c r="E32" s="99">
        <f t="shared" si="5"/>
        <v>117794511</v>
      </c>
      <c r="F32" s="99">
        <f t="shared" si="5"/>
        <v>0</v>
      </c>
      <c r="G32" s="99">
        <f t="shared" si="5"/>
        <v>4339073</v>
      </c>
      <c r="H32" s="99">
        <f t="shared" si="5"/>
        <v>6184602</v>
      </c>
      <c r="I32" s="99">
        <f t="shared" si="5"/>
        <v>10523675</v>
      </c>
      <c r="J32" s="99">
        <f t="shared" si="5"/>
        <v>5058844</v>
      </c>
      <c r="K32" s="99">
        <f t="shared" si="5"/>
        <v>8784986</v>
      </c>
      <c r="L32" s="99">
        <f t="shared" si="5"/>
        <v>9112635</v>
      </c>
      <c r="M32" s="99">
        <f t="shared" si="5"/>
        <v>22956465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33480140</v>
      </c>
      <c r="W32" s="99">
        <f t="shared" si="5"/>
        <v>58897256</v>
      </c>
      <c r="X32" s="99">
        <f t="shared" si="5"/>
        <v>-25417116</v>
      </c>
      <c r="Y32" s="100">
        <f>+IF(W32&lt;&gt;0,(X32/W32)*100,0)</f>
        <v>-43.15500878343127</v>
      </c>
      <c r="Z32" s="101">
        <f t="shared" si="5"/>
        <v>117794511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279924570</v>
      </c>
      <c r="C35" s="18">
        <v>0</v>
      </c>
      <c r="D35" s="58">
        <v>197954967</v>
      </c>
      <c r="E35" s="59">
        <v>197954967</v>
      </c>
      <c r="F35" s="59">
        <v>385844433</v>
      </c>
      <c r="G35" s="59">
        <v>378443747</v>
      </c>
      <c r="H35" s="59">
        <v>358926905</v>
      </c>
      <c r="I35" s="59">
        <v>358926905</v>
      </c>
      <c r="J35" s="59">
        <v>342621037</v>
      </c>
      <c r="K35" s="59">
        <v>327169968</v>
      </c>
      <c r="L35" s="59">
        <v>319135081</v>
      </c>
      <c r="M35" s="59">
        <v>319135081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319135081</v>
      </c>
      <c r="W35" s="59">
        <v>98977484</v>
      </c>
      <c r="X35" s="59">
        <v>220157597</v>
      </c>
      <c r="Y35" s="60">
        <v>222.43</v>
      </c>
      <c r="Z35" s="61">
        <v>197954967</v>
      </c>
    </row>
    <row r="36" spans="1:26" ht="13.5">
      <c r="A36" s="57" t="s">
        <v>53</v>
      </c>
      <c r="B36" s="18">
        <v>854072763</v>
      </c>
      <c r="C36" s="18">
        <v>0</v>
      </c>
      <c r="D36" s="58">
        <v>931198330</v>
      </c>
      <c r="E36" s="59">
        <v>948860511</v>
      </c>
      <c r="F36" s="59">
        <v>854072763</v>
      </c>
      <c r="G36" s="59">
        <v>858411836</v>
      </c>
      <c r="H36" s="59">
        <v>864596437</v>
      </c>
      <c r="I36" s="59">
        <v>864596437</v>
      </c>
      <c r="J36" s="59">
        <v>869655281</v>
      </c>
      <c r="K36" s="59">
        <v>878440268</v>
      </c>
      <c r="L36" s="59">
        <v>887552904</v>
      </c>
      <c r="M36" s="59">
        <v>887552904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887552904</v>
      </c>
      <c r="W36" s="59">
        <v>474430256</v>
      </c>
      <c r="X36" s="59">
        <v>413122648</v>
      </c>
      <c r="Y36" s="60">
        <v>87.08</v>
      </c>
      <c r="Z36" s="61">
        <v>948860511</v>
      </c>
    </row>
    <row r="37" spans="1:26" ht="13.5">
      <c r="A37" s="57" t="s">
        <v>54</v>
      </c>
      <c r="B37" s="18">
        <v>101365656</v>
      </c>
      <c r="C37" s="18">
        <v>0</v>
      </c>
      <c r="D37" s="58">
        <v>99841713</v>
      </c>
      <c r="E37" s="59">
        <v>99841713</v>
      </c>
      <c r="F37" s="59">
        <v>91557962</v>
      </c>
      <c r="G37" s="59">
        <v>96611786</v>
      </c>
      <c r="H37" s="59">
        <v>85458164</v>
      </c>
      <c r="I37" s="59">
        <v>85458164</v>
      </c>
      <c r="J37" s="59">
        <v>92535779</v>
      </c>
      <c r="K37" s="59">
        <v>90603071</v>
      </c>
      <c r="L37" s="59">
        <v>94527897</v>
      </c>
      <c r="M37" s="59">
        <v>94527897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94527897</v>
      </c>
      <c r="W37" s="59">
        <v>49920857</v>
      </c>
      <c r="X37" s="59">
        <v>44607040</v>
      </c>
      <c r="Y37" s="60">
        <v>89.36</v>
      </c>
      <c r="Z37" s="61">
        <v>99841713</v>
      </c>
    </row>
    <row r="38" spans="1:26" ht="13.5">
      <c r="A38" s="57" t="s">
        <v>55</v>
      </c>
      <c r="B38" s="18">
        <v>227643244</v>
      </c>
      <c r="C38" s="18">
        <v>0</v>
      </c>
      <c r="D38" s="58">
        <v>297251221</v>
      </c>
      <c r="E38" s="59">
        <v>297251221</v>
      </c>
      <c r="F38" s="59">
        <v>227643244</v>
      </c>
      <c r="G38" s="59">
        <v>227643244</v>
      </c>
      <c r="H38" s="59">
        <v>227643244</v>
      </c>
      <c r="I38" s="59">
        <v>227643244</v>
      </c>
      <c r="J38" s="59">
        <v>227643244</v>
      </c>
      <c r="K38" s="59">
        <v>227643244</v>
      </c>
      <c r="L38" s="59">
        <v>219215617</v>
      </c>
      <c r="M38" s="59">
        <v>219215617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219215617</v>
      </c>
      <c r="W38" s="59">
        <v>148625611</v>
      </c>
      <c r="X38" s="59">
        <v>70590006</v>
      </c>
      <c r="Y38" s="60">
        <v>47.5</v>
      </c>
      <c r="Z38" s="61">
        <v>297251221</v>
      </c>
    </row>
    <row r="39" spans="1:26" ht="13.5">
      <c r="A39" s="57" t="s">
        <v>56</v>
      </c>
      <c r="B39" s="18">
        <v>804988433</v>
      </c>
      <c r="C39" s="18">
        <v>0</v>
      </c>
      <c r="D39" s="58">
        <v>732060363</v>
      </c>
      <c r="E39" s="59">
        <v>749722544</v>
      </c>
      <c r="F39" s="59">
        <v>920715990</v>
      </c>
      <c r="G39" s="59">
        <v>912600553</v>
      </c>
      <c r="H39" s="59">
        <v>910421934</v>
      </c>
      <c r="I39" s="59">
        <v>910421934</v>
      </c>
      <c r="J39" s="59">
        <v>892097295</v>
      </c>
      <c r="K39" s="59">
        <v>887363921</v>
      </c>
      <c r="L39" s="59">
        <v>892944471</v>
      </c>
      <c r="M39" s="59">
        <v>892944471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892944471</v>
      </c>
      <c r="W39" s="59">
        <v>374861272</v>
      </c>
      <c r="X39" s="59">
        <v>518083199</v>
      </c>
      <c r="Y39" s="60">
        <v>138.21</v>
      </c>
      <c r="Z39" s="61">
        <v>749722544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83370083</v>
      </c>
      <c r="C42" s="18">
        <v>0</v>
      </c>
      <c r="D42" s="58">
        <v>34534107</v>
      </c>
      <c r="E42" s="59">
        <v>45348833</v>
      </c>
      <c r="F42" s="59">
        <v>6911703</v>
      </c>
      <c r="G42" s="59">
        <v>4939827</v>
      </c>
      <c r="H42" s="59">
        <v>3945804</v>
      </c>
      <c r="I42" s="59">
        <v>15797334</v>
      </c>
      <c r="J42" s="59">
        <v>4142420</v>
      </c>
      <c r="K42" s="59">
        <v>2875091</v>
      </c>
      <c r="L42" s="59">
        <v>9965756</v>
      </c>
      <c r="M42" s="59">
        <v>16983267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32780601</v>
      </c>
      <c r="W42" s="59">
        <v>83279035</v>
      </c>
      <c r="X42" s="59">
        <v>-50498434</v>
      </c>
      <c r="Y42" s="60">
        <v>-60.64</v>
      </c>
      <c r="Z42" s="61">
        <v>45348833</v>
      </c>
    </row>
    <row r="43" spans="1:26" ht="13.5">
      <c r="A43" s="57" t="s">
        <v>59</v>
      </c>
      <c r="B43" s="18">
        <v>-61505675</v>
      </c>
      <c r="C43" s="18">
        <v>0</v>
      </c>
      <c r="D43" s="58">
        <v>-91863714</v>
      </c>
      <c r="E43" s="59">
        <v>-115292511</v>
      </c>
      <c r="F43" s="59">
        <v>26087</v>
      </c>
      <c r="G43" s="59">
        <v>-4339073</v>
      </c>
      <c r="H43" s="59">
        <v>-5907325</v>
      </c>
      <c r="I43" s="59">
        <v>-10220311</v>
      </c>
      <c r="J43" s="59">
        <v>-5042437</v>
      </c>
      <c r="K43" s="59">
        <v>-8811713</v>
      </c>
      <c r="L43" s="59">
        <v>-9112637</v>
      </c>
      <c r="M43" s="59">
        <v>-22966787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-33187098</v>
      </c>
      <c r="W43" s="59">
        <v>-39023353</v>
      </c>
      <c r="X43" s="59">
        <v>5836255</v>
      </c>
      <c r="Y43" s="60">
        <v>-14.96</v>
      </c>
      <c r="Z43" s="61">
        <v>-115292511</v>
      </c>
    </row>
    <row r="44" spans="1:26" ht="13.5">
      <c r="A44" s="57" t="s">
        <v>60</v>
      </c>
      <c r="B44" s="18">
        <v>-13783199</v>
      </c>
      <c r="C44" s="18">
        <v>0</v>
      </c>
      <c r="D44" s="58">
        <v>55166054</v>
      </c>
      <c r="E44" s="59">
        <v>55166054</v>
      </c>
      <c r="F44" s="59">
        <v>65185</v>
      </c>
      <c r="G44" s="59">
        <v>72861</v>
      </c>
      <c r="H44" s="59">
        <v>36872</v>
      </c>
      <c r="I44" s="59">
        <v>174918</v>
      </c>
      <c r="J44" s="59">
        <v>65167</v>
      </c>
      <c r="K44" s="59">
        <v>47306</v>
      </c>
      <c r="L44" s="59">
        <v>-8391535</v>
      </c>
      <c r="M44" s="59">
        <v>-8279062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-8104144</v>
      </c>
      <c r="W44" s="59">
        <v>-7868798</v>
      </c>
      <c r="X44" s="59">
        <v>-235346</v>
      </c>
      <c r="Y44" s="60">
        <v>2.99</v>
      </c>
      <c r="Z44" s="61">
        <v>55166054</v>
      </c>
    </row>
    <row r="45" spans="1:26" ht="13.5">
      <c r="A45" s="69" t="s">
        <v>61</v>
      </c>
      <c r="B45" s="21">
        <v>219860299</v>
      </c>
      <c r="C45" s="21">
        <v>0</v>
      </c>
      <c r="D45" s="98">
        <v>147705447</v>
      </c>
      <c r="E45" s="99">
        <v>205082676</v>
      </c>
      <c r="F45" s="99">
        <v>226863274</v>
      </c>
      <c r="G45" s="99">
        <v>227536889</v>
      </c>
      <c r="H45" s="99">
        <v>225612240</v>
      </c>
      <c r="I45" s="99">
        <v>225612240</v>
      </c>
      <c r="J45" s="99">
        <v>224777390</v>
      </c>
      <c r="K45" s="99">
        <v>218888074</v>
      </c>
      <c r="L45" s="99">
        <v>211349658</v>
      </c>
      <c r="M45" s="99">
        <v>211349658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211349658</v>
      </c>
      <c r="W45" s="99">
        <v>256247184</v>
      </c>
      <c r="X45" s="99">
        <v>-44897526</v>
      </c>
      <c r="Y45" s="100">
        <v>-17.52</v>
      </c>
      <c r="Z45" s="101">
        <v>205082676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31078079</v>
      </c>
      <c r="C49" s="51">
        <v>0</v>
      </c>
      <c r="D49" s="128">
        <v>2683032</v>
      </c>
      <c r="E49" s="53">
        <v>1671256</v>
      </c>
      <c r="F49" s="53">
        <v>0</v>
      </c>
      <c r="G49" s="53">
        <v>0</v>
      </c>
      <c r="H49" s="53">
        <v>0</v>
      </c>
      <c r="I49" s="53">
        <v>4019391</v>
      </c>
      <c r="J49" s="53">
        <v>0</v>
      </c>
      <c r="K49" s="53">
        <v>0</v>
      </c>
      <c r="L49" s="53">
        <v>0</v>
      </c>
      <c r="M49" s="53">
        <v>1553224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965177</v>
      </c>
      <c r="W49" s="53">
        <v>3609844</v>
      </c>
      <c r="X49" s="53">
        <v>12978533</v>
      </c>
      <c r="Y49" s="53">
        <v>58558536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8272015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8272015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98.4688085809066</v>
      </c>
      <c r="C58" s="5">
        <f>IF(C67=0,0,+(C76/C67)*100)</f>
        <v>0</v>
      </c>
      <c r="D58" s="6">
        <f aca="true" t="shared" si="6" ref="D58:Z58">IF(D67=0,0,+(D76/D67)*100)</f>
        <v>98.00000065919644</v>
      </c>
      <c r="E58" s="7">
        <f t="shared" si="6"/>
        <v>98.00000065919644</v>
      </c>
      <c r="F58" s="7">
        <f t="shared" si="6"/>
        <v>19.50560615741854</v>
      </c>
      <c r="G58" s="7">
        <f t="shared" si="6"/>
        <v>156.96127644682352</v>
      </c>
      <c r="H58" s="7">
        <f t="shared" si="6"/>
        <v>177.94275544245087</v>
      </c>
      <c r="I58" s="7">
        <f t="shared" si="6"/>
        <v>49.64269025076807</v>
      </c>
      <c r="J58" s="7">
        <f t="shared" si="6"/>
        <v>244.9022915663582</v>
      </c>
      <c r="K58" s="7">
        <f t="shared" si="6"/>
        <v>139.96745221139298</v>
      </c>
      <c r="L58" s="7">
        <f t="shared" si="6"/>
        <v>114.52261584073152</v>
      </c>
      <c r="M58" s="7">
        <f t="shared" si="6"/>
        <v>155.98917352356878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74.6645967571897</v>
      </c>
      <c r="W58" s="7">
        <f t="shared" si="6"/>
        <v>85.9482687998468</v>
      </c>
      <c r="X58" s="7">
        <f t="shared" si="6"/>
        <v>0</v>
      </c>
      <c r="Y58" s="7">
        <f t="shared" si="6"/>
        <v>0</v>
      </c>
      <c r="Z58" s="8">
        <f t="shared" si="6"/>
        <v>98.00000065919644</v>
      </c>
    </row>
    <row r="59" spans="1:26" ht="13.5">
      <c r="A59" s="36" t="s">
        <v>31</v>
      </c>
      <c r="B59" s="9">
        <f aca="true" t="shared" si="7" ref="B59:Z66">IF(B68=0,0,+(B77/B68)*100)</f>
        <v>98.909395368773</v>
      </c>
      <c r="C59" s="9">
        <f t="shared" si="7"/>
        <v>0</v>
      </c>
      <c r="D59" s="2">
        <f t="shared" si="7"/>
        <v>98.00000164968628</v>
      </c>
      <c r="E59" s="10">
        <f t="shared" si="7"/>
        <v>98.00000164968628</v>
      </c>
      <c r="F59" s="10">
        <f t="shared" si="7"/>
        <v>6.419092466685439</v>
      </c>
      <c r="G59" s="10">
        <f t="shared" si="7"/>
        <v>-2453.016112763211</v>
      </c>
      <c r="H59" s="10">
        <f t="shared" si="7"/>
        <v>-7807.415641894924</v>
      </c>
      <c r="I59" s="10">
        <f t="shared" si="7"/>
        <v>30.3159744670493</v>
      </c>
      <c r="J59" s="10">
        <f t="shared" si="7"/>
        <v>-10069.18261875443</v>
      </c>
      <c r="K59" s="10">
        <f t="shared" si="7"/>
        <v>-2736.5684997302383</v>
      </c>
      <c r="L59" s="10">
        <f t="shared" si="7"/>
        <v>956.6395168986737</v>
      </c>
      <c r="M59" s="10">
        <f t="shared" si="7"/>
        <v>12680.363429176079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58.91859665010779</v>
      </c>
      <c r="W59" s="10">
        <f t="shared" si="7"/>
        <v>66.16441083656112</v>
      </c>
      <c r="X59" s="10">
        <f t="shared" si="7"/>
        <v>0</v>
      </c>
      <c r="Y59" s="10">
        <f t="shared" si="7"/>
        <v>0</v>
      </c>
      <c r="Z59" s="11">
        <f t="shared" si="7"/>
        <v>98.00000164968628</v>
      </c>
    </row>
    <row r="60" spans="1:26" ht="13.5">
      <c r="A60" s="37" t="s">
        <v>32</v>
      </c>
      <c r="B60" s="12">
        <f t="shared" si="7"/>
        <v>98.2831022753353</v>
      </c>
      <c r="C60" s="12">
        <f t="shared" si="7"/>
        <v>0</v>
      </c>
      <c r="D60" s="3">
        <f t="shared" si="7"/>
        <v>98.00000028046763</v>
      </c>
      <c r="E60" s="13">
        <f t="shared" si="7"/>
        <v>98.00000028046763</v>
      </c>
      <c r="F60" s="13">
        <f t="shared" si="7"/>
        <v>56.16634786018794</v>
      </c>
      <c r="G60" s="13">
        <f t="shared" si="7"/>
        <v>98.97808932253223</v>
      </c>
      <c r="H60" s="13">
        <f t="shared" si="7"/>
        <v>96.05450355979433</v>
      </c>
      <c r="I60" s="13">
        <f t="shared" si="7"/>
        <v>76.79506718422695</v>
      </c>
      <c r="J60" s="13">
        <f t="shared" si="7"/>
        <v>148.2396113550181</v>
      </c>
      <c r="K60" s="13">
        <f t="shared" si="7"/>
        <v>92.65115048055686</v>
      </c>
      <c r="L60" s="13">
        <f t="shared" si="7"/>
        <v>83.23531600767848</v>
      </c>
      <c r="M60" s="13">
        <f t="shared" si="7"/>
        <v>102.78360975112808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87.73907845103382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98.00000028046763</v>
      </c>
    </row>
    <row r="61" spans="1:26" ht="13.5">
      <c r="A61" s="38" t="s">
        <v>113</v>
      </c>
      <c r="B61" s="12">
        <f t="shared" si="7"/>
        <v>99.42772966142739</v>
      </c>
      <c r="C61" s="12">
        <f t="shared" si="7"/>
        <v>0</v>
      </c>
      <c r="D61" s="3">
        <f t="shared" si="7"/>
        <v>97.99999991315345</v>
      </c>
      <c r="E61" s="13">
        <f t="shared" si="7"/>
        <v>97.99999991315345</v>
      </c>
      <c r="F61" s="13">
        <f t="shared" si="7"/>
        <v>65.96851658874795</v>
      </c>
      <c r="G61" s="13">
        <f t="shared" si="7"/>
        <v>101.44302148209438</v>
      </c>
      <c r="H61" s="13">
        <f t="shared" si="7"/>
        <v>99.14287240781871</v>
      </c>
      <c r="I61" s="13">
        <f t="shared" si="7"/>
        <v>82.75892137031572</v>
      </c>
      <c r="J61" s="13">
        <f t="shared" si="7"/>
        <v>177.9211225090655</v>
      </c>
      <c r="K61" s="13">
        <f t="shared" si="7"/>
        <v>96.60392492555643</v>
      </c>
      <c r="L61" s="13">
        <f t="shared" si="7"/>
        <v>88.68949215846325</v>
      </c>
      <c r="M61" s="13">
        <f t="shared" si="7"/>
        <v>111.16814422969811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94.44999403652923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97.99999991315345</v>
      </c>
    </row>
    <row r="62" spans="1:26" ht="13.5">
      <c r="A62" s="38" t="s">
        <v>114</v>
      </c>
      <c r="B62" s="12">
        <f t="shared" si="7"/>
        <v>97.81189710321038</v>
      </c>
      <c r="C62" s="12">
        <f t="shared" si="7"/>
        <v>0</v>
      </c>
      <c r="D62" s="3">
        <f t="shared" si="7"/>
        <v>98.00000109907712</v>
      </c>
      <c r="E62" s="13">
        <f t="shared" si="7"/>
        <v>98.00000109907712</v>
      </c>
      <c r="F62" s="13">
        <f t="shared" si="7"/>
        <v>38.654970444525595</v>
      </c>
      <c r="G62" s="13">
        <f t="shared" si="7"/>
        <v>96.57069452335355</v>
      </c>
      <c r="H62" s="13">
        <f t="shared" si="7"/>
        <v>93.74758709301989</v>
      </c>
      <c r="I62" s="13">
        <f t="shared" si="7"/>
        <v>67.31412789003843</v>
      </c>
      <c r="J62" s="13">
        <f t="shared" si="7"/>
        <v>146.6868317465284</v>
      </c>
      <c r="K62" s="13">
        <f t="shared" si="7"/>
        <v>79.71304660045745</v>
      </c>
      <c r="L62" s="13">
        <f t="shared" si="7"/>
        <v>75.70227166894959</v>
      </c>
      <c r="M62" s="13">
        <f t="shared" si="7"/>
        <v>93.47210554424149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78.69408933895461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98.00000109907712</v>
      </c>
    </row>
    <row r="63" spans="1:26" ht="13.5">
      <c r="A63" s="38" t="s">
        <v>115</v>
      </c>
      <c r="B63" s="12">
        <f t="shared" si="7"/>
        <v>99.31038244233669</v>
      </c>
      <c r="C63" s="12">
        <f t="shared" si="7"/>
        <v>0</v>
      </c>
      <c r="D63" s="3">
        <f t="shared" si="7"/>
        <v>98.00000235877707</v>
      </c>
      <c r="E63" s="13">
        <f t="shared" si="7"/>
        <v>98.00000235877707</v>
      </c>
      <c r="F63" s="13">
        <f t="shared" si="7"/>
        <v>29.178419765811075</v>
      </c>
      <c r="G63" s="13">
        <f t="shared" si="7"/>
        <v>104.45102282935407</v>
      </c>
      <c r="H63" s="13">
        <f t="shared" si="7"/>
        <v>97.60773056971406</v>
      </c>
      <c r="I63" s="13">
        <f t="shared" si="7"/>
        <v>59.93964587447361</v>
      </c>
      <c r="J63" s="13">
        <f t="shared" si="7"/>
        <v>102.51350332872755</v>
      </c>
      <c r="K63" s="13">
        <f t="shared" si="7"/>
        <v>97.74310105021267</v>
      </c>
      <c r="L63" s="13">
        <f t="shared" si="7"/>
        <v>78.55507026362591</v>
      </c>
      <c r="M63" s="13">
        <f t="shared" si="7"/>
        <v>92.9844984473209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72.84682814336301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98.00000235877707</v>
      </c>
    </row>
    <row r="64" spans="1:26" ht="13.5">
      <c r="A64" s="38" t="s">
        <v>116</v>
      </c>
      <c r="B64" s="12">
        <f t="shared" si="7"/>
        <v>98.78688972448401</v>
      </c>
      <c r="C64" s="12">
        <f t="shared" si="7"/>
        <v>0</v>
      </c>
      <c r="D64" s="3">
        <f t="shared" si="7"/>
        <v>97.99999900892469</v>
      </c>
      <c r="E64" s="13">
        <f t="shared" si="7"/>
        <v>97.99999900892469</v>
      </c>
      <c r="F64" s="13">
        <f t="shared" si="7"/>
        <v>61.57685797626663</v>
      </c>
      <c r="G64" s="13">
        <f t="shared" si="7"/>
        <v>80.9816504082594</v>
      </c>
      <c r="H64" s="13">
        <f t="shared" si="7"/>
        <v>83.01668541827668</v>
      </c>
      <c r="I64" s="13">
        <f t="shared" si="7"/>
        <v>75.15378243786616</v>
      </c>
      <c r="J64" s="13">
        <f t="shared" si="7"/>
        <v>87.91665230217635</v>
      </c>
      <c r="K64" s="13">
        <f t="shared" si="7"/>
        <v>86.00195717465662</v>
      </c>
      <c r="L64" s="13">
        <f t="shared" si="7"/>
        <v>67.90325139377823</v>
      </c>
      <c r="M64" s="13">
        <f t="shared" si="7"/>
        <v>80.70311368169439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77.91772912574149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97.99999900892469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97.99999872826041</v>
      </c>
      <c r="E66" s="16">
        <f t="shared" si="7"/>
        <v>97.99999872826041</v>
      </c>
      <c r="F66" s="16">
        <f t="shared" si="7"/>
        <v>30.530922565806286</v>
      </c>
      <c r="G66" s="16">
        <f t="shared" si="7"/>
        <v>44.358042678181704</v>
      </c>
      <c r="H66" s="16">
        <f t="shared" si="7"/>
        <v>54.06510331911589</v>
      </c>
      <c r="I66" s="16">
        <f t="shared" si="7"/>
        <v>43.43446804785062</v>
      </c>
      <c r="J66" s="16">
        <f t="shared" si="7"/>
        <v>57.54219968485052</v>
      </c>
      <c r="K66" s="16">
        <f t="shared" si="7"/>
        <v>56.34925229136517</v>
      </c>
      <c r="L66" s="16">
        <f t="shared" si="7"/>
        <v>55.0042315925723</v>
      </c>
      <c r="M66" s="16">
        <f t="shared" si="7"/>
        <v>56.43157970400079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50.91597671109685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97.99999872826041</v>
      </c>
    </row>
    <row r="67" spans="1:26" ht="13.5" hidden="1">
      <c r="A67" s="40" t="s">
        <v>119</v>
      </c>
      <c r="B67" s="23">
        <v>281587589</v>
      </c>
      <c r="C67" s="23"/>
      <c r="D67" s="24">
        <v>300365699</v>
      </c>
      <c r="E67" s="25">
        <v>300365699</v>
      </c>
      <c r="F67" s="25">
        <v>118529672</v>
      </c>
      <c r="G67" s="25">
        <v>16681682</v>
      </c>
      <c r="H67" s="25">
        <v>13888412</v>
      </c>
      <c r="I67" s="25">
        <v>149099766</v>
      </c>
      <c r="J67" s="25">
        <v>11074172</v>
      </c>
      <c r="K67" s="25">
        <v>18016585</v>
      </c>
      <c r="L67" s="25">
        <v>16784187</v>
      </c>
      <c r="M67" s="25">
        <v>45874944</v>
      </c>
      <c r="N67" s="25"/>
      <c r="O67" s="25"/>
      <c r="P67" s="25"/>
      <c r="Q67" s="25"/>
      <c r="R67" s="25"/>
      <c r="S67" s="25"/>
      <c r="T67" s="25"/>
      <c r="U67" s="25"/>
      <c r="V67" s="25">
        <v>194974710</v>
      </c>
      <c r="W67" s="25">
        <v>193159872</v>
      </c>
      <c r="X67" s="25"/>
      <c r="Y67" s="24"/>
      <c r="Z67" s="26">
        <v>300365699</v>
      </c>
    </row>
    <row r="68" spans="1:26" ht="13.5" hidden="1">
      <c r="A68" s="36" t="s">
        <v>31</v>
      </c>
      <c r="B68" s="18">
        <v>78148577</v>
      </c>
      <c r="C68" s="18"/>
      <c r="D68" s="19">
        <v>84864620</v>
      </c>
      <c r="E68" s="20">
        <v>84864620</v>
      </c>
      <c r="F68" s="20">
        <v>87268598</v>
      </c>
      <c r="G68" s="20">
        <v>-382678</v>
      </c>
      <c r="H68" s="20">
        <v>-144829</v>
      </c>
      <c r="I68" s="20">
        <v>86741091</v>
      </c>
      <c r="J68" s="20">
        <v>-107196</v>
      </c>
      <c r="K68" s="20">
        <v>-303972</v>
      </c>
      <c r="L68" s="20">
        <v>607740</v>
      </c>
      <c r="M68" s="20">
        <v>196572</v>
      </c>
      <c r="N68" s="20"/>
      <c r="O68" s="20"/>
      <c r="P68" s="20"/>
      <c r="Q68" s="20"/>
      <c r="R68" s="20"/>
      <c r="S68" s="20"/>
      <c r="T68" s="20"/>
      <c r="U68" s="20"/>
      <c r="V68" s="20">
        <v>86937663</v>
      </c>
      <c r="W68" s="20">
        <v>80218216</v>
      </c>
      <c r="X68" s="20"/>
      <c r="Y68" s="19"/>
      <c r="Z68" s="22">
        <v>84864620</v>
      </c>
    </row>
    <row r="69" spans="1:26" ht="13.5" hidden="1">
      <c r="A69" s="37" t="s">
        <v>32</v>
      </c>
      <c r="B69" s="18">
        <v>201488589</v>
      </c>
      <c r="C69" s="18"/>
      <c r="D69" s="19">
        <v>213928430</v>
      </c>
      <c r="E69" s="20">
        <v>213928430</v>
      </c>
      <c r="F69" s="20">
        <v>31104554</v>
      </c>
      <c r="G69" s="20">
        <v>16893453</v>
      </c>
      <c r="H69" s="20">
        <v>13858104</v>
      </c>
      <c r="I69" s="20">
        <v>61856111</v>
      </c>
      <c r="J69" s="20">
        <v>10907847</v>
      </c>
      <c r="K69" s="20">
        <v>18113257</v>
      </c>
      <c r="L69" s="20">
        <v>15975577</v>
      </c>
      <c r="M69" s="20">
        <v>44996681</v>
      </c>
      <c r="N69" s="20"/>
      <c r="O69" s="20"/>
      <c r="P69" s="20"/>
      <c r="Q69" s="20"/>
      <c r="R69" s="20"/>
      <c r="S69" s="20"/>
      <c r="T69" s="20"/>
      <c r="U69" s="20"/>
      <c r="V69" s="20">
        <v>106852792</v>
      </c>
      <c r="W69" s="20">
        <v>112155338</v>
      </c>
      <c r="X69" s="20"/>
      <c r="Y69" s="19"/>
      <c r="Z69" s="22">
        <v>213928430</v>
      </c>
    </row>
    <row r="70" spans="1:26" ht="13.5" hidden="1">
      <c r="A70" s="38" t="s">
        <v>113</v>
      </c>
      <c r="B70" s="18">
        <v>132153276</v>
      </c>
      <c r="C70" s="18"/>
      <c r="D70" s="19">
        <v>138174744</v>
      </c>
      <c r="E70" s="20">
        <v>138174744</v>
      </c>
      <c r="F70" s="20">
        <v>20042682</v>
      </c>
      <c r="G70" s="20">
        <v>11003024</v>
      </c>
      <c r="H70" s="20">
        <v>7992159</v>
      </c>
      <c r="I70" s="20">
        <v>39037865</v>
      </c>
      <c r="J70" s="20">
        <v>5850465</v>
      </c>
      <c r="K70" s="20">
        <v>11574538</v>
      </c>
      <c r="L70" s="20">
        <v>9874340</v>
      </c>
      <c r="M70" s="20">
        <v>27299343</v>
      </c>
      <c r="N70" s="20"/>
      <c r="O70" s="20"/>
      <c r="P70" s="20"/>
      <c r="Q70" s="20"/>
      <c r="R70" s="20"/>
      <c r="S70" s="20"/>
      <c r="T70" s="20"/>
      <c r="U70" s="20"/>
      <c r="V70" s="20">
        <v>66337208</v>
      </c>
      <c r="W70" s="20">
        <v>71873497</v>
      </c>
      <c r="X70" s="20"/>
      <c r="Y70" s="19"/>
      <c r="Z70" s="22">
        <v>138174744</v>
      </c>
    </row>
    <row r="71" spans="1:26" ht="13.5" hidden="1">
      <c r="A71" s="38" t="s">
        <v>114</v>
      </c>
      <c r="B71" s="18">
        <v>33829899</v>
      </c>
      <c r="C71" s="18"/>
      <c r="D71" s="19">
        <v>36394170</v>
      </c>
      <c r="E71" s="20">
        <v>36394170</v>
      </c>
      <c r="F71" s="20">
        <v>5186518</v>
      </c>
      <c r="G71" s="20">
        <v>2677131</v>
      </c>
      <c r="H71" s="20">
        <v>2660173</v>
      </c>
      <c r="I71" s="20">
        <v>10523822</v>
      </c>
      <c r="J71" s="20">
        <v>1840806</v>
      </c>
      <c r="K71" s="20">
        <v>3325418</v>
      </c>
      <c r="L71" s="20">
        <v>2937752</v>
      </c>
      <c r="M71" s="20">
        <v>8103976</v>
      </c>
      <c r="N71" s="20"/>
      <c r="O71" s="20"/>
      <c r="P71" s="20"/>
      <c r="Q71" s="20"/>
      <c r="R71" s="20"/>
      <c r="S71" s="20"/>
      <c r="T71" s="20"/>
      <c r="U71" s="20"/>
      <c r="V71" s="20">
        <v>18627798</v>
      </c>
      <c r="W71" s="20">
        <v>19324657</v>
      </c>
      <c r="X71" s="20"/>
      <c r="Y71" s="19"/>
      <c r="Z71" s="22">
        <v>36394170</v>
      </c>
    </row>
    <row r="72" spans="1:26" ht="13.5" hidden="1">
      <c r="A72" s="38" t="s">
        <v>115</v>
      </c>
      <c r="B72" s="18">
        <v>20241509</v>
      </c>
      <c r="C72" s="18"/>
      <c r="D72" s="19">
        <v>21197425</v>
      </c>
      <c r="E72" s="20">
        <v>21197425</v>
      </c>
      <c r="F72" s="20">
        <v>4241789</v>
      </c>
      <c r="G72" s="20">
        <v>1582962</v>
      </c>
      <c r="H72" s="20">
        <v>1593466</v>
      </c>
      <c r="I72" s="20">
        <v>7418217</v>
      </c>
      <c r="J72" s="20">
        <v>1592200</v>
      </c>
      <c r="K72" s="20">
        <v>1587488</v>
      </c>
      <c r="L72" s="20">
        <v>1574997</v>
      </c>
      <c r="M72" s="20">
        <v>4754685</v>
      </c>
      <c r="N72" s="20"/>
      <c r="O72" s="20"/>
      <c r="P72" s="20"/>
      <c r="Q72" s="20"/>
      <c r="R72" s="20"/>
      <c r="S72" s="20"/>
      <c r="T72" s="20"/>
      <c r="U72" s="20"/>
      <c r="V72" s="20">
        <v>12172902</v>
      </c>
      <c r="W72" s="20">
        <v>11876136</v>
      </c>
      <c r="X72" s="20"/>
      <c r="Y72" s="19"/>
      <c r="Z72" s="22">
        <v>21197425</v>
      </c>
    </row>
    <row r="73" spans="1:26" ht="13.5" hidden="1">
      <c r="A73" s="38" t="s">
        <v>116</v>
      </c>
      <c r="B73" s="18">
        <v>15263905</v>
      </c>
      <c r="C73" s="18"/>
      <c r="D73" s="19">
        <v>18162091</v>
      </c>
      <c r="E73" s="20">
        <v>18162091</v>
      </c>
      <c r="F73" s="20">
        <v>1633565</v>
      </c>
      <c r="G73" s="20">
        <v>1630336</v>
      </c>
      <c r="H73" s="20">
        <v>1612306</v>
      </c>
      <c r="I73" s="20">
        <v>4876207</v>
      </c>
      <c r="J73" s="20">
        <v>1624376</v>
      </c>
      <c r="K73" s="20">
        <v>1625813</v>
      </c>
      <c r="L73" s="20">
        <v>1588488</v>
      </c>
      <c r="M73" s="20">
        <v>4838677</v>
      </c>
      <c r="N73" s="20"/>
      <c r="O73" s="20"/>
      <c r="P73" s="20"/>
      <c r="Q73" s="20"/>
      <c r="R73" s="20"/>
      <c r="S73" s="20"/>
      <c r="T73" s="20"/>
      <c r="U73" s="20"/>
      <c r="V73" s="20">
        <v>9714884</v>
      </c>
      <c r="W73" s="20">
        <v>9081048</v>
      </c>
      <c r="X73" s="20"/>
      <c r="Y73" s="19"/>
      <c r="Z73" s="22">
        <v>18162091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1950423</v>
      </c>
      <c r="C75" s="27"/>
      <c r="D75" s="28">
        <v>1572649</v>
      </c>
      <c r="E75" s="29">
        <v>1572649</v>
      </c>
      <c r="F75" s="29">
        <v>156520</v>
      </c>
      <c r="G75" s="29">
        <v>170907</v>
      </c>
      <c r="H75" s="29">
        <v>175137</v>
      </c>
      <c r="I75" s="29">
        <v>502564</v>
      </c>
      <c r="J75" s="29">
        <v>273521</v>
      </c>
      <c r="K75" s="29">
        <v>207300</v>
      </c>
      <c r="L75" s="29">
        <v>200870</v>
      </c>
      <c r="M75" s="29">
        <v>681691</v>
      </c>
      <c r="N75" s="29"/>
      <c r="O75" s="29"/>
      <c r="P75" s="29"/>
      <c r="Q75" s="29"/>
      <c r="R75" s="29"/>
      <c r="S75" s="29"/>
      <c r="T75" s="29"/>
      <c r="U75" s="29"/>
      <c r="V75" s="29">
        <v>1184255</v>
      </c>
      <c r="W75" s="29">
        <v>786318</v>
      </c>
      <c r="X75" s="29"/>
      <c r="Y75" s="28"/>
      <c r="Z75" s="30">
        <v>1572649</v>
      </c>
    </row>
    <row r="76" spans="1:26" ht="13.5" hidden="1">
      <c r="A76" s="41" t="s">
        <v>120</v>
      </c>
      <c r="B76" s="31">
        <v>277275944</v>
      </c>
      <c r="C76" s="31"/>
      <c r="D76" s="32">
        <v>294358387</v>
      </c>
      <c r="E76" s="33">
        <v>294358387</v>
      </c>
      <c r="F76" s="33">
        <v>23119931</v>
      </c>
      <c r="G76" s="33">
        <v>26183781</v>
      </c>
      <c r="H76" s="33">
        <v>24713423</v>
      </c>
      <c r="I76" s="33">
        <v>74017135</v>
      </c>
      <c r="J76" s="33">
        <v>27120901</v>
      </c>
      <c r="K76" s="33">
        <v>25217355</v>
      </c>
      <c r="L76" s="33">
        <v>19221690</v>
      </c>
      <c r="M76" s="33">
        <v>71559946</v>
      </c>
      <c r="N76" s="33"/>
      <c r="O76" s="33"/>
      <c r="P76" s="33"/>
      <c r="Q76" s="33"/>
      <c r="R76" s="33"/>
      <c r="S76" s="33"/>
      <c r="T76" s="33"/>
      <c r="U76" s="33"/>
      <c r="V76" s="33">
        <v>145577081</v>
      </c>
      <c r="W76" s="33">
        <v>166017566</v>
      </c>
      <c r="X76" s="33"/>
      <c r="Y76" s="32"/>
      <c r="Z76" s="34">
        <v>294358387</v>
      </c>
    </row>
    <row r="77" spans="1:26" ht="13.5" hidden="1">
      <c r="A77" s="36" t="s">
        <v>31</v>
      </c>
      <c r="B77" s="18">
        <v>77296285</v>
      </c>
      <c r="C77" s="18"/>
      <c r="D77" s="19">
        <v>83167329</v>
      </c>
      <c r="E77" s="20">
        <v>83167329</v>
      </c>
      <c r="F77" s="20">
        <v>5601852</v>
      </c>
      <c r="G77" s="20">
        <v>9387153</v>
      </c>
      <c r="H77" s="20">
        <v>11307402</v>
      </c>
      <c r="I77" s="20">
        <v>26296407</v>
      </c>
      <c r="J77" s="20">
        <v>10793761</v>
      </c>
      <c r="K77" s="20">
        <v>8318402</v>
      </c>
      <c r="L77" s="20">
        <v>5813881</v>
      </c>
      <c r="M77" s="20">
        <v>24926044</v>
      </c>
      <c r="N77" s="20"/>
      <c r="O77" s="20"/>
      <c r="P77" s="20"/>
      <c r="Q77" s="20"/>
      <c r="R77" s="20"/>
      <c r="S77" s="20"/>
      <c r="T77" s="20"/>
      <c r="U77" s="20"/>
      <c r="V77" s="20">
        <v>51222451</v>
      </c>
      <c r="W77" s="20">
        <v>53075910</v>
      </c>
      <c r="X77" s="20"/>
      <c r="Y77" s="19"/>
      <c r="Z77" s="22">
        <v>83167329</v>
      </c>
    </row>
    <row r="78" spans="1:26" ht="13.5" hidden="1">
      <c r="A78" s="37" t="s">
        <v>32</v>
      </c>
      <c r="B78" s="18">
        <v>198029236</v>
      </c>
      <c r="C78" s="18"/>
      <c r="D78" s="19">
        <v>209649862</v>
      </c>
      <c r="E78" s="20">
        <v>209649862</v>
      </c>
      <c r="F78" s="20">
        <v>17470292</v>
      </c>
      <c r="G78" s="20">
        <v>16720817</v>
      </c>
      <c r="H78" s="20">
        <v>13311333</v>
      </c>
      <c r="I78" s="20">
        <v>47502442</v>
      </c>
      <c r="J78" s="20">
        <v>16169750</v>
      </c>
      <c r="K78" s="20">
        <v>16782141</v>
      </c>
      <c r="L78" s="20">
        <v>13297322</v>
      </c>
      <c r="M78" s="20">
        <v>46249213</v>
      </c>
      <c r="N78" s="20"/>
      <c r="O78" s="20"/>
      <c r="P78" s="20"/>
      <c r="Q78" s="20"/>
      <c r="R78" s="20"/>
      <c r="S78" s="20"/>
      <c r="T78" s="20"/>
      <c r="U78" s="20"/>
      <c r="V78" s="20">
        <v>93751655</v>
      </c>
      <c r="W78" s="20">
        <v>112155338</v>
      </c>
      <c r="X78" s="20"/>
      <c r="Y78" s="19"/>
      <c r="Z78" s="22">
        <v>209649862</v>
      </c>
    </row>
    <row r="79" spans="1:26" ht="13.5" hidden="1">
      <c r="A79" s="38" t="s">
        <v>113</v>
      </c>
      <c r="B79" s="18">
        <v>131397002</v>
      </c>
      <c r="C79" s="18"/>
      <c r="D79" s="19">
        <v>135411249</v>
      </c>
      <c r="E79" s="20">
        <v>135411249</v>
      </c>
      <c r="F79" s="20">
        <v>13221860</v>
      </c>
      <c r="G79" s="20">
        <v>11161800</v>
      </c>
      <c r="H79" s="20">
        <v>7923656</v>
      </c>
      <c r="I79" s="20">
        <v>32307316</v>
      </c>
      <c r="J79" s="20">
        <v>10409213</v>
      </c>
      <c r="K79" s="20">
        <v>11181458</v>
      </c>
      <c r="L79" s="20">
        <v>8757502</v>
      </c>
      <c r="M79" s="20">
        <v>30348173</v>
      </c>
      <c r="N79" s="20"/>
      <c r="O79" s="20"/>
      <c r="P79" s="20"/>
      <c r="Q79" s="20"/>
      <c r="R79" s="20"/>
      <c r="S79" s="20"/>
      <c r="T79" s="20"/>
      <c r="U79" s="20"/>
      <c r="V79" s="20">
        <v>62655489</v>
      </c>
      <c r="W79" s="20">
        <v>71873497</v>
      </c>
      <c r="X79" s="20"/>
      <c r="Y79" s="19"/>
      <c r="Z79" s="22">
        <v>135411249</v>
      </c>
    </row>
    <row r="80" spans="1:26" ht="13.5" hidden="1">
      <c r="A80" s="38" t="s">
        <v>114</v>
      </c>
      <c r="B80" s="18">
        <v>33089666</v>
      </c>
      <c r="C80" s="18"/>
      <c r="D80" s="19">
        <v>35666287</v>
      </c>
      <c r="E80" s="20">
        <v>35666287</v>
      </c>
      <c r="F80" s="20">
        <v>2004847</v>
      </c>
      <c r="G80" s="20">
        <v>2585324</v>
      </c>
      <c r="H80" s="20">
        <v>2493848</v>
      </c>
      <c r="I80" s="20">
        <v>7084019</v>
      </c>
      <c r="J80" s="20">
        <v>2700220</v>
      </c>
      <c r="K80" s="20">
        <v>2650792</v>
      </c>
      <c r="L80" s="20">
        <v>2223945</v>
      </c>
      <c r="M80" s="20">
        <v>7574957</v>
      </c>
      <c r="N80" s="20"/>
      <c r="O80" s="20"/>
      <c r="P80" s="20"/>
      <c r="Q80" s="20"/>
      <c r="R80" s="20"/>
      <c r="S80" s="20"/>
      <c r="T80" s="20"/>
      <c r="U80" s="20"/>
      <c r="V80" s="20">
        <v>14658976</v>
      </c>
      <c r="W80" s="20">
        <v>19324657</v>
      </c>
      <c r="X80" s="20"/>
      <c r="Y80" s="19"/>
      <c r="Z80" s="22">
        <v>35666287</v>
      </c>
    </row>
    <row r="81" spans="1:26" ht="13.5" hidden="1">
      <c r="A81" s="38" t="s">
        <v>115</v>
      </c>
      <c r="B81" s="18">
        <v>20101920</v>
      </c>
      <c r="C81" s="18"/>
      <c r="D81" s="19">
        <v>20773477</v>
      </c>
      <c r="E81" s="20">
        <v>20773477</v>
      </c>
      <c r="F81" s="20">
        <v>1237687</v>
      </c>
      <c r="G81" s="20">
        <v>1653420</v>
      </c>
      <c r="H81" s="20">
        <v>1555346</v>
      </c>
      <c r="I81" s="20">
        <v>4446453</v>
      </c>
      <c r="J81" s="20">
        <v>1632220</v>
      </c>
      <c r="K81" s="20">
        <v>1551660</v>
      </c>
      <c r="L81" s="20">
        <v>1237240</v>
      </c>
      <c r="M81" s="20">
        <v>4421120</v>
      </c>
      <c r="N81" s="20"/>
      <c r="O81" s="20"/>
      <c r="P81" s="20"/>
      <c r="Q81" s="20"/>
      <c r="R81" s="20"/>
      <c r="S81" s="20"/>
      <c r="T81" s="20"/>
      <c r="U81" s="20"/>
      <c r="V81" s="20">
        <v>8867573</v>
      </c>
      <c r="W81" s="20">
        <v>11876136</v>
      </c>
      <c r="X81" s="20"/>
      <c r="Y81" s="19"/>
      <c r="Z81" s="22">
        <v>20773477</v>
      </c>
    </row>
    <row r="82" spans="1:26" ht="13.5" hidden="1">
      <c r="A82" s="38" t="s">
        <v>116</v>
      </c>
      <c r="B82" s="18">
        <v>15078737</v>
      </c>
      <c r="C82" s="18"/>
      <c r="D82" s="19">
        <v>17798849</v>
      </c>
      <c r="E82" s="20">
        <v>17798849</v>
      </c>
      <c r="F82" s="20">
        <v>1005898</v>
      </c>
      <c r="G82" s="20">
        <v>1320273</v>
      </c>
      <c r="H82" s="20">
        <v>1338483</v>
      </c>
      <c r="I82" s="20">
        <v>3664654</v>
      </c>
      <c r="J82" s="20">
        <v>1428097</v>
      </c>
      <c r="K82" s="20">
        <v>1398231</v>
      </c>
      <c r="L82" s="20">
        <v>1078635</v>
      </c>
      <c r="M82" s="20">
        <v>3904963</v>
      </c>
      <c r="N82" s="20"/>
      <c r="O82" s="20"/>
      <c r="P82" s="20"/>
      <c r="Q82" s="20"/>
      <c r="R82" s="20"/>
      <c r="S82" s="20"/>
      <c r="T82" s="20"/>
      <c r="U82" s="20"/>
      <c r="V82" s="20">
        <v>7569617</v>
      </c>
      <c r="W82" s="20">
        <v>9081048</v>
      </c>
      <c r="X82" s="20"/>
      <c r="Y82" s="19"/>
      <c r="Z82" s="22">
        <v>17798849</v>
      </c>
    </row>
    <row r="83" spans="1:26" ht="13.5" hidden="1">
      <c r="A83" s="38" t="s">
        <v>117</v>
      </c>
      <c r="B83" s="18">
        <v>-1638089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1950423</v>
      </c>
      <c r="C84" s="27"/>
      <c r="D84" s="28">
        <v>1541196</v>
      </c>
      <c r="E84" s="29">
        <v>1541196</v>
      </c>
      <c r="F84" s="29">
        <v>47787</v>
      </c>
      <c r="G84" s="29">
        <v>75811</v>
      </c>
      <c r="H84" s="29">
        <v>94688</v>
      </c>
      <c r="I84" s="29">
        <v>218286</v>
      </c>
      <c r="J84" s="29">
        <v>157390</v>
      </c>
      <c r="K84" s="29">
        <v>116812</v>
      </c>
      <c r="L84" s="29">
        <v>110487</v>
      </c>
      <c r="M84" s="29">
        <v>384689</v>
      </c>
      <c r="N84" s="29"/>
      <c r="O84" s="29"/>
      <c r="P84" s="29"/>
      <c r="Q84" s="29"/>
      <c r="R84" s="29"/>
      <c r="S84" s="29"/>
      <c r="T84" s="29"/>
      <c r="U84" s="29"/>
      <c r="V84" s="29">
        <v>602975</v>
      </c>
      <c r="W84" s="29">
        <v>786318</v>
      </c>
      <c r="X84" s="29"/>
      <c r="Y84" s="28"/>
      <c r="Z84" s="30">
        <v>1541196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111524048</v>
      </c>
      <c r="C5" s="18">
        <v>0</v>
      </c>
      <c r="D5" s="58">
        <v>117328893</v>
      </c>
      <c r="E5" s="59">
        <v>117328893</v>
      </c>
      <c r="F5" s="59">
        <v>13957492</v>
      </c>
      <c r="G5" s="59">
        <v>9805748</v>
      </c>
      <c r="H5" s="59">
        <v>9918153</v>
      </c>
      <c r="I5" s="59">
        <v>33681393</v>
      </c>
      <c r="J5" s="59">
        <v>9238112</v>
      </c>
      <c r="K5" s="59">
        <v>9747614</v>
      </c>
      <c r="L5" s="59">
        <v>9767348</v>
      </c>
      <c r="M5" s="59">
        <v>28753074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62434467</v>
      </c>
      <c r="W5" s="59">
        <v>58698553</v>
      </c>
      <c r="X5" s="59">
        <v>3735914</v>
      </c>
      <c r="Y5" s="60">
        <v>6.36</v>
      </c>
      <c r="Z5" s="61">
        <v>117328893</v>
      </c>
    </row>
    <row r="6" spans="1:26" ht="13.5">
      <c r="A6" s="57" t="s">
        <v>32</v>
      </c>
      <c r="B6" s="18">
        <v>602001680</v>
      </c>
      <c r="C6" s="18">
        <v>0</v>
      </c>
      <c r="D6" s="58">
        <v>642853666</v>
      </c>
      <c r="E6" s="59">
        <v>642853666</v>
      </c>
      <c r="F6" s="59">
        <v>55927573</v>
      </c>
      <c r="G6" s="59">
        <v>34446589</v>
      </c>
      <c r="H6" s="59">
        <v>50465064</v>
      </c>
      <c r="I6" s="59">
        <v>140839226</v>
      </c>
      <c r="J6" s="59">
        <v>51566107</v>
      </c>
      <c r="K6" s="59">
        <v>50802262</v>
      </c>
      <c r="L6" s="59">
        <v>55355015</v>
      </c>
      <c r="M6" s="59">
        <v>157723384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298562610</v>
      </c>
      <c r="W6" s="59">
        <v>325587467</v>
      </c>
      <c r="X6" s="59">
        <v>-27024857</v>
      </c>
      <c r="Y6" s="60">
        <v>-8.3</v>
      </c>
      <c r="Z6" s="61">
        <v>642853666</v>
      </c>
    </row>
    <row r="7" spans="1:26" ht="13.5">
      <c r="A7" s="57" t="s">
        <v>33</v>
      </c>
      <c r="B7" s="18">
        <v>38602829</v>
      </c>
      <c r="C7" s="18">
        <v>0</v>
      </c>
      <c r="D7" s="58">
        <v>37500000</v>
      </c>
      <c r="E7" s="59">
        <v>37500000</v>
      </c>
      <c r="F7" s="59">
        <v>3172903</v>
      </c>
      <c r="G7" s="59">
        <v>3554027</v>
      </c>
      <c r="H7" s="59">
        <v>3340453</v>
      </c>
      <c r="I7" s="59">
        <v>10067383</v>
      </c>
      <c r="J7" s="59">
        <v>3501621</v>
      </c>
      <c r="K7" s="59">
        <v>3314911</v>
      </c>
      <c r="L7" s="59">
        <v>3614533</v>
      </c>
      <c r="M7" s="59">
        <v>10431065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20498448</v>
      </c>
      <c r="W7" s="59">
        <v>19111850</v>
      </c>
      <c r="X7" s="59">
        <v>1386598</v>
      </c>
      <c r="Y7" s="60">
        <v>7.26</v>
      </c>
      <c r="Z7" s="61">
        <v>37500000</v>
      </c>
    </row>
    <row r="8" spans="1:26" ht="13.5">
      <c r="A8" s="57" t="s">
        <v>34</v>
      </c>
      <c r="B8" s="18">
        <v>128657070</v>
      </c>
      <c r="C8" s="18">
        <v>0</v>
      </c>
      <c r="D8" s="58">
        <v>119891574</v>
      </c>
      <c r="E8" s="59">
        <v>142453103</v>
      </c>
      <c r="F8" s="59">
        <v>768568</v>
      </c>
      <c r="G8" s="59">
        <v>2440674</v>
      </c>
      <c r="H8" s="59">
        <v>6418342</v>
      </c>
      <c r="I8" s="59">
        <v>9627584</v>
      </c>
      <c r="J8" s="59">
        <v>3596469</v>
      </c>
      <c r="K8" s="59">
        <v>2879994</v>
      </c>
      <c r="L8" s="59">
        <v>1827958</v>
      </c>
      <c r="M8" s="59">
        <v>8304421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17932005</v>
      </c>
      <c r="W8" s="59">
        <v>55196327</v>
      </c>
      <c r="X8" s="59">
        <v>-37264322</v>
      </c>
      <c r="Y8" s="60">
        <v>-67.51</v>
      </c>
      <c r="Z8" s="61">
        <v>142453103</v>
      </c>
    </row>
    <row r="9" spans="1:26" ht="13.5">
      <c r="A9" s="57" t="s">
        <v>35</v>
      </c>
      <c r="B9" s="18">
        <v>97048677</v>
      </c>
      <c r="C9" s="18">
        <v>0</v>
      </c>
      <c r="D9" s="58">
        <v>45311335</v>
      </c>
      <c r="E9" s="59">
        <v>45311335</v>
      </c>
      <c r="F9" s="59">
        <v>4435271</v>
      </c>
      <c r="G9" s="59">
        <v>8564328</v>
      </c>
      <c r="H9" s="59">
        <v>4455772</v>
      </c>
      <c r="I9" s="59">
        <v>17455371</v>
      </c>
      <c r="J9" s="59">
        <v>6947114</v>
      </c>
      <c r="K9" s="59">
        <v>5142929</v>
      </c>
      <c r="L9" s="59">
        <v>3802564</v>
      </c>
      <c r="M9" s="59">
        <v>15892607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33347978</v>
      </c>
      <c r="W9" s="59">
        <v>21874576</v>
      </c>
      <c r="X9" s="59">
        <v>11473402</v>
      </c>
      <c r="Y9" s="60">
        <v>52.45</v>
      </c>
      <c r="Z9" s="61">
        <v>45311335</v>
      </c>
    </row>
    <row r="10" spans="1:26" ht="25.5">
      <c r="A10" s="62" t="s">
        <v>105</v>
      </c>
      <c r="B10" s="63">
        <f>SUM(B5:B9)</f>
        <v>977834304</v>
      </c>
      <c r="C10" s="63">
        <f>SUM(C5:C9)</f>
        <v>0</v>
      </c>
      <c r="D10" s="64">
        <f aca="true" t="shared" si="0" ref="D10:Z10">SUM(D5:D9)</f>
        <v>962885468</v>
      </c>
      <c r="E10" s="65">
        <f t="shared" si="0"/>
        <v>985446997</v>
      </c>
      <c r="F10" s="65">
        <f t="shared" si="0"/>
        <v>78261807</v>
      </c>
      <c r="G10" s="65">
        <f t="shared" si="0"/>
        <v>58811366</v>
      </c>
      <c r="H10" s="65">
        <f t="shared" si="0"/>
        <v>74597784</v>
      </c>
      <c r="I10" s="65">
        <f t="shared" si="0"/>
        <v>211670957</v>
      </c>
      <c r="J10" s="65">
        <f t="shared" si="0"/>
        <v>74849423</v>
      </c>
      <c r="K10" s="65">
        <f t="shared" si="0"/>
        <v>71887710</v>
      </c>
      <c r="L10" s="65">
        <f t="shared" si="0"/>
        <v>74367418</v>
      </c>
      <c r="M10" s="65">
        <f t="shared" si="0"/>
        <v>221104551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432775508</v>
      </c>
      <c r="W10" s="65">
        <f t="shared" si="0"/>
        <v>480468773</v>
      </c>
      <c r="X10" s="65">
        <f t="shared" si="0"/>
        <v>-47693265</v>
      </c>
      <c r="Y10" s="66">
        <f>+IF(W10&lt;&gt;0,(X10/W10)*100,0)</f>
        <v>-9.92640264677513</v>
      </c>
      <c r="Z10" s="67">
        <f t="shared" si="0"/>
        <v>985446997</v>
      </c>
    </row>
    <row r="11" spans="1:26" ht="13.5">
      <c r="A11" s="57" t="s">
        <v>36</v>
      </c>
      <c r="B11" s="18">
        <v>264677403</v>
      </c>
      <c r="C11" s="18">
        <v>0</v>
      </c>
      <c r="D11" s="58">
        <v>291147241</v>
      </c>
      <c r="E11" s="59">
        <v>291271410</v>
      </c>
      <c r="F11" s="59">
        <v>21109990</v>
      </c>
      <c r="G11" s="59">
        <v>21984113</v>
      </c>
      <c r="H11" s="59">
        <v>24800901</v>
      </c>
      <c r="I11" s="59">
        <v>67895004</v>
      </c>
      <c r="J11" s="59">
        <v>22705870</v>
      </c>
      <c r="K11" s="59">
        <v>21636015</v>
      </c>
      <c r="L11" s="59">
        <v>22288990</v>
      </c>
      <c r="M11" s="59">
        <v>66630875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134525879</v>
      </c>
      <c r="W11" s="59">
        <v>139886193</v>
      </c>
      <c r="X11" s="59">
        <v>-5360314</v>
      </c>
      <c r="Y11" s="60">
        <v>-3.83</v>
      </c>
      <c r="Z11" s="61">
        <v>291271410</v>
      </c>
    </row>
    <row r="12" spans="1:26" ht="13.5">
      <c r="A12" s="57" t="s">
        <v>37</v>
      </c>
      <c r="B12" s="18">
        <v>10941298</v>
      </c>
      <c r="C12" s="18">
        <v>0</v>
      </c>
      <c r="D12" s="58">
        <v>11927802</v>
      </c>
      <c r="E12" s="59">
        <v>11927802</v>
      </c>
      <c r="F12" s="59">
        <v>923671</v>
      </c>
      <c r="G12" s="59">
        <v>923671</v>
      </c>
      <c r="H12" s="59">
        <v>923671</v>
      </c>
      <c r="I12" s="59">
        <v>2771013</v>
      </c>
      <c r="J12" s="59">
        <v>923671</v>
      </c>
      <c r="K12" s="59">
        <v>923671</v>
      </c>
      <c r="L12" s="59">
        <v>923671</v>
      </c>
      <c r="M12" s="59">
        <v>2771013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5542026</v>
      </c>
      <c r="W12" s="59">
        <v>5830702</v>
      </c>
      <c r="X12" s="59">
        <v>-288676</v>
      </c>
      <c r="Y12" s="60">
        <v>-4.95</v>
      </c>
      <c r="Z12" s="61">
        <v>11927802</v>
      </c>
    </row>
    <row r="13" spans="1:26" ht="13.5">
      <c r="A13" s="57" t="s">
        <v>106</v>
      </c>
      <c r="B13" s="18">
        <v>67442046</v>
      </c>
      <c r="C13" s="18">
        <v>0</v>
      </c>
      <c r="D13" s="58">
        <v>78303716</v>
      </c>
      <c r="E13" s="59">
        <v>78347137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36772278</v>
      </c>
      <c r="X13" s="59">
        <v>-36772278</v>
      </c>
      <c r="Y13" s="60">
        <v>-100</v>
      </c>
      <c r="Z13" s="61">
        <v>78347137</v>
      </c>
    </row>
    <row r="14" spans="1:26" ht="13.5">
      <c r="A14" s="57" t="s">
        <v>38</v>
      </c>
      <c r="B14" s="18">
        <v>12071141</v>
      </c>
      <c r="C14" s="18">
        <v>0</v>
      </c>
      <c r="D14" s="58">
        <v>4992476</v>
      </c>
      <c r="E14" s="59">
        <v>4992476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1652963</v>
      </c>
      <c r="M14" s="59">
        <v>1652963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1652963</v>
      </c>
      <c r="W14" s="59">
        <v>2261743</v>
      </c>
      <c r="X14" s="59">
        <v>-608780</v>
      </c>
      <c r="Y14" s="60">
        <v>-26.92</v>
      </c>
      <c r="Z14" s="61">
        <v>4992476</v>
      </c>
    </row>
    <row r="15" spans="1:26" ht="13.5">
      <c r="A15" s="57" t="s">
        <v>39</v>
      </c>
      <c r="B15" s="18">
        <v>343322261</v>
      </c>
      <c r="C15" s="18">
        <v>0</v>
      </c>
      <c r="D15" s="58">
        <v>367602349</v>
      </c>
      <c r="E15" s="59">
        <v>367602349</v>
      </c>
      <c r="F15" s="59">
        <v>2122897</v>
      </c>
      <c r="G15" s="59">
        <v>38365736</v>
      </c>
      <c r="H15" s="59">
        <v>37460247</v>
      </c>
      <c r="I15" s="59">
        <v>77948880</v>
      </c>
      <c r="J15" s="59">
        <v>24046803</v>
      </c>
      <c r="K15" s="59">
        <v>24837782</v>
      </c>
      <c r="L15" s="59">
        <v>22558086</v>
      </c>
      <c r="M15" s="59">
        <v>71442671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149391551</v>
      </c>
      <c r="W15" s="59">
        <v>170973232</v>
      </c>
      <c r="X15" s="59">
        <v>-21581681</v>
      </c>
      <c r="Y15" s="60">
        <v>-12.62</v>
      </c>
      <c r="Z15" s="61">
        <v>367602349</v>
      </c>
    </row>
    <row r="16" spans="1:26" ht="13.5">
      <c r="A16" s="68" t="s">
        <v>40</v>
      </c>
      <c r="B16" s="18">
        <v>4375155</v>
      </c>
      <c r="C16" s="18">
        <v>0</v>
      </c>
      <c r="D16" s="58">
        <v>5815722</v>
      </c>
      <c r="E16" s="59">
        <v>6345234</v>
      </c>
      <c r="F16" s="59">
        <v>30378</v>
      </c>
      <c r="G16" s="59">
        <v>1232998</v>
      </c>
      <c r="H16" s="59">
        <v>64844</v>
      </c>
      <c r="I16" s="59">
        <v>1328220</v>
      </c>
      <c r="J16" s="59">
        <v>1252554</v>
      </c>
      <c r="K16" s="59">
        <v>92622</v>
      </c>
      <c r="L16" s="59">
        <v>376802</v>
      </c>
      <c r="M16" s="59">
        <v>1721978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3050198</v>
      </c>
      <c r="W16" s="59">
        <v>2937962</v>
      </c>
      <c r="X16" s="59">
        <v>112236</v>
      </c>
      <c r="Y16" s="60">
        <v>3.82</v>
      </c>
      <c r="Z16" s="61">
        <v>6345234</v>
      </c>
    </row>
    <row r="17" spans="1:26" ht="13.5">
      <c r="A17" s="57" t="s">
        <v>41</v>
      </c>
      <c r="B17" s="18">
        <v>210114901</v>
      </c>
      <c r="C17" s="18">
        <v>0</v>
      </c>
      <c r="D17" s="58">
        <v>223517953</v>
      </c>
      <c r="E17" s="59">
        <v>245251945</v>
      </c>
      <c r="F17" s="59">
        <v>6940051</v>
      </c>
      <c r="G17" s="59">
        <v>11121215</v>
      </c>
      <c r="H17" s="59">
        <v>8629251</v>
      </c>
      <c r="I17" s="59">
        <v>26690517</v>
      </c>
      <c r="J17" s="59">
        <v>14977037</v>
      </c>
      <c r="K17" s="59">
        <v>11694421</v>
      </c>
      <c r="L17" s="59">
        <v>18230472</v>
      </c>
      <c r="M17" s="59">
        <v>44901930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71592447</v>
      </c>
      <c r="W17" s="59">
        <v>100692082</v>
      </c>
      <c r="X17" s="59">
        <v>-29099635</v>
      </c>
      <c r="Y17" s="60">
        <v>-28.9</v>
      </c>
      <c r="Z17" s="61">
        <v>245251945</v>
      </c>
    </row>
    <row r="18" spans="1:26" ht="13.5">
      <c r="A18" s="69" t="s">
        <v>42</v>
      </c>
      <c r="B18" s="70">
        <f>SUM(B11:B17)</f>
        <v>912944205</v>
      </c>
      <c r="C18" s="70">
        <f>SUM(C11:C17)</f>
        <v>0</v>
      </c>
      <c r="D18" s="71">
        <f aca="true" t="shared" si="1" ref="D18:Z18">SUM(D11:D17)</f>
        <v>983307259</v>
      </c>
      <c r="E18" s="72">
        <f t="shared" si="1"/>
        <v>1005738353</v>
      </c>
      <c r="F18" s="72">
        <f t="shared" si="1"/>
        <v>31126987</v>
      </c>
      <c r="G18" s="72">
        <f t="shared" si="1"/>
        <v>73627733</v>
      </c>
      <c r="H18" s="72">
        <f t="shared" si="1"/>
        <v>71878914</v>
      </c>
      <c r="I18" s="72">
        <f t="shared" si="1"/>
        <v>176633634</v>
      </c>
      <c r="J18" s="72">
        <f t="shared" si="1"/>
        <v>63905935</v>
      </c>
      <c r="K18" s="72">
        <f t="shared" si="1"/>
        <v>59184511</v>
      </c>
      <c r="L18" s="72">
        <f t="shared" si="1"/>
        <v>66030984</v>
      </c>
      <c r="M18" s="72">
        <f t="shared" si="1"/>
        <v>189121430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365755064</v>
      </c>
      <c r="W18" s="72">
        <f t="shared" si="1"/>
        <v>459354192</v>
      </c>
      <c r="X18" s="72">
        <f t="shared" si="1"/>
        <v>-93599128</v>
      </c>
      <c r="Y18" s="66">
        <f>+IF(W18&lt;&gt;0,(X18/W18)*100,0)</f>
        <v>-20.37624334992463</v>
      </c>
      <c r="Z18" s="73">
        <f t="shared" si="1"/>
        <v>1005738353</v>
      </c>
    </row>
    <row r="19" spans="1:26" ht="13.5">
      <c r="A19" s="69" t="s">
        <v>43</v>
      </c>
      <c r="B19" s="74">
        <f>+B10-B18</f>
        <v>64890099</v>
      </c>
      <c r="C19" s="74">
        <f>+C10-C18</f>
        <v>0</v>
      </c>
      <c r="D19" s="75">
        <f aca="true" t="shared" si="2" ref="D19:Z19">+D10-D18</f>
        <v>-20421791</v>
      </c>
      <c r="E19" s="76">
        <f t="shared" si="2"/>
        <v>-20291356</v>
      </c>
      <c r="F19" s="76">
        <f t="shared" si="2"/>
        <v>47134820</v>
      </c>
      <c r="G19" s="76">
        <f t="shared" si="2"/>
        <v>-14816367</v>
      </c>
      <c r="H19" s="76">
        <f t="shared" si="2"/>
        <v>2718870</v>
      </c>
      <c r="I19" s="76">
        <f t="shared" si="2"/>
        <v>35037323</v>
      </c>
      <c r="J19" s="76">
        <f t="shared" si="2"/>
        <v>10943488</v>
      </c>
      <c r="K19" s="76">
        <f t="shared" si="2"/>
        <v>12703199</v>
      </c>
      <c r="L19" s="76">
        <f t="shared" si="2"/>
        <v>8336434</v>
      </c>
      <c r="M19" s="76">
        <f t="shared" si="2"/>
        <v>31983121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67020444</v>
      </c>
      <c r="W19" s="76">
        <f>IF(E10=E18,0,W10-W18)</f>
        <v>21114581</v>
      </c>
      <c r="X19" s="76">
        <f t="shared" si="2"/>
        <v>45905863</v>
      </c>
      <c r="Y19" s="77">
        <f>+IF(W19&lt;&gt;0,(X19/W19)*100,0)</f>
        <v>217.4130900347963</v>
      </c>
      <c r="Z19" s="78">
        <f t="shared" si="2"/>
        <v>-20291356</v>
      </c>
    </row>
    <row r="20" spans="1:26" ht="13.5">
      <c r="A20" s="57" t="s">
        <v>44</v>
      </c>
      <c r="B20" s="18">
        <v>37910307</v>
      </c>
      <c r="C20" s="18">
        <v>0</v>
      </c>
      <c r="D20" s="58">
        <v>51938000</v>
      </c>
      <c r="E20" s="59">
        <v>68126695</v>
      </c>
      <c r="F20" s="59">
        <v>600799</v>
      </c>
      <c r="G20" s="59">
        <v>4789930</v>
      </c>
      <c r="H20" s="59">
        <v>38777636</v>
      </c>
      <c r="I20" s="59">
        <v>44168365</v>
      </c>
      <c r="J20" s="59">
        <v>3045578</v>
      </c>
      <c r="K20" s="59">
        <v>4033131</v>
      </c>
      <c r="L20" s="59">
        <v>36029819</v>
      </c>
      <c r="M20" s="59">
        <v>43108528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87276893</v>
      </c>
      <c r="W20" s="59">
        <v>22923885</v>
      </c>
      <c r="X20" s="59">
        <v>64353008</v>
      </c>
      <c r="Y20" s="60">
        <v>280.72</v>
      </c>
      <c r="Z20" s="61">
        <v>68126695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102800406</v>
      </c>
      <c r="C22" s="85">
        <f>SUM(C19:C21)</f>
        <v>0</v>
      </c>
      <c r="D22" s="86">
        <f aca="true" t="shared" si="3" ref="D22:Z22">SUM(D19:D21)</f>
        <v>31516209</v>
      </c>
      <c r="E22" s="87">
        <f t="shared" si="3"/>
        <v>47835339</v>
      </c>
      <c r="F22" s="87">
        <f t="shared" si="3"/>
        <v>47735619</v>
      </c>
      <c r="G22" s="87">
        <f t="shared" si="3"/>
        <v>-10026437</v>
      </c>
      <c r="H22" s="87">
        <f t="shared" si="3"/>
        <v>41496506</v>
      </c>
      <c r="I22" s="87">
        <f t="shared" si="3"/>
        <v>79205688</v>
      </c>
      <c r="J22" s="87">
        <f t="shared" si="3"/>
        <v>13989066</v>
      </c>
      <c r="K22" s="87">
        <f t="shared" si="3"/>
        <v>16736330</v>
      </c>
      <c r="L22" s="87">
        <f t="shared" si="3"/>
        <v>44366253</v>
      </c>
      <c r="M22" s="87">
        <f t="shared" si="3"/>
        <v>75091649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154297337</v>
      </c>
      <c r="W22" s="87">
        <f t="shared" si="3"/>
        <v>44038466</v>
      </c>
      <c r="X22" s="87">
        <f t="shared" si="3"/>
        <v>110258871</v>
      </c>
      <c r="Y22" s="88">
        <f>+IF(W22&lt;&gt;0,(X22/W22)*100,0)</f>
        <v>250.36946336868317</v>
      </c>
      <c r="Z22" s="89">
        <f t="shared" si="3"/>
        <v>47835339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102800406</v>
      </c>
      <c r="C24" s="74">
        <f>SUM(C22:C23)</f>
        <v>0</v>
      </c>
      <c r="D24" s="75">
        <f aca="true" t="shared" si="4" ref="D24:Z24">SUM(D22:D23)</f>
        <v>31516209</v>
      </c>
      <c r="E24" s="76">
        <f t="shared" si="4"/>
        <v>47835339</v>
      </c>
      <c r="F24" s="76">
        <f t="shared" si="4"/>
        <v>47735619</v>
      </c>
      <c r="G24" s="76">
        <f t="shared" si="4"/>
        <v>-10026437</v>
      </c>
      <c r="H24" s="76">
        <f t="shared" si="4"/>
        <v>41496506</v>
      </c>
      <c r="I24" s="76">
        <f t="shared" si="4"/>
        <v>79205688</v>
      </c>
      <c r="J24" s="76">
        <f t="shared" si="4"/>
        <v>13989066</v>
      </c>
      <c r="K24" s="76">
        <f t="shared" si="4"/>
        <v>16736330</v>
      </c>
      <c r="L24" s="76">
        <f t="shared" si="4"/>
        <v>44366253</v>
      </c>
      <c r="M24" s="76">
        <f t="shared" si="4"/>
        <v>75091649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154297337</v>
      </c>
      <c r="W24" s="76">
        <f t="shared" si="4"/>
        <v>44038466</v>
      </c>
      <c r="X24" s="76">
        <f t="shared" si="4"/>
        <v>110258871</v>
      </c>
      <c r="Y24" s="77">
        <f>+IF(W24&lt;&gt;0,(X24/W24)*100,0)</f>
        <v>250.36946336868317</v>
      </c>
      <c r="Z24" s="78">
        <f t="shared" si="4"/>
        <v>47835339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137836428</v>
      </c>
      <c r="C27" s="21">
        <v>0</v>
      </c>
      <c r="D27" s="98">
        <v>181754934</v>
      </c>
      <c r="E27" s="99">
        <v>200108335</v>
      </c>
      <c r="F27" s="99">
        <v>1402878</v>
      </c>
      <c r="G27" s="99">
        <v>7476955</v>
      </c>
      <c r="H27" s="99">
        <v>5293272</v>
      </c>
      <c r="I27" s="99">
        <v>14173105</v>
      </c>
      <c r="J27" s="99">
        <v>7697981</v>
      </c>
      <c r="K27" s="99">
        <v>10865974</v>
      </c>
      <c r="L27" s="99">
        <v>13371959</v>
      </c>
      <c r="M27" s="99">
        <v>31935914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46109019</v>
      </c>
      <c r="W27" s="99">
        <v>100054168</v>
      </c>
      <c r="X27" s="99">
        <v>-53945149</v>
      </c>
      <c r="Y27" s="100">
        <v>-53.92</v>
      </c>
      <c r="Z27" s="101">
        <v>200108335</v>
      </c>
    </row>
    <row r="28" spans="1:26" ht="13.5">
      <c r="A28" s="102" t="s">
        <v>44</v>
      </c>
      <c r="B28" s="18">
        <v>33260776</v>
      </c>
      <c r="C28" s="18">
        <v>0</v>
      </c>
      <c r="D28" s="58">
        <v>46112867</v>
      </c>
      <c r="E28" s="59">
        <v>60189993</v>
      </c>
      <c r="F28" s="59">
        <v>184011</v>
      </c>
      <c r="G28" s="59">
        <v>3713576</v>
      </c>
      <c r="H28" s="59">
        <v>2329805</v>
      </c>
      <c r="I28" s="59">
        <v>6227392</v>
      </c>
      <c r="J28" s="59">
        <v>2503302</v>
      </c>
      <c r="K28" s="59">
        <v>3299694</v>
      </c>
      <c r="L28" s="59">
        <v>6019026</v>
      </c>
      <c r="M28" s="59">
        <v>11822022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18049414</v>
      </c>
      <c r="W28" s="59">
        <v>30094997</v>
      </c>
      <c r="X28" s="59">
        <v>-12045583</v>
      </c>
      <c r="Y28" s="60">
        <v>-40.03</v>
      </c>
      <c r="Z28" s="61">
        <v>60189993</v>
      </c>
    </row>
    <row r="29" spans="1:26" ht="13.5">
      <c r="A29" s="57" t="s">
        <v>110</v>
      </c>
      <c r="B29" s="18">
        <v>3489650</v>
      </c>
      <c r="C29" s="18">
        <v>0</v>
      </c>
      <c r="D29" s="58">
        <v>2180000</v>
      </c>
      <c r="E29" s="59">
        <v>2180000</v>
      </c>
      <c r="F29" s="59">
        <v>276033</v>
      </c>
      <c r="G29" s="59">
        <v>163762</v>
      </c>
      <c r="H29" s="59">
        <v>239378</v>
      </c>
      <c r="I29" s="59">
        <v>679173</v>
      </c>
      <c r="J29" s="59">
        <v>245988</v>
      </c>
      <c r="K29" s="59">
        <v>157788</v>
      </c>
      <c r="L29" s="59">
        <v>126560</v>
      </c>
      <c r="M29" s="59">
        <v>530336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1209509</v>
      </c>
      <c r="W29" s="59">
        <v>1090000</v>
      </c>
      <c r="X29" s="59">
        <v>119509</v>
      </c>
      <c r="Y29" s="60">
        <v>10.96</v>
      </c>
      <c r="Z29" s="61">
        <v>2180000</v>
      </c>
    </row>
    <row r="30" spans="1:26" ht="13.5">
      <c r="A30" s="57" t="s">
        <v>48</v>
      </c>
      <c r="B30" s="18">
        <v>5597080</v>
      </c>
      <c r="C30" s="18">
        <v>0</v>
      </c>
      <c r="D30" s="58">
        <v>40020000</v>
      </c>
      <c r="E30" s="59">
        <v>40020000</v>
      </c>
      <c r="F30" s="59">
        <v>0</v>
      </c>
      <c r="G30" s="59">
        <v>26600</v>
      </c>
      <c r="H30" s="59">
        <v>94327</v>
      </c>
      <c r="I30" s="59">
        <v>120927</v>
      </c>
      <c r="J30" s="59">
        <v>26600</v>
      </c>
      <c r="K30" s="59">
        <v>66666</v>
      </c>
      <c r="L30" s="59">
        <v>2808975</v>
      </c>
      <c r="M30" s="59">
        <v>2902241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3023168</v>
      </c>
      <c r="W30" s="59">
        <v>20010000</v>
      </c>
      <c r="X30" s="59">
        <v>-16986832</v>
      </c>
      <c r="Y30" s="60">
        <v>-84.89</v>
      </c>
      <c r="Z30" s="61">
        <v>40020000</v>
      </c>
    </row>
    <row r="31" spans="1:26" ht="13.5">
      <c r="A31" s="57" t="s">
        <v>49</v>
      </c>
      <c r="B31" s="18">
        <v>95488920</v>
      </c>
      <c r="C31" s="18">
        <v>0</v>
      </c>
      <c r="D31" s="58">
        <v>93442067</v>
      </c>
      <c r="E31" s="59">
        <v>97718343</v>
      </c>
      <c r="F31" s="59">
        <v>942834</v>
      </c>
      <c r="G31" s="59">
        <v>3573016</v>
      </c>
      <c r="H31" s="59">
        <v>2629762</v>
      </c>
      <c r="I31" s="59">
        <v>7145612</v>
      </c>
      <c r="J31" s="59">
        <v>4922088</v>
      </c>
      <c r="K31" s="59">
        <v>7341827</v>
      </c>
      <c r="L31" s="59">
        <v>4417397</v>
      </c>
      <c r="M31" s="59">
        <v>16681312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23826924</v>
      </c>
      <c r="W31" s="59">
        <v>48859172</v>
      </c>
      <c r="X31" s="59">
        <v>-25032248</v>
      </c>
      <c r="Y31" s="60">
        <v>-51.23</v>
      </c>
      <c r="Z31" s="61">
        <v>97718343</v>
      </c>
    </row>
    <row r="32" spans="1:26" ht="13.5">
      <c r="A32" s="69" t="s">
        <v>50</v>
      </c>
      <c r="B32" s="21">
        <f>SUM(B28:B31)</f>
        <v>137836426</v>
      </c>
      <c r="C32" s="21">
        <f>SUM(C28:C31)</f>
        <v>0</v>
      </c>
      <c r="D32" s="98">
        <f aca="true" t="shared" si="5" ref="D32:Z32">SUM(D28:D31)</f>
        <v>181754934</v>
      </c>
      <c r="E32" s="99">
        <f t="shared" si="5"/>
        <v>200108336</v>
      </c>
      <c r="F32" s="99">
        <f t="shared" si="5"/>
        <v>1402878</v>
      </c>
      <c r="G32" s="99">
        <f t="shared" si="5"/>
        <v>7476954</v>
      </c>
      <c r="H32" s="99">
        <f t="shared" si="5"/>
        <v>5293272</v>
      </c>
      <c r="I32" s="99">
        <f t="shared" si="5"/>
        <v>14173104</v>
      </c>
      <c r="J32" s="99">
        <f t="shared" si="5"/>
        <v>7697978</v>
      </c>
      <c r="K32" s="99">
        <f t="shared" si="5"/>
        <v>10865975</v>
      </c>
      <c r="L32" s="99">
        <f t="shared" si="5"/>
        <v>13371958</v>
      </c>
      <c r="M32" s="99">
        <f t="shared" si="5"/>
        <v>31935911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46109015</v>
      </c>
      <c r="W32" s="99">
        <f t="shared" si="5"/>
        <v>100054169</v>
      </c>
      <c r="X32" s="99">
        <f t="shared" si="5"/>
        <v>-53945154</v>
      </c>
      <c r="Y32" s="100">
        <f>+IF(W32&lt;&gt;0,(X32/W32)*100,0)</f>
        <v>-53.91594826998163</v>
      </c>
      <c r="Z32" s="101">
        <f t="shared" si="5"/>
        <v>200108336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577456725</v>
      </c>
      <c r="C35" s="18">
        <v>0</v>
      </c>
      <c r="D35" s="58">
        <v>493031242</v>
      </c>
      <c r="E35" s="59">
        <v>490996970</v>
      </c>
      <c r="F35" s="59">
        <v>615980500</v>
      </c>
      <c r="G35" s="59">
        <v>592022486</v>
      </c>
      <c r="H35" s="59">
        <v>601258677</v>
      </c>
      <c r="I35" s="59">
        <v>601258677</v>
      </c>
      <c r="J35" s="59">
        <v>617039505</v>
      </c>
      <c r="K35" s="59">
        <v>619950542</v>
      </c>
      <c r="L35" s="59">
        <v>625273998</v>
      </c>
      <c r="M35" s="59">
        <v>625273998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625273998</v>
      </c>
      <c r="W35" s="59">
        <v>245498485</v>
      </c>
      <c r="X35" s="59">
        <v>379775513</v>
      </c>
      <c r="Y35" s="60">
        <v>154.7</v>
      </c>
      <c r="Z35" s="61">
        <v>490996970</v>
      </c>
    </row>
    <row r="36" spans="1:26" ht="13.5">
      <c r="A36" s="57" t="s">
        <v>53</v>
      </c>
      <c r="B36" s="18">
        <v>2724490853</v>
      </c>
      <c r="C36" s="18">
        <v>0</v>
      </c>
      <c r="D36" s="58">
        <v>2817838740</v>
      </c>
      <c r="E36" s="59">
        <v>2836192142</v>
      </c>
      <c r="F36" s="59">
        <v>2722062587</v>
      </c>
      <c r="G36" s="59">
        <v>2731414533</v>
      </c>
      <c r="H36" s="59">
        <v>2737665518</v>
      </c>
      <c r="I36" s="59">
        <v>2737665518</v>
      </c>
      <c r="J36" s="59">
        <v>2741198323</v>
      </c>
      <c r="K36" s="59">
        <v>2712102571</v>
      </c>
      <c r="L36" s="59">
        <v>2726381349</v>
      </c>
      <c r="M36" s="59">
        <v>2726381349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2726381349</v>
      </c>
      <c r="W36" s="59">
        <v>1418096071</v>
      </c>
      <c r="X36" s="59">
        <v>1308285278</v>
      </c>
      <c r="Y36" s="60">
        <v>92.26</v>
      </c>
      <c r="Z36" s="61">
        <v>2836192142</v>
      </c>
    </row>
    <row r="37" spans="1:26" ht="13.5">
      <c r="A37" s="57" t="s">
        <v>54</v>
      </c>
      <c r="B37" s="18">
        <v>212547223</v>
      </c>
      <c r="C37" s="18">
        <v>0</v>
      </c>
      <c r="D37" s="58">
        <v>190608410</v>
      </c>
      <c r="E37" s="59">
        <v>190608410</v>
      </c>
      <c r="F37" s="59">
        <v>175469919</v>
      </c>
      <c r="G37" s="59">
        <v>170894497</v>
      </c>
      <c r="H37" s="59">
        <v>126085089</v>
      </c>
      <c r="I37" s="59">
        <v>126085089</v>
      </c>
      <c r="J37" s="59">
        <v>158739356</v>
      </c>
      <c r="K37" s="59">
        <v>151472681</v>
      </c>
      <c r="L37" s="59">
        <v>125170577</v>
      </c>
      <c r="M37" s="59">
        <v>125170577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125170577</v>
      </c>
      <c r="W37" s="59">
        <v>95304205</v>
      </c>
      <c r="X37" s="59">
        <v>29866372</v>
      </c>
      <c r="Y37" s="60">
        <v>31.34</v>
      </c>
      <c r="Z37" s="61">
        <v>190608410</v>
      </c>
    </row>
    <row r="38" spans="1:26" ht="13.5">
      <c r="A38" s="57" t="s">
        <v>55</v>
      </c>
      <c r="B38" s="18">
        <v>232251430</v>
      </c>
      <c r="C38" s="18">
        <v>0</v>
      </c>
      <c r="D38" s="58">
        <v>250325492</v>
      </c>
      <c r="E38" s="59">
        <v>250325492</v>
      </c>
      <c r="F38" s="59">
        <v>216129763</v>
      </c>
      <c r="G38" s="59">
        <v>216125527</v>
      </c>
      <c r="H38" s="59">
        <v>216122158</v>
      </c>
      <c r="I38" s="59">
        <v>216122158</v>
      </c>
      <c r="J38" s="59">
        <v>234852501</v>
      </c>
      <c r="K38" s="59">
        <v>211476474</v>
      </c>
      <c r="L38" s="59">
        <v>211923701</v>
      </c>
      <c r="M38" s="59">
        <v>211923701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211923701</v>
      </c>
      <c r="W38" s="59">
        <v>125162746</v>
      </c>
      <c r="X38" s="59">
        <v>86760955</v>
      </c>
      <c r="Y38" s="60">
        <v>69.32</v>
      </c>
      <c r="Z38" s="61">
        <v>250325492</v>
      </c>
    </row>
    <row r="39" spans="1:26" ht="13.5">
      <c r="A39" s="57" t="s">
        <v>56</v>
      </c>
      <c r="B39" s="18">
        <v>2857148925</v>
      </c>
      <c r="C39" s="18">
        <v>0</v>
      </c>
      <c r="D39" s="58">
        <v>2869936080</v>
      </c>
      <c r="E39" s="59">
        <v>2886255210</v>
      </c>
      <c r="F39" s="59">
        <v>2946443405</v>
      </c>
      <c r="G39" s="59">
        <v>2936416995</v>
      </c>
      <c r="H39" s="59">
        <v>2996716948</v>
      </c>
      <c r="I39" s="59">
        <v>2996716948</v>
      </c>
      <c r="J39" s="59">
        <v>2964645969</v>
      </c>
      <c r="K39" s="59">
        <v>2969103960</v>
      </c>
      <c r="L39" s="59">
        <v>3014561069</v>
      </c>
      <c r="M39" s="59">
        <v>3014561069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3014561069</v>
      </c>
      <c r="W39" s="59">
        <v>1443127605</v>
      </c>
      <c r="X39" s="59">
        <v>1571433464</v>
      </c>
      <c r="Y39" s="60">
        <v>108.89</v>
      </c>
      <c r="Z39" s="61">
        <v>2886255210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173285242</v>
      </c>
      <c r="C42" s="18">
        <v>0</v>
      </c>
      <c r="D42" s="58">
        <v>154793848</v>
      </c>
      <c r="E42" s="59">
        <v>127426014</v>
      </c>
      <c r="F42" s="59">
        <v>47735621</v>
      </c>
      <c r="G42" s="59">
        <v>-10026414</v>
      </c>
      <c r="H42" s="59">
        <v>41828297</v>
      </c>
      <c r="I42" s="59">
        <v>79537504</v>
      </c>
      <c r="J42" s="59">
        <v>12406618</v>
      </c>
      <c r="K42" s="59">
        <v>16736340</v>
      </c>
      <c r="L42" s="59">
        <v>44328068</v>
      </c>
      <c r="M42" s="59">
        <v>73471026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153008530</v>
      </c>
      <c r="W42" s="59">
        <v>172899365</v>
      </c>
      <c r="X42" s="59">
        <v>-19890835</v>
      </c>
      <c r="Y42" s="60">
        <v>-11.5</v>
      </c>
      <c r="Z42" s="61">
        <v>127426014</v>
      </c>
    </row>
    <row r="43" spans="1:26" ht="13.5">
      <c r="A43" s="57" t="s">
        <v>59</v>
      </c>
      <c r="B43" s="18">
        <v>-215414433</v>
      </c>
      <c r="C43" s="18">
        <v>0</v>
      </c>
      <c r="D43" s="58">
        <v>-186355706</v>
      </c>
      <c r="E43" s="59">
        <v>-4600772</v>
      </c>
      <c r="F43" s="59">
        <v>-43767754</v>
      </c>
      <c r="G43" s="59">
        <v>-5105314</v>
      </c>
      <c r="H43" s="59">
        <v>-41945739</v>
      </c>
      <c r="I43" s="59">
        <v>-90818807</v>
      </c>
      <c r="J43" s="59">
        <v>-7595394</v>
      </c>
      <c r="K43" s="59">
        <v>-19306307</v>
      </c>
      <c r="L43" s="59">
        <v>-40055571</v>
      </c>
      <c r="M43" s="59">
        <v>-66957272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-157776079</v>
      </c>
      <c r="W43" s="59">
        <v>-4178988</v>
      </c>
      <c r="X43" s="59">
        <v>-153597091</v>
      </c>
      <c r="Y43" s="60">
        <v>3675.46</v>
      </c>
      <c r="Z43" s="61">
        <v>-4600772</v>
      </c>
    </row>
    <row r="44" spans="1:26" ht="13.5">
      <c r="A44" s="57" t="s">
        <v>60</v>
      </c>
      <c r="B44" s="18">
        <v>4945490</v>
      </c>
      <c r="C44" s="18">
        <v>0</v>
      </c>
      <c r="D44" s="58">
        <v>35123670</v>
      </c>
      <c r="E44" s="59">
        <v>-159000666</v>
      </c>
      <c r="F44" s="59">
        <v>100523</v>
      </c>
      <c r="G44" s="59">
        <v>302235</v>
      </c>
      <c r="H44" s="59">
        <v>271178</v>
      </c>
      <c r="I44" s="59">
        <v>673936</v>
      </c>
      <c r="J44" s="59">
        <v>3499902</v>
      </c>
      <c r="K44" s="59">
        <v>-3500845</v>
      </c>
      <c r="L44" s="59">
        <v>-1302476</v>
      </c>
      <c r="M44" s="59">
        <v>-1303419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-629483</v>
      </c>
      <c r="W44" s="59">
        <v>-15227692</v>
      </c>
      <c r="X44" s="59">
        <v>14598209</v>
      </c>
      <c r="Y44" s="60">
        <v>-95.87</v>
      </c>
      <c r="Z44" s="61">
        <v>-159000666</v>
      </c>
    </row>
    <row r="45" spans="1:26" ht="13.5">
      <c r="A45" s="69" t="s">
        <v>61</v>
      </c>
      <c r="B45" s="21">
        <v>14349526</v>
      </c>
      <c r="C45" s="21">
        <v>0</v>
      </c>
      <c r="D45" s="98">
        <v>362470066</v>
      </c>
      <c r="E45" s="99">
        <v>360435794</v>
      </c>
      <c r="F45" s="99">
        <v>18417916</v>
      </c>
      <c r="G45" s="99">
        <v>3588423</v>
      </c>
      <c r="H45" s="99">
        <v>3742159</v>
      </c>
      <c r="I45" s="99">
        <v>3742159</v>
      </c>
      <c r="J45" s="99">
        <v>12053285</v>
      </c>
      <c r="K45" s="99">
        <v>5982473</v>
      </c>
      <c r="L45" s="99">
        <v>8952494</v>
      </c>
      <c r="M45" s="99">
        <v>8952494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8952494</v>
      </c>
      <c r="W45" s="99">
        <v>550103903</v>
      </c>
      <c r="X45" s="99">
        <v>-541151409</v>
      </c>
      <c r="Y45" s="100">
        <v>-98.37</v>
      </c>
      <c r="Z45" s="101">
        <v>360435794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40348913</v>
      </c>
      <c r="C49" s="51">
        <v>0</v>
      </c>
      <c r="D49" s="128">
        <v>4959694</v>
      </c>
      <c r="E49" s="53">
        <v>2384494</v>
      </c>
      <c r="F49" s="53">
        <v>0</v>
      </c>
      <c r="G49" s="53">
        <v>0</v>
      </c>
      <c r="H49" s="53">
        <v>0</v>
      </c>
      <c r="I49" s="53">
        <v>2339771</v>
      </c>
      <c r="J49" s="53">
        <v>0</v>
      </c>
      <c r="K49" s="53">
        <v>0</v>
      </c>
      <c r="L49" s="53">
        <v>0</v>
      </c>
      <c r="M49" s="53">
        <v>1372106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1136610</v>
      </c>
      <c r="W49" s="53">
        <v>1715188</v>
      </c>
      <c r="X49" s="53">
        <v>16828404</v>
      </c>
      <c r="Y49" s="53">
        <v>71085180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5921562</v>
      </c>
      <c r="C51" s="51">
        <v>0</v>
      </c>
      <c r="D51" s="128">
        <v>907148</v>
      </c>
      <c r="E51" s="53">
        <v>18501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6847211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100.18437929966444</v>
      </c>
      <c r="C58" s="5">
        <f>IF(C67=0,0,+(C76/C67)*100)</f>
        <v>0</v>
      </c>
      <c r="D58" s="6">
        <f aca="true" t="shared" si="6" ref="D58:Z58">IF(D67=0,0,+(D76/D67)*100)</f>
        <v>100.84397276583788</v>
      </c>
      <c r="E58" s="7">
        <f t="shared" si="6"/>
        <v>100.84397276583788</v>
      </c>
      <c r="F58" s="7">
        <f t="shared" si="6"/>
        <v>99.99999857202458</v>
      </c>
      <c r="G58" s="7">
        <f t="shared" si="6"/>
        <v>100.00000675658191</v>
      </c>
      <c r="H58" s="7">
        <f t="shared" si="6"/>
        <v>100.0000082692129</v>
      </c>
      <c r="I58" s="7">
        <f t="shared" si="6"/>
        <v>100.00000400238743</v>
      </c>
      <c r="J58" s="7">
        <f t="shared" si="6"/>
        <v>100.00000656204536</v>
      </c>
      <c r="K58" s="7">
        <f t="shared" si="6"/>
        <v>99.99999835262766</v>
      </c>
      <c r="L58" s="7">
        <f t="shared" si="6"/>
        <v>100</v>
      </c>
      <c r="M58" s="7">
        <f t="shared" si="6"/>
        <v>100.00000160484682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100.00000276373385</v>
      </c>
      <c r="W58" s="7">
        <f t="shared" si="6"/>
        <v>127.04129995000748</v>
      </c>
      <c r="X58" s="7">
        <f t="shared" si="6"/>
        <v>0</v>
      </c>
      <c r="Y58" s="7">
        <f t="shared" si="6"/>
        <v>0</v>
      </c>
      <c r="Z58" s="8">
        <f t="shared" si="6"/>
        <v>100.84397276583788</v>
      </c>
    </row>
    <row r="59" spans="1:26" ht="13.5">
      <c r="A59" s="36" t="s">
        <v>31</v>
      </c>
      <c r="B59" s="9">
        <f aca="true" t="shared" si="7" ref="B59:Z66">IF(B68=0,0,+(B77/B68)*100)</f>
        <v>100.0000008966676</v>
      </c>
      <c r="C59" s="9">
        <f t="shared" si="7"/>
        <v>0</v>
      </c>
      <c r="D59" s="2">
        <f t="shared" si="7"/>
        <v>99.07555848157537</v>
      </c>
      <c r="E59" s="10">
        <f t="shared" si="7"/>
        <v>99.07555848157537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99.96210639127679</v>
      </c>
      <c r="X59" s="10">
        <f t="shared" si="7"/>
        <v>0</v>
      </c>
      <c r="Y59" s="10">
        <f t="shared" si="7"/>
        <v>0</v>
      </c>
      <c r="Z59" s="11">
        <f t="shared" si="7"/>
        <v>99.07555848157537</v>
      </c>
    </row>
    <row r="60" spans="1:26" ht="13.5">
      <c r="A60" s="37" t="s">
        <v>32</v>
      </c>
      <c r="B60" s="12">
        <f t="shared" si="7"/>
        <v>100.21906400659878</v>
      </c>
      <c r="C60" s="12">
        <f t="shared" si="7"/>
        <v>0</v>
      </c>
      <c r="D60" s="3">
        <f t="shared" si="7"/>
        <v>101.11023664909769</v>
      </c>
      <c r="E60" s="13">
        <f t="shared" si="7"/>
        <v>101.11023664909769</v>
      </c>
      <c r="F60" s="13">
        <f t="shared" si="7"/>
        <v>100</v>
      </c>
      <c r="G60" s="13">
        <f t="shared" si="7"/>
        <v>100.00000870913517</v>
      </c>
      <c r="H60" s="13">
        <f t="shared" si="7"/>
        <v>100.00000990784437</v>
      </c>
      <c r="I60" s="13">
        <f t="shared" si="7"/>
        <v>100.0000056802357</v>
      </c>
      <c r="J60" s="13">
        <f t="shared" si="7"/>
        <v>100.00000581777483</v>
      </c>
      <c r="K60" s="13">
        <f t="shared" si="7"/>
        <v>100</v>
      </c>
      <c r="L60" s="13">
        <f t="shared" si="7"/>
        <v>100</v>
      </c>
      <c r="M60" s="13">
        <f t="shared" si="7"/>
        <v>100.0000019020642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100.00000368431934</v>
      </c>
      <c r="W60" s="13">
        <f t="shared" si="7"/>
        <v>132.3211234049129</v>
      </c>
      <c r="X60" s="13">
        <f t="shared" si="7"/>
        <v>0</v>
      </c>
      <c r="Y60" s="13">
        <f t="shared" si="7"/>
        <v>0</v>
      </c>
      <c r="Z60" s="14">
        <f t="shared" si="7"/>
        <v>101.11023664909769</v>
      </c>
    </row>
    <row r="61" spans="1:26" ht="13.5">
      <c r="A61" s="38" t="s">
        <v>113</v>
      </c>
      <c r="B61" s="12">
        <f t="shared" si="7"/>
        <v>92.9454049920458</v>
      </c>
      <c r="C61" s="12">
        <f t="shared" si="7"/>
        <v>0</v>
      </c>
      <c r="D61" s="3">
        <f t="shared" si="7"/>
        <v>99.71933934220418</v>
      </c>
      <c r="E61" s="13">
        <f t="shared" si="7"/>
        <v>99.71933934220418</v>
      </c>
      <c r="F61" s="13">
        <f t="shared" si="7"/>
        <v>92.77860178146368</v>
      </c>
      <c r="G61" s="13">
        <f t="shared" si="7"/>
        <v>87.56253743384407</v>
      </c>
      <c r="H61" s="13">
        <f t="shared" si="7"/>
        <v>91.43822545068844</v>
      </c>
      <c r="I61" s="13">
        <f t="shared" si="7"/>
        <v>90.81898692387</v>
      </c>
      <c r="J61" s="13">
        <f t="shared" si="7"/>
        <v>93.58928549237585</v>
      </c>
      <c r="K61" s="13">
        <f t="shared" si="7"/>
        <v>91.78842975619347</v>
      </c>
      <c r="L61" s="13">
        <f t="shared" si="7"/>
        <v>100</v>
      </c>
      <c r="M61" s="13">
        <f t="shared" si="7"/>
        <v>95.12507450491763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93.0262229834679</v>
      </c>
      <c r="W61" s="13">
        <f t="shared" si="7"/>
        <v>137.41652818054354</v>
      </c>
      <c r="X61" s="13">
        <f t="shared" si="7"/>
        <v>0</v>
      </c>
      <c r="Y61" s="13">
        <f t="shared" si="7"/>
        <v>0</v>
      </c>
      <c r="Z61" s="14">
        <f t="shared" si="7"/>
        <v>99.71933934220418</v>
      </c>
    </row>
    <row r="62" spans="1:26" ht="13.5">
      <c r="A62" s="38" t="s">
        <v>114</v>
      </c>
      <c r="B62" s="12">
        <f t="shared" si="7"/>
        <v>103.69681085203895</v>
      </c>
      <c r="C62" s="12">
        <f t="shared" si="7"/>
        <v>0</v>
      </c>
      <c r="D62" s="3">
        <f t="shared" si="7"/>
        <v>95.3511781994613</v>
      </c>
      <c r="E62" s="13">
        <f t="shared" si="7"/>
        <v>95.3511781994613</v>
      </c>
      <c r="F62" s="13">
        <f t="shared" si="7"/>
        <v>108.4848558692244</v>
      </c>
      <c r="G62" s="13">
        <f t="shared" si="7"/>
        <v>-38.95732227366301</v>
      </c>
      <c r="H62" s="13">
        <f t="shared" si="7"/>
        <v>117.00602145663109</v>
      </c>
      <c r="I62" s="13">
        <f t="shared" si="7"/>
        <v>117.54513537616562</v>
      </c>
      <c r="J62" s="13">
        <f t="shared" si="7"/>
        <v>108.62649512579061</v>
      </c>
      <c r="K62" s="13">
        <f t="shared" si="7"/>
        <v>112.2197033136272</v>
      </c>
      <c r="L62" s="13">
        <f t="shared" si="7"/>
        <v>100</v>
      </c>
      <c r="M62" s="13">
        <f t="shared" si="7"/>
        <v>106.34698247438057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110.52009559256871</v>
      </c>
      <c r="W62" s="13">
        <f t="shared" si="7"/>
        <v>127.45572301199724</v>
      </c>
      <c r="X62" s="13">
        <f t="shared" si="7"/>
        <v>0</v>
      </c>
      <c r="Y62" s="13">
        <f t="shared" si="7"/>
        <v>0</v>
      </c>
      <c r="Z62" s="14">
        <f t="shared" si="7"/>
        <v>95.3511781994613</v>
      </c>
    </row>
    <row r="63" spans="1:26" ht="13.5">
      <c r="A63" s="38" t="s">
        <v>115</v>
      </c>
      <c r="B63" s="12">
        <f t="shared" si="7"/>
        <v>144.83178007779492</v>
      </c>
      <c r="C63" s="12">
        <f t="shared" si="7"/>
        <v>0</v>
      </c>
      <c r="D63" s="3">
        <f t="shared" si="7"/>
        <v>92.26409518255309</v>
      </c>
      <c r="E63" s="13">
        <f t="shared" si="7"/>
        <v>92.26409518255309</v>
      </c>
      <c r="F63" s="13">
        <f t="shared" si="7"/>
        <v>116.15573225645981</v>
      </c>
      <c r="G63" s="13">
        <f t="shared" si="7"/>
        <v>121.01864452682662</v>
      </c>
      <c r="H63" s="13">
        <f t="shared" si="7"/>
        <v>141.54410386194215</v>
      </c>
      <c r="I63" s="13">
        <f t="shared" si="7"/>
        <v>123.18677653820245</v>
      </c>
      <c r="J63" s="13">
        <f t="shared" si="7"/>
        <v>123.85542194295837</v>
      </c>
      <c r="K63" s="13">
        <f t="shared" si="7"/>
        <v>131.25596179335008</v>
      </c>
      <c r="L63" s="13">
        <f t="shared" si="7"/>
        <v>100</v>
      </c>
      <c r="M63" s="13">
        <f t="shared" si="7"/>
        <v>116.36270598135854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119.93893981960473</v>
      </c>
      <c r="W63" s="13">
        <f t="shared" si="7"/>
        <v>92.31446776257468</v>
      </c>
      <c r="X63" s="13">
        <f t="shared" si="7"/>
        <v>0</v>
      </c>
      <c r="Y63" s="13">
        <f t="shared" si="7"/>
        <v>0</v>
      </c>
      <c r="Z63" s="14">
        <f t="shared" si="7"/>
        <v>92.26409518255309</v>
      </c>
    </row>
    <row r="64" spans="1:26" ht="13.5">
      <c r="A64" s="38" t="s">
        <v>116</v>
      </c>
      <c r="B64" s="12">
        <f t="shared" si="7"/>
        <v>98.03989555657542</v>
      </c>
      <c r="C64" s="12">
        <f t="shared" si="7"/>
        <v>0</v>
      </c>
      <c r="D64" s="3">
        <f t="shared" si="7"/>
        <v>95.4326751576327</v>
      </c>
      <c r="E64" s="13">
        <f t="shared" si="7"/>
        <v>95.4326751576327</v>
      </c>
      <c r="F64" s="13">
        <f t="shared" si="7"/>
        <v>99.68746974827062</v>
      </c>
      <c r="G64" s="13">
        <f t="shared" si="7"/>
        <v>99.69219480776378</v>
      </c>
      <c r="H64" s="13">
        <f t="shared" si="7"/>
        <v>99.6895927037488</v>
      </c>
      <c r="I64" s="13">
        <f t="shared" si="7"/>
        <v>99.68976971476623</v>
      </c>
      <c r="J64" s="13">
        <f t="shared" si="7"/>
        <v>99.66203755387902</v>
      </c>
      <c r="K64" s="13">
        <f t="shared" si="7"/>
        <v>99.69897263504532</v>
      </c>
      <c r="L64" s="13">
        <f t="shared" si="7"/>
        <v>100</v>
      </c>
      <c r="M64" s="13">
        <f t="shared" si="7"/>
        <v>99.78718639400638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99.73941333469172</v>
      </c>
      <c r="W64" s="13">
        <f t="shared" si="7"/>
        <v>99.74892040985357</v>
      </c>
      <c r="X64" s="13">
        <f t="shared" si="7"/>
        <v>0</v>
      </c>
      <c r="Y64" s="13">
        <f t="shared" si="7"/>
        <v>0</v>
      </c>
      <c r="Z64" s="14">
        <f t="shared" si="7"/>
        <v>95.4326751576327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120.1720278574006</v>
      </c>
      <c r="E66" s="16">
        <f t="shared" si="7"/>
        <v>120.1720278574006</v>
      </c>
      <c r="F66" s="16">
        <f t="shared" si="7"/>
        <v>99.99930628780731</v>
      </c>
      <c r="G66" s="16">
        <f t="shared" si="7"/>
        <v>100</v>
      </c>
      <c r="H66" s="16">
        <f t="shared" si="7"/>
        <v>100</v>
      </c>
      <c r="I66" s="16">
        <f t="shared" si="7"/>
        <v>99.9997333290666</v>
      </c>
      <c r="J66" s="16">
        <f t="shared" si="7"/>
        <v>100.00065623256882</v>
      </c>
      <c r="K66" s="16">
        <f t="shared" si="7"/>
        <v>99.99934578522128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99.99987984625126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120.1720278574006</v>
      </c>
    </row>
    <row r="67" spans="1:26" ht="13.5" hidden="1">
      <c r="A67" s="40" t="s">
        <v>119</v>
      </c>
      <c r="B67" s="23">
        <v>715248405</v>
      </c>
      <c r="C67" s="23"/>
      <c r="D67" s="24">
        <v>762061557</v>
      </c>
      <c r="E67" s="25">
        <v>762061557</v>
      </c>
      <c r="F67" s="25">
        <v>70029217</v>
      </c>
      <c r="G67" s="25">
        <v>44401149</v>
      </c>
      <c r="H67" s="25">
        <v>60465247</v>
      </c>
      <c r="I67" s="25">
        <v>174895613</v>
      </c>
      <c r="J67" s="25">
        <v>60956604</v>
      </c>
      <c r="K67" s="25">
        <v>60702731</v>
      </c>
      <c r="L67" s="25">
        <v>65274396</v>
      </c>
      <c r="M67" s="25">
        <v>186933731</v>
      </c>
      <c r="N67" s="25"/>
      <c r="O67" s="25"/>
      <c r="P67" s="25"/>
      <c r="Q67" s="25"/>
      <c r="R67" s="25"/>
      <c r="S67" s="25"/>
      <c r="T67" s="25"/>
      <c r="U67" s="25"/>
      <c r="V67" s="25">
        <v>361829344</v>
      </c>
      <c r="W67" s="25">
        <v>385305648</v>
      </c>
      <c r="X67" s="25"/>
      <c r="Y67" s="24"/>
      <c r="Z67" s="26">
        <v>762061557</v>
      </c>
    </row>
    <row r="68" spans="1:26" ht="13.5" hidden="1">
      <c r="A68" s="36" t="s">
        <v>31</v>
      </c>
      <c r="B68" s="18">
        <v>111524048</v>
      </c>
      <c r="C68" s="18"/>
      <c r="D68" s="19">
        <v>117328893</v>
      </c>
      <c r="E68" s="20">
        <v>117328893</v>
      </c>
      <c r="F68" s="20">
        <v>13957492</v>
      </c>
      <c r="G68" s="20">
        <v>9805748</v>
      </c>
      <c r="H68" s="20">
        <v>9918153</v>
      </c>
      <c r="I68" s="20">
        <v>33681393</v>
      </c>
      <c r="J68" s="20">
        <v>9238112</v>
      </c>
      <c r="K68" s="20">
        <v>9747614</v>
      </c>
      <c r="L68" s="20">
        <v>9767348</v>
      </c>
      <c r="M68" s="20">
        <v>28753074</v>
      </c>
      <c r="N68" s="20"/>
      <c r="O68" s="20"/>
      <c r="P68" s="20"/>
      <c r="Q68" s="20"/>
      <c r="R68" s="20"/>
      <c r="S68" s="20"/>
      <c r="T68" s="20"/>
      <c r="U68" s="20"/>
      <c r="V68" s="20">
        <v>62434467</v>
      </c>
      <c r="W68" s="20">
        <v>58698553</v>
      </c>
      <c r="X68" s="20"/>
      <c r="Y68" s="19"/>
      <c r="Z68" s="22">
        <v>117328893</v>
      </c>
    </row>
    <row r="69" spans="1:26" ht="13.5" hidden="1">
      <c r="A69" s="37" t="s">
        <v>32</v>
      </c>
      <c r="B69" s="18">
        <v>602001680</v>
      </c>
      <c r="C69" s="18"/>
      <c r="D69" s="19">
        <v>642853666</v>
      </c>
      <c r="E69" s="20">
        <v>642853666</v>
      </c>
      <c r="F69" s="20">
        <v>55927573</v>
      </c>
      <c r="G69" s="20">
        <v>34446589</v>
      </c>
      <c r="H69" s="20">
        <v>50465064</v>
      </c>
      <c r="I69" s="20">
        <v>140839226</v>
      </c>
      <c r="J69" s="20">
        <v>51566107</v>
      </c>
      <c r="K69" s="20">
        <v>50802262</v>
      </c>
      <c r="L69" s="20">
        <v>55355015</v>
      </c>
      <c r="M69" s="20">
        <v>157723384</v>
      </c>
      <c r="N69" s="20"/>
      <c r="O69" s="20"/>
      <c r="P69" s="20"/>
      <c r="Q69" s="20"/>
      <c r="R69" s="20"/>
      <c r="S69" s="20"/>
      <c r="T69" s="20"/>
      <c r="U69" s="20"/>
      <c r="V69" s="20">
        <v>298562610</v>
      </c>
      <c r="W69" s="20">
        <v>325587467</v>
      </c>
      <c r="X69" s="20"/>
      <c r="Y69" s="19"/>
      <c r="Z69" s="22">
        <v>642853666</v>
      </c>
    </row>
    <row r="70" spans="1:26" ht="13.5" hidden="1">
      <c r="A70" s="38" t="s">
        <v>113</v>
      </c>
      <c r="B70" s="18">
        <v>418962463</v>
      </c>
      <c r="C70" s="18"/>
      <c r="D70" s="19">
        <v>404573626</v>
      </c>
      <c r="E70" s="20">
        <v>404573626</v>
      </c>
      <c r="F70" s="20">
        <v>36021279</v>
      </c>
      <c r="G70" s="20">
        <v>28775765</v>
      </c>
      <c r="H70" s="20">
        <v>37334550</v>
      </c>
      <c r="I70" s="20">
        <v>102131594</v>
      </c>
      <c r="J70" s="20">
        <v>36533494</v>
      </c>
      <c r="K70" s="20">
        <v>35241591</v>
      </c>
      <c r="L70" s="20">
        <v>35630577</v>
      </c>
      <c r="M70" s="20">
        <v>107405662</v>
      </c>
      <c r="N70" s="20"/>
      <c r="O70" s="20"/>
      <c r="P70" s="20"/>
      <c r="Q70" s="20"/>
      <c r="R70" s="20"/>
      <c r="S70" s="20"/>
      <c r="T70" s="20"/>
      <c r="U70" s="20"/>
      <c r="V70" s="20">
        <v>209537256</v>
      </c>
      <c r="W70" s="20">
        <v>210971800</v>
      </c>
      <c r="X70" s="20"/>
      <c r="Y70" s="19"/>
      <c r="Z70" s="22">
        <v>404573626</v>
      </c>
    </row>
    <row r="71" spans="1:26" ht="13.5" hidden="1">
      <c r="A71" s="38" t="s">
        <v>114</v>
      </c>
      <c r="B71" s="18">
        <v>107398435</v>
      </c>
      <c r="C71" s="18"/>
      <c r="D71" s="19">
        <v>118463091</v>
      </c>
      <c r="E71" s="20">
        <v>118463091</v>
      </c>
      <c r="F71" s="20">
        <v>9356364</v>
      </c>
      <c r="G71" s="20">
        <v>-563971</v>
      </c>
      <c r="H71" s="20">
        <v>6476506</v>
      </c>
      <c r="I71" s="20">
        <v>15268899</v>
      </c>
      <c r="J71" s="20">
        <v>7703198</v>
      </c>
      <c r="K71" s="20">
        <v>7912598</v>
      </c>
      <c r="L71" s="20">
        <v>10087946</v>
      </c>
      <c r="M71" s="20">
        <v>25703742</v>
      </c>
      <c r="N71" s="20"/>
      <c r="O71" s="20"/>
      <c r="P71" s="20"/>
      <c r="Q71" s="20"/>
      <c r="R71" s="20"/>
      <c r="S71" s="20"/>
      <c r="T71" s="20"/>
      <c r="U71" s="20"/>
      <c r="V71" s="20">
        <v>40972641</v>
      </c>
      <c r="W71" s="20">
        <v>55996187</v>
      </c>
      <c r="X71" s="20"/>
      <c r="Y71" s="19"/>
      <c r="Z71" s="22">
        <v>118463091</v>
      </c>
    </row>
    <row r="72" spans="1:26" ht="13.5" hidden="1">
      <c r="A72" s="38" t="s">
        <v>115</v>
      </c>
      <c r="B72" s="18">
        <v>40704721</v>
      </c>
      <c r="C72" s="18"/>
      <c r="D72" s="19">
        <v>63512480</v>
      </c>
      <c r="E72" s="20">
        <v>63512480</v>
      </c>
      <c r="F72" s="20">
        <v>6959406</v>
      </c>
      <c r="G72" s="20">
        <v>3851157</v>
      </c>
      <c r="H72" s="20">
        <v>3120373</v>
      </c>
      <c r="I72" s="20">
        <v>13930936</v>
      </c>
      <c r="J72" s="20">
        <v>3761954</v>
      </c>
      <c r="K72" s="20">
        <v>3752017</v>
      </c>
      <c r="L72" s="20">
        <v>5137720</v>
      </c>
      <c r="M72" s="20">
        <v>12651691</v>
      </c>
      <c r="N72" s="20"/>
      <c r="O72" s="20"/>
      <c r="P72" s="20"/>
      <c r="Q72" s="20"/>
      <c r="R72" s="20"/>
      <c r="S72" s="20"/>
      <c r="T72" s="20"/>
      <c r="U72" s="20"/>
      <c r="V72" s="20">
        <v>26582627</v>
      </c>
      <c r="W72" s="20">
        <v>31743540</v>
      </c>
      <c r="X72" s="20"/>
      <c r="Y72" s="19"/>
      <c r="Z72" s="22">
        <v>63512480</v>
      </c>
    </row>
    <row r="73" spans="1:26" ht="13.5" hidden="1">
      <c r="A73" s="38" t="s">
        <v>116</v>
      </c>
      <c r="B73" s="18">
        <v>44463498</v>
      </c>
      <c r="C73" s="18"/>
      <c r="D73" s="19">
        <v>56304469</v>
      </c>
      <c r="E73" s="20">
        <v>56304469</v>
      </c>
      <c r="F73" s="20">
        <v>4286945</v>
      </c>
      <c r="G73" s="20">
        <v>4382967</v>
      </c>
      <c r="H73" s="20">
        <v>4345903</v>
      </c>
      <c r="I73" s="20">
        <v>13015815</v>
      </c>
      <c r="J73" s="20">
        <v>4362319</v>
      </c>
      <c r="K73" s="20">
        <v>4664360</v>
      </c>
      <c r="L73" s="20">
        <v>4498772</v>
      </c>
      <c r="M73" s="20">
        <v>13525451</v>
      </c>
      <c r="N73" s="20"/>
      <c r="O73" s="20"/>
      <c r="P73" s="20"/>
      <c r="Q73" s="20"/>
      <c r="R73" s="20"/>
      <c r="S73" s="20"/>
      <c r="T73" s="20"/>
      <c r="U73" s="20"/>
      <c r="V73" s="20">
        <v>26541266</v>
      </c>
      <c r="W73" s="20">
        <v>26875940</v>
      </c>
      <c r="X73" s="20"/>
      <c r="Y73" s="19"/>
      <c r="Z73" s="22">
        <v>56304469</v>
      </c>
    </row>
    <row r="74" spans="1:26" ht="13.5" hidden="1">
      <c r="A74" s="38" t="s">
        <v>117</v>
      </c>
      <c r="B74" s="18">
        <v>-9527437</v>
      </c>
      <c r="C74" s="18"/>
      <c r="D74" s="19"/>
      <c r="E74" s="20"/>
      <c r="F74" s="20">
        <v>-696421</v>
      </c>
      <c r="G74" s="20">
        <v>-1999329</v>
      </c>
      <c r="H74" s="20">
        <v>-812268</v>
      </c>
      <c r="I74" s="20">
        <v>-3508018</v>
      </c>
      <c r="J74" s="20">
        <v>-794858</v>
      </c>
      <c r="K74" s="20">
        <v>-768304</v>
      </c>
      <c r="L74" s="20"/>
      <c r="M74" s="20">
        <v>-1563162</v>
      </c>
      <c r="N74" s="20"/>
      <c r="O74" s="20"/>
      <c r="P74" s="20"/>
      <c r="Q74" s="20"/>
      <c r="R74" s="20"/>
      <c r="S74" s="20"/>
      <c r="T74" s="20"/>
      <c r="U74" s="20"/>
      <c r="V74" s="20">
        <v>-5071180</v>
      </c>
      <c r="W74" s="20"/>
      <c r="X74" s="20"/>
      <c r="Y74" s="19"/>
      <c r="Z74" s="22"/>
    </row>
    <row r="75" spans="1:26" ht="13.5" hidden="1">
      <c r="A75" s="39" t="s">
        <v>118</v>
      </c>
      <c r="B75" s="27">
        <v>1722677</v>
      </c>
      <c r="C75" s="27"/>
      <c r="D75" s="28">
        <v>1878998</v>
      </c>
      <c r="E75" s="29">
        <v>1878998</v>
      </c>
      <c r="F75" s="29">
        <v>144152</v>
      </c>
      <c r="G75" s="29">
        <v>148812</v>
      </c>
      <c r="H75" s="29">
        <v>82030</v>
      </c>
      <c r="I75" s="29">
        <v>374994</v>
      </c>
      <c r="J75" s="29">
        <v>152385</v>
      </c>
      <c r="K75" s="29">
        <v>152855</v>
      </c>
      <c r="L75" s="29">
        <v>152033</v>
      </c>
      <c r="M75" s="29">
        <v>457273</v>
      </c>
      <c r="N75" s="29"/>
      <c r="O75" s="29"/>
      <c r="P75" s="29"/>
      <c r="Q75" s="29"/>
      <c r="R75" s="29"/>
      <c r="S75" s="29"/>
      <c r="T75" s="29"/>
      <c r="U75" s="29"/>
      <c r="V75" s="29">
        <v>832267</v>
      </c>
      <c r="W75" s="29">
        <v>1019628</v>
      </c>
      <c r="X75" s="29"/>
      <c r="Y75" s="28"/>
      <c r="Z75" s="30">
        <v>1878998</v>
      </c>
    </row>
    <row r="76" spans="1:26" ht="13.5" hidden="1">
      <c r="A76" s="41" t="s">
        <v>120</v>
      </c>
      <c r="B76" s="31">
        <v>716567175</v>
      </c>
      <c r="C76" s="31"/>
      <c r="D76" s="32">
        <v>768493149</v>
      </c>
      <c r="E76" s="33">
        <v>768493149</v>
      </c>
      <c r="F76" s="33">
        <v>70029216</v>
      </c>
      <c r="G76" s="33">
        <v>44401152</v>
      </c>
      <c r="H76" s="33">
        <v>60465252</v>
      </c>
      <c r="I76" s="33">
        <v>174895620</v>
      </c>
      <c r="J76" s="33">
        <v>60956608</v>
      </c>
      <c r="K76" s="33">
        <v>60702730</v>
      </c>
      <c r="L76" s="33">
        <v>65274396</v>
      </c>
      <c r="M76" s="33">
        <v>186933734</v>
      </c>
      <c r="N76" s="33"/>
      <c r="O76" s="33"/>
      <c r="P76" s="33"/>
      <c r="Q76" s="33"/>
      <c r="R76" s="33"/>
      <c r="S76" s="33"/>
      <c r="T76" s="33"/>
      <c r="U76" s="33"/>
      <c r="V76" s="33">
        <v>361829354</v>
      </c>
      <c r="W76" s="33">
        <v>489497304</v>
      </c>
      <c r="X76" s="33"/>
      <c r="Y76" s="32"/>
      <c r="Z76" s="34">
        <v>768493149</v>
      </c>
    </row>
    <row r="77" spans="1:26" ht="13.5" hidden="1">
      <c r="A77" s="36" t="s">
        <v>31</v>
      </c>
      <c r="B77" s="18">
        <v>111524049</v>
      </c>
      <c r="C77" s="18"/>
      <c r="D77" s="19">
        <v>116244256</v>
      </c>
      <c r="E77" s="20">
        <v>116244256</v>
      </c>
      <c r="F77" s="20">
        <v>13957492</v>
      </c>
      <c r="G77" s="20">
        <v>9805748</v>
      </c>
      <c r="H77" s="20">
        <v>9918153</v>
      </c>
      <c r="I77" s="20">
        <v>33681393</v>
      </c>
      <c r="J77" s="20">
        <v>9238112</v>
      </c>
      <c r="K77" s="20">
        <v>9747614</v>
      </c>
      <c r="L77" s="20">
        <v>9767348</v>
      </c>
      <c r="M77" s="20">
        <v>28753074</v>
      </c>
      <c r="N77" s="20"/>
      <c r="O77" s="20"/>
      <c r="P77" s="20"/>
      <c r="Q77" s="20"/>
      <c r="R77" s="20"/>
      <c r="S77" s="20"/>
      <c r="T77" s="20"/>
      <c r="U77" s="20"/>
      <c r="V77" s="20">
        <v>62434467</v>
      </c>
      <c r="W77" s="20">
        <v>58676310</v>
      </c>
      <c r="X77" s="20"/>
      <c r="Y77" s="19"/>
      <c r="Z77" s="22">
        <v>116244256</v>
      </c>
    </row>
    <row r="78" spans="1:26" ht="13.5" hidden="1">
      <c r="A78" s="37" t="s">
        <v>32</v>
      </c>
      <c r="B78" s="18">
        <v>603320449</v>
      </c>
      <c r="C78" s="18"/>
      <c r="D78" s="19">
        <v>649990863</v>
      </c>
      <c r="E78" s="20">
        <v>649990863</v>
      </c>
      <c r="F78" s="20">
        <v>55927573</v>
      </c>
      <c r="G78" s="20">
        <v>34446592</v>
      </c>
      <c r="H78" s="20">
        <v>50465069</v>
      </c>
      <c r="I78" s="20">
        <v>140839234</v>
      </c>
      <c r="J78" s="20">
        <v>51566110</v>
      </c>
      <c r="K78" s="20">
        <v>50802262</v>
      </c>
      <c r="L78" s="20">
        <v>55355015</v>
      </c>
      <c r="M78" s="20">
        <v>157723387</v>
      </c>
      <c r="N78" s="20"/>
      <c r="O78" s="20"/>
      <c r="P78" s="20"/>
      <c r="Q78" s="20"/>
      <c r="R78" s="20"/>
      <c r="S78" s="20"/>
      <c r="T78" s="20"/>
      <c r="U78" s="20"/>
      <c r="V78" s="20">
        <v>298562621</v>
      </c>
      <c r="W78" s="20">
        <v>430820994</v>
      </c>
      <c r="X78" s="20"/>
      <c r="Y78" s="19"/>
      <c r="Z78" s="22">
        <v>649990863</v>
      </c>
    </row>
    <row r="79" spans="1:26" ht="13.5" hidden="1">
      <c r="A79" s="38" t="s">
        <v>113</v>
      </c>
      <c r="B79" s="18">
        <v>389406358</v>
      </c>
      <c r="C79" s="18"/>
      <c r="D79" s="19">
        <v>403438147</v>
      </c>
      <c r="E79" s="20">
        <v>403438147</v>
      </c>
      <c r="F79" s="20">
        <v>33420039</v>
      </c>
      <c r="G79" s="20">
        <v>25196790</v>
      </c>
      <c r="H79" s="20">
        <v>34138050</v>
      </c>
      <c r="I79" s="20">
        <v>92754879</v>
      </c>
      <c r="J79" s="20">
        <v>34191436</v>
      </c>
      <c r="K79" s="20">
        <v>32347703</v>
      </c>
      <c r="L79" s="20">
        <v>35630577</v>
      </c>
      <c r="M79" s="20">
        <v>102169716</v>
      </c>
      <c r="N79" s="20"/>
      <c r="O79" s="20"/>
      <c r="P79" s="20"/>
      <c r="Q79" s="20"/>
      <c r="R79" s="20"/>
      <c r="S79" s="20"/>
      <c r="T79" s="20"/>
      <c r="U79" s="20"/>
      <c r="V79" s="20">
        <v>194924595</v>
      </c>
      <c r="W79" s="20">
        <v>289910123</v>
      </c>
      <c r="X79" s="20"/>
      <c r="Y79" s="19"/>
      <c r="Z79" s="22">
        <v>403438147</v>
      </c>
    </row>
    <row r="80" spans="1:26" ht="13.5" hidden="1">
      <c r="A80" s="38" t="s">
        <v>114</v>
      </c>
      <c r="B80" s="18">
        <v>111368752</v>
      </c>
      <c r="C80" s="18"/>
      <c r="D80" s="19">
        <v>112955953</v>
      </c>
      <c r="E80" s="20">
        <v>112955953</v>
      </c>
      <c r="F80" s="20">
        <v>10150238</v>
      </c>
      <c r="G80" s="20">
        <v>219708</v>
      </c>
      <c r="H80" s="20">
        <v>7577902</v>
      </c>
      <c r="I80" s="20">
        <v>17947848</v>
      </c>
      <c r="J80" s="20">
        <v>8367714</v>
      </c>
      <c r="K80" s="20">
        <v>8879494</v>
      </c>
      <c r="L80" s="20">
        <v>10087946</v>
      </c>
      <c r="M80" s="20">
        <v>27335154</v>
      </c>
      <c r="N80" s="20"/>
      <c r="O80" s="20"/>
      <c r="P80" s="20"/>
      <c r="Q80" s="20"/>
      <c r="R80" s="20"/>
      <c r="S80" s="20"/>
      <c r="T80" s="20"/>
      <c r="U80" s="20"/>
      <c r="V80" s="20">
        <v>45283002</v>
      </c>
      <c r="W80" s="20">
        <v>71370345</v>
      </c>
      <c r="X80" s="20"/>
      <c r="Y80" s="19"/>
      <c r="Z80" s="22">
        <v>112955953</v>
      </c>
    </row>
    <row r="81" spans="1:26" ht="13.5" hidden="1">
      <c r="A81" s="38" t="s">
        <v>115</v>
      </c>
      <c r="B81" s="18">
        <v>58953372</v>
      </c>
      <c r="C81" s="18"/>
      <c r="D81" s="19">
        <v>58599215</v>
      </c>
      <c r="E81" s="20">
        <v>58599215</v>
      </c>
      <c r="F81" s="20">
        <v>8083749</v>
      </c>
      <c r="G81" s="20">
        <v>4660618</v>
      </c>
      <c r="H81" s="20">
        <v>4416704</v>
      </c>
      <c r="I81" s="20">
        <v>17161071</v>
      </c>
      <c r="J81" s="20">
        <v>4659384</v>
      </c>
      <c r="K81" s="20">
        <v>4924746</v>
      </c>
      <c r="L81" s="20">
        <v>5137720</v>
      </c>
      <c r="M81" s="20">
        <v>14721850</v>
      </c>
      <c r="N81" s="20"/>
      <c r="O81" s="20"/>
      <c r="P81" s="20"/>
      <c r="Q81" s="20"/>
      <c r="R81" s="20"/>
      <c r="S81" s="20"/>
      <c r="T81" s="20"/>
      <c r="U81" s="20"/>
      <c r="V81" s="20">
        <v>31882921</v>
      </c>
      <c r="W81" s="20">
        <v>29303880</v>
      </c>
      <c r="X81" s="20"/>
      <c r="Y81" s="19"/>
      <c r="Z81" s="22">
        <v>58599215</v>
      </c>
    </row>
    <row r="82" spans="1:26" ht="13.5" hidden="1">
      <c r="A82" s="38" t="s">
        <v>116</v>
      </c>
      <c r="B82" s="18">
        <v>43591967</v>
      </c>
      <c r="C82" s="18"/>
      <c r="D82" s="19">
        <v>53732861</v>
      </c>
      <c r="E82" s="20">
        <v>53732861</v>
      </c>
      <c r="F82" s="20">
        <v>4273547</v>
      </c>
      <c r="G82" s="20">
        <v>4369476</v>
      </c>
      <c r="H82" s="20">
        <v>4332413</v>
      </c>
      <c r="I82" s="20">
        <v>12975436</v>
      </c>
      <c r="J82" s="20">
        <v>4347576</v>
      </c>
      <c r="K82" s="20">
        <v>4650319</v>
      </c>
      <c r="L82" s="20">
        <v>4498772</v>
      </c>
      <c r="M82" s="20">
        <v>13496667</v>
      </c>
      <c r="N82" s="20"/>
      <c r="O82" s="20"/>
      <c r="P82" s="20"/>
      <c r="Q82" s="20"/>
      <c r="R82" s="20"/>
      <c r="S82" s="20"/>
      <c r="T82" s="20"/>
      <c r="U82" s="20"/>
      <c r="V82" s="20">
        <v>26472103</v>
      </c>
      <c r="W82" s="20">
        <v>26808460</v>
      </c>
      <c r="X82" s="20"/>
      <c r="Y82" s="19"/>
      <c r="Z82" s="22">
        <v>53732861</v>
      </c>
    </row>
    <row r="83" spans="1:26" ht="13.5" hidden="1">
      <c r="A83" s="38" t="s">
        <v>117</v>
      </c>
      <c r="B83" s="18"/>
      <c r="C83" s="18"/>
      <c r="D83" s="19">
        <v>21264687</v>
      </c>
      <c r="E83" s="20">
        <v>21264687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13428186</v>
      </c>
      <c r="X83" s="20"/>
      <c r="Y83" s="19"/>
      <c r="Z83" s="22">
        <v>21264687</v>
      </c>
    </row>
    <row r="84" spans="1:26" ht="13.5" hidden="1">
      <c r="A84" s="39" t="s">
        <v>118</v>
      </c>
      <c r="B84" s="27">
        <v>1722677</v>
      </c>
      <c r="C84" s="27"/>
      <c r="D84" s="28">
        <v>2258030</v>
      </c>
      <c r="E84" s="29">
        <v>2258030</v>
      </c>
      <c r="F84" s="29">
        <v>144151</v>
      </c>
      <c r="G84" s="29">
        <v>148812</v>
      </c>
      <c r="H84" s="29">
        <v>82030</v>
      </c>
      <c r="I84" s="29">
        <v>374993</v>
      </c>
      <c r="J84" s="29">
        <v>152386</v>
      </c>
      <c r="K84" s="29">
        <v>152854</v>
      </c>
      <c r="L84" s="29">
        <v>152033</v>
      </c>
      <c r="M84" s="29">
        <v>457273</v>
      </c>
      <c r="N84" s="29"/>
      <c r="O84" s="29"/>
      <c r="P84" s="29"/>
      <c r="Q84" s="29"/>
      <c r="R84" s="29"/>
      <c r="S84" s="29"/>
      <c r="T84" s="29"/>
      <c r="U84" s="29"/>
      <c r="V84" s="29">
        <v>832266</v>
      </c>
      <c r="W84" s="29"/>
      <c r="X84" s="29"/>
      <c r="Y84" s="28"/>
      <c r="Z84" s="30">
        <v>2258030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235053761</v>
      </c>
      <c r="C5" s="18">
        <v>0</v>
      </c>
      <c r="D5" s="58">
        <v>254955490</v>
      </c>
      <c r="E5" s="59">
        <v>254955490</v>
      </c>
      <c r="F5" s="59">
        <v>40015774</v>
      </c>
      <c r="G5" s="59">
        <v>21202253</v>
      </c>
      <c r="H5" s="59">
        <v>20506786</v>
      </c>
      <c r="I5" s="59">
        <v>81724813</v>
      </c>
      <c r="J5" s="59">
        <v>21232758</v>
      </c>
      <c r="K5" s="59">
        <v>20518078</v>
      </c>
      <c r="L5" s="59">
        <v>20593982</v>
      </c>
      <c r="M5" s="59">
        <v>62344818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144069631</v>
      </c>
      <c r="W5" s="59">
        <v>127477680</v>
      </c>
      <c r="X5" s="59">
        <v>16591951</v>
      </c>
      <c r="Y5" s="60">
        <v>13.02</v>
      </c>
      <c r="Z5" s="61">
        <v>254955490</v>
      </c>
    </row>
    <row r="6" spans="1:26" ht="13.5">
      <c r="A6" s="57" t="s">
        <v>32</v>
      </c>
      <c r="B6" s="18">
        <v>878718137</v>
      </c>
      <c r="C6" s="18">
        <v>0</v>
      </c>
      <c r="D6" s="58">
        <v>949026230</v>
      </c>
      <c r="E6" s="59">
        <v>949026230</v>
      </c>
      <c r="F6" s="59">
        <v>81754067</v>
      </c>
      <c r="G6" s="59">
        <v>47661154</v>
      </c>
      <c r="H6" s="59">
        <v>76516664</v>
      </c>
      <c r="I6" s="59">
        <v>205931885</v>
      </c>
      <c r="J6" s="59">
        <v>76082712</v>
      </c>
      <c r="K6" s="59">
        <v>63018223</v>
      </c>
      <c r="L6" s="59">
        <v>51957742</v>
      </c>
      <c r="M6" s="59">
        <v>191058677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396990562</v>
      </c>
      <c r="W6" s="59">
        <v>474513060</v>
      </c>
      <c r="X6" s="59">
        <v>-77522498</v>
      </c>
      <c r="Y6" s="60">
        <v>-16.34</v>
      </c>
      <c r="Z6" s="61">
        <v>949026230</v>
      </c>
    </row>
    <row r="7" spans="1:26" ht="13.5">
      <c r="A7" s="57" t="s">
        <v>33</v>
      </c>
      <c r="B7" s="18">
        <v>50165612</v>
      </c>
      <c r="C7" s="18">
        <v>0</v>
      </c>
      <c r="D7" s="58">
        <v>38610375</v>
      </c>
      <c r="E7" s="59">
        <v>38610375</v>
      </c>
      <c r="F7" s="59">
        <v>1480580</v>
      </c>
      <c r="G7" s="59">
        <v>6090218</v>
      </c>
      <c r="H7" s="59">
        <v>3196196</v>
      </c>
      <c r="I7" s="59">
        <v>10766994</v>
      </c>
      <c r="J7" s="59">
        <v>5916797</v>
      </c>
      <c r="K7" s="59">
        <v>2153901</v>
      </c>
      <c r="L7" s="59">
        <v>2</v>
      </c>
      <c r="M7" s="59">
        <v>8070700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18837694</v>
      </c>
      <c r="W7" s="59">
        <v>19305210</v>
      </c>
      <c r="X7" s="59">
        <v>-467516</v>
      </c>
      <c r="Y7" s="60">
        <v>-2.42</v>
      </c>
      <c r="Z7" s="61">
        <v>38610375</v>
      </c>
    </row>
    <row r="8" spans="1:26" ht="13.5">
      <c r="A8" s="57" t="s">
        <v>34</v>
      </c>
      <c r="B8" s="18">
        <v>402554545</v>
      </c>
      <c r="C8" s="18">
        <v>0</v>
      </c>
      <c r="D8" s="58">
        <v>473230026</v>
      </c>
      <c r="E8" s="59">
        <v>473230026</v>
      </c>
      <c r="F8" s="59">
        <v>0</v>
      </c>
      <c r="G8" s="59">
        <v>0</v>
      </c>
      <c r="H8" s="59">
        <v>77864960</v>
      </c>
      <c r="I8" s="59">
        <v>77864960</v>
      </c>
      <c r="J8" s="59">
        <v>1345652</v>
      </c>
      <c r="K8" s="59">
        <v>7131624</v>
      </c>
      <c r="L8" s="59">
        <v>0</v>
      </c>
      <c r="M8" s="59">
        <v>8477276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86342236</v>
      </c>
      <c r="W8" s="59">
        <v>236615076</v>
      </c>
      <c r="X8" s="59">
        <v>-150272840</v>
      </c>
      <c r="Y8" s="60">
        <v>-63.51</v>
      </c>
      <c r="Z8" s="61">
        <v>473230026</v>
      </c>
    </row>
    <row r="9" spans="1:26" ht="13.5">
      <c r="A9" s="57" t="s">
        <v>35</v>
      </c>
      <c r="B9" s="18">
        <v>193323077</v>
      </c>
      <c r="C9" s="18">
        <v>0</v>
      </c>
      <c r="D9" s="58">
        <v>202752006</v>
      </c>
      <c r="E9" s="59">
        <v>202752006</v>
      </c>
      <c r="F9" s="59">
        <v>14057811</v>
      </c>
      <c r="G9" s="59">
        <v>18839401</v>
      </c>
      <c r="H9" s="59">
        <v>9048392</v>
      </c>
      <c r="I9" s="59">
        <v>41945604</v>
      </c>
      <c r="J9" s="59">
        <v>9744340</v>
      </c>
      <c r="K9" s="59">
        <v>7972324</v>
      </c>
      <c r="L9" s="59">
        <v>9947832</v>
      </c>
      <c r="M9" s="59">
        <v>27664496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69610100</v>
      </c>
      <c r="W9" s="59">
        <v>101376276</v>
      </c>
      <c r="X9" s="59">
        <v>-31766176</v>
      </c>
      <c r="Y9" s="60">
        <v>-31.33</v>
      </c>
      <c r="Z9" s="61">
        <v>202752006</v>
      </c>
    </row>
    <row r="10" spans="1:26" ht="25.5">
      <c r="A10" s="62" t="s">
        <v>105</v>
      </c>
      <c r="B10" s="63">
        <f>SUM(B5:B9)</f>
        <v>1759815132</v>
      </c>
      <c r="C10" s="63">
        <f>SUM(C5:C9)</f>
        <v>0</v>
      </c>
      <c r="D10" s="64">
        <f aca="true" t="shared" si="0" ref="D10:Z10">SUM(D5:D9)</f>
        <v>1918574127</v>
      </c>
      <c r="E10" s="65">
        <f t="shared" si="0"/>
        <v>1918574127</v>
      </c>
      <c r="F10" s="65">
        <f t="shared" si="0"/>
        <v>137308232</v>
      </c>
      <c r="G10" s="65">
        <f t="shared" si="0"/>
        <v>93793026</v>
      </c>
      <c r="H10" s="65">
        <f t="shared" si="0"/>
        <v>187132998</v>
      </c>
      <c r="I10" s="65">
        <f t="shared" si="0"/>
        <v>418234256</v>
      </c>
      <c r="J10" s="65">
        <f t="shared" si="0"/>
        <v>114322259</v>
      </c>
      <c r="K10" s="65">
        <f t="shared" si="0"/>
        <v>100794150</v>
      </c>
      <c r="L10" s="65">
        <f t="shared" si="0"/>
        <v>82499558</v>
      </c>
      <c r="M10" s="65">
        <f t="shared" si="0"/>
        <v>297615967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715850223</v>
      </c>
      <c r="W10" s="65">
        <f t="shared" si="0"/>
        <v>959287302</v>
      </c>
      <c r="X10" s="65">
        <f t="shared" si="0"/>
        <v>-243437079</v>
      </c>
      <c r="Y10" s="66">
        <f>+IF(W10&lt;&gt;0,(X10/W10)*100,0)</f>
        <v>-25.376868691210923</v>
      </c>
      <c r="Z10" s="67">
        <f t="shared" si="0"/>
        <v>1918574127</v>
      </c>
    </row>
    <row r="11" spans="1:26" ht="13.5">
      <c r="A11" s="57" t="s">
        <v>36</v>
      </c>
      <c r="B11" s="18">
        <v>468427938</v>
      </c>
      <c r="C11" s="18">
        <v>0</v>
      </c>
      <c r="D11" s="58">
        <v>538851323</v>
      </c>
      <c r="E11" s="59">
        <v>538851323</v>
      </c>
      <c r="F11" s="59">
        <v>36648951</v>
      </c>
      <c r="G11" s="59">
        <v>35480581</v>
      </c>
      <c r="H11" s="59">
        <v>39000028</v>
      </c>
      <c r="I11" s="59">
        <v>111129560</v>
      </c>
      <c r="J11" s="59">
        <v>33654874</v>
      </c>
      <c r="K11" s="59">
        <v>59804515</v>
      </c>
      <c r="L11" s="59">
        <v>39532131</v>
      </c>
      <c r="M11" s="59">
        <v>132991520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244121080</v>
      </c>
      <c r="W11" s="59">
        <v>269426562</v>
      </c>
      <c r="X11" s="59">
        <v>-25305482</v>
      </c>
      <c r="Y11" s="60">
        <v>-9.39</v>
      </c>
      <c r="Z11" s="61">
        <v>538851323</v>
      </c>
    </row>
    <row r="12" spans="1:26" ht="13.5">
      <c r="A12" s="57" t="s">
        <v>37</v>
      </c>
      <c r="B12" s="18">
        <v>21519464</v>
      </c>
      <c r="C12" s="18">
        <v>0</v>
      </c>
      <c r="D12" s="58">
        <v>18649070</v>
      </c>
      <c r="E12" s="59">
        <v>18649070</v>
      </c>
      <c r="F12" s="59">
        <v>1805727</v>
      </c>
      <c r="G12" s="59">
        <v>1805727</v>
      </c>
      <c r="H12" s="59">
        <v>1750676</v>
      </c>
      <c r="I12" s="59">
        <v>5362130</v>
      </c>
      <c r="J12" s="59">
        <v>1750676</v>
      </c>
      <c r="K12" s="59">
        <v>1725482</v>
      </c>
      <c r="L12" s="59">
        <v>1759171</v>
      </c>
      <c r="M12" s="59">
        <v>5235329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10597459</v>
      </c>
      <c r="W12" s="59">
        <v>9324528</v>
      </c>
      <c r="X12" s="59">
        <v>1272931</v>
      </c>
      <c r="Y12" s="60">
        <v>13.65</v>
      </c>
      <c r="Z12" s="61">
        <v>18649070</v>
      </c>
    </row>
    <row r="13" spans="1:26" ht="13.5">
      <c r="A13" s="57" t="s">
        <v>106</v>
      </c>
      <c r="B13" s="18">
        <v>165172833</v>
      </c>
      <c r="C13" s="18">
        <v>0</v>
      </c>
      <c r="D13" s="58">
        <v>162428641</v>
      </c>
      <c r="E13" s="59">
        <v>162428641</v>
      </c>
      <c r="F13" s="59">
        <v>0</v>
      </c>
      <c r="G13" s="59">
        <v>27071458</v>
      </c>
      <c r="H13" s="59">
        <v>13535727</v>
      </c>
      <c r="I13" s="59">
        <v>40607185</v>
      </c>
      <c r="J13" s="59">
        <v>13536792</v>
      </c>
      <c r="K13" s="59">
        <v>13536526</v>
      </c>
      <c r="L13" s="59">
        <v>0</v>
      </c>
      <c r="M13" s="59">
        <v>27073318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67680503</v>
      </c>
      <c r="W13" s="59">
        <v>81214200</v>
      </c>
      <c r="X13" s="59">
        <v>-13533697</v>
      </c>
      <c r="Y13" s="60">
        <v>-16.66</v>
      </c>
      <c r="Z13" s="61">
        <v>162428641</v>
      </c>
    </row>
    <row r="14" spans="1:26" ht="13.5">
      <c r="A14" s="57" t="s">
        <v>38</v>
      </c>
      <c r="B14" s="18">
        <v>44140413</v>
      </c>
      <c r="C14" s="18">
        <v>0</v>
      </c>
      <c r="D14" s="58">
        <v>32339650</v>
      </c>
      <c r="E14" s="59">
        <v>32339650</v>
      </c>
      <c r="F14" s="59">
        <v>0</v>
      </c>
      <c r="G14" s="59">
        <v>4812</v>
      </c>
      <c r="H14" s="59">
        <v>18500</v>
      </c>
      <c r="I14" s="59">
        <v>23312</v>
      </c>
      <c r="J14" s="59">
        <v>1592</v>
      </c>
      <c r="K14" s="59">
        <v>0</v>
      </c>
      <c r="L14" s="59">
        <v>17986659</v>
      </c>
      <c r="M14" s="59">
        <v>17988251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18011563</v>
      </c>
      <c r="W14" s="59">
        <v>16170012</v>
      </c>
      <c r="X14" s="59">
        <v>1841551</v>
      </c>
      <c r="Y14" s="60">
        <v>11.39</v>
      </c>
      <c r="Z14" s="61">
        <v>32339650</v>
      </c>
    </row>
    <row r="15" spans="1:26" ht="13.5">
      <c r="A15" s="57" t="s">
        <v>39</v>
      </c>
      <c r="B15" s="18">
        <v>436645226</v>
      </c>
      <c r="C15" s="18">
        <v>0</v>
      </c>
      <c r="D15" s="58">
        <v>478469270</v>
      </c>
      <c r="E15" s="59">
        <v>478469270</v>
      </c>
      <c r="F15" s="59">
        <v>672336</v>
      </c>
      <c r="G15" s="59">
        <v>52760732</v>
      </c>
      <c r="H15" s="59">
        <v>56633178</v>
      </c>
      <c r="I15" s="59">
        <v>110066246</v>
      </c>
      <c r="J15" s="59">
        <v>32460581</v>
      </c>
      <c r="K15" s="59">
        <v>35130290</v>
      </c>
      <c r="L15" s="59">
        <v>34496845</v>
      </c>
      <c r="M15" s="59">
        <v>102087716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212153962</v>
      </c>
      <c r="W15" s="59">
        <v>239234994</v>
      </c>
      <c r="X15" s="59">
        <v>-27081032</v>
      </c>
      <c r="Y15" s="60">
        <v>-11.32</v>
      </c>
      <c r="Z15" s="61">
        <v>478469270</v>
      </c>
    </row>
    <row r="16" spans="1:26" ht="13.5">
      <c r="A16" s="68" t="s">
        <v>40</v>
      </c>
      <c r="B16" s="18">
        <v>73355</v>
      </c>
      <c r="C16" s="18">
        <v>0</v>
      </c>
      <c r="D16" s="58">
        <v>212000</v>
      </c>
      <c r="E16" s="59">
        <v>212000</v>
      </c>
      <c r="F16" s="59">
        <v>0</v>
      </c>
      <c r="G16" s="59">
        <v>0</v>
      </c>
      <c r="H16" s="59">
        <v>0</v>
      </c>
      <c r="I16" s="59">
        <v>0</v>
      </c>
      <c r="J16" s="59">
        <v>3250</v>
      </c>
      <c r="K16" s="59">
        <v>600</v>
      </c>
      <c r="L16" s="59">
        <v>91238</v>
      </c>
      <c r="M16" s="59">
        <v>95088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95088</v>
      </c>
      <c r="W16" s="59">
        <v>106020</v>
      </c>
      <c r="X16" s="59">
        <v>-10932</v>
      </c>
      <c r="Y16" s="60">
        <v>-10.31</v>
      </c>
      <c r="Z16" s="61">
        <v>212000</v>
      </c>
    </row>
    <row r="17" spans="1:26" ht="13.5">
      <c r="A17" s="57" t="s">
        <v>41</v>
      </c>
      <c r="B17" s="18">
        <v>651957639</v>
      </c>
      <c r="C17" s="18">
        <v>0</v>
      </c>
      <c r="D17" s="58">
        <v>725245264</v>
      </c>
      <c r="E17" s="59">
        <v>725245264</v>
      </c>
      <c r="F17" s="59">
        <v>11980250</v>
      </c>
      <c r="G17" s="59">
        <v>35070911</v>
      </c>
      <c r="H17" s="59">
        <v>53777865</v>
      </c>
      <c r="I17" s="59">
        <v>100829026</v>
      </c>
      <c r="J17" s="59">
        <v>31075691</v>
      </c>
      <c r="K17" s="59">
        <v>40802937</v>
      </c>
      <c r="L17" s="59">
        <v>56074951</v>
      </c>
      <c r="M17" s="59">
        <v>127953579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228782605</v>
      </c>
      <c r="W17" s="59">
        <v>362625906</v>
      </c>
      <c r="X17" s="59">
        <v>-133843301</v>
      </c>
      <c r="Y17" s="60">
        <v>-36.91</v>
      </c>
      <c r="Z17" s="61">
        <v>725245264</v>
      </c>
    </row>
    <row r="18" spans="1:26" ht="13.5">
      <c r="A18" s="69" t="s">
        <v>42</v>
      </c>
      <c r="B18" s="70">
        <f>SUM(B11:B17)</f>
        <v>1787936868</v>
      </c>
      <c r="C18" s="70">
        <f>SUM(C11:C17)</f>
        <v>0</v>
      </c>
      <c r="D18" s="71">
        <f aca="true" t="shared" si="1" ref="D18:Z18">SUM(D11:D17)</f>
        <v>1956195218</v>
      </c>
      <c r="E18" s="72">
        <f t="shared" si="1"/>
        <v>1956195218</v>
      </c>
      <c r="F18" s="72">
        <f t="shared" si="1"/>
        <v>51107264</v>
      </c>
      <c r="G18" s="72">
        <f t="shared" si="1"/>
        <v>152194221</v>
      </c>
      <c r="H18" s="72">
        <f t="shared" si="1"/>
        <v>164715974</v>
      </c>
      <c r="I18" s="72">
        <f t="shared" si="1"/>
        <v>368017459</v>
      </c>
      <c r="J18" s="72">
        <f t="shared" si="1"/>
        <v>112483456</v>
      </c>
      <c r="K18" s="72">
        <f t="shared" si="1"/>
        <v>151000350</v>
      </c>
      <c r="L18" s="72">
        <f t="shared" si="1"/>
        <v>149940995</v>
      </c>
      <c r="M18" s="72">
        <f t="shared" si="1"/>
        <v>413424801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781442260</v>
      </c>
      <c r="W18" s="72">
        <f t="shared" si="1"/>
        <v>978102222</v>
      </c>
      <c r="X18" s="72">
        <f t="shared" si="1"/>
        <v>-196659962</v>
      </c>
      <c r="Y18" s="66">
        <f>+IF(W18&lt;&gt;0,(X18/W18)*100,0)</f>
        <v>-20.10627903470809</v>
      </c>
      <c r="Z18" s="73">
        <f t="shared" si="1"/>
        <v>1956195218</v>
      </c>
    </row>
    <row r="19" spans="1:26" ht="13.5">
      <c r="A19" s="69" t="s">
        <v>43</v>
      </c>
      <c r="B19" s="74">
        <f>+B10-B18</f>
        <v>-28121736</v>
      </c>
      <c r="C19" s="74">
        <f>+C10-C18</f>
        <v>0</v>
      </c>
      <c r="D19" s="75">
        <f aca="true" t="shared" si="2" ref="D19:Z19">+D10-D18</f>
        <v>-37621091</v>
      </c>
      <c r="E19" s="76">
        <f t="shared" si="2"/>
        <v>-37621091</v>
      </c>
      <c r="F19" s="76">
        <f t="shared" si="2"/>
        <v>86200968</v>
      </c>
      <c r="G19" s="76">
        <f t="shared" si="2"/>
        <v>-58401195</v>
      </c>
      <c r="H19" s="76">
        <f t="shared" si="2"/>
        <v>22417024</v>
      </c>
      <c r="I19" s="76">
        <f t="shared" si="2"/>
        <v>50216797</v>
      </c>
      <c r="J19" s="76">
        <f t="shared" si="2"/>
        <v>1838803</v>
      </c>
      <c r="K19" s="76">
        <f t="shared" si="2"/>
        <v>-50206200</v>
      </c>
      <c r="L19" s="76">
        <f t="shared" si="2"/>
        <v>-67441437</v>
      </c>
      <c r="M19" s="76">
        <f t="shared" si="2"/>
        <v>-115808834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-65592037</v>
      </c>
      <c r="W19" s="76">
        <f>IF(E10=E18,0,W10-W18)</f>
        <v>-18814920</v>
      </c>
      <c r="X19" s="76">
        <f t="shared" si="2"/>
        <v>-46777117</v>
      </c>
      <c r="Y19" s="77">
        <f>+IF(W19&lt;&gt;0,(X19/W19)*100,0)</f>
        <v>248.617145329345</v>
      </c>
      <c r="Z19" s="78">
        <f t="shared" si="2"/>
        <v>-37621091</v>
      </c>
    </row>
    <row r="20" spans="1:26" ht="13.5">
      <c r="A20" s="57" t="s">
        <v>44</v>
      </c>
      <c r="B20" s="18">
        <v>202852846</v>
      </c>
      <c r="C20" s="18">
        <v>0</v>
      </c>
      <c r="D20" s="58">
        <v>175957898</v>
      </c>
      <c r="E20" s="59">
        <v>175957898</v>
      </c>
      <c r="F20" s="59">
        <v>1712</v>
      </c>
      <c r="G20" s="59">
        <v>0</v>
      </c>
      <c r="H20" s="59">
        <v>6616069</v>
      </c>
      <c r="I20" s="59">
        <v>6617781</v>
      </c>
      <c r="J20" s="59">
        <v>0</v>
      </c>
      <c r="K20" s="59">
        <v>19354500</v>
      </c>
      <c r="L20" s="59">
        <v>0</v>
      </c>
      <c r="M20" s="59">
        <v>19354500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25972281</v>
      </c>
      <c r="W20" s="59">
        <v>87978906</v>
      </c>
      <c r="X20" s="59">
        <v>-62006625</v>
      </c>
      <c r="Y20" s="60">
        <v>-70.48</v>
      </c>
      <c r="Z20" s="61">
        <v>175957898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174731110</v>
      </c>
      <c r="C22" s="85">
        <f>SUM(C19:C21)</f>
        <v>0</v>
      </c>
      <c r="D22" s="86">
        <f aca="true" t="shared" si="3" ref="D22:Z22">SUM(D19:D21)</f>
        <v>138336807</v>
      </c>
      <c r="E22" s="87">
        <f t="shared" si="3"/>
        <v>138336807</v>
      </c>
      <c r="F22" s="87">
        <f t="shared" si="3"/>
        <v>86202680</v>
      </c>
      <c r="G22" s="87">
        <f t="shared" si="3"/>
        <v>-58401195</v>
      </c>
      <c r="H22" s="87">
        <f t="shared" si="3"/>
        <v>29033093</v>
      </c>
      <c r="I22" s="87">
        <f t="shared" si="3"/>
        <v>56834578</v>
      </c>
      <c r="J22" s="87">
        <f t="shared" si="3"/>
        <v>1838803</v>
      </c>
      <c r="K22" s="87">
        <f t="shared" si="3"/>
        <v>-30851700</v>
      </c>
      <c r="L22" s="87">
        <f t="shared" si="3"/>
        <v>-67441437</v>
      </c>
      <c r="M22" s="87">
        <f t="shared" si="3"/>
        <v>-96454334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-39619756</v>
      </c>
      <c r="W22" s="87">
        <f t="shared" si="3"/>
        <v>69163986</v>
      </c>
      <c r="X22" s="87">
        <f t="shared" si="3"/>
        <v>-108783742</v>
      </c>
      <c r="Y22" s="88">
        <f>+IF(W22&lt;&gt;0,(X22/W22)*100,0)</f>
        <v>-157.28379506640928</v>
      </c>
      <c r="Z22" s="89">
        <f t="shared" si="3"/>
        <v>138336807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174731110</v>
      </c>
      <c r="C24" s="74">
        <f>SUM(C22:C23)</f>
        <v>0</v>
      </c>
      <c r="D24" s="75">
        <f aca="true" t="shared" si="4" ref="D24:Z24">SUM(D22:D23)</f>
        <v>138336807</v>
      </c>
      <c r="E24" s="76">
        <f t="shared" si="4"/>
        <v>138336807</v>
      </c>
      <c r="F24" s="76">
        <f t="shared" si="4"/>
        <v>86202680</v>
      </c>
      <c r="G24" s="76">
        <f t="shared" si="4"/>
        <v>-58401195</v>
      </c>
      <c r="H24" s="76">
        <f t="shared" si="4"/>
        <v>29033093</v>
      </c>
      <c r="I24" s="76">
        <f t="shared" si="4"/>
        <v>56834578</v>
      </c>
      <c r="J24" s="76">
        <f t="shared" si="4"/>
        <v>1838803</v>
      </c>
      <c r="K24" s="76">
        <f t="shared" si="4"/>
        <v>-30851700</v>
      </c>
      <c r="L24" s="76">
        <f t="shared" si="4"/>
        <v>-67441437</v>
      </c>
      <c r="M24" s="76">
        <f t="shared" si="4"/>
        <v>-96454334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-39619756</v>
      </c>
      <c r="W24" s="76">
        <f t="shared" si="4"/>
        <v>69163986</v>
      </c>
      <c r="X24" s="76">
        <f t="shared" si="4"/>
        <v>-108783742</v>
      </c>
      <c r="Y24" s="77">
        <f>+IF(W24&lt;&gt;0,(X24/W24)*100,0)</f>
        <v>-157.28379506640928</v>
      </c>
      <c r="Z24" s="78">
        <f t="shared" si="4"/>
        <v>138336807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269356365</v>
      </c>
      <c r="C27" s="21">
        <v>0</v>
      </c>
      <c r="D27" s="98">
        <v>429110665</v>
      </c>
      <c r="E27" s="99">
        <v>429110665</v>
      </c>
      <c r="F27" s="99">
        <v>470491</v>
      </c>
      <c r="G27" s="99">
        <v>10099524</v>
      </c>
      <c r="H27" s="99">
        <v>17276524</v>
      </c>
      <c r="I27" s="99">
        <v>27846539</v>
      </c>
      <c r="J27" s="99">
        <v>15436480</v>
      </c>
      <c r="K27" s="99">
        <v>15387229</v>
      </c>
      <c r="L27" s="99">
        <v>21684835</v>
      </c>
      <c r="M27" s="99">
        <v>52508544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80355083</v>
      </c>
      <c r="W27" s="99">
        <v>214555333</v>
      </c>
      <c r="X27" s="99">
        <v>-134200250</v>
      </c>
      <c r="Y27" s="100">
        <v>-62.55</v>
      </c>
      <c r="Z27" s="101">
        <v>429110665</v>
      </c>
    </row>
    <row r="28" spans="1:26" ht="13.5">
      <c r="A28" s="102" t="s">
        <v>44</v>
      </c>
      <c r="B28" s="18">
        <v>196287732</v>
      </c>
      <c r="C28" s="18">
        <v>0</v>
      </c>
      <c r="D28" s="58">
        <v>186705211</v>
      </c>
      <c r="E28" s="59">
        <v>186705211</v>
      </c>
      <c r="F28" s="59">
        <v>432840</v>
      </c>
      <c r="G28" s="59">
        <v>5929485</v>
      </c>
      <c r="H28" s="59">
        <v>9546170</v>
      </c>
      <c r="I28" s="59">
        <v>15908495</v>
      </c>
      <c r="J28" s="59">
        <v>7704898</v>
      </c>
      <c r="K28" s="59">
        <v>9298646</v>
      </c>
      <c r="L28" s="59">
        <v>13407687</v>
      </c>
      <c r="M28" s="59">
        <v>30411231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46319726</v>
      </c>
      <c r="W28" s="59">
        <v>93352606</v>
      </c>
      <c r="X28" s="59">
        <v>-47032880</v>
      </c>
      <c r="Y28" s="60">
        <v>-50.38</v>
      </c>
      <c r="Z28" s="61">
        <v>186705211</v>
      </c>
    </row>
    <row r="29" spans="1:26" ht="13.5">
      <c r="A29" s="57" t="s">
        <v>110</v>
      </c>
      <c r="B29" s="18">
        <v>225000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19525260</v>
      </c>
      <c r="C30" s="18">
        <v>0</v>
      </c>
      <c r="D30" s="58">
        <v>81544397</v>
      </c>
      <c r="E30" s="59">
        <v>81544397</v>
      </c>
      <c r="F30" s="59">
        <v>0</v>
      </c>
      <c r="G30" s="59">
        <v>567500</v>
      </c>
      <c r="H30" s="59">
        <v>0</v>
      </c>
      <c r="I30" s="59">
        <v>567500</v>
      </c>
      <c r="J30" s="59">
        <v>0</v>
      </c>
      <c r="K30" s="59">
        <v>11538</v>
      </c>
      <c r="L30" s="59">
        <v>1383540</v>
      </c>
      <c r="M30" s="59">
        <v>1395078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1962578</v>
      </c>
      <c r="W30" s="59">
        <v>40772199</v>
      </c>
      <c r="X30" s="59">
        <v>-38809621</v>
      </c>
      <c r="Y30" s="60">
        <v>-95.19</v>
      </c>
      <c r="Z30" s="61">
        <v>81544397</v>
      </c>
    </row>
    <row r="31" spans="1:26" ht="13.5">
      <c r="A31" s="57" t="s">
        <v>49</v>
      </c>
      <c r="B31" s="18">
        <v>53318374</v>
      </c>
      <c r="C31" s="18">
        <v>0</v>
      </c>
      <c r="D31" s="58">
        <v>160861057</v>
      </c>
      <c r="E31" s="59">
        <v>160861057</v>
      </c>
      <c r="F31" s="59">
        <v>37651</v>
      </c>
      <c r="G31" s="59">
        <v>3602539</v>
      </c>
      <c r="H31" s="59">
        <v>7730354</v>
      </c>
      <c r="I31" s="59">
        <v>11370544</v>
      </c>
      <c r="J31" s="59">
        <v>7731582</v>
      </c>
      <c r="K31" s="59">
        <v>6077045</v>
      </c>
      <c r="L31" s="59">
        <v>6893608</v>
      </c>
      <c r="M31" s="59">
        <v>20702235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32072779</v>
      </c>
      <c r="W31" s="59">
        <v>80430529</v>
      </c>
      <c r="X31" s="59">
        <v>-48357750</v>
      </c>
      <c r="Y31" s="60">
        <v>-60.12</v>
      </c>
      <c r="Z31" s="61">
        <v>160861057</v>
      </c>
    </row>
    <row r="32" spans="1:26" ht="13.5">
      <c r="A32" s="69" t="s">
        <v>50</v>
      </c>
      <c r="B32" s="21">
        <f>SUM(B28:B31)</f>
        <v>269356366</v>
      </c>
      <c r="C32" s="21">
        <f>SUM(C28:C31)</f>
        <v>0</v>
      </c>
      <c r="D32" s="98">
        <f aca="true" t="shared" si="5" ref="D32:Z32">SUM(D28:D31)</f>
        <v>429110665</v>
      </c>
      <c r="E32" s="99">
        <f t="shared" si="5"/>
        <v>429110665</v>
      </c>
      <c r="F32" s="99">
        <f t="shared" si="5"/>
        <v>470491</v>
      </c>
      <c r="G32" s="99">
        <f t="shared" si="5"/>
        <v>10099524</v>
      </c>
      <c r="H32" s="99">
        <f t="shared" si="5"/>
        <v>17276524</v>
      </c>
      <c r="I32" s="99">
        <f t="shared" si="5"/>
        <v>27846539</v>
      </c>
      <c r="J32" s="99">
        <f t="shared" si="5"/>
        <v>15436480</v>
      </c>
      <c r="K32" s="99">
        <f t="shared" si="5"/>
        <v>15387229</v>
      </c>
      <c r="L32" s="99">
        <f t="shared" si="5"/>
        <v>21684835</v>
      </c>
      <c r="M32" s="99">
        <f t="shared" si="5"/>
        <v>52508544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80355083</v>
      </c>
      <c r="W32" s="99">
        <f t="shared" si="5"/>
        <v>214555334</v>
      </c>
      <c r="X32" s="99">
        <f t="shared" si="5"/>
        <v>-134200251</v>
      </c>
      <c r="Y32" s="100">
        <f>+IF(W32&lt;&gt;0,(X32/W32)*100,0)</f>
        <v>-62.5480842158881</v>
      </c>
      <c r="Z32" s="101">
        <f t="shared" si="5"/>
        <v>429110665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903807883</v>
      </c>
      <c r="C35" s="18">
        <v>0</v>
      </c>
      <c r="D35" s="58">
        <v>980716762</v>
      </c>
      <c r="E35" s="59">
        <v>980716762</v>
      </c>
      <c r="F35" s="59">
        <v>1118399294</v>
      </c>
      <c r="G35" s="59">
        <v>958551999</v>
      </c>
      <c r="H35" s="59">
        <v>871954038</v>
      </c>
      <c r="I35" s="59">
        <v>871954038</v>
      </c>
      <c r="J35" s="59">
        <v>909149191</v>
      </c>
      <c r="K35" s="59">
        <v>865942618</v>
      </c>
      <c r="L35" s="59">
        <v>822429876</v>
      </c>
      <c r="M35" s="59">
        <v>822429876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822429876</v>
      </c>
      <c r="W35" s="59">
        <v>490358381</v>
      </c>
      <c r="X35" s="59">
        <v>332071495</v>
      </c>
      <c r="Y35" s="60">
        <v>67.72</v>
      </c>
      <c r="Z35" s="61">
        <v>980716762</v>
      </c>
    </row>
    <row r="36" spans="1:26" ht="13.5">
      <c r="A36" s="57" t="s">
        <v>53</v>
      </c>
      <c r="B36" s="18">
        <v>3024937399</v>
      </c>
      <c r="C36" s="18">
        <v>0</v>
      </c>
      <c r="D36" s="58">
        <v>3241210958</v>
      </c>
      <c r="E36" s="59">
        <v>3241210958</v>
      </c>
      <c r="F36" s="59">
        <v>2953509779</v>
      </c>
      <c r="G36" s="59">
        <v>2973531894</v>
      </c>
      <c r="H36" s="59">
        <v>3012156479</v>
      </c>
      <c r="I36" s="59">
        <v>3012156479</v>
      </c>
      <c r="J36" s="59">
        <v>2979017309</v>
      </c>
      <c r="K36" s="59">
        <v>2980621600</v>
      </c>
      <c r="L36" s="59">
        <v>3037553651</v>
      </c>
      <c r="M36" s="59">
        <v>3037553651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3037553651</v>
      </c>
      <c r="W36" s="59">
        <v>1620605479</v>
      </c>
      <c r="X36" s="59">
        <v>1416948172</v>
      </c>
      <c r="Y36" s="60">
        <v>87.43</v>
      </c>
      <c r="Z36" s="61">
        <v>3241210958</v>
      </c>
    </row>
    <row r="37" spans="1:26" ht="13.5">
      <c r="A37" s="57" t="s">
        <v>54</v>
      </c>
      <c r="B37" s="18">
        <v>437447656</v>
      </c>
      <c r="C37" s="18">
        <v>0</v>
      </c>
      <c r="D37" s="58">
        <v>353143938</v>
      </c>
      <c r="E37" s="59">
        <v>353143938</v>
      </c>
      <c r="F37" s="59">
        <v>458606541</v>
      </c>
      <c r="G37" s="59">
        <v>420450956</v>
      </c>
      <c r="H37" s="59">
        <v>342135220</v>
      </c>
      <c r="I37" s="59">
        <v>342135220</v>
      </c>
      <c r="J37" s="59">
        <v>350863437</v>
      </c>
      <c r="K37" s="59">
        <v>325752854</v>
      </c>
      <c r="L37" s="59">
        <v>376596953</v>
      </c>
      <c r="M37" s="59">
        <v>376596953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376596953</v>
      </c>
      <c r="W37" s="59">
        <v>176571969</v>
      </c>
      <c r="X37" s="59">
        <v>200024984</v>
      </c>
      <c r="Y37" s="60">
        <v>113.28</v>
      </c>
      <c r="Z37" s="61">
        <v>353143938</v>
      </c>
    </row>
    <row r="38" spans="1:26" ht="13.5">
      <c r="A38" s="57" t="s">
        <v>55</v>
      </c>
      <c r="B38" s="18">
        <v>532329391</v>
      </c>
      <c r="C38" s="18">
        <v>0</v>
      </c>
      <c r="D38" s="58">
        <v>687262063</v>
      </c>
      <c r="E38" s="59">
        <v>687262063</v>
      </c>
      <c r="F38" s="59">
        <v>516927422</v>
      </c>
      <c r="G38" s="59">
        <v>532329391</v>
      </c>
      <c r="H38" s="59">
        <v>532320892</v>
      </c>
      <c r="I38" s="59">
        <v>532320892</v>
      </c>
      <c r="J38" s="59">
        <v>532329392</v>
      </c>
      <c r="K38" s="59">
        <v>532329392</v>
      </c>
      <c r="L38" s="59">
        <v>530993246</v>
      </c>
      <c r="M38" s="59">
        <v>530993246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530993246</v>
      </c>
      <c r="W38" s="59">
        <v>343631032</v>
      </c>
      <c r="X38" s="59">
        <v>187362214</v>
      </c>
      <c r="Y38" s="60">
        <v>54.52</v>
      </c>
      <c r="Z38" s="61">
        <v>687262063</v>
      </c>
    </row>
    <row r="39" spans="1:26" ht="13.5">
      <c r="A39" s="57" t="s">
        <v>56</v>
      </c>
      <c r="B39" s="18">
        <v>2958968235</v>
      </c>
      <c r="C39" s="18">
        <v>0</v>
      </c>
      <c r="D39" s="58">
        <v>3181521720</v>
      </c>
      <c r="E39" s="59">
        <v>3181521720</v>
      </c>
      <c r="F39" s="59">
        <v>3096375108</v>
      </c>
      <c r="G39" s="59">
        <v>2979303546</v>
      </c>
      <c r="H39" s="59">
        <v>3009654404</v>
      </c>
      <c r="I39" s="59">
        <v>3009654404</v>
      </c>
      <c r="J39" s="59">
        <v>3004973670</v>
      </c>
      <c r="K39" s="59">
        <v>2988481972</v>
      </c>
      <c r="L39" s="59">
        <v>2952393328</v>
      </c>
      <c r="M39" s="59">
        <v>2952393328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2952393328</v>
      </c>
      <c r="W39" s="59">
        <v>1590760860</v>
      </c>
      <c r="X39" s="59">
        <v>1361632468</v>
      </c>
      <c r="Y39" s="60">
        <v>85.6</v>
      </c>
      <c r="Z39" s="61">
        <v>3181521720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398215271</v>
      </c>
      <c r="C42" s="18">
        <v>0</v>
      </c>
      <c r="D42" s="58">
        <v>384577714</v>
      </c>
      <c r="E42" s="59">
        <v>384577714</v>
      </c>
      <c r="F42" s="59">
        <v>-359965478</v>
      </c>
      <c r="G42" s="59">
        <v>-30954638</v>
      </c>
      <c r="H42" s="59">
        <v>302525911</v>
      </c>
      <c r="I42" s="59">
        <v>-88394205</v>
      </c>
      <c r="J42" s="59">
        <v>195440531</v>
      </c>
      <c r="K42" s="59">
        <v>171925531</v>
      </c>
      <c r="L42" s="59">
        <v>35490871</v>
      </c>
      <c r="M42" s="59">
        <v>402856933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314462728</v>
      </c>
      <c r="W42" s="59">
        <v>319242608</v>
      </c>
      <c r="X42" s="59">
        <v>-4779880</v>
      </c>
      <c r="Y42" s="60">
        <v>-1.5</v>
      </c>
      <c r="Z42" s="61">
        <v>384577714</v>
      </c>
    </row>
    <row r="43" spans="1:26" ht="13.5">
      <c r="A43" s="57" t="s">
        <v>59</v>
      </c>
      <c r="B43" s="18">
        <v>-265636473</v>
      </c>
      <c r="C43" s="18">
        <v>0</v>
      </c>
      <c r="D43" s="58">
        <v>-386332811</v>
      </c>
      <c r="E43" s="59">
        <v>-386332811</v>
      </c>
      <c r="F43" s="59">
        <v>199529507</v>
      </c>
      <c r="G43" s="59">
        <v>239900453</v>
      </c>
      <c r="H43" s="59">
        <v>-317276546</v>
      </c>
      <c r="I43" s="59">
        <v>122153414</v>
      </c>
      <c r="J43" s="59">
        <v>-215436518</v>
      </c>
      <c r="K43" s="59">
        <v>-215387229</v>
      </c>
      <c r="L43" s="59">
        <v>-21684876</v>
      </c>
      <c r="M43" s="59">
        <v>-452508623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-330355209</v>
      </c>
      <c r="W43" s="59">
        <v>-124880082</v>
      </c>
      <c r="X43" s="59">
        <v>-205475127</v>
      </c>
      <c r="Y43" s="60">
        <v>164.54</v>
      </c>
      <c r="Z43" s="61">
        <v>-386332811</v>
      </c>
    </row>
    <row r="44" spans="1:26" ht="13.5">
      <c r="A44" s="57" t="s">
        <v>60</v>
      </c>
      <c r="B44" s="18">
        <v>-20235104</v>
      </c>
      <c r="C44" s="18">
        <v>0</v>
      </c>
      <c r="D44" s="58">
        <v>33746725</v>
      </c>
      <c r="E44" s="59">
        <v>33746725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-21654873</v>
      </c>
      <c r="M44" s="59">
        <v>-21654873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-21654873</v>
      </c>
      <c r="W44" s="59">
        <v>53911552</v>
      </c>
      <c r="X44" s="59">
        <v>-75566425</v>
      </c>
      <c r="Y44" s="60">
        <v>-140.17</v>
      </c>
      <c r="Z44" s="61">
        <v>33746725</v>
      </c>
    </row>
    <row r="45" spans="1:26" ht="13.5">
      <c r="A45" s="69" t="s">
        <v>61</v>
      </c>
      <c r="B45" s="21">
        <v>617784461</v>
      </c>
      <c r="C45" s="21">
        <v>0</v>
      </c>
      <c r="D45" s="98">
        <v>551019237</v>
      </c>
      <c r="E45" s="99">
        <v>551019237</v>
      </c>
      <c r="F45" s="99">
        <v>702142728</v>
      </c>
      <c r="G45" s="99">
        <v>911088543</v>
      </c>
      <c r="H45" s="99">
        <v>896337908</v>
      </c>
      <c r="I45" s="99">
        <v>896337908</v>
      </c>
      <c r="J45" s="99">
        <v>876341921</v>
      </c>
      <c r="K45" s="99">
        <v>832880223</v>
      </c>
      <c r="L45" s="99">
        <v>825031345</v>
      </c>
      <c r="M45" s="99">
        <v>825031345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825031345</v>
      </c>
      <c r="W45" s="99">
        <v>767301687</v>
      </c>
      <c r="X45" s="99">
        <v>57729658</v>
      </c>
      <c r="Y45" s="100">
        <v>7.52</v>
      </c>
      <c r="Z45" s="101">
        <v>551019237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76176800</v>
      </c>
      <c r="C49" s="51">
        <v>0</v>
      </c>
      <c r="D49" s="128">
        <v>8609882</v>
      </c>
      <c r="E49" s="53">
        <v>6253670</v>
      </c>
      <c r="F49" s="53">
        <v>0</v>
      </c>
      <c r="G49" s="53">
        <v>0</v>
      </c>
      <c r="H49" s="53">
        <v>0</v>
      </c>
      <c r="I49" s="53">
        <v>5400828</v>
      </c>
      <c r="J49" s="53">
        <v>0</v>
      </c>
      <c r="K49" s="53">
        <v>0</v>
      </c>
      <c r="L49" s="53">
        <v>0</v>
      </c>
      <c r="M49" s="53">
        <v>5217750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3497516</v>
      </c>
      <c r="W49" s="53">
        <v>17534699</v>
      </c>
      <c r="X49" s="53">
        <v>94949798</v>
      </c>
      <c r="Y49" s="53">
        <v>217640943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43679762</v>
      </c>
      <c r="C51" s="51">
        <v>0</v>
      </c>
      <c r="D51" s="128">
        <v>549551</v>
      </c>
      <c r="E51" s="53">
        <v>80493</v>
      </c>
      <c r="F51" s="53">
        <v>0</v>
      </c>
      <c r="G51" s="53">
        <v>0</v>
      </c>
      <c r="H51" s="53">
        <v>0</v>
      </c>
      <c r="I51" s="53">
        <v>8153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44317959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95.50911281800697</v>
      </c>
      <c r="C58" s="5">
        <f>IF(C67=0,0,+(C76/C67)*100)</f>
        <v>0</v>
      </c>
      <c r="D58" s="6">
        <f aca="true" t="shared" si="6" ref="D58:Z58">IF(D67=0,0,+(D76/D67)*100)</f>
        <v>96.00000796834543</v>
      </c>
      <c r="E58" s="7">
        <f t="shared" si="6"/>
        <v>96.00000796834543</v>
      </c>
      <c r="F58" s="7">
        <f t="shared" si="6"/>
        <v>100.00000081980052</v>
      </c>
      <c r="G58" s="7">
        <f t="shared" si="6"/>
        <v>99.99998555142844</v>
      </c>
      <c r="H58" s="7">
        <f t="shared" si="6"/>
        <v>99.9999979459529</v>
      </c>
      <c r="I58" s="7">
        <f t="shared" si="6"/>
        <v>99.99999618797627</v>
      </c>
      <c r="J58" s="7">
        <f t="shared" si="6"/>
        <v>100.00000102286477</v>
      </c>
      <c r="K58" s="7">
        <f t="shared" si="6"/>
        <v>117.03052200602018</v>
      </c>
      <c r="L58" s="7">
        <f t="shared" si="6"/>
        <v>138.69115900969763</v>
      </c>
      <c r="M58" s="7">
        <f t="shared" si="6"/>
        <v>116.7050038692193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107.84494572231407</v>
      </c>
      <c r="W58" s="7">
        <f t="shared" si="6"/>
        <v>103.21775560571535</v>
      </c>
      <c r="X58" s="7">
        <f t="shared" si="6"/>
        <v>0</v>
      </c>
      <c r="Y58" s="7">
        <f t="shared" si="6"/>
        <v>0</v>
      </c>
      <c r="Z58" s="8">
        <f t="shared" si="6"/>
        <v>96.00000796834543</v>
      </c>
    </row>
    <row r="59" spans="1:26" ht="13.5">
      <c r="A59" s="36" t="s">
        <v>31</v>
      </c>
      <c r="B59" s="9">
        <f aca="true" t="shared" si="7" ref="B59:Z66">IF(B68=0,0,+(B77/B68)*100)</f>
        <v>97.99660172210561</v>
      </c>
      <c r="C59" s="9">
        <f t="shared" si="7"/>
        <v>0</v>
      </c>
      <c r="D59" s="2">
        <f t="shared" si="7"/>
        <v>95.99999945088454</v>
      </c>
      <c r="E59" s="10">
        <f t="shared" si="7"/>
        <v>95.99999945088454</v>
      </c>
      <c r="F59" s="10">
        <f t="shared" si="7"/>
        <v>100.0000024990145</v>
      </c>
      <c r="G59" s="10">
        <f t="shared" si="7"/>
        <v>100</v>
      </c>
      <c r="H59" s="10">
        <f t="shared" si="7"/>
        <v>100</v>
      </c>
      <c r="I59" s="10">
        <f t="shared" si="7"/>
        <v>100.00000122361858</v>
      </c>
      <c r="J59" s="10">
        <f t="shared" si="7"/>
        <v>100</v>
      </c>
      <c r="K59" s="10">
        <f t="shared" si="7"/>
        <v>100.37418222116126</v>
      </c>
      <c r="L59" s="10">
        <f t="shared" si="7"/>
        <v>100.44879615802324</v>
      </c>
      <c r="M59" s="10">
        <f t="shared" si="7"/>
        <v>100.27139384703953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100.11744390460748</v>
      </c>
      <c r="W59" s="10">
        <f t="shared" si="7"/>
        <v>119.88979404080777</v>
      </c>
      <c r="X59" s="10">
        <f t="shared" si="7"/>
        <v>0</v>
      </c>
      <c r="Y59" s="10">
        <f t="shared" si="7"/>
        <v>0</v>
      </c>
      <c r="Z59" s="11">
        <f t="shared" si="7"/>
        <v>95.99999945088454</v>
      </c>
    </row>
    <row r="60" spans="1:26" ht="13.5">
      <c r="A60" s="37" t="s">
        <v>32</v>
      </c>
      <c r="B60" s="12">
        <f t="shared" si="7"/>
        <v>94.81981683507689</v>
      </c>
      <c r="C60" s="12">
        <f t="shared" si="7"/>
        <v>0</v>
      </c>
      <c r="D60" s="3">
        <f t="shared" si="7"/>
        <v>96.0000001264454</v>
      </c>
      <c r="E60" s="13">
        <f t="shared" si="7"/>
        <v>96.0000001264454</v>
      </c>
      <c r="F60" s="13">
        <f t="shared" si="7"/>
        <v>100.00000122318073</v>
      </c>
      <c r="G60" s="13">
        <f t="shared" si="7"/>
        <v>99.99998111669726</v>
      </c>
      <c r="H60" s="13">
        <f t="shared" si="7"/>
        <v>100</v>
      </c>
      <c r="I60" s="13">
        <f t="shared" si="7"/>
        <v>99.99999611522034</v>
      </c>
      <c r="J60" s="13">
        <f t="shared" si="7"/>
        <v>100.00000131435904</v>
      </c>
      <c r="K60" s="13">
        <f t="shared" si="7"/>
        <v>122.77034692012816</v>
      </c>
      <c r="L60" s="13">
        <f t="shared" si="7"/>
        <v>152.10729326921097</v>
      </c>
      <c r="M60" s="13">
        <f t="shared" si="7"/>
        <v>121.68090067953312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110.43431203787661</v>
      </c>
      <c r="W60" s="13">
        <f t="shared" si="7"/>
        <v>98.89569741241685</v>
      </c>
      <c r="X60" s="13">
        <f t="shared" si="7"/>
        <v>0</v>
      </c>
      <c r="Y60" s="13">
        <f t="shared" si="7"/>
        <v>0</v>
      </c>
      <c r="Z60" s="14">
        <f t="shared" si="7"/>
        <v>96.0000001264454</v>
      </c>
    </row>
    <row r="61" spans="1:26" ht="13.5">
      <c r="A61" s="38" t="s">
        <v>113</v>
      </c>
      <c r="B61" s="12">
        <f t="shared" si="7"/>
        <v>97.57343487809904</v>
      </c>
      <c r="C61" s="12">
        <f t="shared" si="7"/>
        <v>0</v>
      </c>
      <c r="D61" s="3">
        <f t="shared" si="7"/>
        <v>96.00000003088194</v>
      </c>
      <c r="E61" s="13">
        <f t="shared" si="7"/>
        <v>96.00000003088194</v>
      </c>
      <c r="F61" s="13">
        <f t="shared" si="7"/>
        <v>100.51959526623857</v>
      </c>
      <c r="G61" s="13">
        <f t="shared" si="7"/>
        <v>100.60891537246246</v>
      </c>
      <c r="H61" s="13">
        <f t="shared" si="7"/>
        <v>100.38124334560672</v>
      </c>
      <c r="I61" s="13">
        <f t="shared" si="7"/>
        <v>100.48735564956561</v>
      </c>
      <c r="J61" s="13">
        <f t="shared" si="7"/>
        <v>100.27202759837496</v>
      </c>
      <c r="K61" s="13">
        <f t="shared" si="7"/>
        <v>78.36902882733466</v>
      </c>
      <c r="L61" s="13">
        <f t="shared" si="7"/>
        <v>100.00308218946824</v>
      </c>
      <c r="M61" s="13">
        <f t="shared" si="7"/>
        <v>91.71301947501996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95.64737422733346</v>
      </c>
      <c r="W61" s="13">
        <f t="shared" si="7"/>
        <v>100.686796196654</v>
      </c>
      <c r="X61" s="13">
        <f t="shared" si="7"/>
        <v>0</v>
      </c>
      <c r="Y61" s="13">
        <f t="shared" si="7"/>
        <v>0</v>
      </c>
      <c r="Z61" s="14">
        <f t="shared" si="7"/>
        <v>96.00000003088194</v>
      </c>
    </row>
    <row r="62" spans="1:26" ht="13.5">
      <c r="A62" s="38" t="s">
        <v>114</v>
      </c>
      <c r="B62" s="12">
        <f t="shared" si="7"/>
        <v>83.53262704940403</v>
      </c>
      <c r="C62" s="12">
        <f t="shared" si="7"/>
        <v>0</v>
      </c>
      <c r="D62" s="3">
        <f t="shared" si="7"/>
        <v>95.99999970193461</v>
      </c>
      <c r="E62" s="13">
        <f t="shared" si="7"/>
        <v>95.99999970193461</v>
      </c>
      <c r="F62" s="13">
        <f t="shared" si="7"/>
        <v>97.44769404404224</v>
      </c>
      <c r="G62" s="13">
        <f t="shared" si="7"/>
        <v>93.91201993667103</v>
      </c>
      <c r="H62" s="13">
        <f t="shared" si="7"/>
        <v>98.15534693998174</v>
      </c>
      <c r="I62" s="13">
        <f t="shared" si="7"/>
        <v>97.35186289429085</v>
      </c>
      <c r="J62" s="13">
        <f t="shared" si="7"/>
        <v>98.84355245636037</v>
      </c>
      <c r="K62" s="13">
        <f t="shared" si="7"/>
        <v>-60.10066935444177</v>
      </c>
      <c r="L62" s="13">
        <f t="shared" si="7"/>
        <v>-59.01467561269483</v>
      </c>
      <c r="M62" s="13">
        <f t="shared" si="7"/>
        <v>-128.3474858130461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-2601.012340227178</v>
      </c>
      <c r="W62" s="13">
        <f t="shared" si="7"/>
        <v>96.0558368795658</v>
      </c>
      <c r="X62" s="13">
        <f t="shared" si="7"/>
        <v>0</v>
      </c>
      <c r="Y62" s="13">
        <f t="shared" si="7"/>
        <v>0</v>
      </c>
      <c r="Z62" s="14">
        <f t="shared" si="7"/>
        <v>95.99999970193461</v>
      </c>
    </row>
    <row r="63" spans="1:26" ht="13.5">
      <c r="A63" s="38" t="s">
        <v>115</v>
      </c>
      <c r="B63" s="12">
        <f t="shared" si="7"/>
        <v>93.41075746625708</v>
      </c>
      <c r="C63" s="12">
        <f t="shared" si="7"/>
        <v>0</v>
      </c>
      <c r="D63" s="3">
        <f t="shared" si="7"/>
        <v>96.00000178980947</v>
      </c>
      <c r="E63" s="13">
        <f t="shared" si="7"/>
        <v>96.00000178980947</v>
      </c>
      <c r="F63" s="13">
        <f t="shared" si="7"/>
        <v>99.37381476658221</v>
      </c>
      <c r="G63" s="13">
        <f t="shared" si="7"/>
        <v>99.70924335323743</v>
      </c>
      <c r="H63" s="13">
        <f t="shared" si="7"/>
        <v>99.86447187549649</v>
      </c>
      <c r="I63" s="13">
        <f t="shared" si="7"/>
        <v>99.64973374052018</v>
      </c>
      <c r="J63" s="13">
        <f t="shared" si="7"/>
        <v>99.80356428061528</v>
      </c>
      <c r="K63" s="13">
        <f t="shared" si="7"/>
        <v>99.91152504555268</v>
      </c>
      <c r="L63" s="13">
        <f t="shared" si="7"/>
        <v>100</v>
      </c>
      <c r="M63" s="13">
        <f t="shared" si="7"/>
        <v>99.905997191872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99.77741717017197</v>
      </c>
      <c r="W63" s="13">
        <f t="shared" si="7"/>
        <v>88.11487359018898</v>
      </c>
      <c r="X63" s="13">
        <f t="shared" si="7"/>
        <v>0</v>
      </c>
      <c r="Y63" s="13">
        <f t="shared" si="7"/>
        <v>0</v>
      </c>
      <c r="Z63" s="14">
        <f t="shared" si="7"/>
        <v>96.00000178980947</v>
      </c>
    </row>
    <row r="64" spans="1:26" ht="13.5">
      <c r="A64" s="38" t="s">
        <v>116</v>
      </c>
      <c r="B64" s="12">
        <f t="shared" si="7"/>
        <v>91.82717731161748</v>
      </c>
      <c r="C64" s="12">
        <f t="shared" si="7"/>
        <v>0</v>
      </c>
      <c r="D64" s="3">
        <f t="shared" si="7"/>
        <v>95.99999974294619</v>
      </c>
      <c r="E64" s="13">
        <f t="shared" si="7"/>
        <v>95.99999974294619</v>
      </c>
      <c r="F64" s="13">
        <f t="shared" si="7"/>
        <v>100</v>
      </c>
      <c r="G64" s="13">
        <f t="shared" si="7"/>
        <v>99.99986738762613</v>
      </c>
      <c r="H64" s="13">
        <f t="shared" si="7"/>
        <v>100</v>
      </c>
      <c r="I64" s="13">
        <f t="shared" si="7"/>
        <v>99.9999556588125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99.99997779945757</v>
      </c>
      <c r="W64" s="13">
        <f t="shared" si="7"/>
        <v>101.27205584851107</v>
      </c>
      <c r="X64" s="13">
        <f t="shared" si="7"/>
        <v>0</v>
      </c>
      <c r="Y64" s="13">
        <f t="shared" si="7"/>
        <v>0</v>
      </c>
      <c r="Z64" s="14">
        <f t="shared" si="7"/>
        <v>95.99999974294619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96.00166402822302</v>
      </c>
      <c r="E66" s="16">
        <f t="shared" si="7"/>
        <v>96.00166402822302</v>
      </c>
      <c r="F66" s="16">
        <f t="shared" si="7"/>
        <v>99.99952618312075</v>
      </c>
      <c r="G66" s="16">
        <f t="shared" si="7"/>
        <v>99.99971230224376</v>
      </c>
      <c r="H66" s="16">
        <f t="shared" si="7"/>
        <v>99.99942079519029</v>
      </c>
      <c r="I66" s="16">
        <f t="shared" si="7"/>
        <v>99.99955749275394</v>
      </c>
      <c r="J66" s="16">
        <f t="shared" si="7"/>
        <v>100</v>
      </c>
      <c r="K66" s="16">
        <f t="shared" si="7"/>
        <v>99.99991466557438</v>
      </c>
      <c r="L66" s="16">
        <f t="shared" si="7"/>
        <v>329.0595863206436</v>
      </c>
      <c r="M66" s="16">
        <f t="shared" si="7"/>
        <v>151.9384001282218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136.29014087886978</v>
      </c>
      <c r="W66" s="16">
        <f t="shared" si="7"/>
        <v>77.57205559115557</v>
      </c>
      <c r="X66" s="16">
        <f t="shared" si="7"/>
        <v>0</v>
      </c>
      <c r="Y66" s="16">
        <f t="shared" si="7"/>
        <v>0</v>
      </c>
      <c r="Z66" s="17">
        <f t="shared" si="7"/>
        <v>96.00166402822302</v>
      </c>
    </row>
    <row r="67" spans="1:26" ht="13.5" hidden="1">
      <c r="A67" s="40" t="s">
        <v>119</v>
      </c>
      <c r="B67" s="23">
        <v>1118448760</v>
      </c>
      <c r="C67" s="23"/>
      <c r="D67" s="24">
        <v>1209786910</v>
      </c>
      <c r="E67" s="25">
        <v>1209786910</v>
      </c>
      <c r="F67" s="25">
        <v>121980893</v>
      </c>
      <c r="G67" s="25">
        <v>69210994</v>
      </c>
      <c r="H67" s="25">
        <v>97368751</v>
      </c>
      <c r="I67" s="25">
        <v>288560638</v>
      </c>
      <c r="J67" s="25">
        <v>97764634</v>
      </c>
      <c r="K67" s="25">
        <v>84708161</v>
      </c>
      <c r="L67" s="25">
        <v>73027068</v>
      </c>
      <c r="M67" s="25">
        <v>255499863</v>
      </c>
      <c r="N67" s="25"/>
      <c r="O67" s="25"/>
      <c r="P67" s="25"/>
      <c r="Q67" s="25"/>
      <c r="R67" s="25"/>
      <c r="S67" s="25"/>
      <c r="T67" s="25"/>
      <c r="U67" s="25"/>
      <c r="V67" s="25">
        <v>544060501</v>
      </c>
      <c r="W67" s="25">
        <v>604893360</v>
      </c>
      <c r="X67" s="25"/>
      <c r="Y67" s="24"/>
      <c r="Z67" s="26">
        <v>1209786910</v>
      </c>
    </row>
    <row r="68" spans="1:26" ht="13.5" hidden="1">
      <c r="A68" s="36" t="s">
        <v>31</v>
      </c>
      <c r="B68" s="18">
        <v>235053761</v>
      </c>
      <c r="C68" s="18"/>
      <c r="D68" s="19">
        <v>254955490</v>
      </c>
      <c r="E68" s="20">
        <v>254955490</v>
      </c>
      <c r="F68" s="20">
        <v>40015774</v>
      </c>
      <c r="G68" s="20">
        <v>21202253</v>
      </c>
      <c r="H68" s="20">
        <v>20506786</v>
      </c>
      <c r="I68" s="20">
        <v>81724813</v>
      </c>
      <c r="J68" s="20">
        <v>21232758</v>
      </c>
      <c r="K68" s="20">
        <v>20518078</v>
      </c>
      <c r="L68" s="20">
        <v>20593982</v>
      </c>
      <c r="M68" s="20">
        <v>62344818</v>
      </c>
      <c r="N68" s="20"/>
      <c r="O68" s="20"/>
      <c r="P68" s="20"/>
      <c r="Q68" s="20"/>
      <c r="R68" s="20"/>
      <c r="S68" s="20"/>
      <c r="T68" s="20"/>
      <c r="U68" s="20"/>
      <c r="V68" s="20">
        <v>144069631</v>
      </c>
      <c r="W68" s="20">
        <v>127477680</v>
      </c>
      <c r="X68" s="20"/>
      <c r="Y68" s="19"/>
      <c r="Z68" s="22">
        <v>254955490</v>
      </c>
    </row>
    <row r="69" spans="1:26" ht="13.5" hidden="1">
      <c r="A69" s="37" t="s">
        <v>32</v>
      </c>
      <c r="B69" s="18">
        <v>878718137</v>
      </c>
      <c r="C69" s="18"/>
      <c r="D69" s="19">
        <v>949026230</v>
      </c>
      <c r="E69" s="20">
        <v>949026230</v>
      </c>
      <c r="F69" s="20">
        <v>81754067</v>
      </c>
      <c r="G69" s="20">
        <v>47661154</v>
      </c>
      <c r="H69" s="20">
        <v>76516664</v>
      </c>
      <c r="I69" s="20">
        <v>205931885</v>
      </c>
      <c r="J69" s="20">
        <v>76082712</v>
      </c>
      <c r="K69" s="20">
        <v>63018223</v>
      </c>
      <c r="L69" s="20">
        <v>51957742</v>
      </c>
      <c r="M69" s="20">
        <v>191058677</v>
      </c>
      <c r="N69" s="20"/>
      <c r="O69" s="20"/>
      <c r="P69" s="20"/>
      <c r="Q69" s="20"/>
      <c r="R69" s="20"/>
      <c r="S69" s="20"/>
      <c r="T69" s="20"/>
      <c r="U69" s="20"/>
      <c r="V69" s="20">
        <v>396990562</v>
      </c>
      <c r="W69" s="20">
        <v>474513060</v>
      </c>
      <c r="X69" s="20"/>
      <c r="Y69" s="19"/>
      <c r="Z69" s="22">
        <v>949026230</v>
      </c>
    </row>
    <row r="70" spans="1:26" ht="13.5" hidden="1">
      <c r="A70" s="38" t="s">
        <v>113</v>
      </c>
      <c r="B70" s="18">
        <v>603325370</v>
      </c>
      <c r="C70" s="18"/>
      <c r="D70" s="19">
        <v>647627780</v>
      </c>
      <c r="E70" s="20">
        <v>647627780</v>
      </c>
      <c r="F70" s="20">
        <v>57248597</v>
      </c>
      <c r="G70" s="20">
        <v>30095972</v>
      </c>
      <c r="H70" s="20">
        <v>51870807</v>
      </c>
      <c r="I70" s="20">
        <v>139215376</v>
      </c>
      <c r="J70" s="20">
        <v>50948507</v>
      </c>
      <c r="K70" s="20">
        <v>66259577</v>
      </c>
      <c r="L70" s="20">
        <v>54052485</v>
      </c>
      <c r="M70" s="20">
        <v>171260569</v>
      </c>
      <c r="N70" s="20"/>
      <c r="O70" s="20"/>
      <c r="P70" s="20"/>
      <c r="Q70" s="20"/>
      <c r="R70" s="20"/>
      <c r="S70" s="20"/>
      <c r="T70" s="20"/>
      <c r="U70" s="20"/>
      <c r="V70" s="20">
        <v>310475945</v>
      </c>
      <c r="W70" s="20">
        <v>323813820</v>
      </c>
      <c r="X70" s="20"/>
      <c r="Y70" s="19"/>
      <c r="Z70" s="22">
        <v>647627780</v>
      </c>
    </row>
    <row r="71" spans="1:26" ht="13.5" hidden="1">
      <c r="A71" s="38" t="s">
        <v>114</v>
      </c>
      <c r="B71" s="18">
        <v>117657498</v>
      </c>
      <c r="C71" s="18"/>
      <c r="D71" s="19">
        <v>134198740</v>
      </c>
      <c r="E71" s="20">
        <v>134198740</v>
      </c>
      <c r="F71" s="20">
        <v>9702050</v>
      </c>
      <c r="G71" s="20">
        <v>2609864</v>
      </c>
      <c r="H71" s="20">
        <v>10016084</v>
      </c>
      <c r="I71" s="20">
        <v>22327998</v>
      </c>
      <c r="J71" s="20">
        <v>10578517</v>
      </c>
      <c r="K71" s="20">
        <v>-17919654</v>
      </c>
      <c r="L71" s="20">
        <v>-17024911</v>
      </c>
      <c r="M71" s="20">
        <v>-24366048</v>
      </c>
      <c r="N71" s="20"/>
      <c r="O71" s="20"/>
      <c r="P71" s="20"/>
      <c r="Q71" s="20"/>
      <c r="R71" s="20"/>
      <c r="S71" s="20"/>
      <c r="T71" s="20"/>
      <c r="U71" s="20"/>
      <c r="V71" s="20">
        <v>-2038050</v>
      </c>
      <c r="W71" s="20">
        <v>67099380</v>
      </c>
      <c r="X71" s="20"/>
      <c r="Y71" s="19"/>
      <c r="Z71" s="22">
        <v>134198740</v>
      </c>
    </row>
    <row r="72" spans="1:26" ht="13.5" hidden="1">
      <c r="A72" s="38" t="s">
        <v>115</v>
      </c>
      <c r="B72" s="18">
        <v>87951733</v>
      </c>
      <c r="C72" s="18"/>
      <c r="D72" s="19">
        <v>89394990</v>
      </c>
      <c r="E72" s="20">
        <v>89394990</v>
      </c>
      <c r="F72" s="20">
        <v>7958348</v>
      </c>
      <c r="G72" s="20">
        <v>8167999</v>
      </c>
      <c r="H72" s="20">
        <v>7962185</v>
      </c>
      <c r="I72" s="20">
        <v>24088532</v>
      </c>
      <c r="J72" s="20">
        <v>7876877</v>
      </c>
      <c r="K72" s="20">
        <v>7926537</v>
      </c>
      <c r="L72" s="20">
        <v>8117148</v>
      </c>
      <c r="M72" s="20">
        <v>23920562</v>
      </c>
      <c r="N72" s="20"/>
      <c r="O72" s="20"/>
      <c r="P72" s="20"/>
      <c r="Q72" s="20"/>
      <c r="R72" s="20"/>
      <c r="S72" s="20"/>
      <c r="T72" s="20"/>
      <c r="U72" s="20"/>
      <c r="V72" s="20">
        <v>48009094</v>
      </c>
      <c r="W72" s="20">
        <v>44697480</v>
      </c>
      <c r="X72" s="20"/>
      <c r="Y72" s="19"/>
      <c r="Z72" s="22">
        <v>89394990</v>
      </c>
    </row>
    <row r="73" spans="1:26" ht="13.5" hidden="1">
      <c r="A73" s="38" t="s">
        <v>116</v>
      </c>
      <c r="B73" s="18">
        <v>69777667</v>
      </c>
      <c r="C73" s="18"/>
      <c r="D73" s="19">
        <v>77804720</v>
      </c>
      <c r="E73" s="20">
        <v>77804720</v>
      </c>
      <c r="F73" s="20">
        <v>6845072</v>
      </c>
      <c r="G73" s="20">
        <v>6786697</v>
      </c>
      <c r="H73" s="20">
        <v>6665387</v>
      </c>
      <c r="I73" s="20">
        <v>20297156</v>
      </c>
      <c r="J73" s="20">
        <v>6678026</v>
      </c>
      <c r="K73" s="20">
        <v>6751348</v>
      </c>
      <c r="L73" s="20">
        <v>6813020</v>
      </c>
      <c r="M73" s="20">
        <v>20242394</v>
      </c>
      <c r="N73" s="20"/>
      <c r="O73" s="20"/>
      <c r="P73" s="20"/>
      <c r="Q73" s="20"/>
      <c r="R73" s="20"/>
      <c r="S73" s="20"/>
      <c r="T73" s="20"/>
      <c r="U73" s="20"/>
      <c r="V73" s="20">
        <v>40539550</v>
      </c>
      <c r="W73" s="20">
        <v>38902380</v>
      </c>
      <c r="X73" s="20"/>
      <c r="Y73" s="19"/>
      <c r="Z73" s="22">
        <v>77804720</v>
      </c>
    </row>
    <row r="74" spans="1:26" ht="13.5" hidden="1">
      <c r="A74" s="38" t="s">
        <v>117</v>
      </c>
      <c r="B74" s="18">
        <v>5869</v>
      </c>
      <c r="C74" s="18"/>
      <c r="D74" s="19"/>
      <c r="E74" s="20"/>
      <c r="F74" s="20"/>
      <c r="G74" s="20">
        <v>622</v>
      </c>
      <c r="H74" s="20">
        <v>2201</v>
      </c>
      <c r="I74" s="20">
        <v>2823</v>
      </c>
      <c r="J74" s="20">
        <v>785</v>
      </c>
      <c r="K74" s="20">
        <v>415</v>
      </c>
      <c r="L74" s="20"/>
      <c r="M74" s="20">
        <v>1200</v>
      </c>
      <c r="N74" s="20"/>
      <c r="O74" s="20"/>
      <c r="P74" s="20"/>
      <c r="Q74" s="20"/>
      <c r="R74" s="20"/>
      <c r="S74" s="20"/>
      <c r="T74" s="20"/>
      <c r="U74" s="20"/>
      <c r="V74" s="20">
        <v>4023</v>
      </c>
      <c r="W74" s="20"/>
      <c r="X74" s="20"/>
      <c r="Y74" s="19"/>
      <c r="Z74" s="22"/>
    </row>
    <row r="75" spans="1:26" ht="13.5" hidden="1">
      <c r="A75" s="39" t="s">
        <v>118</v>
      </c>
      <c r="B75" s="27">
        <v>4676862</v>
      </c>
      <c r="C75" s="27"/>
      <c r="D75" s="28">
        <v>5805190</v>
      </c>
      <c r="E75" s="29">
        <v>5805190</v>
      </c>
      <c r="F75" s="29">
        <v>211052</v>
      </c>
      <c r="G75" s="29">
        <v>347587</v>
      </c>
      <c r="H75" s="29">
        <v>345301</v>
      </c>
      <c r="I75" s="29">
        <v>903940</v>
      </c>
      <c r="J75" s="29">
        <v>449164</v>
      </c>
      <c r="K75" s="29">
        <v>1171860</v>
      </c>
      <c r="L75" s="29">
        <v>475344</v>
      </c>
      <c r="M75" s="29">
        <v>2096368</v>
      </c>
      <c r="N75" s="29"/>
      <c r="O75" s="29"/>
      <c r="P75" s="29"/>
      <c r="Q75" s="29"/>
      <c r="R75" s="29"/>
      <c r="S75" s="29"/>
      <c r="T75" s="29"/>
      <c r="U75" s="29"/>
      <c r="V75" s="29">
        <v>3000308</v>
      </c>
      <c r="W75" s="29">
        <v>2902620</v>
      </c>
      <c r="X75" s="29"/>
      <c r="Y75" s="28"/>
      <c r="Z75" s="30">
        <v>5805190</v>
      </c>
    </row>
    <row r="76" spans="1:26" ht="13.5" hidden="1">
      <c r="A76" s="41" t="s">
        <v>120</v>
      </c>
      <c r="B76" s="31">
        <v>1068220488</v>
      </c>
      <c r="C76" s="31"/>
      <c r="D76" s="32">
        <v>1161395530</v>
      </c>
      <c r="E76" s="33">
        <v>1161395530</v>
      </c>
      <c r="F76" s="33">
        <v>121980894</v>
      </c>
      <c r="G76" s="33">
        <v>69210984</v>
      </c>
      <c r="H76" s="33">
        <v>97368749</v>
      </c>
      <c r="I76" s="33">
        <v>288560627</v>
      </c>
      <c r="J76" s="33">
        <v>97764635</v>
      </c>
      <c r="K76" s="33">
        <v>99134403</v>
      </c>
      <c r="L76" s="33">
        <v>101282087</v>
      </c>
      <c r="M76" s="33">
        <v>298181125</v>
      </c>
      <c r="N76" s="33"/>
      <c r="O76" s="33"/>
      <c r="P76" s="33"/>
      <c r="Q76" s="33"/>
      <c r="R76" s="33"/>
      <c r="S76" s="33"/>
      <c r="T76" s="33"/>
      <c r="U76" s="33"/>
      <c r="V76" s="33">
        <v>586741752</v>
      </c>
      <c r="W76" s="33">
        <v>624357350</v>
      </c>
      <c r="X76" s="33"/>
      <c r="Y76" s="32"/>
      <c r="Z76" s="34">
        <v>1161395530</v>
      </c>
    </row>
    <row r="77" spans="1:26" ht="13.5" hidden="1">
      <c r="A77" s="36" t="s">
        <v>31</v>
      </c>
      <c r="B77" s="18">
        <v>230344698</v>
      </c>
      <c r="C77" s="18"/>
      <c r="D77" s="19">
        <v>244757269</v>
      </c>
      <c r="E77" s="20">
        <v>244757269</v>
      </c>
      <c r="F77" s="20">
        <v>40015775</v>
      </c>
      <c r="G77" s="20">
        <v>21202253</v>
      </c>
      <c r="H77" s="20">
        <v>20506786</v>
      </c>
      <c r="I77" s="20">
        <v>81724814</v>
      </c>
      <c r="J77" s="20">
        <v>21232758</v>
      </c>
      <c r="K77" s="20">
        <v>20594853</v>
      </c>
      <c r="L77" s="20">
        <v>20686407</v>
      </c>
      <c r="M77" s="20">
        <v>62514018</v>
      </c>
      <c r="N77" s="20"/>
      <c r="O77" s="20"/>
      <c r="P77" s="20"/>
      <c r="Q77" s="20"/>
      <c r="R77" s="20"/>
      <c r="S77" s="20"/>
      <c r="T77" s="20"/>
      <c r="U77" s="20"/>
      <c r="V77" s="20">
        <v>144238832</v>
      </c>
      <c r="W77" s="20">
        <v>152832728</v>
      </c>
      <c r="X77" s="20"/>
      <c r="Y77" s="19"/>
      <c r="Z77" s="22">
        <v>244757269</v>
      </c>
    </row>
    <row r="78" spans="1:26" ht="13.5" hidden="1">
      <c r="A78" s="37" t="s">
        <v>32</v>
      </c>
      <c r="B78" s="18">
        <v>833198928</v>
      </c>
      <c r="C78" s="18"/>
      <c r="D78" s="19">
        <v>911065182</v>
      </c>
      <c r="E78" s="20">
        <v>911065182</v>
      </c>
      <c r="F78" s="20">
        <v>81754068</v>
      </c>
      <c r="G78" s="20">
        <v>47661145</v>
      </c>
      <c r="H78" s="20">
        <v>76516664</v>
      </c>
      <c r="I78" s="20">
        <v>205931877</v>
      </c>
      <c r="J78" s="20">
        <v>76082713</v>
      </c>
      <c r="K78" s="20">
        <v>77367691</v>
      </c>
      <c r="L78" s="20">
        <v>79031515</v>
      </c>
      <c r="M78" s="20">
        <v>232481919</v>
      </c>
      <c r="N78" s="20"/>
      <c r="O78" s="20"/>
      <c r="P78" s="20"/>
      <c r="Q78" s="20"/>
      <c r="R78" s="20"/>
      <c r="S78" s="20"/>
      <c r="T78" s="20"/>
      <c r="U78" s="20"/>
      <c r="V78" s="20">
        <v>438413796</v>
      </c>
      <c r="W78" s="20">
        <v>469273000</v>
      </c>
      <c r="X78" s="20"/>
      <c r="Y78" s="19"/>
      <c r="Z78" s="22">
        <v>911065182</v>
      </c>
    </row>
    <row r="79" spans="1:26" ht="13.5" hidden="1">
      <c r="A79" s="38" t="s">
        <v>113</v>
      </c>
      <c r="B79" s="18">
        <v>588685287</v>
      </c>
      <c r="C79" s="18"/>
      <c r="D79" s="19">
        <v>621722669</v>
      </c>
      <c r="E79" s="20">
        <v>621722669</v>
      </c>
      <c r="F79" s="20">
        <v>57546058</v>
      </c>
      <c r="G79" s="20">
        <v>30279231</v>
      </c>
      <c r="H79" s="20">
        <v>52068561</v>
      </c>
      <c r="I79" s="20">
        <v>139893850</v>
      </c>
      <c r="J79" s="20">
        <v>51087101</v>
      </c>
      <c r="K79" s="20">
        <v>51926987</v>
      </c>
      <c r="L79" s="20">
        <v>54054151</v>
      </c>
      <c r="M79" s="20">
        <v>157068239</v>
      </c>
      <c r="N79" s="20"/>
      <c r="O79" s="20"/>
      <c r="P79" s="20"/>
      <c r="Q79" s="20"/>
      <c r="R79" s="20"/>
      <c r="S79" s="20"/>
      <c r="T79" s="20"/>
      <c r="U79" s="20"/>
      <c r="V79" s="20">
        <v>296962089</v>
      </c>
      <c r="W79" s="20">
        <v>326037761</v>
      </c>
      <c r="X79" s="20"/>
      <c r="Y79" s="19"/>
      <c r="Z79" s="22">
        <v>621722669</v>
      </c>
    </row>
    <row r="80" spans="1:26" ht="13.5" hidden="1">
      <c r="A80" s="38" t="s">
        <v>114</v>
      </c>
      <c r="B80" s="18">
        <v>98282399</v>
      </c>
      <c r="C80" s="18"/>
      <c r="D80" s="19">
        <v>128830790</v>
      </c>
      <c r="E80" s="20">
        <v>128830790</v>
      </c>
      <c r="F80" s="20">
        <v>9454424</v>
      </c>
      <c r="G80" s="20">
        <v>2450976</v>
      </c>
      <c r="H80" s="20">
        <v>9831322</v>
      </c>
      <c r="I80" s="20">
        <v>21736722</v>
      </c>
      <c r="J80" s="20">
        <v>10456182</v>
      </c>
      <c r="K80" s="20">
        <v>10769832</v>
      </c>
      <c r="L80" s="20">
        <v>10047196</v>
      </c>
      <c r="M80" s="20">
        <v>31273210</v>
      </c>
      <c r="N80" s="20"/>
      <c r="O80" s="20"/>
      <c r="P80" s="20"/>
      <c r="Q80" s="20"/>
      <c r="R80" s="20"/>
      <c r="S80" s="20"/>
      <c r="T80" s="20"/>
      <c r="U80" s="20"/>
      <c r="V80" s="20">
        <v>53009932</v>
      </c>
      <c r="W80" s="20">
        <v>64452871</v>
      </c>
      <c r="X80" s="20"/>
      <c r="Y80" s="19"/>
      <c r="Z80" s="22">
        <v>128830790</v>
      </c>
    </row>
    <row r="81" spans="1:26" ht="13.5" hidden="1">
      <c r="A81" s="38" t="s">
        <v>115</v>
      </c>
      <c r="B81" s="18">
        <v>82156380</v>
      </c>
      <c r="C81" s="18"/>
      <c r="D81" s="19">
        <v>85819192</v>
      </c>
      <c r="E81" s="20">
        <v>85819192</v>
      </c>
      <c r="F81" s="20">
        <v>7908514</v>
      </c>
      <c r="G81" s="20">
        <v>8144250</v>
      </c>
      <c r="H81" s="20">
        <v>7951394</v>
      </c>
      <c r="I81" s="20">
        <v>24004158</v>
      </c>
      <c r="J81" s="20">
        <v>7861404</v>
      </c>
      <c r="K81" s="20">
        <v>7919524</v>
      </c>
      <c r="L81" s="20">
        <v>8117148</v>
      </c>
      <c r="M81" s="20">
        <v>23898076</v>
      </c>
      <c r="N81" s="20"/>
      <c r="O81" s="20"/>
      <c r="P81" s="20"/>
      <c r="Q81" s="20"/>
      <c r="R81" s="20"/>
      <c r="S81" s="20"/>
      <c r="T81" s="20"/>
      <c r="U81" s="20"/>
      <c r="V81" s="20">
        <v>47902234</v>
      </c>
      <c r="W81" s="20">
        <v>39385128</v>
      </c>
      <c r="X81" s="20"/>
      <c r="Y81" s="19"/>
      <c r="Z81" s="22">
        <v>85819192</v>
      </c>
    </row>
    <row r="82" spans="1:26" ht="13.5" hidden="1">
      <c r="A82" s="38" t="s">
        <v>116</v>
      </c>
      <c r="B82" s="18">
        <v>64074862</v>
      </c>
      <c r="C82" s="18"/>
      <c r="D82" s="19">
        <v>74692531</v>
      </c>
      <c r="E82" s="20">
        <v>74692531</v>
      </c>
      <c r="F82" s="20">
        <v>6845072</v>
      </c>
      <c r="G82" s="20">
        <v>6786688</v>
      </c>
      <c r="H82" s="20">
        <v>6665387</v>
      </c>
      <c r="I82" s="20">
        <v>20297147</v>
      </c>
      <c r="J82" s="20">
        <v>6678026</v>
      </c>
      <c r="K82" s="20">
        <v>6751348</v>
      </c>
      <c r="L82" s="20">
        <v>6813020</v>
      </c>
      <c r="M82" s="20">
        <v>20242394</v>
      </c>
      <c r="N82" s="20"/>
      <c r="O82" s="20"/>
      <c r="P82" s="20"/>
      <c r="Q82" s="20"/>
      <c r="R82" s="20"/>
      <c r="S82" s="20"/>
      <c r="T82" s="20"/>
      <c r="U82" s="20"/>
      <c r="V82" s="20">
        <v>40539541</v>
      </c>
      <c r="W82" s="20">
        <v>39397240</v>
      </c>
      <c r="X82" s="20"/>
      <c r="Y82" s="19"/>
      <c r="Z82" s="22">
        <v>74692531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4676862</v>
      </c>
      <c r="C84" s="27"/>
      <c r="D84" s="28">
        <v>5573079</v>
      </c>
      <c r="E84" s="29">
        <v>5573079</v>
      </c>
      <c r="F84" s="29">
        <v>211051</v>
      </c>
      <c r="G84" s="29">
        <v>347586</v>
      </c>
      <c r="H84" s="29">
        <v>345299</v>
      </c>
      <c r="I84" s="29">
        <v>903936</v>
      </c>
      <c r="J84" s="29">
        <v>449164</v>
      </c>
      <c r="K84" s="29">
        <v>1171859</v>
      </c>
      <c r="L84" s="29">
        <v>1564165</v>
      </c>
      <c r="M84" s="29">
        <v>3185188</v>
      </c>
      <c r="N84" s="29"/>
      <c r="O84" s="29"/>
      <c r="P84" s="29"/>
      <c r="Q84" s="29"/>
      <c r="R84" s="29"/>
      <c r="S84" s="29"/>
      <c r="T84" s="29"/>
      <c r="U84" s="29"/>
      <c r="V84" s="29">
        <v>4089124</v>
      </c>
      <c r="W84" s="29">
        <v>2251622</v>
      </c>
      <c r="X84" s="29"/>
      <c r="Y84" s="28"/>
      <c r="Z84" s="30">
        <v>5573079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81990053</v>
      </c>
      <c r="C5" s="18">
        <v>0</v>
      </c>
      <c r="D5" s="58">
        <v>87723043</v>
      </c>
      <c r="E5" s="59">
        <v>87723043</v>
      </c>
      <c r="F5" s="59">
        <v>87900709</v>
      </c>
      <c r="G5" s="59">
        <v>-116032</v>
      </c>
      <c r="H5" s="59">
        <v>-93832</v>
      </c>
      <c r="I5" s="59">
        <v>87690845</v>
      </c>
      <c r="J5" s="59">
        <v>-42983</v>
      </c>
      <c r="K5" s="59">
        <v>612702</v>
      </c>
      <c r="L5" s="59">
        <v>-19223</v>
      </c>
      <c r="M5" s="59">
        <v>550496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88241341</v>
      </c>
      <c r="W5" s="59">
        <v>43861524</v>
      </c>
      <c r="X5" s="59">
        <v>44379817</v>
      </c>
      <c r="Y5" s="60">
        <v>101.18</v>
      </c>
      <c r="Z5" s="61">
        <v>87723043</v>
      </c>
    </row>
    <row r="6" spans="1:26" ht="13.5">
      <c r="A6" s="57" t="s">
        <v>32</v>
      </c>
      <c r="B6" s="18">
        <v>326458837</v>
      </c>
      <c r="C6" s="18">
        <v>0</v>
      </c>
      <c r="D6" s="58">
        <v>356916167</v>
      </c>
      <c r="E6" s="59">
        <v>356916167</v>
      </c>
      <c r="F6" s="59">
        <v>77017455</v>
      </c>
      <c r="G6" s="59">
        <v>24361870</v>
      </c>
      <c r="H6" s="59">
        <v>24717715</v>
      </c>
      <c r="I6" s="59">
        <v>126097040</v>
      </c>
      <c r="J6" s="59">
        <v>23076107</v>
      </c>
      <c r="K6" s="59">
        <v>22614915</v>
      </c>
      <c r="L6" s="59">
        <v>22730318</v>
      </c>
      <c r="M6" s="59">
        <v>68421340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194518380</v>
      </c>
      <c r="W6" s="59">
        <v>178458084</v>
      </c>
      <c r="X6" s="59">
        <v>16060296</v>
      </c>
      <c r="Y6" s="60">
        <v>9</v>
      </c>
      <c r="Z6" s="61">
        <v>356916167</v>
      </c>
    </row>
    <row r="7" spans="1:26" ht="13.5">
      <c r="A7" s="57" t="s">
        <v>33</v>
      </c>
      <c r="B7" s="18">
        <v>5585737</v>
      </c>
      <c r="C7" s="18">
        <v>0</v>
      </c>
      <c r="D7" s="58">
        <v>4482410</v>
      </c>
      <c r="E7" s="59">
        <v>4482410</v>
      </c>
      <c r="F7" s="59">
        <v>543875</v>
      </c>
      <c r="G7" s="59">
        <v>517963</v>
      </c>
      <c r="H7" s="59">
        <v>534272</v>
      </c>
      <c r="I7" s="59">
        <v>1596110</v>
      </c>
      <c r="J7" s="59">
        <v>540496</v>
      </c>
      <c r="K7" s="59">
        <v>-233299</v>
      </c>
      <c r="L7" s="59">
        <v>457059</v>
      </c>
      <c r="M7" s="59">
        <v>764256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2360366</v>
      </c>
      <c r="W7" s="59">
        <v>2241204</v>
      </c>
      <c r="X7" s="59">
        <v>119162</v>
      </c>
      <c r="Y7" s="60">
        <v>5.32</v>
      </c>
      <c r="Z7" s="61">
        <v>4482410</v>
      </c>
    </row>
    <row r="8" spans="1:26" ht="13.5">
      <c r="A8" s="57" t="s">
        <v>34</v>
      </c>
      <c r="B8" s="18">
        <v>113150212</v>
      </c>
      <c r="C8" s="18">
        <v>0</v>
      </c>
      <c r="D8" s="58">
        <v>109019000</v>
      </c>
      <c r="E8" s="59">
        <v>134525684</v>
      </c>
      <c r="F8" s="59">
        <v>28275000</v>
      </c>
      <c r="G8" s="59">
        <v>116969</v>
      </c>
      <c r="H8" s="59">
        <v>4629722</v>
      </c>
      <c r="I8" s="59">
        <v>33021691</v>
      </c>
      <c r="J8" s="59">
        <v>-49749</v>
      </c>
      <c r="K8" s="59">
        <v>10760638</v>
      </c>
      <c r="L8" s="59">
        <v>22620000</v>
      </c>
      <c r="M8" s="59">
        <v>33330889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66352580</v>
      </c>
      <c r="W8" s="59">
        <v>54509502</v>
      </c>
      <c r="X8" s="59">
        <v>11843078</v>
      </c>
      <c r="Y8" s="60">
        <v>21.73</v>
      </c>
      <c r="Z8" s="61">
        <v>134525684</v>
      </c>
    </row>
    <row r="9" spans="1:26" ht="13.5">
      <c r="A9" s="57" t="s">
        <v>35</v>
      </c>
      <c r="B9" s="18">
        <v>57980094</v>
      </c>
      <c r="C9" s="18">
        <v>0</v>
      </c>
      <c r="D9" s="58">
        <v>51202654</v>
      </c>
      <c r="E9" s="59">
        <v>51262654</v>
      </c>
      <c r="F9" s="59">
        <v>3135512</v>
      </c>
      <c r="G9" s="59">
        <v>3342574</v>
      </c>
      <c r="H9" s="59">
        <v>3418545</v>
      </c>
      <c r="I9" s="59">
        <v>9896631</v>
      </c>
      <c r="J9" s="59">
        <v>3762855</v>
      </c>
      <c r="K9" s="59">
        <v>3875618</v>
      </c>
      <c r="L9" s="59">
        <v>3902413</v>
      </c>
      <c r="M9" s="59">
        <v>11540886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21437517</v>
      </c>
      <c r="W9" s="59">
        <v>25601328</v>
      </c>
      <c r="X9" s="59">
        <v>-4163811</v>
      </c>
      <c r="Y9" s="60">
        <v>-16.26</v>
      </c>
      <c r="Z9" s="61">
        <v>51262654</v>
      </c>
    </row>
    <row r="10" spans="1:26" ht="25.5">
      <c r="A10" s="62" t="s">
        <v>105</v>
      </c>
      <c r="B10" s="63">
        <f>SUM(B5:B9)</f>
        <v>585164933</v>
      </c>
      <c r="C10" s="63">
        <f>SUM(C5:C9)</f>
        <v>0</v>
      </c>
      <c r="D10" s="64">
        <f aca="true" t="shared" si="0" ref="D10:Z10">SUM(D5:D9)</f>
        <v>609343274</v>
      </c>
      <c r="E10" s="65">
        <f t="shared" si="0"/>
        <v>634909958</v>
      </c>
      <c r="F10" s="65">
        <f t="shared" si="0"/>
        <v>196872551</v>
      </c>
      <c r="G10" s="65">
        <f t="shared" si="0"/>
        <v>28223344</v>
      </c>
      <c r="H10" s="65">
        <f t="shared" si="0"/>
        <v>33206422</v>
      </c>
      <c r="I10" s="65">
        <f t="shared" si="0"/>
        <v>258302317</v>
      </c>
      <c r="J10" s="65">
        <f t="shared" si="0"/>
        <v>27286726</v>
      </c>
      <c r="K10" s="65">
        <f t="shared" si="0"/>
        <v>37630574</v>
      </c>
      <c r="L10" s="65">
        <f t="shared" si="0"/>
        <v>49690567</v>
      </c>
      <c r="M10" s="65">
        <f t="shared" si="0"/>
        <v>114607867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372910184</v>
      </c>
      <c r="W10" s="65">
        <f t="shared" si="0"/>
        <v>304671642</v>
      </c>
      <c r="X10" s="65">
        <f t="shared" si="0"/>
        <v>68238542</v>
      </c>
      <c r="Y10" s="66">
        <f>+IF(W10&lt;&gt;0,(X10/W10)*100,0)</f>
        <v>22.39740513821762</v>
      </c>
      <c r="Z10" s="67">
        <f t="shared" si="0"/>
        <v>634909958</v>
      </c>
    </row>
    <row r="11" spans="1:26" ht="13.5">
      <c r="A11" s="57" t="s">
        <v>36</v>
      </c>
      <c r="B11" s="18">
        <v>215633043</v>
      </c>
      <c r="C11" s="18">
        <v>0</v>
      </c>
      <c r="D11" s="58">
        <v>263060888</v>
      </c>
      <c r="E11" s="59">
        <v>263060888</v>
      </c>
      <c r="F11" s="59">
        <v>16147509</v>
      </c>
      <c r="G11" s="59">
        <v>16071111</v>
      </c>
      <c r="H11" s="59">
        <v>17322483</v>
      </c>
      <c r="I11" s="59">
        <v>49541103</v>
      </c>
      <c r="J11" s="59">
        <v>17206281</v>
      </c>
      <c r="K11" s="59">
        <v>25746647</v>
      </c>
      <c r="L11" s="59">
        <v>17260579</v>
      </c>
      <c r="M11" s="59">
        <v>60213507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109754610</v>
      </c>
      <c r="W11" s="59">
        <v>131530446</v>
      </c>
      <c r="X11" s="59">
        <v>-21775836</v>
      </c>
      <c r="Y11" s="60">
        <v>-16.56</v>
      </c>
      <c r="Z11" s="61">
        <v>263060888</v>
      </c>
    </row>
    <row r="12" spans="1:26" ht="13.5">
      <c r="A12" s="57" t="s">
        <v>37</v>
      </c>
      <c r="B12" s="18">
        <v>10022284</v>
      </c>
      <c r="C12" s="18">
        <v>0</v>
      </c>
      <c r="D12" s="58">
        <v>11153630</v>
      </c>
      <c r="E12" s="59">
        <v>11153630</v>
      </c>
      <c r="F12" s="59">
        <v>848190</v>
      </c>
      <c r="G12" s="59">
        <v>848190</v>
      </c>
      <c r="H12" s="59">
        <v>848527</v>
      </c>
      <c r="I12" s="59">
        <v>2544907</v>
      </c>
      <c r="J12" s="59">
        <v>852116</v>
      </c>
      <c r="K12" s="59">
        <v>851146</v>
      </c>
      <c r="L12" s="59">
        <v>930814</v>
      </c>
      <c r="M12" s="59">
        <v>2634076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5178983</v>
      </c>
      <c r="W12" s="59">
        <v>5576814</v>
      </c>
      <c r="X12" s="59">
        <v>-397831</v>
      </c>
      <c r="Y12" s="60">
        <v>-7.13</v>
      </c>
      <c r="Z12" s="61">
        <v>11153630</v>
      </c>
    </row>
    <row r="13" spans="1:26" ht="13.5">
      <c r="A13" s="57" t="s">
        <v>106</v>
      </c>
      <c r="B13" s="18">
        <v>40642921</v>
      </c>
      <c r="C13" s="18">
        <v>0</v>
      </c>
      <c r="D13" s="58">
        <v>22507471</v>
      </c>
      <c r="E13" s="59">
        <v>22507471</v>
      </c>
      <c r="F13" s="59">
        <v>0</v>
      </c>
      <c r="G13" s="59">
        <v>3751246</v>
      </c>
      <c r="H13" s="59">
        <v>1875623</v>
      </c>
      <c r="I13" s="59">
        <v>5626869</v>
      </c>
      <c r="J13" s="59">
        <v>1875623</v>
      </c>
      <c r="K13" s="59">
        <v>0</v>
      </c>
      <c r="L13" s="59">
        <v>3751246</v>
      </c>
      <c r="M13" s="59">
        <v>5626869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11253738</v>
      </c>
      <c r="W13" s="59">
        <v>11253738</v>
      </c>
      <c r="X13" s="59">
        <v>0</v>
      </c>
      <c r="Y13" s="60">
        <v>0</v>
      </c>
      <c r="Z13" s="61">
        <v>22507471</v>
      </c>
    </row>
    <row r="14" spans="1:26" ht="13.5">
      <c r="A14" s="57" t="s">
        <v>38</v>
      </c>
      <c r="B14" s="18">
        <v>12398768</v>
      </c>
      <c r="C14" s="18">
        <v>0</v>
      </c>
      <c r="D14" s="58">
        <v>19266431</v>
      </c>
      <c r="E14" s="59">
        <v>19266431</v>
      </c>
      <c r="F14" s="59">
        <v>10523</v>
      </c>
      <c r="G14" s="59">
        <v>1260631</v>
      </c>
      <c r="H14" s="59">
        <v>602193</v>
      </c>
      <c r="I14" s="59">
        <v>1873347</v>
      </c>
      <c r="J14" s="59">
        <v>665726</v>
      </c>
      <c r="K14" s="59">
        <v>605864</v>
      </c>
      <c r="L14" s="59">
        <v>3443002</v>
      </c>
      <c r="M14" s="59">
        <v>4714592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6587939</v>
      </c>
      <c r="W14" s="59">
        <v>9633216</v>
      </c>
      <c r="X14" s="59">
        <v>-3045277</v>
      </c>
      <c r="Y14" s="60">
        <v>-31.61</v>
      </c>
      <c r="Z14" s="61">
        <v>19266431</v>
      </c>
    </row>
    <row r="15" spans="1:26" ht="13.5">
      <c r="A15" s="57" t="s">
        <v>39</v>
      </c>
      <c r="B15" s="18">
        <v>147637240</v>
      </c>
      <c r="C15" s="18">
        <v>0</v>
      </c>
      <c r="D15" s="58">
        <v>192741802</v>
      </c>
      <c r="E15" s="59">
        <v>192571803</v>
      </c>
      <c r="F15" s="59">
        <v>1657269</v>
      </c>
      <c r="G15" s="59">
        <v>20041722</v>
      </c>
      <c r="H15" s="59">
        <v>21939299</v>
      </c>
      <c r="I15" s="59">
        <v>43638290</v>
      </c>
      <c r="J15" s="59">
        <v>13281335</v>
      </c>
      <c r="K15" s="59">
        <v>12812787</v>
      </c>
      <c r="L15" s="59">
        <v>11963237</v>
      </c>
      <c r="M15" s="59">
        <v>38057359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81695649</v>
      </c>
      <c r="W15" s="59">
        <v>96370902</v>
      </c>
      <c r="X15" s="59">
        <v>-14675253</v>
      </c>
      <c r="Y15" s="60">
        <v>-15.23</v>
      </c>
      <c r="Z15" s="61">
        <v>192571803</v>
      </c>
    </row>
    <row r="16" spans="1:26" ht="13.5">
      <c r="A16" s="68" t="s">
        <v>40</v>
      </c>
      <c r="B16" s="18">
        <v>2697142</v>
      </c>
      <c r="C16" s="18">
        <v>0</v>
      </c>
      <c r="D16" s="58">
        <v>2250000</v>
      </c>
      <c r="E16" s="59">
        <v>1750000</v>
      </c>
      <c r="F16" s="59">
        <v>859</v>
      </c>
      <c r="G16" s="59">
        <v>6590</v>
      </c>
      <c r="H16" s="59">
        <v>155530</v>
      </c>
      <c r="I16" s="59">
        <v>162979</v>
      </c>
      <c r="J16" s="59">
        <v>390212</v>
      </c>
      <c r="K16" s="59">
        <v>29036</v>
      </c>
      <c r="L16" s="59">
        <v>153104</v>
      </c>
      <c r="M16" s="59">
        <v>572352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735331</v>
      </c>
      <c r="W16" s="59">
        <v>1125000</v>
      </c>
      <c r="X16" s="59">
        <v>-389669</v>
      </c>
      <c r="Y16" s="60">
        <v>-34.64</v>
      </c>
      <c r="Z16" s="61">
        <v>1750000</v>
      </c>
    </row>
    <row r="17" spans="1:26" ht="13.5">
      <c r="A17" s="57" t="s">
        <v>41</v>
      </c>
      <c r="B17" s="18">
        <v>151561587</v>
      </c>
      <c r="C17" s="18">
        <v>0</v>
      </c>
      <c r="D17" s="58">
        <v>144223056</v>
      </c>
      <c r="E17" s="59">
        <v>169749739</v>
      </c>
      <c r="F17" s="59">
        <v>5220993</v>
      </c>
      <c r="G17" s="59">
        <v>7199881</v>
      </c>
      <c r="H17" s="59">
        <v>10042072</v>
      </c>
      <c r="I17" s="59">
        <v>22462946</v>
      </c>
      <c r="J17" s="59">
        <v>19779237</v>
      </c>
      <c r="K17" s="59">
        <v>9435592</v>
      </c>
      <c r="L17" s="59">
        <v>11044271</v>
      </c>
      <c r="M17" s="59">
        <v>40259100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62722046</v>
      </c>
      <c r="W17" s="59">
        <v>72111528</v>
      </c>
      <c r="X17" s="59">
        <v>-9389482</v>
      </c>
      <c r="Y17" s="60">
        <v>-13.02</v>
      </c>
      <c r="Z17" s="61">
        <v>169749739</v>
      </c>
    </row>
    <row r="18" spans="1:26" ht="13.5">
      <c r="A18" s="69" t="s">
        <v>42</v>
      </c>
      <c r="B18" s="70">
        <f>SUM(B11:B17)</f>
        <v>580592985</v>
      </c>
      <c r="C18" s="70">
        <f>SUM(C11:C17)</f>
        <v>0</v>
      </c>
      <c r="D18" s="71">
        <f aca="true" t="shared" si="1" ref="D18:Z18">SUM(D11:D17)</f>
        <v>655203278</v>
      </c>
      <c r="E18" s="72">
        <f t="shared" si="1"/>
        <v>680059962</v>
      </c>
      <c r="F18" s="72">
        <f t="shared" si="1"/>
        <v>23885343</v>
      </c>
      <c r="G18" s="72">
        <f t="shared" si="1"/>
        <v>49179371</v>
      </c>
      <c r="H18" s="72">
        <f t="shared" si="1"/>
        <v>52785727</v>
      </c>
      <c r="I18" s="72">
        <f t="shared" si="1"/>
        <v>125850441</v>
      </c>
      <c r="J18" s="72">
        <f t="shared" si="1"/>
        <v>54050530</v>
      </c>
      <c r="K18" s="72">
        <f t="shared" si="1"/>
        <v>49481072</v>
      </c>
      <c r="L18" s="72">
        <f t="shared" si="1"/>
        <v>48546253</v>
      </c>
      <c r="M18" s="72">
        <f t="shared" si="1"/>
        <v>152077855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277928296</v>
      </c>
      <c r="W18" s="72">
        <f t="shared" si="1"/>
        <v>327601644</v>
      </c>
      <c r="X18" s="72">
        <f t="shared" si="1"/>
        <v>-49673348</v>
      </c>
      <c r="Y18" s="66">
        <f>+IF(W18&lt;&gt;0,(X18/W18)*100,0)</f>
        <v>-15.162728548456247</v>
      </c>
      <c r="Z18" s="73">
        <f t="shared" si="1"/>
        <v>680059962</v>
      </c>
    </row>
    <row r="19" spans="1:26" ht="13.5">
      <c r="A19" s="69" t="s">
        <v>43</v>
      </c>
      <c r="B19" s="74">
        <f>+B10-B18</f>
        <v>4571948</v>
      </c>
      <c r="C19" s="74">
        <f>+C10-C18</f>
        <v>0</v>
      </c>
      <c r="D19" s="75">
        <f aca="true" t="shared" si="2" ref="D19:Z19">+D10-D18</f>
        <v>-45860004</v>
      </c>
      <c r="E19" s="76">
        <f t="shared" si="2"/>
        <v>-45150004</v>
      </c>
      <c r="F19" s="76">
        <f t="shared" si="2"/>
        <v>172987208</v>
      </c>
      <c r="G19" s="76">
        <f t="shared" si="2"/>
        <v>-20956027</v>
      </c>
      <c r="H19" s="76">
        <f t="shared" si="2"/>
        <v>-19579305</v>
      </c>
      <c r="I19" s="76">
        <f t="shared" si="2"/>
        <v>132451876</v>
      </c>
      <c r="J19" s="76">
        <f t="shared" si="2"/>
        <v>-26763804</v>
      </c>
      <c r="K19" s="76">
        <f t="shared" si="2"/>
        <v>-11850498</v>
      </c>
      <c r="L19" s="76">
        <f t="shared" si="2"/>
        <v>1144314</v>
      </c>
      <c r="M19" s="76">
        <f t="shared" si="2"/>
        <v>-37469988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94981888</v>
      </c>
      <c r="W19" s="76">
        <f>IF(E10=E18,0,W10-W18)</f>
        <v>-22930002</v>
      </c>
      <c r="X19" s="76">
        <f t="shared" si="2"/>
        <v>117911890</v>
      </c>
      <c r="Y19" s="77">
        <f>+IF(W19&lt;&gt;0,(X19/W19)*100,0)</f>
        <v>-514.2253803553964</v>
      </c>
      <c r="Z19" s="78">
        <f t="shared" si="2"/>
        <v>-45150004</v>
      </c>
    </row>
    <row r="20" spans="1:26" ht="13.5">
      <c r="A20" s="57" t="s">
        <v>44</v>
      </c>
      <c r="B20" s="18">
        <v>53990682</v>
      </c>
      <c r="C20" s="18">
        <v>0</v>
      </c>
      <c r="D20" s="58">
        <v>50441000</v>
      </c>
      <c r="E20" s="59">
        <v>52081150</v>
      </c>
      <c r="F20" s="59">
        <v>0</v>
      </c>
      <c r="G20" s="59">
        <v>331590</v>
      </c>
      <c r="H20" s="59">
        <v>4253972</v>
      </c>
      <c r="I20" s="59">
        <v>4585562</v>
      </c>
      <c r="J20" s="59">
        <v>380928</v>
      </c>
      <c r="K20" s="59">
        <v>559731</v>
      </c>
      <c r="L20" s="59">
        <v>-7826</v>
      </c>
      <c r="M20" s="59">
        <v>932833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5518395</v>
      </c>
      <c r="W20" s="59">
        <v>25220502</v>
      </c>
      <c r="X20" s="59">
        <v>-19702107</v>
      </c>
      <c r="Y20" s="60">
        <v>-78.12</v>
      </c>
      <c r="Z20" s="61">
        <v>52081150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58562630</v>
      </c>
      <c r="C22" s="85">
        <f>SUM(C19:C21)</f>
        <v>0</v>
      </c>
      <c r="D22" s="86">
        <f aca="true" t="shared" si="3" ref="D22:Z22">SUM(D19:D21)</f>
        <v>4580996</v>
      </c>
      <c r="E22" s="87">
        <f t="shared" si="3"/>
        <v>6931146</v>
      </c>
      <c r="F22" s="87">
        <f t="shared" si="3"/>
        <v>172987208</v>
      </c>
      <c r="G22" s="87">
        <f t="shared" si="3"/>
        <v>-20624437</v>
      </c>
      <c r="H22" s="87">
        <f t="shared" si="3"/>
        <v>-15325333</v>
      </c>
      <c r="I22" s="87">
        <f t="shared" si="3"/>
        <v>137037438</v>
      </c>
      <c r="J22" s="87">
        <f t="shared" si="3"/>
        <v>-26382876</v>
      </c>
      <c r="K22" s="87">
        <f t="shared" si="3"/>
        <v>-11290767</v>
      </c>
      <c r="L22" s="87">
        <f t="shared" si="3"/>
        <v>1136488</v>
      </c>
      <c r="M22" s="87">
        <f t="shared" si="3"/>
        <v>-36537155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100500283</v>
      </c>
      <c r="W22" s="87">
        <f t="shared" si="3"/>
        <v>2290500</v>
      </c>
      <c r="X22" s="87">
        <f t="shared" si="3"/>
        <v>98209783</v>
      </c>
      <c r="Y22" s="88">
        <f>+IF(W22&lt;&gt;0,(X22/W22)*100,0)</f>
        <v>4287.700633049552</v>
      </c>
      <c r="Z22" s="89">
        <f t="shared" si="3"/>
        <v>6931146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58562630</v>
      </c>
      <c r="C24" s="74">
        <f>SUM(C22:C23)</f>
        <v>0</v>
      </c>
      <c r="D24" s="75">
        <f aca="true" t="shared" si="4" ref="D24:Z24">SUM(D22:D23)</f>
        <v>4580996</v>
      </c>
      <c r="E24" s="76">
        <f t="shared" si="4"/>
        <v>6931146</v>
      </c>
      <c r="F24" s="76">
        <f t="shared" si="4"/>
        <v>172987208</v>
      </c>
      <c r="G24" s="76">
        <f t="shared" si="4"/>
        <v>-20624437</v>
      </c>
      <c r="H24" s="76">
        <f t="shared" si="4"/>
        <v>-15325333</v>
      </c>
      <c r="I24" s="76">
        <f t="shared" si="4"/>
        <v>137037438</v>
      </c>
      <c r="J24" s="76">
        <f t="shared" si="4"/>
        <v>-26382876</v>
      </c>
      <c r="K24" s="76">
        <f t="shared" si="4"/>
        <v>-11290767</v>
      </c>
      <c r="L24" s="76">
        <f t="shared" si="4"/>
        <v>1136488</v>
      </c>
      <c r="M24" s="76">
        <f t="shared" si="4"/>
        <v>-36537155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100500283</v>
      </c>
      <c r="W24" s="76">
        <f t="shared" si="4"/>
        <v>2290500</v>
      </c>
      <c r="X24" s="76">
        <f t="shared" si="4"/>
        <v>98209783</v>
      </c>
      <c r="Y24" s="77">
        <f>+IF(W24&lt;&gt;0,(X24/W24)*100,0)</f>
        <v>4287.700633049552</v>
      </c>
      <c r="Z24" s="78">
        <f t="shared" si="4"/>
        <v>6931146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58052214</v>
      </c>
      <c r="C27" s="21">
        <v>0</v>
      </c>
      <c r="D27" s="98">
        <v>58731555</v>
      </c>
      <c r="E27" s="99">
        <v>65581191</v>
      </c>
      <c r="F27" s="99">
        <v>245539</v>
      </c>
      <c r="G27" s="99">
        <v>797834</v>
      </c>
      <c r="H27" s="99">
        <v>4604816</v>
      </c>
      <c r="I27" s="99">
        <v>5648189</v>
      </c>
      <c r="J27" s="99">
        <v>936823</v>
      </c>
      <c r="K27" s="99">
        <v>4194914</v>
      </c>
      <c r="L27" s="99">
        <v>3824243</v>
      </c>
      <c r="M27" s="99">
        <v>8955980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14604169</v>
      </c>
      <c r="W27" s="99">
        <v>32790596</v>
      </c>
      <c r="X27" s="99">
        <v>-18186427</v>
      </c>
      <c r="Y27" s="100">
        <v>-55.46</v>
      </c>
      <c r="Z27" s="101">
        <v>65581191</v>
      </c>
    </row>
    <row r="28" spans="1:26" ht="13.5">
      <c r="A28" s="102" t="s">
        <v>44</v>
      </c>
      <c r="B28" s="18">
        <v>37513662</v>
      </c>
      <c r="C28" s="18">
        <v>0</v>
      </c>
      <c r="D28" s="58">
        <v>43861739</v>
      </c>
      <c r="E28" s="59">
        <v>45287957</v>
      </c>
      <c r="F28" s="59">
        <v>245539</v>
      </c>
      <c r="G28" s="59">
        <v>155950</v>
      </c>
      <c r="H28" s="59">
        <v>3941827</v>
      </c>
      <c r="I28" s="59">
        <v>4343316</v>
      </c>
      <c r="J28" s="59">
        <v>506813</v>
      </c>
      <c r="K28" s="59">
        <v>3452744</v>
      </c>
      <c r="L28" s="59">
        <v>1039363</v>
      </c>
      <c r="M28" s="59">
        <v>4998920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9342236</v>
      </c>
      <c r="W28" s="59">
        <v>22643979</v>
      </c>
      <c r="X28" s="59">
        <v>-13301743</v>
      </c>
      <c r="Y28" s="60">
        <v>-58.74</v>
      </c>
      <c r="Z28" s="61">
        <v>45287957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20538551</v>
      </c>
      <c r="C31" s="18">
        <v>0</v>
      </c>
      <c r="D31" s="58">
        <v>14869816</v>
      </c>
      <c r="E31" s="59">
        <v>20293234</v>
      </c>
      <c r="F31" s="59">
        <v>0</v>
      </c>
      <c r="G31" s="59">
        <v>641884</v>
      </c>
      <c r="H31" s="59">
        <v>662989</v>
      </c>
      <c r="I31" s="59">
        <v>1304873</v>
      </c>
      <c r="J31" s="59">
        <v>430011</v>
      </c>
      <c r="K31" s="59">
        <v>742171</v>
      </c>
      <c r="L31" s="59">
        <v>2784880</v>
      </c>
      <c r="M31" s="59">
        <v>3957062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5261935</v>
      </c>
      <c r="W31" s="59">
        <v>10146617</v>
      </c>
      <c r="X31" s="59">
        <v>-4884682</v>
      </c>
      <c r="Y31" s="60">
        <v>-48.14</v>
      </c>
      <c r="Z31" s="61">
        <v>20293234</v>
      </c>
    </row>
    <row r="32" spans="1:26" ht="13.5">
      <c r="A32" s="69" t="s">
        <v>50</v>
      </c>
      <c r="B32" s="21">
        <f>SUM(B28:B31)</f>
        <v>58052213</v>
      </c>
      <c r="C32" s="21">
        <f>SUM(C28:C31)</f>
        <v>0</v>
      </c>
      <c r="D32" s="98">
        <f aca="true" t="shared" si="5" ref="D32:Z32">SUM(D28:D31)</f>
        <v>58731555</v>
      </c>
      <c r="E32" s="99">
        <f t="shared" si="5"/>
        <v>65581191</v>
      </c>
      <c r="F32" s="99">
        <f t="shared" si="5"/>
        <v>245539</v>
      </c>
      <c r="G32" s="99">
        <f t="shared" si="5"/>
        <v>797834</v>
      </c>
      <c r="H32" s="99">
        <f t="shared" si="5"/>
        <v>4604816</v>
      </c>
      <c r="I32" s="99">
        <f t="shared" si="5"/>
        <v>5648189</v>
      </c>
      <c r="J32" s="99">
        <f t="shared" si="5"/>
        <v>936824</v>
      </c>
      <c r="K32" s="99">
        <f t="shared" si="5"/>
        <v>4194915</v>
      </c>
      <c r="L32" s="99">
        <f t="shared" si="5"/>
        <v>3824243</v>
      </c>
      <c r="M32" s="99">
        <f t="shared" si="5"/>
        <v>8955982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14604171</v>
      </c>
      <c r="W32" s="99">
        <f t="shared" si="5"/>
        <v>32790596</v>
      </c>
      <c r="X32" s="99">
        <f t="shared" si="5"/>
        <v>-18186425</v>
      </c>
      <c r="Y32" s="100">
        <f>+IF(W32&lt;&gt;0,(X32/W32)*100,0)</f>
        <v>-55.46231913564487</v>
      </c>
      <c r="Z32" s="101">
        <f t="shared" si="5"/>
        <v>65581191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122965150</v>
      </c>
      <c r="C35" s="18">
        <v>0</v>
      </c>
      <c r="D35" s="58">
        <v>61133359</v>
      </c>
      <c r="E35" s="59">
        <v>91653617</v>
      </c>
      <c r="F35" s="59">
        <v>328175992</v>
      </c>
      <c r="G35" s="59">
        <v>328373734</v>
      </c>
      <c r="H35" s="59">
        <v>307159988</v>
      </c>
      <c r="I35" s="59">
        <v>307159988</v>
      </c>
      <c r="J35" s="59">
        <v>292108415</v>
      </c>
      <c r="K35" s="59">
        <v>262975105</v>
      </c>
      <c r="L35" s="59">
        <v>278828649</v>
      </c>
      <c r="M35" s="59">
        <v>278828649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278828649</v>
      </c>
      <c r="W35" s="59">
        <v>45826809</v>
      </c>
      <c r="X35" s="59">
        <v>233001840</v>
      </c>
      <c r="Y35" s="60">
        <v>508.44</v>
      </c>
      <c r="Z35" s="61">
        <v>91653617</v>
      </c>
    </row>
    <row r="36" spans="1:26" ht="13.5">
      <c r="A36" s="57" t="s">
        <v>53</v>
      </c>
      <c r="B36" s="18">
        <v>864433910</v>
      </c>
      <c r="C36" s="18">
        <v>0</v>
      </c>
      <c r="D36" s="58">
        <v>837903052</v>
      </c>
      <c r="E36" s="59">
        <v>844752688</v>
      </c>
      <c r="F36" s="59">
        <v>833192185</v>
      </c>
      <c r="G36" s="59">
        <v>840210636</v>
      </c>
      <c r="H36" s="59">
        <v>844797576</v>
      </c>
      <c r="I36" s="59">
        <v>844797576</v>
      </c>
      <c r="J36" s="59">
        <v>845734400</v>
      </c>
      <c r="K36" s="59">
        <v>849930334</v>
      </c>
      <c r="L36" s="59">
        <v>853754577</v>
      </c>
      <c r="M36" s="59">
        <v>853754577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853754577</v>
      </c>
      <c r="W36" s="59">
        <v>422376344</v>
      </c>
      <c r="X36" s="59">
        <v>431378233</v>
      </c>
      <c r="Y36" s="60">
        <v>102.13</v>
      </c>
      <c r="Z36" s="61">
        <v>844752688</v>
      </c>
    </row>
    <row r="37" spans="1:26" ht="13.5">
      <c r="A37" s="57" t="s">
        <v>54</v>
      </c>
      <c r="B37" s="18">
        <v>115388445</v>
      </c>
      <c r="C37" s="18">
        <v>0</v>
      </c>
      <c r="D37" s="58">
        <v>95773176</v>
      </c>
      <c r="E37" s="59">
        <v>95773176</v>
      </c>
      <c r="F37" s="59">
        <v>77672296</v>
      </c>
      <c r="G37" s="59">
        <v>95605285</v>
      </c>
      <c r="H37" s="59">
        <v>83328719</v>
      </c>
      <c r="I37" s="59">
        <v>83328719</v>
      </c>
      <c r="J37" s="59">
        <v>81996646</v>
      </c>
      <c r="K37" s="59">
        <v>89759856</v>
      </c>
      <c r="L37" s="59">
        <v>102768535</v>
      </c>
      <c r="M37" s="59">
        <v>102768535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102768535</v>
      </c>
      <c r="W37" s="59">
        <v>47886588</v>
      </c>
      <c r="X37" s="59">
        <v>54881947</v>
      </c>
      <c r="Y37" s="60">
        <v>114.61</v>
      </c>
      <c r="Z37" s="61">
        <v>95773176</v>
      </c>
    </row>
    <row r="38" spans="1:26" ht="13.5">
      <c r="A38" s="57" t="s">
        <v>55</v>
      </c>
      <c r="B38" s="18">
        <v>218706515</v>
      </c>
      <c r="C38" s="18">
        <v>0</v>
      </c>
      <c r="D38" s="58">
        <v>233424321</v>
      </c>
      <c r="E38" s="59">
        <v>233424321</v>
      </c>
      <c r="F38" s="59">
        <v>233424321</v>
      </c>
      <c r="G38" s="59">
        <v>223443098</v>
      </c>
      <c r="H38" s="59">
        <v>223443098</v>
      </c>
      <c r="I38" s="59">
        <v>223443098</v>
      </c>
      <c r="J38" s="59">
        <v>223443098</v>
      </c>
      <c r="K38" s="59">
        <v>223443098</v>
      </c>
      <c r="L38" s="59">
        <v>223443098</v>
      </c>
      <c r="M38" s="59">
        <v>223443098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223443098</v>
      </c>
      <c r="W38" s="59">
        <v>116712161</v>
      </c>
      <c r="X38" s="59">
        <v>106730937</v>
      </c>
      <c r="Y38" s="60">
        <v>91.45</v>
      </c>
      <c r="Z38" s="61">
        <v>233424321</v>
      </c>
    </row>
    <row r="39" spans="1:26" ht="13.5">
      <c r="A39" s="57" t="s">
        <v>56</v>
      </c>
      <c r="B39" s="18">
        <v>653304100</v>
      </c>
      <c r="C39" s="18">
        <v>0</v>
      </c>
      <c r="D39" s="58">
        <v>569838914</v>
      </c>
      <c r="E39" s="59">
        <v>607208808</v>
      </c>
      <c r="F39" s="59">
        <v>850271560</v>
      </c>
      <c r="G39" s="59">
        <v>849535987</v>
      </c>
      <c r="H39" s="59">
        <v>845185747</v>
      </c>
      <c r="I39" s="59">
        <v>845185747</v>
      </c>
      <c r="J39" s="59">
        <v>832403071</v>
      </c>
      <c r="K39" s="59">
        <v>799702485</v>
      </c>
      <c r="L39" s="59">
        <v>806371593</v>
      </c>
      <c r="M39" s="59">
        <v>806371593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806371593</v>
      </c>
      <c r="W39" s="59">
        <v>303604404</v>
      </c>
      <c r="X39" s="59">
        <v>502767189</v>
      </c>
      <c r="Y39" s="60">
        <v>165.6</v>
      </c>
      <c r="Z39" s="61">
        <v>607208808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132364371</v>
      </c>
      <c r="C42" s="18">
        <v>0</v>
      </c>
      <c r="D42" s="58">
        <v>56146548</v>
      </c>
      <c r="E42" s="59">
        <v>62936575</v>
      </c>
      <c r="F42" s="59">
        <v>20948533</v>
      </c>
      <c r="G42" s="59">
        <v>15691394</v>
      </c>
      <c r="H42" s="59">
        <v>2353924</v>
      </c>
      <c r="I42" s="59">
        <v>38993851</v>
      </c>
      <c r="J42" s="59">
        <v>-1908270</v>
      </c>
      <c r="K42" s="59">
        <v>-7584818</v>
      </c>
      <c r="L42" s="59">
        <v>46100924</v>
      </c>
      <c r="M42" s="59">
        <v>36607836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75601687</v>
      </c>
      <c r="W42" s="59">
        <v>36108101</v>
      </c>
      <c r="X42" s="59">
        <v>39493586</v>
      </c>
      <c r="Y42" s="60">
        <v>109.38</v>
      </c>
      <c r="Z42" s="61">
        <v>62936575</v>
      </c>
    </row>
    <row r="43" spans="1:26" ht="13.5">
      <c r="A43" s="57" t="s">
        <v>59</v>
      </c>
      <c r="B43" s="18">
        <v>-56425843</v>
      </c>
      <c r="C43" s="18">
        <v>0</v>
      </c>
      <c r="D43" s="58">
        <v>-52858404</v>
      </c>
      <c r="E43" s="59">
        <v>-59708123</v>
      </c>
      <c r="F43" s="59">
        <v>-245539</v>
      </c>
      <c r="G43" s="59">
        <v>-797834</v>
      </c>
      <c r="H43" s="59">
        <v>-4586941</v>
      </c>
      <c r="I43" s="59">
        <v>-5630314</v>
      </c>
      <c r="J43" s="59">
        <v>-936824</v>
      </c>
      <c r="K43" s="59">
        <v>-4202739</v>
      </c>
      <c r="L43" s="59">
        <v>-14605190</v>
      </c>
      <c r="M43" s="59">
        <v>-19744753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-25375067</v>
      </c>
      <c r="W43" s="59">
        <v>-17067265</v>
      </c>
      <c r="X43" s="59">
        <v>-8307802</v>
      </c>
      <c r="Y43" s="60">
        <v>48.68</v>
      </c>
      <c r="Z43" s="61">
        <v>-59708123</v>
      </c>
    </row>
    <row r="44" spans="1:26" ht="13.5">
      <c r="A44" s="57" t="s">
        <v>60</v>
      </c>
      <c r="B44" s="18">
        <v>-32825330</v>
      </c>
      <c r="C44" s="18">
        <v>0</v>
      </c>
      <c r="D44" s="58">
        <v>-8225634</v>
      </c>
      <c r="E44" s="59">
        <v>-8225634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-4783287</v>
      </c>
      <c r="M44" s="59">
        <v>-4783287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-4783287</v>
      </c>
      <c r="W44" s="59">
        <v>-4464741</v>
      </c>
      <c r="X44" s="59">
        <v>-318546</v>
      </c>
      <c r="Y44" s="60">
        <v>7.13</v>
      </c>
      <c r="Z44" s="61">
        <v>-8225634</v>
      </c>
    </row>
    <row r="45" spans="1:26" ht="13.5">
      <c r="A45" s="69" t="s">
        <v>61</v>
      </c>
      <c r="B45" s="21">
        <v>71007321</v>
      </c>
      <c r="C45" s="21">
        <v>0</v>
      </c>
      <c r="D45" s="98">
        <v>35280835</v>
      </c>
      <c r="E45" s="99">
        <v>65800818</v>
      </c>
      <c r="F45" s="99">
        <v>90045288</v>
      </c>
      <c r="G45" s="99">
        <v>104938848</v>
      </c>
      <c r="H45" s="99">
        <v>102705831</v>
      </c>
      <c r="I45" s="99">
        <v>102705831</v>
      </c>
      <c r="J45" s="99">
        <v>99860737</v>
      </c>
      <c r="K45" s="99">
        <v>88073180</v>
      </c>
      <c r="L45" s="99">
        <v>114785627</v>
      </c>
      <c r="M45" s="99">
        <v>114785627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114785627</v>
      </c>
      <c r="W45" s="99">
        <v>85374095</v>
      </c>
      <c r="X45" s="99">
        <v>29411532</v>
      </c>
      <c r="Y45" s="100">
        <v>34.45</v>
      </c>
      <c r="Z45" s="101">
        <v>65800818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87436219</v>
      </c>
      <c r="C49" s="51">
        <v>0</v>
      </c>
      <c r="D49" s="128">
        <v>3556298</v>
      </c>
      <c r="E49" s="53">
        <v>5644395</v>
      </c>
      <c r="F49" s="53">
        <v>0</v>
      </c>
      <c r="G49" s="53">
        <v>0</v>
      </c>
      <c r="H49" s="53">
        <v>0</v>
      </c>
      <c r="I49" s="53">
        <v>2119392</v>
      </c>
      <c r="J49" s="53">
        <v>0</v>
      </c>
      <c r="K49" s="53">
        <v>0</v>
      </c>
      <c r="L49" s="53">
        <v>0</v>
      </c>
      <c r="M49" s="53">
        <v>2527183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57961715</v>
      </c>
      <c r="W49" s="53">
        <v>0</v>
      </c>
      <c r="X49" s="53">
        <v>0</v>
      </c>
      <c r="Y49" s="53">
        <v>159245202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51815091</v>
      </c>
      <c r="C51" s="51">
        <v>0</v>
      </c>
      <c r="D51" s="128">
        <v>4313476</v>
      </c>
      <c r="E51" s="53">
        <v>0</v>
      </c>
      <c r="F51" s="53">
        <v>0</v>
      </c>
      <c r="G51" s="53">
        <v>0</v>
      </c>
      <c r="H51" s="53">
        <v>0</v>
      </c>
      <c r="I51" s="53">
        <v>-10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405</v>
      </c>
      <c r="W51" s="53">
        <v>0</v>
      </c>
      <c r="X51" s="53">
        <v>4488198</v>
      </c>
      <c r="Y51" s="53">
        <v>60617160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100.00000024073283</v>
      </c>
      <c r="C58" s="5">
        <f>IF(C67=0,0,+(C76/C67)*100)</f>
        <v>0</v>
      </c>
      <c r="D58" s="6">
        <f aca="true" t="shared" si="6" ref="D58:Z58">IF(D67=0,0,+(D76/D67)*100)</f>
        <v>96.99999751396471</v>
      </c>
      <c r="E58" s="7">
        <f t="shared" si="6"/>
        <v>97.00000105911307</v>
      </c>
      <c r="F58" s="7">
        <f t="shared" si="6"/>
        <v>21.14262744985575</v>
      </c>
      <c r="G58" s="7">
        <f t="shared" si="6"/>
        <v>179.40399864744472</v>
      </c>
      <c r="H58" s="7">
        <f t="shared" si="6"/>
        <v>174.54498818175597</v>
      </c>
      <c r="I58" s="7">
        <f t="shared" si="6"/>
        <v>57.330241677234426</v>
      </c>
      <c r="J58" s="7">
        <f t="shared" si="6"/>
        <v>160.1908737713329</v>
      </c>
      <c r="K58" s="7">
        <f t="shared" si="6"/>
        <v>171.07653629821408</v>
      </c>
      <c r="L58" s="7">
        <f t="shared" si="6"/>
        <v>150.21789859928674</v>
      </c>
      <c r="M58" s="7">
        <f t="shared" si="6"/>
        <v>160.59268214814153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82.91035547744963</v>
      </c>
      <c r="W58" s="7">
        <f t="shared" si="6"/>
        <v>102.56630583969772</v>
      </c>
      <c r="X58" s="7">
        <f t="shared" si="6"/>
        <v>0</v>
      </c>
      <c r="Y58" s="7">
        <f t="shared" si="6"/>
        <v>0</v>
      </c>
      <c r="Z58" s="8">
        <f t="shared" si="6"/>
        <v>97.00000105911307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97.00000033058589</v>
      </c>
      <c r="E59" s="10">
        <f t="shared" si="7"/>
        <v>97.00000375043989</v>
      </c>
      <c r="F59" s="10">
        <f t="shared" si="7"/>
        <v>6.33360306570451</v>
      </c>
      <c r="G59" s="10">
        <f t="shared" si="7"/>
        <v>-8604.572014616657</v>
      </c>
      <c r="H59" s="10">
        <f t="shared" si="7"/>
        <v>-10159.552178361326</v>
      </c>
      <c r="I59" s="10">
        <f t="shared" si="7"/>
        <v>28.60532362300762</v>
      </c>
      <c r="J59" s="10">
        <f t="shared" si="7"/>
        <v>-16349.887164693018</v>
      </c>
      <c r="K59" s="10">
        <f t="shared" si="7"/>
        <v>963.2893315184217</v>
      </c>
      <c r="L59" s="10">
        <f t="shared" si="7"/>
        <v>-29281.246423555116</v>
      </c>
      <c r="M59" s="10">
        <f t="shared" si="7"/>
        <v>3371.2323068650817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49.45839275040029</v>
      </c>
      <c r="W59" s="10">
        <f t="shared" si="7"/>
        <v>98.59784625814643</v>
      </c>
      <c r="X59" s="10">
        <f t="shared" si="7"/>
        <v>0</v>
      </c>
      <c r="Y59" s="10">
        <f t="shared" si="7"/>
        <v>0</v>
      </c>
      <c r="Z59" s="11">
        <f t="shared" si="7"/>
        <v>97.00000375043989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96.99999832173475</v>
      </c>
      <c r="E60" s="13">
        <f t="shared" si="7"/>
        <v>96.99999972262394</v>
      </c>
      <c r="F60" s="13">
        <f t="shared" si="7"/>
        <v>38.2014038246265</v>
      </c>
      <c r="G60" s="13">
        <f t="shared" si="7"/>
        <v>142.06535048417877</v>
      </c>
      <c r="H60" s="13">
        <f t="shared" si="7"/>
        <v>139.4165520558838</v>
      </c>
      <c r="I60" s="13">
        <f t="shared" si="7"/>
        <v>78.1081863618686</v>
      </c>
      <c r="J60" s="13">
        <f t="shared" si="7"/>
        <v>134.07085519234246</v>
      </c>
      <c r="K60" s="13">
        <f t="shared" si="7"/>
        <v>155.24708803902203</v>
      </c>
      <c r="L60" s="13">
        <f t="shared" si="7"/>
        <v>129.2624898604586</v>
      </c>
      <c r="M60" s="13">
        <f t="shared" si="7"/>
        <v>139.47272298379423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99.69300433203279</v>
      </c>
      <c r="W60" s="13">
        <f t="shared" si="7"/>
        <v>104.80147651927048</v>
      </c>
      <c r="X60" s="13">
        <f t="shared" si="7"/>
        <v>0</v>
      </c>
      <c r="Y60" s="13">
        <f t="shared" si="7"/>
        <v>0</v>
      </c>
      <c r="Z60" s="14">
        <f t="shared" si="7"/>
        <v>96.99999972262394</v>
      </c>
    </row>
    <row r="61" spans="1:26" ht="13.5">
      <c r="A61" s="38" t="s">
        <v>113</v>
      </c>
      <c r="B61" s="12">
        <f t="shared" si="7"/>
        <v>100</v>
      </c>
      <c r="C61" s="12">
        <f t="shared" si="7"/>
        <v>0</v>
      </c>
      <c r="D61" s="3">
        <f t="shared" si="7"/>
        <v>96.99999775026117</v>
      </c>
      <c r="E61" s="13">
        <f t="shared" si="7"/>
        <v>97.00000070489003</v>
      </c>
      <c r="F61" s="13">
        <f t="shared" si="7"/>
        <v>91.3369289835984</v>
      </c>
      <c r="G61" s="13">
        <f t="shared" si="7"/>
        <v>109.6042257376968</v>
      </c>
      <c r="H61" s="13">
        <f t="shared" si="7"/>
        <v>104.72148401333756</v>
      </c>
      <c r="I61" s="13">
        <f t="shared" si="7"/>
        <v>101.6542523184709</v>
      </c>
      <c r="J61" s="13">
        <f t="shared" si="7"/>
        <v>111.26232462899036</v>
      </c>
      <c r="K61" s="13">
        <f t="shared" si="7"/>
        <v>128.25880938341166</v>
      </c>
      <c r="L61" s="13">
        <f t="shared" si="7"/>
        <v>106.12489311831264</v>
      </c>
      <c r="M61" s="13">
        <f t="shared" si="7"/>
        <v>115.00803840201155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107.96153123737871</v>
      </c>
      <c r="W61" s="13">
        <f t="shared" si="7"/>
        <v>101.33837176917237</v>
      </c>
      <c r="X61" s="13">
        <f t="shared" si="7"/>
        <v>0</v>
      </c>
      <c r="Y61" s="13">
        <f t="shared" si="7"/>
        <v>0</v>
      </c>
      <c r="Z61" s="14">
        <f t="shared" si="7"/>
        <v>97.00000070489003</v>
      </c>
    </row>
    <row r="62" spans="1:26" ht="13.5">
      <c r="A62" s="38" t="s">
        <v>114</v>
      </c>
      <c r="B62" s="12">
        <f t="shared" si="7"/>
        <v>100</v>
      </c>
      <c r="C62" s="12">
        <f t="shared" si="7"/>
        <v>0</v>
      </c>
      <c r="D62" s="3">
        <f t="shared" si="7"/>
        <v>96.99999843078693</v>
      </c>
      <c r="E62" s="13">
        <f t="shared" si="7"/>
        <v>97.00000128390161</v>
      </c>
      <c r="F62" s="13">
        <f t="shared" si="7"/>
        <v>119.9400108782319</v>
      </c>
      <c r="G62" s="13">
        <f t="shared" si="7"/>
        <v>130.19489972596386</v>
      </c>
      <c r="H62" s="13">
        <f t="shared" si="7"/>
        <v>130.97347860733018</v>
      </c>
      <c r="I62" s="13">
        <f t="shared" si="7"/>
        <v>126.87536885118271</v>
      </c>
      <c r="J62" s="13">
        <f t="shared" si="7"/>
        <v>122.60696915138041</v>
      </c>
      <c r="K62" s="13">
        <f t="shared" si="7"/>
        <v>165.0908102409141</v>
      </c>
      <c r="L62" s="13">
        <f t="shared" si="7"/>
        <v>142.56017150926792</v>
      </c>
      <c r="M62" s="13">
        <f t="shared" si="7"/>
        <v>143.6372154111154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135.12305565479306</v>
      </c>
      <c r="W62" s="13">
        <f t="shared" si="7"/>
        <v>106.87330464355267</v>
      </c>
      <c r="X62" s="13">
        <f t="shared" si="7"/>
        <v>0</v>
      </c>
      <c r="Y62" s="13">
        <f t="shared" si="7"/>
        <v>0</v>
      </c>
      <c r="Z62" s="14">
        <f t="shared" si="7"/>
        <v>97.00000128390161</v>
      </c>
    </row>
    <row r="63" spans="1:26" ht="13.5">
      <c r="A63" s="38" t="s">
        <v>115</v>
      </c>
      <c r="B63" s="12">
        <f t="shared" si="7"/>
        <v>100</v>
      </c>
      <c r="C63" s="12">
        <f t="shared" si="7"/>
        <v>0</v>
      </c>
      <c r="D63" s="3">
        <f t="shared" si="7"/>
        <v>97.00001590951646</v>
      </c>
      <c r="E63" s="13">
        <f t="shared" si="7"/>
        <v>96.99999755238208</v>
      </c>
      <c r="F63" s="13">
        <f t="shared" si="7"/>
        <v>7.423946152860789</v>
      </c>
      <c r="G63" s="13">
        <f t="shared" si="7"/>
        <v>-5370.0575428206075</v>
      </c>
      <c r="H63" s="13">
        <f t="shared" si="7"/>
        <v>-7431.634575286522</v>
      </c>
      <c r="I63" s="13">
        <f t="shared" si="7"/>
        <v>38.2070483612796</v>
      </c>
      <c r="J63" s="13">
        <f t="shared" si="7"/>
        <v>-883.9369120735224</v>
      </c>
      <c r="K63" s="13">
        <f t="shared" si="7"/>
        <v>-3189.796772486121</v>
      </c>
      <c r="L63" s="13">
        <f t="shared" si="7"/>
        <v>-19823.619081779056</v>
      </c>
      <c r="M63" s="13">
        <f t="shared" si="7"/>
        <v>-1923.5641059084387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61.711616569404626</v>
      </c>
      <c r="W63" s="13">
        <f t="shared" si="7"/>
        <v>124.01893672798316</v>
      </c>
      <c r="X63" s="13">
        <f t="shared" si="7"/>
        <v>0</v>
      </c>
      <c r="Y63" s="13">
        <f t="shared" si="7"/>
        <v>0</v>
      </c>
      <c r="Z63" s="14">
        <f t="shared" si="7"/>
        <v>96.99999755238208</v>
      </c>
    </row>
    <row r="64" spans="1:26" ht="13.5">
      <c r="A64" s="38" t="s">
        <v>116</v>
      </c>
      <c r="B64" s="12">
        <f t="shared" si="7"/>
        <v>100</v>
      </c>
      <c r="C64" s="12">
        <f t="shared" si="7"/>
        <v>0</v>
      </c>
      <c r="D64" s="3">
        <f t="shared" si="7"/>
        <v>96.99997235147457</v>
      </c>
      <c r="E64" s="13">
        <f t="shared" si="7"/>
        <v>96.99998396850205</v>
      </c>
      <c r="F64" s="13">
        <f t="shared" si="7"/>
        <v>7.287421922535023</v>
      </c>
      <c r="G64" s="13">
        <f t="shared" si="7"/>
        <v>-1197.2969771940675</v>
      </c>
      <c r="H64" s="13">
        <f t="shared" si="7"/>
        <v>-1856.4735361088185</v>
      </c>
      <c r="I64" s="13">
        <f t="shared" si="7"/>
        <v>28.08350637181041</v>
      </c>
      <c r="J64" s="13">
        <f t="shared" si="7"/>
        <v>-502.8997168312729</v>
      </c>
      <c r="K64" s="13">
        <f t="shared" si="7"/>
        <v>5068.589196022825</v>
      </c>
      <c r="L64" s="13">
        <f t="shared" si="7"/>
        <v>-4339.839930346259</v>
      </c>
      <c r="M64" s="13">
        <f t="shared" si="7"/>
        <v>-1459.6998363056778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52.71621499025173</v>
      </c>
      <c r="W64" s="13">
        <f t="shared" si="7"/>
        <v>107.53808990090212</v>
      </c>
      <c r="X64" s="13">
        <f t="shared" si="7"/>
        <v>0</v>
      </c>
      <c r="Y64" s="13">
        <f t="shared" si="7"/>
        <v>0</v>
      </c>
      <c r="Z64" s="14">
        <f t="shared" si="7"/>
        <v>96.99998396850205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100.00001438976669</v>
      </c>
      <c r="C66" s="15">
        <f t="shared" si="7"/>
        <v>0</v>
      </c>
      <c r="D66" s="4">
        <f t="shared" si="7"/>
        <v>96.99991738772813</v>
      </c>
      <c r="E66" s="16">
        <f t="shared" si="7"/>
        <v>97.00003711565837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35.27274621150897</v>
      </c>
      <c r="X66" s="16">
        <f t="shared" si="7"/>
        <v>0</v>
      </c>
      <c r="Y66" s="16">
        <f t="shared" si="7"/>
        <v>0</v>
      </c>
      <c r="Z66" s="17">
        <f t="shared" si="7"/>
        <v>97.00003711565837</v>
      </c>
    </row>
    <row r="67" spans="1:26" ht="13.5" hidden="1">
      <c r="A67" s="40" t="s">
        <v>119</v>
      </c>
      <c r="B67" s="23">
        <v>415398273</v>
      </c>
      <c r="C67" s="23"/>
      <c r="D67" s="24">
        <v>451321026</v>
      </c>
      <c r="E67" s="25">
        <v>451321026</v>
      </c>
      <c r="F67" s="25">
        <v>165490458</v>
      </c>
      <c r="G67" s="25">
        <v>24856655</v>
      </c>
      <c r="H67" s="25">
        <v>25204675</v>
      </c>
      <c r="I67" s="25">
        <v>215551788</v>
      </c>
      <c r="J67" s="25">
        <v>23700480</v>
      </c>
      <c r="K67" s="25">
        <v>23972364</v>
      </c>
      <c r="L67" s="25">
        <v>23306483</v>
      </c>
      <c r="M67" s="25">
        <v>70979327</v>
      </c>
      <c r="N67" s="25"/>
      <c r="O67" s="25"/>
      <c r="P67" s="25"/>
      <c r="Q67" s="25"/>
      <c r="R67" s="25"/>
      <c r="S67" s="25"/>
      <c r="T67" s="25"/>
      <c r="U67" s="25"/>
      <c r="V67" s="25">
        <v>286531115</v>
      </c>
      <c r="W67" s="25">
        <v>225660516</v>
      </c>
      <c r="X67" s="25"/>
      <c r="Y67" s="24"/>
      <c r="Z67" s="26">
        <v>451321026</v>
      </c>
    </row>
    <row r="68" spans="1:26" ht="13.5" hidden="1">
      <c r="A68" s="36" t="s">
        <v>31</v>
      </c>
      <c r="B68" s="18">
        <v>81990053</v>
      </c>
      <c r="C68" s="18"/>
      <c r="D68" s="19">
        <v>87723043</v>
      </c>
      <c r="E68" s="20">
        <v>87723043</v>
      </c>
      <c r="F68" s="20">
        <v>87900709</v>
      </c>
      <c r="G68" s="20">
        <v>-116032</v>
      </c>
      <c r="H68" s="20">
        <v>-93832</v>
      </c>
      <c r="I68" s="20">
        <v>87690845</v>
      </c>
      <c r="J68" s="20">
        <v>-42983</v>
      </c>
      <c r="K68" s="20">
        <v>612702</v>
      </c>
      <c r="L68" s="20">
        <v>-19223</v>
      </c>
      <c r="M68" s="20">
        <v>550496</v>
      </c>
      <c r="N68" s="20"/>
      <c r="O68" s="20"/>
      <c r="P68" s="20"/>
      <c r="Q68" s="20"/>
      <c r="R68" s="20"/>
      <c r="S68" s="20"/>
      <c r="T68" s="20"/>
      <c r="U68" s="20"/>
      <c r="V68" s="20">
        <v>88241341</v>
      </c>
      <c r="W68" s="20">
        <v>43861524</v>
      </c>
      <c r="X68" s="20"/>
      <c r="Y68" s="19"/>
      <c r="Z68" s="22">
        <v>87723043</v>
      </c>
    </row>
    <row r="69" spans="1:26" ht="13.5" hidden="1">
      <c r="A69" s="37" t="s">
        <v>32</v>
      </c>
      <c r="B69" s="18">
        <v>326458837</v>
      </c>
      <c r="C69" s="18"/>
      <c r="D69" s="19">
        <v>356916167</v>
      </c>
      <c r="E69" s="20">
        <v>356916167</v>
      </c>
      <c r="F69" s="20">
        <v>77017455</v>
      </c>
      <c r="G69" s="20">
        <v>24361870</v>
      </c>
      <c r="H69" s="20">
        <v>24717715</v>
      </c>
      <c r="I69" s="20">
        <v>126097040</v>
      </c>
      <c r="J69" s="20">
        <v>23076107</v>
      </c>
      <c r="K69" s="20">
        <v>22614915</v>
      </c>
      <c r="L69" s="20">
        <v>22730318</v>
      </c>
      <c r="M69" s="20">
        <v>68421340</v>
      </c>
      <c r="N69" s="20"/>
      <c r="O69" s="20"/>
      <c r="P69" s="20"/>
      <c r="Q69" s="20"/>
      <c r="R69" s="20"/>
      <c r="S69" s="20"/>
      <c r="T69" s="20"/>
      <c r="U69" s="20"/>
      <c r="V69" s="20">
        <v>194518380</v>
      </c>
      <c r="W69" s="20">
        <v>178458084</v>
      </c>
      <c r="X69" s="20"/>
      <c r="Y69" s="19"/>
      <c r="Z69" s="22">
        <v>356916167</v>
      </c>
    </row>
    <row r="70" spans="1:26" ht="13.5" hidden="1">
      <c r="A70" s="38" t="s">
        <v>113</v>
      </c>
      <c r="B70" s="18">
        <v>214893433</v>
      </c>
      <c r="C70" s="18"/>
      <c r="D70" s="19">
        <v>236916389</v>
      </c>
      <c r="E70" s="20">
        <v>236916389</v>
      </c>
      <c r="F70" s="20">
        <v>20933812</v>
      </c>
      <c r="G70" s="20">
        <v>19567897</v>
      </c>
      <c r="H70" s="20">
        <v>19697451</v>
      </c>
      <c r="I70" s="20">
        <v>60199160</v>
      </c>
      <c r="J70" s="20">
        <v>18462929</v>
      </c>
      <c r="K70" s="20">
        <v>17340175</v>
      </c>
      <c r="L70" s="20">
        <v>18080740</v>
      </c>
      <c r="M70" s="20">
        <v>53883844</v>
      </c>
      <c r="N70" s="20"/>
      <c r="O70" s="20"/>
      <c r="P70" s="20"/>
      <c r="Q70" s="20"/>
      <c r="R70" s="20"/>
      <c r="S70" s="20"/>
      <c r="T70" s="20"/>
      <c r="U70" s="20"/>
      <c r="V70" s="20">
        <v>114083004</v>
      </c>
      <c r="W70" s="20">
        <v>118458192</v>
      </c>
      <c r="X70" s="20"/>
      <c r="Y70" s="19"/>
      <c r="Z70" s="22">
        <v>236916389</v>
      </c>
    </row>
    <row r="71" spans="1:26" ht="13.5" hidden="1">
      <c r="A71" s="38" t="s">
        <v>114</v>
      </c>
      <c r="B71" s="18">
        <v>63730109</v>
      </c>
      <c r="C71" s="18"/>
      <c r="D71" s="19">
        <v>70098830</v>
      </c>
      <c r="E71" s="20">
        <v>70098830</v>
      </c>
      <c r="F71" s="20">
        <v>5476993</v>
      </c>
      <c r="G71" s="20">
        <v>5035102</v>
      </c>
      <c r="H71" s="20">
        <v>5190376</v>
      </c>
      <c r="I71" s="20">
        <v>15702471</v>
      </c>
      <c r="J71" s="20">
        <v>5193717</v>
      </c>
      <c r="K71" s="20">
        <v>5326712</v>
      </c>
      <c r="L71" s="20">
        <v>4690592</v>
      </c>
      <c r="M71" s="20">
        <v>15211021</v>
      </c>
      <c r="N71" s="20"/>
      <c r="O71" s="20"/>
      <c r="P71" s="20"/>
      <c r="Q71" s="20"/>
      <c r="R71" s="20"/>
      <c r="S71" s="20"/>
      <c r="T71" s="20"/>
      <c r="U71" s="20"/>
      <c r="V71" s="20">
        <v>30913492</v>
      </c>
      <c r="W71" s="20">
        <v>35049414</v>
      </c>
      <c r="X71" s="20"/>
      <c r="Y71" s="19"/>
      <c r="Z71" s="22">
        <v>70098830</v>
      </c>
    </row>
    <row r="72" spans="1:26" ht="13.5" hidden="1">
      <c r="A72" s="38" t="s">
        <v>115</v>
      </c>
      <c r="B72" s="18">
        <v>31125665</v>
      </c>
      <c r="C72" s="18"/>
      <c r="D72" s="19">
        <v>32684840</v>
      </c>
      <c r="E72" s="20">
        <v>32684840</v>
      </c>
      <c r="F72" s="20">
        <v>32537736</v>
      </c>
      <c r="G72" s="20">
        <v>-89151</v>
      </c>
      <c r="H72" s="20">
        <v>-69541</v>
      </c>
      <c r="I72" s="20">
        <v>32379044</v>
      </c>
      <c r="J72" s="20">
        <v>-290959</v>
      </c>
      <c r="K72" s="20">
        <v>-81239</v>
      </c>
      <c r="L72" s="20">
        <v>-11152</v>
      </c>
      <c r="M72" s="20">
        <v>-383350</v>
      </c>
      <c r="N72" s="20"/>
      <c r="O72" s="20"/>
      <c r="P72" s="20"/>
      <c r="Q72" s="20"/>
      <c r="R72" s="20"/>
      <c r="S72" s="20"/>
      <c r="T72" s="20"/>
      <c r="U72" s="20"/>
      <c r="V72" s="20">
        <v>31995694</v>
      </c>
      <c r="W72" s="20">
        <v>16342422</v>
      </c>
      <c r="X72" s="20"/>
      <c r="Y72" s="19"/>
      <c r="Z72" s="22">
        <v>32684840</v>
      </c>
    </row>
    <row r="73" spans="1:26" ht="13.5" hidden="1">
      <c r="A73" s="38" t="s">
        <v>116</v>
      </c>
      <c r="B73" s="18">
        <v>16709630</v>
      </c>
      <c r="C73" s="18"/>
      <c r="D73" s="19">
        <v>17216108</v>
      </c>
      <c r="E73" s="20">
        <v>17216108</v>
      </c>
      <c r="F73" s="20">
        <v>18068914</v>
      </c>
      <c r="G73" s="20">
        <v>-151978</v>
      </c>
      <c r="H73" s="20">
        <v>-100571</v>
      </c>
      <c r="I73" s="20">
        <v>17816365</v>
      </c>
      <c r="J73" s="20">
        <v>-289580</v>
      </c>
      <c r="K73" s="20">
        <v>29267</v>
      </c>
      <c r="L73" s="20">
        <v>-29862</v>
      </c>
      <c r="M73" s="20">
        <v>-290175</v>
      </c>
      <c r="N73" s="20"/>
      <c r="O73" s="20"/>
      <c r="P73" s="20"/>
      <c r="Q73" s="20"/>
      <c r="R73" s="20"/>
      <c r="S73" s="20"/>
      <c r="T73" s="20"/>
      <c r="U73" s="20"/>
      <c r="V73" s="20">
        <v>17526190</v>
      </c>
      <c r="W73" s="20">
        <v>8608056</v>
      </c>
      <c r="X73" s="20"/>
      <c r="Y73" s="19"/>
      <c r="Z73" s="22">
        <v>17216108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6949383</v>
      </c>
      <c r="C75" s="27"/>
      <c r="D75" s="28">
        <v>6681816</v>
      </c>
      <c r="E75" s="29">
        <v>6681816</v>
      </c>
      <c r="F75" s="29">
        <v>572294</v>
      </c>
      <c r="G75" s="29">
        <v>610817</v>
      </c>
      <c r="H75" s="29">
        <v>580792</v>
      </c>
      <c r="I75" s="29">
        <v>1763903</v>
      </c>
      <c r="J75" s="29">
        <v>667356</v>
      </c>
      <c r="K75" s="29">
        <v>744747</v>
      </c>
      <c r="L75" s="29">
        <v>595388</v>
      </c>
      <c r="M75" s="29">
        <v>2007491</v>
      </c>
      <c r="N75" s="29"/>
      <c r="O75" s="29"/>
      <c r="P75" s="29"/>
      <c r="Q75" s="29"/>
      <c r="R75" s="29"/>
      <c r="S75" s="29"/>
      <c r="T75" s="29"/>
      <c r="U75" s="29"/>
      <c r="V75" s="29">
        <v>3771394</v>
      </c>
      <c r="W75" s="29">
        <v>3340908</v>
      </c>
      <c r="X75" s="29"/>
      <c r="Y75" s="28"/>
      <c r="Z75" s="30">
        <v>6681816</v>
      </c>
    </row>
    <row r="76" spans="1:26" ht="13.5" hidden="1">
      <c r="A76" s="41" t="s">
        <v>120</v>
      </c>
      <c r="B76" s="31">
        <v>415398274</v>
      </c>
      <c r="C76" s="31"/>
      <c r="D76" s="32">
        <v>437781384</v>
      </c>
      <c r="E76" s="33">
        <v>437781400</v>
      </c>
      <c r="F76" s="33">
        <v>34989031</v>
      </c>
      <c r="G76" s="33">
        <v>44593833</v>
      </c>
      <c r="H76" s="33">
        <v>43993497</v>
      </c>
      <c r="I76" s="33">
        <v>123576361</v>
      </c>
      <c r="J76" s="33">
        <v>37966006</v>
      </c>
      <c r="K76" s="33">
        <v>41011090</v>
      </c>
      <c r="L76" s="33">
        <v>35010509</v>
      </c>
      <c r="M76" s="33">
        <v>113987605</v>
      </c>
      <c r="N76" s="33"/>
      <c r="O76" s="33"/>
      <c r="P76" s="33"/>
      <c r="Q76" s="33"/>
      <c r="R76" s="33"/>
      <c r="S76" s="33"/>
      <c r="T76" s="33"/>
      <c r="U76" s="33"/>
      <c r="V76" s="33">
        <v>237563966</v>
      </c>
      <c r="W76" s="33">
        <v>231451655</v>
      </c>
      <c r="X76" s="33"/>
      <c r="Y76" s="32"/>
      <c r="Z76" s="34">
        <v>437781400</v>
      </c>
    </row>
    <row r="77" spans="1:26" ht="13.5" hidden="1">
      <c r="A77" s="36" t="s">
        <v>31</v>
      </c>
      <c r="B77" s="18">
        <v>81990053</v>
      </c>
      <c r="C77" s="18"/>
      <c r="D77" s="19">
        <v>85091352</v>
      </c>
      <c r="E77" s="20">
        <v>85091355</v>
      </c>
      <c r="F77" s="20">
        <v>5567282</v>
      </c>
      <c r="G77" s="20">
        <v>9984057</v>
      </c>
      <c r="H77" s="20">
        <v>9532911</v>
      </c>
      <c r="I77" s="20">
        <v>25084250</v>
      </c>
      <c r="J77" s="20">
        <v>7027672</v>
      </c>
      <c r="K77" s="20">
        <v>5902093</v>
      </c>
      <c r="L77" s="20">
        <v>5628734</v>
      </c>
      <c r="M77" s="20">
        <v>18558499</v>
      </c>
      <c r="N77" s="20"/>
      <c r="O77" s="20"/>
      <c r="P77" s="20"/>
      <c r="Q77" s="20"/>
      <c r="R77" s="20"/>
      <c r="S77" s="20"/>
      <c r="T77" s="20"/>
      <c r="U77" s="20"/>
      <c r="V77" s="20">
        <v>43642749</v>
      </c>
      <c r="W77" s="20">
        <v>43246518</v>
      </c>
      <c r="X77" s="20"/>
      <c r="Y77" s="19"/>
      <c r="Z77" s="22">
        <v>85091355</v>
      </c>
    </row>
    <row r="78" spans="1:26" ht="13.5" hidden="1">
      <c r="A78" s="37" t="s">
        <v>32</v>
      </c>
      <c r="B78" s="18">
        <v>326458837</v>
      </c>
      <c r="C78" s="18"/>
      <c r="D78" s="19">
        <v>346208676</v>
      </c>
      <c r="E78" s="20">
        <v>346208681</v>
      </c>
      <c r="F78" s="20">
        <v>29421749</v>
      </c>
      <c r="G78" s="20">
        <v>34609776</v>
      </c>
      <c r="H78" s="20">
        <v>34460586</v>
      </c>
      <c r="I78" s="20">
        <v>98492111</v>
      </c>
      <c r="J78" s="20">
        <v>30938334</v>
      </c>
      <c r="K78" s="20">
        <v>35108997</v>
      </c>
      <c r="L78" s="20">
        <v>29381775</v>
      </c>
      <c r="M78" s="20">
        <v>95429106</v>
      </c>
      <c r="N78" s="20"/>
      <c r="O78" s="20"/>
      <c r="P78" s="20"/>
      <c r="Q78" s="20"/>
      <c r="R78" s="20"/>
      <c r="S78" s="20"/>
      <c r="T78" s="20"/>
      <c r="U78" s="20"/>
      <c r="V78" s="20">
        <v>193921217</v>
      </c>
      <c r="W78" s="20">
        <v>187026707</v>
      </c>
      <c r="X78" s="20"/>
      <c r="Y78" s="19"/>
      <c r="Z78" s="22">
        <v>346208681</v>
      </c>
    </row>
    <row r="79" spans="1:26" ht="13.5" hidden="1">
      <c r="A79" s="38" t="s">
        <v>113</v>
      </c>
      <c r="B79" s="18">
        <v>214893433</v>
      </c>
      <c r="C79" s="18"/>
      <c r="D79" s="19">
        <v>229808892</v>
      </c>
      <c r="E79" s="20">
        <v>229808899</v>
      </c>
      <c r="F79" s="20">
        <v>19120301</v>
      </c>
      <c r="G79" s="20">
        <v>21447242</v>
      </c>
      <c r="H79" s="20">
        <v>20627463</v>
      </c>
      <c r="I79" s="20">
        <v>61195006</v>
      </c>
      <c r="J79" s="20">
        <v>20542284</v>
      </c>
      <c r="K79" s="20">
        <v>22240302</v>
      </c>
      <c r="L79" s="20">
        <v>19188166</v>
      </c>
      <c r="M79" s="20">
        <v>61970752</v>
      </c>
      <c r="N79" s="20"/>
      <c r="O79" s="20"/>
      <c r="P79" s="20"/>
      <c r="Q79" s="20"/>
      <c r="R79" s="20"/>
      <c r="S79" s="20"/>
      <c r="T79" s="20"/>
      <c r="U79" s="20"/>
      <c r="V79" s="20">
        <v>123165758</v>
      </c>
      <c r="W79" s="20">
        <v>120043603</v>
      </c>
      <c r="X79" s="20"/>
      <c r="Y79" s="19"/>
      <c r="Z79" s="22">
        <v>229808899</v>
      </c>
    </row>
    <row r="80" spans="1:26" ht="13.5" hidden="1">
      <c r="A80" s="38" t="s">
        <v>114</v>
      </c>
      <c r="B80" s="18">
        <v>63730109</v>
      </c>
      <c r="C80" s="18"/>
      <c r="D80" s="19">
        <v>67995864</v>
      </c>
      <c r="E80" s="20">
        <v>67995866</v>
      </c>
      <c r="F80" s="20">
        <v>6569106</v>
      </c>
      <c r="G80" s="20">
        <v>6555446</v>
      </c>
      <c r="H80" s="20">
        <v>6798016</v>
      </c>
      <c r="I80" s="20">
        <v>19922568</v>
      </c>
      <c r="J80" s="20">
        <v>6367859</v>
      </c>
      <c r="K80" s="20">
        <v>8793912</v>
      </c>
      <c r="L80" s="20">
        <v>6686916</v>
      </c>
      <c r="M80" s="20">
        <v>21848687</v>
      </c>
      <c r="N80" s="20"/>
      <c r="O80" s="20"/>
      <c r="P80" s="20"/>
      <c r="Q80" s="20"/>
      <c r="R80" s="20"/>
      <c r="S80" s="20"/>
      <c r="T80" s="20"/>
      <c r="U80" s="20"/>
      <c r="V80" s="20">
        <v>41771255</v>
      </c>
      <c r="W80" s="20">
        <v>37458467</v>
      </c>
      <c r="X80" s="20"/>
      <c r="Y80" s="19"/>
      <c r="Z80" s="22">
        <v>67995866</v>
      </c>
    </row>
    <row r="81" spans="1:26" ht="13.5" hidden="1">
      <c r="A81" s="38" t="s">
        <v>115</v>
      </c>
      <c r="B81" s="18">
        <v>31125665</v>
      </c>
      <c r="C81" s="18"/>
      <c r="D81" s="19">
        <v>31704300</v>
      </c>
      <c r="E81" s="20">
        <v>31704294</v>
      </c>
      <c r="F81" s="20">
        <v>2415584</v>
      </c>
      <c r="G81" s="20">
        <v>4787460</v>
      </c>
      <c r="H81" s="20">
        <v>5168033</v>
      </c>
      <c r="I81" s="20">
        <v>12371077</v>
      </c>
      <c r="J81" s="20">
        <v>2571894</v>
      </c>
      <c r="K81" s="20">
        <v>2591359</v>
      </c>
      <c r="L81" s="20">
        <v>2210730</v>
      </c>
      <c r="M81" s="20">
        <v>7373983</v>
      </c>
      <c r="N81" s="20"/>
      <c r="O81" s="20"/>
      <c r="P81" s="20"/>
      <c r="Q81" s="20"/>
      <c r="R81" s="20"/>
      <c r="S81" s="20"/>
      <c r="T81" s="20"/>
      <c r="U81" s="20"/>
      <c r="V81" s="20">
        <v>19745060</v>
      </c>
      <c r="W81" s="20">
        <v>20267698</v>
      </c>
      <c r="X81" s="20"/>
      <c r="Y81" s="19"/>
      <c r="Z81" s="22">
        <v>31704294</v>
      </c>
    </row>
    <row r="82" spans="1:26" ht="13.5" hidden="1">
      <c r="A82" s="38" t="s">
        <v>116</v>
      </c>
      <c r="B82" s="18">
        <v>16709630</v>
      </c>
      <c r="C82" s="18"/>
      <c r="D82" s="19">
        <v>16699620</v>
      </c>
      <c r="E82" s="20">
        <v>16699622</v>
      </c>
      <c r="F82" s="20">
        <v>1316758</v>
      </c>
      <c r="G82" s="20">
        <v>1819628</v>
      </c>
      <c r="H82" s="20">
        <v>1867074</v>
      </c>
      <c r="I82" s="20">
        <v>5003460</v>
      </c>
      <c r="J82" s="20">
        <v>1456297</v>
      </c>
      <c r="K82" s="20">
        <v>1483424</v>
      </c>
      <c r="L82" s="20">
        <v>1295963</v>
      </c>
      <c r="M82" s="20">
        <v>4235684</v>
      </c>
      <c r="N82" s="20"/>
      <c r="O82" s="20"/>
      <c r="P82" s="20"/>
      <c r="Q82" s="20"/>
      <c r="R82" s="20"/>
      <c r="S82" s="20"/>
      <c r="T82" s="20"/>
      <c r="U82" s="20"/>
      <c r="V82" s="20">
        <v>9239144</v>
      </c>
      <c r="W82" s="20">
        <v>9256939</v>
      </c>
      <c r="X82" s="20"/>
      <c r="Y82" s="19"/>
      <c r="Z82" s="22">
        <v>16699622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6949384</v>
      </c>
      <c r="C84" s="27"/>
      <c r="D84" s="28">
        <v>6481356</v>
      </c>
      <c r="E84" s="29">
        <v>6481364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1178430</v>
      </c>
      <c r="X84" s="29"/>
      <c r="Y84" s="28"/>
      <c r="Z84" s="30">
        <v>6481364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121810210</v>
      </c>
      <c r="C5" s="18">
        <v>0</v>
      </c>
      <c r="D5" s="58">
        <v>130946747</v>
      </c>
      <c r="E5" s="59">
        <v>130946747</v>
      </c>
      <c r="F5" s="59">
        <v>25191565</v>
      </c>
      <c r="G5" s="59">
        <v>9620319</v>
      </c>
      <c r="H5" s="59">
        <v>1063665</v>
      </c>
      <c r="I5" s="59">
        <v>35875549</v>
      </c>
      <c r="J5" s="59">
        <v>9778401</v>
      </c>
      <c r="K5" s="59">
        <v>9796998</v>
      </c>
      <c r="L5" s="59">
        <v>9058286</v>
      </c>
      <c r="M5" s="59">
        <v>28633685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64509234</v>
      </c>
      <c r="W5" s="59">
        <v>65473374</v>
      </c>
      <c r="X5" s="59">
        <v>-964140</v>
      </c>
      <c r="Y5" s="60">
        <v>-1.47</v>
      </c>
      <c r="Z5" s="61">
        <v>130946747</v>
      </c>
    </row>
    <row r="6" spans="1:26" ht="13.5">
      <c r="A6" s="57" t="s">
        <v>32</v>
      </c>
      <c r="B6" s="18">
        <v>278311681</v>
      </c>
      <c r="C6" s="18">
        <v>0</v>
      </c>
      <c r="D6" s="58">
        <v>318405291</v>
      </c>
      <c r="E6" s="59">
        <v>318405291</v>
      </c>
      <c r="F6" s="59">
        <v>27970406</v>
      </c>
      <c r="G6" s="59">
        <v>27548709</v>
      </c>
      <c r="H6" s="59">
        <v>28403687</v>
      </c>
      <c r="I6" s="59">
        <v>83922802</v>
      </c>
      <c r="J6" s="59">
        <v>31967829</v>
      </c>
      <c r="K6" s="59">
        <v>29462643</v>
      </c>
      <c r="L6" s="59">
        <v>29842774</v>
      </c>
      <c r="M6" s="59">
        <v>91273246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175196048</v>
      </c>
      <c r="W6" s="59">
        <v>159202644</v>
      </c>
      <c r="X6" s="59">
        <v>15993404</v>
      </c>
      <c r="Y6" s="60">
        <v>10.05</v>
      </c>
      <c r="Z6" s="61">
        <v>318405291</v>
      </c>
    </row>
    <row r="7" spans="1:26" ht="13.5">
      <c r="A7" s="57" t="s">
        <v>33</v>
      </c>
      <c r="B7" s="18">
        <v>12303972</v>
      </c>
      <c r="C7" s="18">
        <v>0</v>
      </c>
      <c r="D7" s="58">
        <v>8841630</v>
      </c>
      <c r="E7" s="59">
        <v>8841630</v>
      </c>
      <c r="F7" s="59">
        <v>405256</v>
      </c>
      <c r="G7" s="59">
        <v>589602</v>
      </c>
      <c r="H7" s="59">
        <v>1335840</v>
      </c>
      <c r="I7" s="59">
        <v>2330698</v>
      </c>
      <c r="J7" s="59">
        <v>0</v>
      </c>
      <c r="K7" s="59">
        <v>831289</v>
      </c>
      <c r="L7" s="59">
        <v>588431</v>
      </c>
      <c r="M7" s="59">
        <v>1419720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3750418</v>
      </c>
      <c r="W7" s="59">
        <v>4420818</v>
      </c>
      <c r="X7" s="59">
        <v>-670400</v>
      </c>
      <c r="Y7" s="60">
        <v>-15.16</v>
      </c>
      <c r="Z7" s="61">
        <v>8841630</v>
      </c>
    </row>
    <row r="8" spans="1:26" ht="13.5">
      <c r="A8" s="57" t="s">
        <v>34</v>
      </c>
      <c r="B8" s="18">
        <v>127603538</v>
      </c>
      <c r="C8" s="18">
        <v>0</v>
      </c>
      <c r="D8" s="58">
        <v>149027995</v>
      </c>
      <c r="E8" s="59">
        <v>125107782</v>
      </c>
      <c r="F8" s="59">
        <v>34813358</v>
      </c>
      <c r="G8" s="59">
        <v>168490</v>
      </c>
      <c r="H8" s="59">
        <v>14776184</v>
      </c>
      <c r="I8" s="59">
        <v>49758032</v>
      </c>
      <c r="J8" s="59">
        <v>7743460</v>
      </c>
      <c r="K8" s="59">
        <v>601629</v>
      </c>
      <c r="L8" s="59">
        <v>54900948</v>
      </c>
      <c r="M8" s="59">
        <v>63246037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113004069</v>
      </c>
      <c r="W8" s="59">
        <v>74514000</v>
      </c>
      <c r="X8" s="59">
        <v>38490069</v>
      </c>
      <c r="Y8" s="60">
        <v>51.65</v>
      </c>
      <c r="Z8" s="61">
        <v>125107782</v>
      </c>
    </row>
    <row r="9" spans="1:26" ht="13.5">
      <c r="A9" s="57" t="s">
        <v>35</v>
      </c>
      <c r="B9" s="18">
        <v>80505886</v>
      </c>
      <c r="C9" s="18">
        <v>0</v>
      </c>
      <c r="D9" s="58">
        <v>55191535</v>
      </c>
      <c r="E9" s="59">
        <v>55191535</v>
      </c>
      <c r="F9" s="59">
        <v>1112766</v>
      </c>
      <c r="G9" s="59">
        <v>1142985</v>
      </c>
      <c r="H9" s="59">
        <v>1951832</v>
      </c>
      <c r="I9" s="59">
        <v>4207583</v>
      </c>
      <c r="J9" s="59">
        <v>1956947</v>
      </c>
      <c r="K9" s="59">
        <v>11839043</v>
      </c>
      <c r="L9" s="59">
        <v>20527441</v>
      </c>
      <c r="M9" s="59">
        <v>34323431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38531014</v>
      </c>
      <c r="W9" s="59">
        <v>27595770</v>
      </c>
      <c r="X9" s="59">
        <v>10935244</v>
      </c>
      <c r="Y9" s="60">
        <v>39.63</v>
      </c>
      <c r="Z9" s="61">
        <v>55191535</v>
      </c>
    </row>
    <row r="10" spans="1:26" ht="25.5">
      <c r="A10" s="62" t="s">
        <v>105</v>
      </c>
      <c r="B10" s="63">
        <f>SUM(B5:B9)</f>
        <v>620535287</v>
      </c>
      <c r="C10" s="63">
        <f>SUM(C5:C9)</f>
        <v>0</v>
      </c>
      <c r="D10" s="64">
        <f aca="true" t="shared" si="0" ref="D10:Z10">SUM(D5:D9)</f>
        <v>662413198</v>
      </c>
      <c r="E10" s="65">
        <f t="shared" si="0"/>
        <v>638492985</v>
      </c>
      <c r="F10" s="65">
        <f t="shared" si="0"/>
        <v>89493351</v>
      </c>
      <c r="G10" s="65">
        <f t="shared" si="0"/>
        <v>39070105</v>
      </c>
      <c r="H10" s="65">
        <f t="shared" si="0"/>
        <v>47531208</v>
      </c>
      <c r="I10" s="65">
        <f t="shared" si="0"/>
        <v>176094664</v>
      </c>
      <c r="J10" s="65">
        <f t="shared" si="0"/>
        <v>51446637</v>
      </c>
      <c r="K10" s="65">
        <f t="shared" si="0"/>
        <v>52531602</v>
      </c>
      <c r="L10" s="65">
        <f t="shared" si="0"/>
        <v>114917880</v>
      </c>
      <c r="M10" s="65">
        <f t="shared" si="0"/>
        <v>218896119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394990783</v>
      </c>
      <c r="W10" s="65">
        <f t="shared" si="0"/>
        <v>331206606</v>
      </c>
      <c r="X10" s="65">
        <f t="shared" si="0"/>
        <v>63784177</v>
      </c>
      <c r="Y10" s="66">
        <f>+IF(W10&lt;&gt;0,(X10/W10)*100,0)</f>
        <v>19.25812343247767</v>
      </c>
      <c r="Z10" s="67">
        <f t="shared" si="0"/>
        <v>638492985</v>
      </c>
    </row>
    <row r="11" spans="1:26" ht="13.5">
      <c r="A11" s="57" t="s">
        <v>36</v>
      </c>
      <c r="B11" s="18">
        <v>197932055</v>
      </c>
      <c r="C11" s="18">
        <v>0</v>
      </c>
      <c r="D11" s="58">
        <v>209540899</v>
      </c>
      <c r="E11" s="59">
        <v>209540899</v>
      </c>
      <c r="F11" s="59">
        <v>15477939</v>
      </c>
      <c r="G11" s="59">
        <v>15455115</v>
      </c>
      <c r="H11" s="59">
        <v>17879317</v>
      </c>
      <c r="I11" s="59">
        <v>48812371</v>
      </c>
      <c r="J11" s="59">
        <v>16520968</v>
      </c>
      <c r="K11" s="59">
        <v>25063497</v>
      </c>
      <c r="L11" s="59">
        <v>17180755</v>
      </c>
      <c r="M11" s="59">
        <v>58765220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107577591</v>
      </c>
      <c r="W11" s="59">
        <v>108545729</v>
      </c>
      <c r="X11" s="59">
        <v>-968138</v>
      </c>
      <c r="Y11" s="60">
        <v>-0.89</v>
      </c>
      <c r="Z11" s="61">
        <v>209540899</v>
      </c>
    </row>
    <row r="12" spans="1:26" ht="13.5">
      <c r="A12" s="57" t="s">
        <v>37</v>
      </c>
      <c r="B12" s="18">
        <v>6038330</v>
      </c>
      <c r="C12" s="18">
        <v>0</v>
      </c>
      <c r="D12" s="58">
        <v>7047000</v>
      </c>
      <c r="E12" s="59">
        <v>7047000</v>
      </c>
      <c r="F12" s="59">
        <v>482441</v>
      </c>
      <c r="G12" s="59">
        <v>450024</v>
      </c>
      <c r="H12" s="59">
        <v>461246</v>
      </c>
      <c r="I12" s="59">
        <v>1393711</v>
      </c>
      <c r="J12" s="59">
        <v>491962</v>
      </c>
      <c r="K12" s="59">
        <v>470877</v>
      </c>
      <c r="L12" s="59">
        <v>468495</v>
      </c>
      <c r="M12" s="59">
        <v>1431334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2825045</v>
      </c>
      <c r="W12" s="59">
        <v>3523500</v>
      </c>
      <c r="X12" s="59">
        <v>-698455</v>
      </c>
      <c r="Y12" s="60">
        <v>-19.82</v>
      </c>
      <c r="Z12" s="61">
        <v>7047000</v>
      </c>
    </row>
    <row r="13" spans="1:26" ht="13.5">
      <c r="A13" s="57" t="s">
        <v>106</v>
      </c>
      <c r="B13" s="18">
        <v>30600210</v>
      </c>
      <c r="C13" s="18">
        <v>0</v>
      </c>
      <c r="D13" s="58">
        <v>29907772</v>
      </c>
      <c r="E13" s="59">
        <v>29907772</v>
      </c>
      <c r="F13" s="59">
        <v>333525</v>
      </c>
      <c r="G13" s="59">
        <v>375702</v>
      </c>
      <c r="H13" s="59">
        <v>6860835</v>
      </c>
      <c r="I13" s="59">
        <v>7570062</v>
      </c>
      <c r="J13" s="59">
        <v>6416223</v>
      </c>
      <c r="K13" s="59">
        <v>1059903</v>
      </c>
      <c r="L13" s="59">
        <v>330585</v>
      </c>
      <c r="M13" s="59">
        <v>7806711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15376773</v>
      </c>
      <c r="W13" s="59">
        <v>14953884</v>
      </c>
      <c r="X13" s="59">
        <v>422889</v>
      </c>
      <c r="Y13" s="60">
        <v>2.83</v>
      </c>
      <c r="Z13" s="61">
        <v>29907772</v>
      </c>
    </row>
    <row r="14" spans="1:26" ht="13.5">
      <c r="A14" s="57" t="s">
        <v>38</v>
      </c>
      <c r="B14" s="18">
        <v>17657832</v>
      </c>
      <c r="C14" s="18">
        <v>0</v>
      </c>
      <c r="D14" s="58">
        <v>17804856</v>
      </c>
      <c r="E14" s="59">
        <v>17804856</v>
      </c>
      <c r="F14" s="59">
        <v>81459</v>
      </c>
      <c r="G14" s="59">
        <v>80847</v>
      </c>
      <c r="H14" s="59">
        <v>75050</v>
      </c>
      <c r="I14" s="59">
        <v>237356</v>
      </c>
      <c r="J14" s="59">
        <v>82113</v>
      </c>
      <c r="K14" s="59">
        <v>465169</v>
      </c>
      <c r="L14" s="59">
        <v>8028383</v>
      </c>
      <c r="M14" s="59">
        <v>8575665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8813021</v>
      </c>
      <c r="W14" s="59">
        <v>9231105</v>
      </c>
      <c r="X14" s="59">
        <v>-418084</v>
      </c>
      <c r="Y14" s="60">
        <v>-4.53</v>
      </c>
      <c r="Z14" s="61">
        <v>17804856</v>
      </c>
    </row>
    <row r="15" spans="1:26" ht="13.5">
      <c r="A15" s="57" t="s">
        <v>39</v>
      </c>
      <c r="B15" s="18">
        <v>128584840</v>
      </c>
      <c r="C15" s="18">
        <v>0</v>
      </c>
      <c r="D15" s="58">
        <v>115260820</v>
      </c>
      <c r="E15" s="59">
        <v>115260820</v>
      </c>
      <c r="F15" s="59">
        <v>2004713</v>
      </c>
      <c r="G15" s="59">
        <v>13392201</v>
      </c>
      <c r="H15" s="59">
        <v>1667796</v>
      </c>
      <c r="I15" s="59">
        <v>17064710</v>
      </c>
      <c r="J15" s="59">
        <v>21596723</v>
      </c>
      <c r="K15" s="59">
        <v>8817127</v>
      </c>
      <c r="L15" s="59">
        <v>8425725</v>
      </c>
      <c r="M15" s="59">
        <v>38839575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55904285</v>
      </c>
      <c r="W15" s="59">
        <v>56992136</v>
      </c>
      <c r="X15" s="59">
        <v>-1087851</v>
      </c>
      <c r="Y15" s="60">
        <v>-1.91</v>
      </c>
      <c r="Z15" s="61">
        <v>115260820</v>
      </c>
    </row>
    <row r="16" spans="1:26" ht="13.5">
      <c r="A16" s="68" t="s">
        <v>40</v>
      </c>
      <c r="B16" s="18">
        <v>5775956</v>
      </c>
      <c r="C16" s="18">
        <v>0</v>
      </c>
      <c r="D16" s="58">
        <v>11500000</v>
      </c>
      <c r="E16" s="59">
        <v>11500000</v>
      </c>
      <c r="F16" s="59">
        <v>2595000</v>
      </c>
      <c r="G16" s="59">
        <v>0</v>
      </c>
      <c r="H16" s="59">
        <v>0</v>
      </c>
      <c r="I16" s="59">
        <v>2595000</v>
      </c>
      <c r="J16" s="59">
        <v>190844</v>
      </c>
      <c r="K16" s="59">
        <v>0</v>
      </c>
      <c r="L16" s="59">
        <v>173600</v>
      </c>
      <c r="M16" s="59">
        <v>364444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2959444</v>
      </c>
      <c r="W16" s="59">
        <v>11500000</v>
      </c>
      <c r="X16" s="59">
        <v>-8540556</v>
      </c>
      <c r="Y16" s="60">
        <v>-74.27</v>
      </c>
      <c r="Z16" s="61">
        <v>11500000</v>
      </c>
    </row>
    <row r="17" spans="1:26" ht="13.5">
      <c r="A17" s="57" t="s">
        <v>41</v>
      </c>
      <c r="B17" s="18">
        <v>222120664</v>
      </c>
      <c r="C17" s="18">
        <v>0</v>
      </c>
      <c r="D17" s="58">
        <v>226503452</v>
      </c>
      <c r="E17" s="59">
        <v>202583239</v>
      </c>
      <c r="F17" s="59">
        <v>14307451</v>
      </c>
      <c r="G17" s="59">
        <v>11388298</v>
      </c>
      <c r="H17" s="59">
        <v>13532733</v>
      </c>
      <c r="I17" s="59">
        <v>39228482</v>
      </c>
      <c r="J17" s="59">
        <v>16696393</v>
      </c>
      <c r="K17" s="59">
        <v>15629358</v>
      </c>
      <c r="L17" s="59">
        <v>23205139</v>
      </c>
      <c r="M17" s="59">
        <v>55530890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94759372</v>
      </c>
      <c r="W17" s="59">
        <v>102752176</v>
      </c>
      <c r="X17" s="59">
        <v>-7992804</v>
      </c>
      <c r="Y17" s="60">
        <v>-7.78</v>
      </c>
      <c r="Z17" s="61">
        <v>202583239</v>
      </c>
    </row>
    <row r="18" spans="1:26" ht="13.5">
      <c r="A18" s="69" t="s">
        <v>42</v>
      </c>
      <c r="B18" s="70">
        <f>SUM(B11:B17)</f>
        <v>608709887</v>
      </c>
      <c r="C18" s="70">
        <f>SUM(C11:C17)</f>
        <v>0</v>
      </c>
      <c r="D18" s="71">
        <f aca="true" t="shared" si="1" ref="D18:Z18">SUM(D11:D17)</f>
        <v>617564799</v>
      </c>
      <c r="E18" s="72">
        <f t="shared" si="1"/>
        <v>593644586</v>
      </c>
      <c r="F18" s="72">
        <f t="shared" si="1"/>
        <v>35282528</v>
      </c>
      <c r="G18" s="72">
        <f t="shared" si="1"/>
        <v>41142187</v>
      </c>
      <c r="H18" s="72">
        <f t="shared" si="1"/>
        <v>40476977</v>
      </c>
      <c r="I18" s="72">
        <f t="shared" si="1"/>
        <v>116901692</v>
      </c>
      <c r="J18" s="72">
        <f t="shared" si="1"/>
        <v>61995226</v>
      </c>
      <c r="K18" s="72">
        <f t="shared" si="1"/>
        <v>51505931</v>
      </c>
      <c r="L18" s="72">
        <f t="shared" si="1"/>
        <v>57812682</v>
      </c>
      <c r="M18" s="72">
        <f t="shared" si="1"/>
        <v>171313839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288215531</v>
      </c>
      <c r="W18" s="72">
        <f t="shared" si="1"/>
        <v>307498530</v>
      </c>
      <c r="X18" s="72">
        <f t="shared" si="1"/>
        <v>-19282999</v>
      </c>
      <c r="Y18" s="66">
        <f>+IF(W18&lt;&gt;0,(X18/W18)*100,0)</f>
        <v>-6.270923961815362</v>
      </c>
      <c r="Z18" s="73">
        <f t="shared" si="1"/>
        <v>593644586</v>
      </c>
    </row>
    <row r="19" spans="1:26" ht="13.5">
      <c r="A19" s="69" t="s">
        <v>43</v>
      </c>
      <c r="B19" s="74">
        <f>+B10-B18</f>
        <v>11825400</v>
      </c>
      <c r="C19" s="74">
        <f>+C10-C18</f>
        <v>0</v>
      </c>
      <c r="D19" s="75">
        <f aca="true" t="shared" si="2" ref="D19:Z19">+D10-D18</f>
        <v>44848399</v>
      </c>
      <c r="E19" s="76">
        <f t="shared" si="2"/>
        <v>44848399</v>
      </c>
      <c r="F19" s="76">
        <f t="shared" si="2"/>
        <v>54210823</v>
      </c>
      <c r="G19" s="76">
        <f t="shared" si="2"/>
        <v>-2072082</v>
      </c>
      <c r="H19" s="76">
        <f t="shared" si="2"/>
        <v>7054231</v>
      </c>
      <c r="I19" s="76">
        <f t="shared" si="2"/>
        <v>59192972</v>
      </c>
      <c r="J19" s="76">
        <f t="shared" si="2"/>
        <v>-10548589</v>
      </c>
      <c r="K19" s="76">
        <f t="shared" si="2"/>
        <v>1025671</v>
      </c>
      <c r="L19" s="76">
        <f t="shared" si="2"/>
        <v>57105198</v>
      </c>
      <c r="M19" s="76">
        <f t="shared" si="2"/>
        <v>47582280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106775252</v>
      </c>
      <c r="W19" s="76">
        <f>IF(E10=E18,0,W10-W18)</f>
        <v>23708076</v>
      </c>
      <c r="X19" s="76">
        <f t="shared" si="2"/>
        <v>83067176</v>
      </c>
      <c r="Y19" s="77">
        <f>+IF(W19&lt;&gt;0,(X19/W19)*100,0)</f>
        <v>350.37501988773784</v>
      </c>
      <c r="Z19" s="78">
        <f t="shared" si="2"/>
        <v>44848399</v>
      </c>
    </row>
    <row r="20" spans="1:26" ht="13.5">
      <c r="A20" s="57" t="s">
        <v>44</v>
      </c>
      <c r="B20" s="18">
        <v>51016721</v>
      </c>
      <c r="C20" s="18">
        <v>0</v>
      </c>
      <c r="D20" s="58">
        <v>38545000</v>
      </c>
      <c r="E20" s="59">
        <v>79162111</v>
      </c>
      <c r="F20" s="59">
        <v>1448065</v>
      </c>
      <c r="G20" s="59">
        <v>0</v>
      </c>
      <c r="H20" s="59">
        <v>5681457</v>
      </c>
      <c r="I20" s="59">
        <v>7129522</v>
      </c>
      <c r="J20" s="59">
        <v>5532771</v>
      </c>
      <c r="K20" s="59">
        <v>1444573</v>
      </c>
      <c r="L20" s="59">
        <v>3676343</v>
      </c>
      <c r="M20" s="59">
        <v>10653687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17783209</v>
      </c>
      <c r="W20" s="59">
        <v>19272500</v>
      </c>
      <c r="X20" s="59">
        <v>-1489291</v>
      </c>
      <c r="Y20" s="60">
        <v>-7.73</v>
      </c>
      <c r="Z20" s="61">
        <v>79162111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62842121</v>
      </c>
      <c r="C22" s="85">
        <f>SUM(C19:C21)</f>
        <v>0</v>
      </c>
      <c r="D22" s="86">
        <f aca="true" t="shared" si="3" ref="D22:Z22">SUM(D19:D21)</f>
        <v>83393399</v>
      </c>
      <c r="E22" s="87">
        <f t="shared" si="3"/>
        <v>124010510</v>
      </c>
      <c r="F22" s="87">
        <f t="shared" si="3"/>
        <v>55658888</v>
      </c>
      <c r="G22" s="87">
        <f t="shared" si="3"/>
        <v>-2072082</v>
      </c>
      <c r="H22" s="87">
        <f t="shared" si="3"/>
        <v>12735688</v>
      </c>
      <c r="I22" s="87">
        <f t="shared" si="3"/>
        <v>66322494</v>
      </c>
      <c r="J22" s="87">
        <f t="shared" si="3"/>
        <v>-5015818</v>
      </c>
      <c r="K22" s="87">
        <f t="shared" si="3"/>
        <v>2470244</v>
      </c>
      <c r="L22" s="87">
        <f t="shared" si="3"/>
        <v>60781541</v>
      </c>
      <c r="M22" s="87">
        <f t="shared" si="3"/>
        <v>58235967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124558461</v>
      </c>
      <c r="W22" s="87">
        <f t="shared" si="3"/>
        <v>42980576</v>
      </c>
      <c r="X22" s="87">
        <f t="shared" si="3"/>
        <v>81577885</v>
      </c>
      <c r="Y22" s="88">
        <f>+IF(W22&lt;&gt;0,(X22/W22)*100,0)</f>
        <v>189.80174905054784</v>
      </c>
      <c r="Z22" s="89">
        <f t="shared" si="3"/>
        <v>124010510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62842121</v>
      </c>
      <c r="C24" s="74">
        <f>SUM(C22:C23)</f>
        <v>0</v>
      </c>
      <c r="D24" s="75">
        <f aca="true" t="shared" si="4" ref="D24:Z24">SUM(D22:D23)</f>
        <v>83393399</v>
      </c>
      <c r="E24" s="76">
        <f t="shared" si="4"/>
        <v>124010510</v>
      </c>
      <c r="F24" s="76">
        <f t="shared" si="4"/>
        <v>55658888</v>
      </c>
      <c r="G24" s="76">
        <f t="shared" si="4"/>
        <v>-2072082</v>
      </c>
      <c r="H24" s="76">
        <f t="shared" si="4"/>
        <v>12735688</v>
      </c>
      <c r="I24" s="76">
        <f t="shared" si="4"/>
        <v>66322494</v>
      </c>
      <c r="J24" s="76">
        <f t="shared" si="4"/>
        <v>-5015818</v>
      </c>
      <c r="K24" s="76">
        <f t="shared" si="4"/>
        <v>2470244</v>
      </c>
      <c r="L24" s="76">
        <f t="shared" si="4"/>
        <v>60781541</v>
      </c>
      <c r="M24" s="76">
        <f t="shared" si="4"/>
        <v>58235967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124558461</v>
      </c>
      <c r="W24" s="76">
        <f t="shared" si="4"/>
        <v>42980576</v>
      </c>
      <c r="X24" s="76">
        <f t="shared" si="4"/>
        <v>81577885</v>
      </c>
      <c r="Y24" s="77">
        <f>+IF(W24&lt;&gt;0,(X24/W24)*100,0)</f>
        <v>189.80174905054784</v>
      </c>
      <c r="Z24" s="78">
        <f t="shared" si="4"/>
        <v>124010510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113154706</v>
      </c>
      <c r="C27" s="21">
        <v>0</v>
      </c>
      <c r="D27" s="98">
        <v>81969182</v>
      </c>
      <c r="E27" s="99">
        <v>122586294</v>
      </c>
      <c r="F27" s="99">
        <v>1486746</v>
      </c>
      <c r="G27" s="99">
        <v>8130940</v>
      </c>
      <c r="H27" s="99">
        <v>3634801</v>
      </c>
      <c r="I27" s="99">
        <v>13252487</v>
      </c>
      <c r="J27" s="99">
        <v>3272293</v>
      </c>
      <c r="K27" s="99">
        <v>13309383</v>
      </c>
      <c r="L27" s="99">
        <v>6091248</v>
      </c>
      <c r="M27" s="99">
        <v>22672924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35925411</v>
      </c>
      <c r="W27" s="99">
        <v>61293147</v>
      </c>
      <c r="X27" s="99">
        <v>-25367736</v>
      </c>
      <c r="Y27" s="100">
        <v>-41.39</v>
      </c>
      <c r="Z27" s="101">
        <v>122586294</v>
      </c>
    </row>
    <row r="28" spans="1:26" ht="13.5">
      <c r="A28" s="102" t="s">
        <v>44</v>
      </c>
      <c r="B28" s="18">
        <v>0</v>
      </c>
      <c r="C28" s="18">
        <v>0</v>
      </c>
      <c r="D28" s="58">
        <v>34913838</v>
      </c>
      <c r="E28" s="59">
        <v>75030286</v>
      </c>
      <c r="F28" s="59">
        <v>1385103</v>
      </c>
      <c r="G28" s="59">
        <v>2438308</v>
      </c>
      <c r="H28" s="59">
        <v>1987686</v>
      </c>
      <c r="I28" s="59">
        <v>5811097</v>
      </c>
      <c r="J28" s="59">
        <v>377405</v>
      </c>
      <c r="K28" s="59">
        <v>1203733</v>
      </c>
      <c r="L28" s="59">
        <v>3293889</v>
      </c>
      <c r="M28" s="59">
        <v>4875027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10686124</v>
      </c>
      <c r="W28" s="59">
        <v>37515143</v>
      </c>
      <c r="X28" s="59">
        <v>-26829019</v>
      </c>
      <c r="Y28" s="60">
        <v>-71.52</v>
      </c>
      <c r="Z28" s="61">
        <v>75030286</v>
      </c>
    </row>
    <row r="29" spans="1:26" ht="13.5">
      <c r="A29" s="57" t="s">
        <v>110</v>
      </c>
      <c r="B29" s="18">
        <v>76507598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34145108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2502000</v>
      </c>
      <c r="C31" s="18">
        <v>0</v>
      </c>
      <c r="D31" s="58">
        <v>47055344</v>
      </c>
      <c r="E31" s="59">
        <v>47556008</v>
      </c>
      <c r="F31" s="59">
        <v>101643</v>
      </c>
      <c r="G31" s="59">
        <v>5692632</v>
      </c>
      <c r="H31" s="59">
        <v>1647116</v>
      </c>
      <c r="I31" s="59">
        <v>7441391</v>
      </c>
      <c r="J31" s="59">
        <v>2894889</v>
      </c>
      <c r="K31" s="59">
        <v>12105650</v>
      </c>
      <c r="L31" s="59">
        <v>2797360</v>
      </c>
      <c r="M31" s="59">
        <v>17797899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25239290</v>
      </c>
      <c r="W31" s="59">
        <v>23778004</v>
      </c>
      <c r="X31" s="59">
        <v>1461286</v>
      </c>
      <c r="Y31" s="60">
        <v>6.15</v>
      </c>
      <c r="Z31" s="61">
        <v>47556008</v>
      </c>
    </row>
    <row r="32" spans="1:26" ht="13.5">
      <c r="A32" s="69" t="s">
        <v>50</v>
      </c>
      <c r="B32" s="21">
        <f>SUM(B28:B31)</f>
        <v>113154706</v>
      </c>
      <c r="C32" s="21">
        <f>SUM(C28:C31)</f>
        <v>0</v>
      </c>
      <c r="D32" s="98">
        <f aca="true" t="shared" si="5" ref="D32:Z32">SUM(D28:D31)</f>
        <v>81969182</v>
      </c>
      <c r="E32" s="99">
        <f t="shared" si="5"/>
        <v>122586294</v>
      </c>
      <c r="F32" s="99">
        <f t="shared" si="5"/>
        <v>1486746</v>
      </c>
      <c r="G32" s="99">
        <f t="shared" si="5"/>
        <v>8130940</v>
      </c>
      <c r="H32" s="99">
        <f t="shared" si="5"/>
        <v>3634802</v>
      </c>
      <c r="I32" s="99">
        <f t="shared" si="5"/>
        <v>13252488</v>
      </c>
      <c r="J32" s="99">
        <f t="shared" si="5"/>
        <v>3272294</v>
      </c>
      <c r="K32" s="99">
        <f t="shared" si="5"/>
        <v>13309383</v>
      </c>
      <c r="L32" s="99">
        <f t="shared" si="5"/>
        <v>6091249</v>
      </c>
      <c r="M32" s="99">
        <f t="shared" si="5"/>
        <v>22672926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35925414</v>
      </c>
      <c r="W32" s="99">
        <f t="shared" si="5"/>
        <v>61293147</v>
      </c>
      <c r="X32" s="99">
        <f t="shared" si="5"/>
        <v>-25367733</v>
      </c>
      <c r="Y32" s="100">
        <f>+IF(W32&lt;&gt;0,(X32/W32)*100,0)</f>
        <v>-41.38755185795893</v>
      </c>
      <c r="Z32" s="101">
        <f t="shared" si="5"/>
        <v>122586294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220436538</v>
      </c>
      <c r="C35" s="18">
        <v>0</v>
      </c>
      <c r="D35" s="58">
        <v>194245691</v>
      </c>
      <c r="E35" s="59">
        <v>194245691</v>
      </c>
      <c r="F35" s="59">
        <v>288053876</v>
      </c>
      <c r="G35" s="59">
        <v>234013293</v>
      </c>
      <c r="H35" s="59">
        <v>251532881</v>
      </c>
      <c r="I35" s="59">
        <v>251532881</v>
      </c>
      <c r="J35" s="59">
        <v>246662287</v>
      </c>
      <c r="K35" s="59">
        <v>244170135</v>
      </c>
      <c r="L35" s="59">
        <v>283483344</v>
      </c>
      <c r="M35" s="59">
        <v>283483344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283483344</v>
      </c>
      <c r="W35" s="59">
        <v>97122846</v>
      </c>
      <c r="X35" s="59">
        <v>186360498</v>
      </c>
      <c r="Y35" s="60">
        <v>191.88</v>
      </c>
      <c r="Z35" s="61">
        <v>194245691</v>
      </c>
    </row>
    <row r="36" spans="1:26" ht="13.5">
      <c r="A36" s="57" t="s">
        <v>53</v>
      </c>
      <c r="B36" s="18">
        <v>1089758702</v>
      </c>
      <c r="C36" s="18">
        <v>0</v>
      </c>
      <c r="D36" s="58">
        <v>1148986690</v>
      </c>
      <c r="E36" s="59">
        <v>1148986690</v>
      </c>
      <c r="F36" s="59">
        <v>1099948252</v>
      </c>
      <c r="G36" s="59">
        <v>1128202322</v>
      </c>
      <c r="H36" s="59">
        <v>1131837126</v>
      </c>
      <c r="I36" s="59">
        <v>1131837126</v>
      </c>
      <c r="J36" s="59">
        <v>1128786960</v>
      </c>
      <c r="K36" s="59">
        <v>1116320765</v>
      </c>
      <c r="L36" s="59">
        <v>1122412015</v>
      </c>
      <c r="M36" s="59">
        <v>1122412015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1122412015</v>
      </c>
      <c r="W36" s="59">
        <v>574493345</v>
      </c>
      <c r="X36" s="59">
        <v>547918670</v>
      </c>
      <c r="Y36" s="60">
        <v>95.37</v>
      </c>
      <c r="Z36" s="61">
        <v>1148986690</v>
      </c>
    </row>
    <row r="37" spans="1:26" ht="13.5">
      <c r="A37" s="57" t="s">
        <v>54</v>
      </c>
      <c r="B37" s="18">
        <v>131755099</v>
      </c>
      <c r="C37" s="18">
        <v>0</v>
      </c>
      <c r="D37" s="58">
        <v>69358593</v>
      </c>
      <c r="E37" s="59">
        <v>69358593</v>
      </c>
      <c r="F37" s="59">
        <v>155402983</v>
      </c>
      <c r="G37" s="59">
        <v>124144026</v>
      </c>
      <c r="H37" s="59">
        <v>64363066</v>
      </c>
      <c r="I37" s="59">
        <v>64363066</v>
      </c>
      <c r="J37" s="59">
        <v>167552025</v>
      </c>
      <c r="K37" s="59">
        <v>121609035</v>
      </c>
      <c r="L37" s="59">
        <v>123391067</v>
      </c>
      <c r="M37" s="59">
        <v>123391067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123391067</v>
      </c>
      <c r="W37" s="59">
        <v>34679297</v>
      </c>
      <c r="X37" s="59">
        <v>88711770</v>
      </c>
      <c r="Y37" s="60">
        <v>255.81</v>
      </c>
      <c r="Z37" s="61">
        <v>69358593</v>
      </c>
    </row>
    <row r="38" spans="1:26" ht="13.5">
      <c r="A38" s="57" t="s">
        <v>55</v>
      </c>
      <c r="B38" s="18">
        <v>264863620</v>
      </c>
      <c r="C38" s="18">
        <v>0</v>
      </c>
      <c r="D38" s="58">
        <v>234935935</v>
      </c>
      <c r="E38" s="59">
        <v>234935935</v>
      </c>
      <c r="F38" s="59">
        <v>261369798</v>
      </c>
      <c r="G38" s="59">
        <v>240526465</v>
      </c>
      <c r="H38" s="59">
        <v>240526465</v>
      </c>
      <c r="I38" s="59">
        <v>240526465</v>
      </c>
      <c r="J38" s="59">
        <v>240377191</v>
      </c>
      <c r="K38" s="59">
        <v>239309172</v>
      </c>
      <c r="L38" s="59">
        <v>231224241</v>
      </c>
      <c r="M38" s="59">
        <v>231224241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231224241</v>
      </c>
      <c r="W38" s="59">
        <v>117467968</v>
      </c>
      <c r="X38" s="59">
        <v>113756273</v>
      </c>
      <c r="Y38" s="60">
        <v>96.84</v>
      </c>
      <c r="Z38" s="61">
        <v>234935935</v>
      </c>
    </row>
    <row r="39" spans="1:26" ht="13.5">
      <c r="A39" s="57" t="s">
        <v>56</v>
      </c>
      <c r="B39" s="18">
        <v>913576520</v>
      </c>
      <c r="C39" s="18">
        <v>0</v>
      </c>
      <c r="D39" s="58">
        <v>1038937853</v>
      </c>
      <c r="E39" s="59">
        <v>1038937853</v>
      </c>
      <c r="F39" s="59">
        <v>971229347</v>
      </c>
      <c r="G39" s="59">
        <v>997545124</v>
      </c>
      <c r="H39" s="59">
        <v>1078480476</v>
      </c>
      <c r="I39" s="59">
        <v>1078480476</v>
      </c>
      <c r="J39" s="59">
        <v>967520030</v>
      </c>
      <c r="K39" s="59">
        <v>999572693</v>
      </c>
      <c r="L39" s="59">
        <v>1051280051</v>
      </c>
      <c r="M39" s="59">
        <v>1051280051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1051280051</v>
      </c>
      <c r="W39" s="59">
        <v>519468927</v>
      </c>
      <c r="X39" s="59">
        <v>531811124</v>
      </c>
      <c r="Y39" s="60">
        <v>102.38</v>
      </c>
      <c r="Z39" s="61">
        <v>1038937853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114152818</v>
      </c>
      <c r="C42" s="18">
        <v>0</v>
      </c>
      <c r="D42" s="58">
        <v>105291781</v>
      </c>
      <c r="E42" s="59">
        <v>110843212</v>
      </c>
      <c r="F42" s="59">
        <v>12085078</v>
      </c>
      <c r="G42" s="59">
        <v>-304325</v>
      </c>
      <c r="H42" s="59">
        <v>3079397</v>
      </c>
      <c r="I42" s="59">
        <v>14860150</v>
      </c>
      <c r="J42" s="59">
        <v>-5979669</v>
      </c>
      <c r="K42" s="59">
        <v>16602776</v>
      </c>
      <c r="L42" s="59">
        <v>33148774</v>
      </c>
      <c r="M42" s="59">
        <v>43771881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58632031</v>
      </c>
      <c r="W42" s="59">
        <v>12748479</v>
      </c>
      <c r="X42" s="59">
        <v>45883552</v>
      </c>
      <c r="Y42" s="60">
        <v>359.91</v>
      </c>
      <c r="Z42" s="61">
        <v>110843212</v>
      </c>
    </row>
    <row r="43" spans="1:26" ht="13.5">
      <c r="A43" s="57" t="s">
        <v>59</v>
      </c>
      <c r="B43" s="18">
        <v>-113809364</v>
      </c>
      <c r="C43" s="18">
        <v>0</v>
      </c>
      <c r="D43" s="58">
        <v>-66339781</v>
      </c>
      <c r="E43" s="59">
        <v>-122456236</v>
      </c>
      <c r="F43" s="59">
        <v>4618619</v>
      </c>
      <c r="G43" s="59">
        <v>-8130938</v>
      </c>
      <c r="H43" s="59">
        <v>-3634803</v>
      </c>
      <c r="I43" s="59">
        <v>-7147122</v>
      </c>
      <c r="J43" s="59">
        <v>-9999719</v>
      </c>
      <c r="K43" s="59">
        <v>-13392649</v>
      </c>
      <c r="L43" s="59">
        <v>-6091250</v>
      </c>
      <c r="M43" s="59">
        <v>-29483618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-36630740</v>
      </c>
      <c r="W43" s="59">
        <v>-48863132</v>
      </c>
      <c r="X43" s="59">
        <v>12232392</v>
      </c>
      <c r="Y43" s="60">
        <v>-25.03</v>
      </c>
      <c r="Z43" s="61">
        <v>-122456236</v>
      </c>
    </row>
    <row r="44" spans="1:26" ht="13.5">
      <c r="A44" s="57" t="s">
        <v>60</v>
      </c>
      <c r="B44" s="18">
        <v>14414418</v>
      </c>
      <c r="C44" s="18">
        <v>0</v>
      </c>
      <c r="D44" s="58">
        <v>-18870773</v>
      </c>
      <c r="E44" s="59">
        <v>-18870773</v>
      </c>
      <c r="F44" s="59">
        <v>-61148</v>
      </c>
      <c r="G44" s="59">
        <v>-61761</v>
      </c>
      <c r="H44" s="59">
        <v>-61761</v>
      </c>
      <c r="I44" s="59">
        <v>-184670</v>
      </c>
      <c r="J44" s="59">
        <v>-60492</v>
      </c>
      <c r="K44" s="59">
        <v>-1073815</v>
      </c>
      <c r="L44" s="59">
        <v>-16113317</v>
      </c>
      <c r="M44" s="59">
        <v>-17247624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-17432294</v>
      </c>
      <c r="W44" s="59">
        <v>-9277287</v>
      </c>
      <c r="X44" s="59">
        <v>-8155007</v>
      </c>
      <c r="Y44" s="60">
        <v>87.9</v>
      </c>
      <c r="Z44" s="61">
        <v>-18870773</v>
      </c>
    </row>
    <row r="45" spans="1:26" ht="13.5">
      <c r="A45" s="69" t="s">
        <v>61</v>
      </c>
      <c r="B45" s="21">
        <v>140813191</v>
      </c>
      <c r="C45" s="21">
        <v>0</v>
      </c>
      <c r="D45" s="98">
        <v>199933576</v>
      </c>
      <c r="E45" s="99">
        <v>97624202</v>
      </c>
      <c r="F45" s="99">
        <v>153639612</v>
      </c>
      <c r="G45" s="99">
        <v>145142588</v>
      </c>
      <c r="H45" s="99">
        <v>144525421</v>
      </c>
      <c r="I45" s="99">
        <v>144525421</v>
      </c>
      <c r="J45" s="99">
        <v>128485541</v>
      </c>
      <c r="K45" s="99">
        <v>130621853</v>
      </c>
      <c r="L45" s="99">
        <v>141566060</v>
      </c>
      <c r="M45" s="99">
        <v>141566060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141566060</v>
      </c>
      <c r="W45" s="99">
        <v>82716059</v>
      </c>
      <c r="X45" s="99">
        <v>58850001</v>
      </c>
      <c r="Y45" s="100">
        <v>71.15</v>
      </c>
      <c r="Z45" s="101">
        <v>97624202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33370323</v>
      </c>
      <c r="C49" s="51">
        <v>0</v>
      </c>
      <c r="D49" s="128">
        <v>13584335</v>
      </c>
      <c r="E49" s="53">
        <v>12143610</v>
      </c>
      <c r="F49" s="53">
        <v>0</v>
      </c>
      <c r="G49" s="53">
        <v>0</v>
      </c>
      <c r="H49" s="53">
        <v>0</v>
      </c>
      <c r="I49" s="53">
        <v>11121006</v>
      </c>
      <c r="J49" s="53">
        <v>0</v>
      </c>
      <c r="K49" s="53">
        <v>0</v>
      </c>
      <c r="L49" s="53">
        <v>0</v>
      </c>
      <c r="M49" s="53">
        <v>128251162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198470436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2433599</v>
      </c>
      <c r="C51" s="51">
        <v>0</v>
      </c>
      <c r="D51" s="128">
        <v>4336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2437935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78.73833556074602</v>
      </c>
      <c r="C58" s="5">
        <f>IF(C67=0,0,+(C76/C67)*100)</f>
        <v>0</v>
      </c>
      <c r="D58" s="6">
        <f aca="true" t="shared" si="6" ref="D58:Z58">IF(D67=0,0,+(D76/D67)*100)</f>
        <v>93.01720375758703</v>
      </c>
      <c r="E58" s="7">
        <f t="shared" si="6"/>
        <v>93.0172019993678</v>
      </c>
      <c r="F58" s="7">
        <f t="shared" si="6"/>
        <v>56.9351554984315</v>
      </c>
      <c r="G58" s="7">
        <f t="shared" si="6"/>
        <v>85.31364280932358</v>
      </c>
      <c r="H58" s="7">
        <f t="shared" si="6"/>
        <v>110.24113350021874</v>
      </c>
      <c r="I58" s="7">
        <f t="shared" si="6"/>
        <v>78.94047846763578</v>
      </c>
      <c r="J58" s="7">
        <f t="shared" si="6"/>
        <v>90.78056570688601</v>
      </c>
      <c r="K58" s="7">
        <f t="shared" si="6"/>
        <v>100.45030712562483</v>
      </c>
      <c r="L58" s="7">
        <f t="shared" si="6"/>
        <v>90.39590873833507</v>
      </c>
      <c r="M58" s="7">
        <f t="shared" si="6"/>
        <v>93.82046299561996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86.39633388338825</v>
      </c>
      <c r="W58" s="7">
        <f t="shared" si="6"/>
        <v>91.98460281686417</v>
      </c>
      <c r="X58" s="7">
        <f t="shared" si="6"/>
        <v>0</v>
      </c>
      <c r="Y58" s="7">
        <f t="shared" si="6"/>
        <v>0</v>
      </c>
      <c r="Z58" s="8">
        <f t="shared" si="6"/>
        <v>93.0172019993678</v>
      </c>
    </row>
    <row r="59" spans="1:26" ht="13.5">
      <c r="A59" s="36" t="s">
        <v>31</v>
      </c>
      <c r="B59" s="9">
        <f aca="true" t="shared" si="7" ref="B59:Z66">IF(B68=0,0,+(B77/B68)*100)</f>
        <v>78.31384906076428</v>
      </c>
      <c r="C59" s="9">
        <f t="shared" si="7"/>
        <v>0</v>
      </c>
      <c r="D59" s="2">
        <f t="shared" si="7"/>
        <v>93.01720187061997</v>
      </c>
      <c r="E59" s="10">
        <f t="shared" si="7"/>
        <v>93.01720187061997</v>
      </c>
      <c r="F59" s="10">
        <f t="shared" si="7"/>
        <v>34.984944181625366</v>
      </c>
      <c r="G59" s="10">
        <f t="shared" si="7"/>
        <v>106.0543356543795</v>
      </c>
      <c r="H59" s="10">
        <f t="shared" si="7"/>
        <v>1344.3842775749704</v>
      </c>
      <c r="I59" s="10">
        <f t="shared" si="7"/>
        <v>86.00183530394429</v>
      </c>
      <c r="J59" s="10">
        <f t="shared" si="7"/>
        <v>145.92380207272046</v>
      </c>
      <c r="K59" s="10">
        <f t="shared" si="7"/>
        <v>160.36020490202642</v>
      </c>
      <c r="L59" s="10">
        <f t="shared" si="7"/>
        <v>117.07510694279391</v>
      </c>
      <c r="M59" s="10">
        <f t="shared" si="7"/>
        <v>141.75341398071197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110.63214546538104</v>
      </c>
      <c r="W59" s="10">
        <f t="shared" si="7"/>
        <v>106.59300985466244</v>
      </c>
      <c r="X59" s="10">
        <f t="shared" si="7"/>
        <v>0</v>
      </c>
      <c r="Y59" s="10">
        <f t="shared" si="7"/>
        <v>0</v>
      </c>
      <c r="Z59" s="11">
        <f t="shared" si="7"/>
        <v>93.01720187061997</v>
      </c>
    </row>
    <row r="60" spans="1:26" ht="13.5">
      <c r="A60" s="37" t="s">
        <v>32</v>
      </c>
      <c r="B60" s="12">
        <f t="shared" si="7"/>
        <v>78.31384878164708</v>
      </c>
      <c r="C60" s="12">
        <f t="shared" si="7"/>
        <v>0</v>
      </c>
      <c r="D60" s="3">
        <f t="shared" si="7"/>
        <v>93.01720429011338</v>
      </c>
      <c r="E60" s="13">
        <f t="shared" si="7"/>
        <v>93.01720303385285</v>
      </c>
      <c r="F60" s="13">
        <f t="shared" si="7"/>
        <v>75.68885128088596</v>
      </c>
      <c r="G60" s="13">
        <f t="shared" si="7"/>
        <v>80.18188438521747</v>
      </c>
      <c r="H60" s="13">
        <f t="shared" si="7"/>
        <v>72.26881848120634</v>
      </c>
      <c r="I60" s="13">
        <f t="shared" si="7"/>
        <v>76.00623487285374</v>
      </c>
      <c r="J60" s="13">
        <f t="shared" si="7"/>
        <v>73.36642097278487</v>
      </c>
      <c r="K60" s="13">
        <f t="shared" si="7"/>
        <v>78.5127016608795</v>
      </c>
      <c r="L60" s="13">
        <f t="shared" si="7"/>
        <v>81.43904115616061</v>
      </c>
      <c r="M60" s="13">
        <f t="shared" si="7"/>
        <v>77.66705043008989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76.87148285445343</v>
      </c>
      <c r="W60" s="13">
        <f t="shared" si="7"/>
        <v>84.83094413934482</v>
      </c>
      <c r="X60" s="13">
        <f t="shared" si="7"/>
        <v>0</v>
      </c>
      <c r="Y60" s="13">
        <f t="shared" si="7"/>
        <v>0</v>
      </c>
      <c r="Z60" s="14">
        <f t="shared" si="7"/>
        <v>93.01720303385285</v>
      </c>
    </row>
    <row r="61" spans="1:26" ht="13.5">
      <c r="A61" s="38" t="s">
        <v>113</v>
      </c>
      <c r="B61" s="12">
        <f t="shared" si="7"/>
        <v>65.93636449397945</v>
      </c>
      <c r="C61" s="12">
        <f t="shared" si="7"/>
        <v>0</v>
      </c>
      <c r="D61" s="3">
        <f t="shared" si="7"/>
        <v>93.0171995785149</v>
      </c>
      <c r="E61" s="13">
        <f t="shared" si="7"/>
        <v>93.01720078446702</v>
      </c>
      <c r="F61" s="13">
        <f t="shared" si="7"/>
        <v>89.40459741504947</v>
      </c>
      <c r="G61" s="13">
        <f t="shared" si="7"/>
        <v>117.56485340008523</v>
      </c>
      <c r="H61" s="13">
        <f t="shared" si="7"/>
        <v>81.24735030172243</v>
      </c>
      <c r="I61" s="13">
        <f t="shared" si="7"/>
        <v>94.75185459073869</v>
      </c>
      <c r="J61" s="13">
        <f t="shared" si="7"/>
        <v>80.43187462643209</v>
      </c>
      <c r="K61" s="13">
        <f t="shared" si="7"/>
        <v>90.77698492124625</v>
      </c>
      <c r="L61" s="13">
        <f t="shared" si="7"/>
        <v>100.68074032598923</v>
      </c>
      <c r="M61" s="13">
        <f t="shared" si="7"/>
        <v>89.93033449897574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92.1149551281179</v>
      </c>
      <c r="W61" s="13">
        <f t="shared" si="7"/>
        <v>81.91456205717289</v>
      </c>
      <c r="X61" s="13">
        <f t="shared" si="7"/>
        <v>0</v>
      </c>
      <c r="Y61" s="13">
        <f t="shared" si="7"/>
        <v>0</v>
      </c>
      <c r="Z61" s="14">
        <f t="shared" si="7"/>
        <v>93.01720078446702</v>
      </c>
    </row>
    <row r="62" spans="1:26" ht="13.5">
      <c r="A62" s="38" t="s">
        <v>114</v>
      </c>
      <c r="B62" s="12">
        <f t="shared" si="7"/>
        <v>76.2097902679372</v>
      </c>
      <c r="C62" s="12">
        <f t="shared" si="7"/>
        <v>0</v>
      </c>
      <c r="D62" s="3">
        <f t="shared" si="7"/>
        <v>93.01720920818177</v>
      </c>
      <c r="E62" s="13">
        <f t="shared" si="7"/>
        <v>93.01720625868488</v>
      </c>
      <c r="F62" s="13">
        <f t="shared" si="7"/>
        <v>78.51894318989004</v>
      </c>
      <c r="G62" s="13">
        <f t="shared" si="7"/>
        <v>59.81835537437708</v>
      </c>
      <c r="H62" s="13">
        <f t="shared" si="7"/>
        <v>66.47950494715025</v>
      </c>
      <c r="I62" s="13">
        <f t="shared" si="7"/>
        <v>67.5055782245478</v>
      </c>
      <c r="J62" s="13">
        <f t="shared" si="7"/>
        <v>65.67899198963929</v>
      </c>
      <c r="K62" s="13">
        <f t="shared" si="7"/>
        <v>67.30272824397122</v>
      </c>
      <c r="L62" s="13">
        <f t="shared" si="7"/>
        <v>65.1590297502072</v>
      </c>
      <c r="M62" s="13">
        <f t="shared" si="7"/>
        <v>65.99333040353643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66.72633048098596</v>
      </c>
      <c r="W62" s="13">
        <f t="shared" si="7"/>
        <v>78.42866491077211</v>
      </c>
      <c r="X62" s="13">
        <f t="shared" si="7"/>
        <v>0</v>
      </c>
      <c r="Y62" s="13">
        <f t="shared" si="7"/>
        <v>0</v>
      </c>
      <c r="Z62" s="14">
        <f t="shared" si="7"/>
        <v>93.01720625868488</v>
      </c>
    </row>
    <row r="63" spans="1:26" ht="13.5">
      <c r="A63" s="38" t="s">
        <v>115</v>
      </c>
      <c r="B63" s="12">
        <f t="shared" si="7"/>
        <v>103.7643259002256</v>
      </c>
      <c r="C63" s="12">
        <f t="shared" si="7"/>
        <v>0</v>
      </c>
      <c r="D63" s="3">
        <f t="shared" si="7"/>
        <v>93.01720937709682</v>
      </c>
      <c r="E63" s="13">
        <f t="shared" si="7"/>
        <v>93.01720562544774</v>
      </c>
      <c r="F63" s="13">
        <f t="shared" si="7"/>
        <v>57.818752059546405</v>
      </c>
      <c r="G63" s="13">
        <f t="shared" si="7"/>
        <v>57.20566893463385</v>
      </c>
      <c r="H63" s="13">
        <f t="shared" si="7"/>
        <v>66.08587821063031</v>
      </c>
      <c r="I63" s="13">
        <f t="shared" si="7"/>
        <v>60.332828081561864</v>
      </c>
      <c r="J63" s="13">
        <f t="shared" si="7"/>
        <v>67.62524695967099</v>
      </c>
      <c r="K63" s="13">
        <f t="shared" si="7"/>
        <v>70.22379835157963</v>
      </c>
      <c r="L63" s="13">
        <f t="shared" si="7"/>
        <v>69.09212381109192</v>
      </c>
      <c r="M63" s="13">
        <f t="shared" si="7"/>
        <v>68.99138783953374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64.5994244071579</v>
      </c>
      <c r="W63" s="13">
        <f t="shared" si="7"/>
        <v>95.00714801673206</v>
      </c>
      <c r="X63" s="13">
        <f t="shared" si="7"/>
        <v>0</v>
      </c>
      <c r="Y63" s="13">
        <f t="shared" si="7"/>
        <v>0</v>
      </c>
      <c r="Z63" s="14">
        <f t="shared" si="7"/>
        <v>93.01720562544774</v>
      </c>
    </row>
    <row r="64" spans="1:26" ht="13.5">
      <c r="A64" s="38" t="s">
        <v>116</v>
      </c>
      <c r="B64" s="12">
        <f t="shared" si="7"/>
        <v>98.79557005367917</v>
      </c>
      <c r="C64" s="12">
        <f t="shared" si="7"/>
        <v>0</v>
      </c>
      <c r="D64" s="3">
        <f t="shared" si="7"/>
        <v>93.01720991037733</v>
      </c>
      <c r="E64" s="13">
        <f t="shared" si="7"/>
        <v>93.01720354969389</v>
      </c>
      <c r="F64" s="13">
        <f t="shared" si="7"/>
        <v>60.62130027981168</v>
      </c>
      <c r="G64" s="13">
        <f t="shared" si="7"/>
        <v>65.18385438948971</v>
      </c>
      <c r="H64" s="13">
        <f t="shared" si="7"/>
        <v>65.08319144613537</v>
      </c>
      <c r="I64" s="13">
        <f t="shared" si="7"/>
        <v>63.60737011168558</v>
      </c>
      <c r="J64" s="13">
        <f t="shared" si="7"/>
        <v>68.70666847115176</v>
      </c>
      <c r="K64" s="13">
        <f t="shared" si="7"/>
        <v>70.363420267732</v>
      </c>
      <c r="L64" s="13">
        <f t="shared" si="7"/>
        <v>71.5449287071831</v>
      </c>
      <c r="M64" s="13">
        <f t="shared" si="7"/>
        <v>70.20422330155245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66.88684189764875</v>
      </c>
      <c r="W64" s="13">
        <f t="shared" si="7"/>
        <v>96.76674313481763</v>
      </c>
      <c r="X64" s="13">
        <f t="shared" si="7"/>
        <v>0</v>
      </c>
      <c r="Y64" s="13">
        <f t="shared" si="7"/>
        <v>0</v>
      </c>
      <c r="Z64" s="14">
        <f t="shared" si="7"/>
        <v>93.01720354969389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100.00001251817795</v>
      </c>
      <c r="C66" s="15">
        <f t="shared" si="7"/>
        <v>0</v>
      </c>
      <c r="D66" s="4">
        <f t="shared" si="7"/>
        <v>93.01721747103538</v>
      </c>
      <c r="E66" s="16">
        <f t="shared" si="7"/>
        <v>93.0171467220584</v>
      </c>
      <c r="F66" s="16">
        <f t="shared" si="7"/>
        <v>100.00017600149249</v>
      </c>
      <c r="G66" s="16">
        <f t="shared" si="7"/>
        <v>0</v>
      </c>
      <c r="H66" s="16">
        <f t="shared" si="7"/>
        <v>127.73889604867608</v>
      </c>
      <c r="I66" s="16">
        <f t="shared" si="7"/>
        <v>77.34237837500909</v>
      </c>
      <c r="J66" s="16">
        <f t="shared" si="7"/>
        <v>132.2809343870881</v>
      </c>
      <c r="K66" s="16">
        <f t="shared" si="7"/>
        <v>192.56776936900454</v>
      </c>
      <c r="L66" s="16">
        <f t="shared" si="7"/>
        <v>124.52624259737239</v>
      </c>
      <c r="M66" s="16">
        <f t="shared" si="7"/>
        <v>148.73849873514072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117.37127665036884</v>
      </c>
      <c r="W66" s="16">
        <f t="shared" si="7"/>
        <v>156.514676531911</v>
      </c>
      <c r="X66" s="16">
        <f t="shared" si="7"/>
        <v>0</v>
      </c>
      <c r="Y66" s="16">
        <f t="shared" si="7"/>
        <v>0</v>
      </c>
      <c r="Z66" s="17">
        <f t="shared" si="7"/>
        <v>93.0171467220584</v>
      </c>
    </row>
    <row r="67" spans="1:26" ht="13.5" hidden="1">
      <c r="A67" s="40" t="s">
        <v>119</v>
      </c>
      <c r="B67" s="23">
        <v>408110274</v>
      </c>
      <c r="C67" s="23"/>
      <c r="D67" s="24">
        <v>455005830</v>
      </c>
      <c r="E67" s="25">
        <v>455005830</v>
      </c>
      <c r="F67" s="25">
        <v>53550508</v>
      </c>
      <c r="G67" s="25">
        <v>37617824</v>
      </c>
      <c r="H67" s="25">
        <v>29988243</v>
      </c>
      <c r="I67" s="25">
        <v>121156575</v>
      </c>
      <c r="J67" s="25">
        <v>42245694</v>
      </c>
      <c r="K67" s="25">
        <v>39826374</v>
      </c>
      <c r="L67" s="25">
        <v>39602258</v>
      </c>
      <c r="M67" s="25">
        <v>121674326</v>
      </c>
      <c r="N67" s="25"/>
      <c r="O67" s="25"/>
      <c r="P67" s="25"/>
      <c r="Q67" s="25"/>
      <c r="R67" s="25"/>
      <c r="S67" s="25"/>
      <c r="T67" s="25"/>
      <c r="U67" s="25"/>
      <c r="V67" s="25">
        <v>242830901</v>
      </c>
      <c r="W67" s="25">
        <v>227502912</v>
      </c>
      <c r="X67" s="25"/>
      <c r="Y67" s="24"/>
      <c r="Z67" s="26">
        <v>455005830</v>
      </c>
    </row>
    <row r="68" spans="1:26" ht="13.5" hidden="1">
      <c r="A68" s="36" t="s">
        <v>31</v>
      </c>
      <c r="B68" s="18">
        <v>121810210</v>
      </c>
      <c r="C68" s="18"/>
      <c r="D68" s="19">
        <v>130946747</v>
      </c>
      <c r="E68" s="20">
        <v>130946747</v>
      </c>
      <c r="F68" s="20">
        <v>25011925</v>
      </c>
      <c r="G68" s="20">
        <v>9432959</v>
      </c>
      <c r="H68" s="20">
        <v>863709</v>
      </c>
      <c r="I68" s="20">
        <v>35308593</v>
      </c>
      <c r="J68" s="20">
        <v>9540312</v>
      </c>
      <c r="K68" s="20">
        <v>9573551</v>
      </c>
      <c r="L68" s="20">
        <v>8830422</v>
      </c>
      <c r="M68" s="20">
        <v>27944285</v>
      </c>
      <c r="N68" s="20"/>
      <c r="O68" s="20"/>
      <c r="P68" s="20"/>
      <c r="Q68" s="20"/>
      <c r="R68" s="20"/>
      <c r="S68" s="20"/>
      <c r="T68" s="20"/>
      <c r="U68" s="20"/>
      <c r="V68" s="20">
        <v>63252878</v>
      </c>
      <c r="W68" s="20">
        <v>65473374</v>
      </c>
      <c r="X68" s="20"/>
      <c r="Y68" s="19"/>
      <c r="Z68" s="22">
        <v>130946747</v>
      </c>
    </row>
    <row r="69" spans="1:26" ht="13.5" hidden="1">
      <c r="A69" s="37" t="s">
        <v>32</v>
      </c>
      <c r="B69" s="18">
        <v>278311681</v>
      </c>
      <c r="C69" s="18"/>
      <c r="D69" s="19">
        <v>318405291</v>
      </c>
      <c r="E69" s="20">
        <v>318405291</v>
      </c>
      <c r="F69" s="20">
        <v>27970406</v>
      </c>
      <c r="G69" s="20">
        <v>27548709</v>
      </c>
      <c r="H69" s="20">
        <v>28403687</v>
      </c>
      <c r="I69" s="20">
        <v>83922802</v>
      </c>
      <c r="J69" s="20">
        <v>31967829</v>
      </c>
      <c r="K69" s="20">
        <v>29462643</v>
      </c>
      <c r="L69" s="20">
        <v>29842774</v>
      </c>
      <c r="M69" s="20">
        <v>91273246</v>
      </c>
      <c r="N69" s="20"/>
      <c r="O69" s="20"/>
      <c r="P69" s="20"/>
      <c r="Q69" s="20"/>
      <c r="R69" s="20"/>
      <c r="S69" s="20"/>
      <c r="T69" s="20"/>
      <c r="U69" s="20"/>
      <c r="V69" s="20">
        <v>175196048</v>
      </c>
      <c r="W69" s="20">
        <v>159202644</v>
      </c>
      <c r="X69" s="20"/>
      <c r="Y69" s="19"/>
      <c r="Z69" s="22">
        <v>318405291</v>
      </c>
    </row>
    <row r="70" spans="1:26" ht="13.5" hidden="1">
      <c r="A70" s="38" t="s">
        <v>113</v>
      </c>
      <c r="B70" s="18">
        <v>134569685</v>
      </c>
      <c r="C70" s="18"/>
      <c r="D70" s="19">
        <v>165844064</v>
      </c>
      <c r="E70" s="20">
        <v>165844064</v>
      </c>
      <c r="F70" s="20">
        <v>11787537</v>
      </c>
      <c r="G70" s="20">
        <v>9684419</v>
      </c>
      <c r="H70" s="20">
        <v>11692369</v>
      </c>
      <c r="I70" s="20">
        <v>33164325</v>
      </c>
      <c r="J70" s="20">
        <v>15022369</v>
      </c>
      <c r="K70" s="20">
        <v>12738188</v>
      </c>
      <c r="L70" s="20">
        <v>12269730</v>
      </c>
      <c r="M70" s="20">
        <v>40030287</v>
      </c>
      <c r="N70" s="20"/>
      <c r="O70" s="20"/>
      <c r="P70" s="20"/>
      <c r="Q70" s="20"/>
      <c r="R70" s="20"/>
      <c r="S70" s="20"/>
      <c r="T70" s="20"/>
      <c r="U70" s="20"/>
      <c r="V70" s="20">
        <v>73194612</v>
      </c>
      <c r="W70" s="20">
        <v>82922034</v>
      </c>
      <c r="X70" s="20"/>
      <c r="Y70" s="19"/>
      <c r="Z70" s="22">
        <v>165844064</v>
      </c>
    </row>
    <row r="71" spans="1:26" ht="13.5" hidden="1">
      <c r="A71" s="38" t="s">
        <v>114</v>
      </c>
      <c r="B71" s="18">
        <v>67107479</v>
      </c>
      <c r="C71" s="18"/>
      <c r="D71" s="19">
        <v>67808175</v>
      </c>
      <c r="E71" s="20">
        <v>67808175</v>
      </c>
      <c r="F71" s="20">
        <v>5627009</v>
      </c>
      <c r="G71" s="20">
        <v>7255706</v>
      </c>
      <c r="H71" s="20">
        <v>6038628</v>
      </c>
      <c r="I71" s="20">
        <v>18921343</v>
      </c>
      <c r="J71" s="20">
        <v>6671360</v>
      </c>
      <c r="K71" s="20">
        <v>6210405</v>
      </c>
      <c r="L71" s="20">
        <v>7233395</v>
      </c>
      <c r="M71" s="20">
        <v>20115160</v>
      </c>
      <c r="N71" s="20"/>
      <c r="O71" s="20"/>
      <c r="P71" s="20"/>
      <c r="Q71" s="20"/>
      <c r="R71" s="20"/>
      <c r="S71" s="20"/>
      <c r="T71" s="20"/>
      <c r="U71" s="20"/>
      <c r="V71" s="20">
        <v>39036503</v>
      </c>
      <c r="W71" s="20">
        <v>33904086</v>
      </c>
      <c r="X71" s="20"/>
      <c r="Y71" s="19"/>
      <c r="Z71" s="22">
        <v>67808175</v>
      </c>
    </row>
    <row r="72" spans="1:26" ht="13.5" hidden="1">
      <c r="A72" s="38" t="s">
        <v>115</v>
      </c>
      <c r="B72" s="18">
        <v>47743422</v>
      </c>
      <c r="C72" s="18"/>
      <c r="D72" s="19">
        <v>53309890</v>
      </c>
      <c r="E72" s="20">
        <v>53309890</v>
      </c>
      <c r="F72" s="20">
        <v>6618569</v>
      </c>
      <c r="G72" s="20">
        <v>6915444</v>
      </c>
      <c r="H72" s="20">
        <v>6651303</v>
      </c>
      <c r="I72" s="20">
        <v>20185316</v>
      </c>
      <c r="J72" s="20">
        <v>6453989</v>
      </c>
      <c r="K72" s="20">
        <v>6620156</v>
      </c>
      <c r="L72" s="20">
        <v>6534988</v>
      </c>
      <c r="M72" s="20">
        <v>19609133</v>
      </c>
      <c r="N72" s="20"/>
      <c r="O72" s="20"/>
      <c r="P72" s="20"/>
      <c r="Q72" s="20"/>
      <c r="R72" s="20"/>
      <c r="S72" s="20"/>
      <c r="T72" s="20"/>
      <c r="U72" s="20"/>
      <c r="V72" s="20">
        <v>39794449</v>
      </c>
      <c r="W72" s="20">
        <v>26654946</v>
      </c>
      <c r="X72" s="20"/>
      <c r="Y72" s="19"/>
      <c r="Z72" s="22">
        <v>53309890</v>
      </c>
    </row>
    <row r="73" spans="1:26" ht="13.5" hidden="1">
      <c r="A73" s="38" t="s">
        <v>116</v>
      </c>
      <c r="B73" s="18">
        <v>28891095</v>
      </c>
      <c r="C73" s="18"/>
      <c r="D73" s="19">
        <v>31443162</v>
      </c>
      <c r="E73" s="20">
        <v>31443162</v>
      </c>
      <c r="F73" s="20">
        <v>3937291</v>
      </c>
      <c r="G73" s="20">
        <v>3693140</v>
      </c>
      <c r="H73" s="20">
        <v>4021387</v>
      </c>
      <c r="I73" s="20">
        <v>11651818</v>
      </c>
      <c r="J73" s="20">
        <v>3820111</v>
      </c>
      <c r="K73" s="20">
        <v>3893894</v>
      </c>
      <c r="L73" s="20">
        <v>3804661</v>
      </c>
      <c r="M73" s="20">
        <v>11518666</v>
      </c>
      <c r="N73" s="20"/>
      <c r="O73" s="20"/>
      <c r="P73" s="20"/>
      <c r="Q73" s="20"/>
      <c r="R73" s="20"/>
      <c r="S73" s="20"/>
      <c r="T73" s="20"/>
      <c r="U73" s="20"/>
      <c r="V73" s="20">
        <v>23170484</v>
      </c>
      <c r="W73" s="20">
        <v>15721578</v>
      </c>
      <c r="X73" s="20"/>
      <c r="Y73" s="19"/>
      <c r="Z73" s="22">
        <v>31443162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7988383</v>
      </c>
      <c r="C75" s="27"/>
      <c r="D75" s="28">
        <v>5653792</v>
      </c>
      <c r="E75" s="29">
        <v>5653792</v>
      </c>
      <c r="F75" s="29">
        <v>568177</v>
      </c>
      <c r="G75" s="29">
        <v>636156</v>
      </c>
      <c r="H75" s="29">
        <v>720847</v>
      </c>
      <c r="I75" s="29">
        <v>1925180</v>
      </c>
      <c r="J75" s="29">
        <v>737553</v>
      </c>
      <c r="K75" s="29">
        <v>790180</v>
      </c>
      <c r="L75" s="29">
        <v>929062</v>
      </c>
      <c r="M75" s="29">
        <v>2456795</v>
      </c>
      <c r="N75" s="29"/>
      <c r="O75" s="29"/>
      <c r="P75" s="29"/>
      <c r="Q75" s="29"/>
      <c r="R75" s="29"/>
      <c r="S75" s="29"/>
      <c r="T75" s="29"/>
      <c r="U75" s="29"/>
      <c r="V75" s="29">
        <v>4381975</v>
      </c>
      <c r="W75" s="29">
        <v>2826894</v>
      </c>
      <c r="X75" s="29"/>
      <c r="Y75" s="28"/>
      <c r="Z75" s="30">
        <v>5653792</v>
      </c>
    </row>
    <row r="76" spans="1:26" ht="13.5" hidden="1">
      <c r="A76" s="41" t="s">
        <v>120</v>
      </c>
      <c r="B76" s="31">
        <v>321339237</v>
      </c>
      <c r="C76" s="31"/>
      <c r="D76" s="32">
        <v>423233700</v>
      </c>
      <c r="E76" s="33">
        <v>423233692</v>
      </c>
      <c r="F76" s="33">
        <v>30489065</v>
      </c>
      <c r="G76" s="33">
        <v>32093136</v>
      </c>
      <c r="H76" s="33">
        <v>33059379</v>
      </c>
      <c r="I76" s="33">
        <v>95641580</v>
      </c>
      <c r="J76" s="33">
        <v>38350880</v>
      </c>
      <c r="K76" s="33">
        <v>40005715</v>
      </c>
      <c r="L76" s="33">
        <v>35798821</v>
      </c>
      <c r="M76" s="33">
        <v>114155416</v>
      </c>
      <c r="N76" s="33"/>
      <c r="O76" s="33"/>
      <c r="P76" s="33"/>
      <c r="Q76" s="33"/>
      <c r="R76" s="33"/>
      <c r="S76" s="33"/>
      <c r="T76" s="33"/>
      <c r="U76" s="33"/>
      <c r="V76" s="33">
        <v>209796996</v>
      </c>
      <c r="W76" s="33">
        <v>209267650</v>
      </c>
      <c r="X76" s="33"/>
      <c r="Y76" s="32"/>
      <c r="Z76" s="34">
        <v>423233692</v>
      </c>
    </row>
    <row r="77" spans="1:26" ht="13.5" hidden="1">
      <c r="A77" s="36" t="s">
        <v>31</v>
      </c>
      <c r="B77" s="18">
        <v>95394264</v>
      </c>
      <c r="C77" s="18"/>
      <c r="D77" s="19">
        <v>121803000</v>
      </c>
      <c r="E77" s="20">
        <v>121803000</v>
      </c>
      <c r="F77" s="20">
        <v>8750408</v>
      </c>
      <c r="G77" s="20">
        <v>10004062</v>
      </c>
      <c r="H77" s="20">
        <v>11611568</v>
      </c>
      <c r="I77" s="20">
        <v>30366038</v>
      </c>
      <c r="J77" s="20">
        <v>13921586</v>
      </c>
      <c r="K77" s="20">
        <v>15352166</v>
      </c>
      <c r="L77" s="20">
        <v>10338226</v>
      </c>
      <c r="M77" s="20">
        <v>39611978</v>
      </c>
      <c r="N77" s="20"/>
      <c r="O77" s="20"/>
      <c r="P77" s="20"/>
      <c r="Q77" s="20"/>
      <c r="R77" s="20"/>
      <c r="S77" s="20"/>
      <c r="T77" s="20"/>
      <c r="U77" s="20"/>
      <c r="V77" s="20">
        <v>69978016</v>
      </c>
      <c r="W77" s="20">
        <v>69790040</v>
      </c>
      <c r="X77" s="20"/>
      <c r="Y77" s="19"/>
      <c r="Z77" s="22">
        <v>121803000</v>
      </c>
    </row>
    <row r="78" spans="1:26" ht="13.5" hidden="1">
      <c r="A78" s="37" t="s">
        <v>32</v>
      </c>
      <c r="B78" s="18">
        <v>217956589</v>
      </c>
      <c r="C78" s="18"/>
      <c r="D78" s="19">
        <v>296171700</v>
      </c>
      <c r="E78" s="20">
        <v>296171696</v>
      </c>
      <c r="F78" s="20">
        <v>21170479</v>
      </c>
      <c r="G78" s="20">
        <v>22089074</v>
      </c>
      <c r="H78" s="20">
        <v>20527009</v>
      </c>
      <c r="I78" s="20">
        <v>63786562</v>
      </c>
      <c r="J78" s="20">
        <v>23453652</v>
      </c>
      <c r="K78" s="20">
        <v>23131917</v>
      </c>
      <c r="L78" s="20">
        <v>24303669</v>
      </c>
      <c r="M78" s="20">
        <v>70889238</v>
      </c>
      <c r="N78" s="20"/>
      <c r="O78" s="20"/>
      <c r="P78" s="20"/>
      <c r="Q78" s="20"/>
      <c r="R78" s="20"/>
      <c r="S78" s="20"/>
      <c r="T78" s="20"/>
      <c r="U78" s="20"/>
      <c r="V78" s="20">
        <v>134675800</v>
      </c>
      <c r="W78" s="20">
        <v>135053106</v>
      </c>
      <c r="X78" s="20"/>
      <c r="Y78" s="19"/>
      <c r="Z78" s="22">
        <v>296171696</v>
      </c>
    </row>
    <row r="79" spans="1:26" ht="13.5" hidden="1">
      <c r="A79" s="38" t="s">
        <v>113</v>
      </c>
      <c r="B79" s="18">
        <v>88730358</v>
      </c>
      <c r="C79" s="18"/>
      <c r="D79" s="19">
        <v>154263504</v>
      </c>
      <c r="E79" s="20">
        <v>154263506</v>
      </c>
      <c r="F79" s="20">
        <v>10538600</v>
      </c>
      <c r="G79" s="20">
        <v>11385473</v>
      </c>
      <c r="H79" s="20">
        <v>9499740</v>
      </c>
      <c r="I79" s="20">
        <v>31423813</v>
      </c>
      <c r="J79" s="20">
        <v>12082773</v>
      </c>
      <c r="K79" s="20">
        <v>11563343</v>
      </c>
      <c r="L79" s="20">
        <v>12353255</v>
      </c>
      <c r="M79" s="20">
        <v>35999371</v>
      </c>
      <c r="N79" s="20"/>
      <c r="O79" s="20"/>
      <c r="P79" s="20"/>
      <c r="Q79" s="20"/>
      <c r="R79" s="20"/>
      <c r="S79" s="20"/>
      <c r="T79" s="20"/>
      <c r="U79" s="20"/>
      <c r="V79" s="20">
        <v>67423184</v>
      </c>
      <c r="W79" s="20">
        <v>67925221</v>
      </c>
      <c r="X79" s="20"/>
      <c r="Y79" s="19"/>
      <c r="Z79" s="22">
        <v>154263506</v>
      </c>
    </row>
    <row r="80" spans="1:26" ht="13.5" hidden="1">
      <c r="A80" s="38" t="s">
        <v>114</v>
      </c>
      <c r="B80" s="18">
        <v>51142469</v>
      </c>
      <c r="C80" s="18"/>
      <c r="D80" s="19">
        <v>63073272</v>
      </c>
      <c r="E80" s="20">
        <v>63073270</v>
      </c>
      <c r="F80" s="20">
        <v>4418268</v>
      </c>
      <c r="G80" s="20">
        <v>4340244</v>
      </c>
      <c r="H80" s="20">
        <v>4014450</v>
      </c>
      <c r="I80" s="20">
        <v>12772962</v>
      </c>
      <c r="J80" s="20">
        <v>4381682</v>
      </c>
      <c r="K80" s="20">
        <v>4179772</v>
      </c>
      <c r="L80" s="20">
        <v>4713210</v>
      </c>
      <c r="M80" s="20">
        <v>13274664</v>
      </c>
      <c r="N80" s="20"/>
      <c r="O80" s="20"/>
      <c r="P80" s="20"/>
      <c r="Q80" s="20"/>
      <c r="R80" s="20"/>
      <c r="S80" s="20"/>
      <c r="T80" s="20"/>
      <c r="U80" s="20"/>
      <c r="V80" s="20">
        <v>26047626</v>
      </c>
      <c r="W80" s="20">
        <v>26590522</v>
      </c>
      <c r="X80" s="20"/>
      <c r="Y80" s="19"/>
      <c r="Z80" s="22">
        <v>63073270</v>
      </c>
    </row>
    <row r="81" spans="1:26" ht="13.5" hidden="1">
      <c r="A81" s="38" t="s">
        <v>115</v>
      </c>
      <c r="B81" s="18">
        <v>49540640</v>
      </c>
      <c r="C81" s="18"/>
      <c r="D81" s="19">
        <v>49587372</v>
      </c>
      <c r="E81" s="20">
        <v>49587370</v>
      </c>
      <c r="F81" s="20">
        <v>3826774</v>
      </c>
      <c r="G81" s="20">
        <v>3956026</v>
      </c>
      <c r="H81" s="20">
        <v>4395572</v>
      </c>
      <c r="I81" s="20">
        <v>12178372</v>
      </c>
      <c r="J81" s="20">
        <v>4364526</v>
      </c>
      <c r="K81" s="20">
        <v>4648925</v>
      </c>
      <c r="L81" s="20">
        <v>4515162</v>
      </c>
      <c r="M81" s="20">
        <v>13528613</v>
      </c>
      <c r="N81" s="20"/>
      <c r="O81" s="20"/>
      <c r="P81" s="20"/>
      <c r="Q81" s="20"/>
      <c r="R81" s="20"/>
      <c r="S81" s="20"/>
      <c r="T81" s="20"/>
      <c r="U81" s="20"/>
      <c r="V81" s="20">
        <v>25706985</v>
      </c>
      <c r="W81" s="20">
        <v>25324104</v>
      </c>
      <c r="X81" s="20"/>
      <c r="Y81" s="19"/>
      <c r="Z81" s="22">
        <v>49587370</v>
      </c>
    </row>
    <row r="82" spans="1:26" ht="13.5" hidden="1">
      <c r="A82" s="38" t="s">
        <v>116</v>
      </c>
      <c r="B82" s="18">
        <v>28543122</v>
      </c>
      <c r="C82" s="18"/>
      <c r="D82" s="19">
        <v>29247552</v>
      </c>
      <c r="E82" s="20">
        <v>29247550</v>
      </c>
      <c r="F82" s="20">
        <v>2386837</v>
      </c>
      <c r="G82" s="20">
        <v>2407331</v>
      </c>
      <c r="H82" s="20">
        <v>2617247</v>
      </c>
      <c r="I82" s="20">
        <v>7411415</v>
      </c>
      <c r="J82" s="20">
        <v>2624671</v>
      </c>
      <c r="K82" s="20">
        <v>2739877</v>
      </c>
      <c r="L82" s="20">
        <v>2722042</v>
      </c>
      <c r="M82" s="20">
        <v>8086590</v>
      </c>
      <c r="N82" s="20"/>
      <c r="O82" s="20"/>
      <c r="P82" s="20"/>
      <c r="Q82" s="20"/>
      <c r="R82" s="20"/>
      <c r="S82" s="20"/>
      <c r="T82" s="20"/>
      <c r="U82" s="20"/>
      <c r="V82" s="20">
        <v>15498005</v>
      </c>
      <c r="W82" s="20">
        <v>15213259</v>
      </c>
      <c r="X82" s="20"/>
      <c r="Y82" s="19"/>
      <c r="Z82" s="22">
        <v>29247550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7988384</v>
      </c>
      <c r="C84" s="27"/>
      <c r="D84" s="28">
        <v>5259000</v>
      </c>
      <c r="E84" s="29">
        <v>5258996</v>
      </c>
      <c r="F84" s="29">
        <v>568178</v>
      </c>
      <c r="G84" s="29"/>
      <c r="H84" s="29">
        <v>920802</v>
      </c>
      <c r="I84" s="29">
        <v>1488980</v>
      </c>
      <c r="J84" s="29">
        <v>975642</v>
      </c>
      <c r="K84" s="29">
        <v>1521632</v>
      </c>
      <c r="L84" s="29">
        <v>1156926</v>
      </c>
      <c r="M84" s="29">
        <v>3654200</v>
      </c>
      <c r="N84" s="29"/>
      <c r="O84" s="29"/>
      <c r="P84" s="29"/>
      <c r="Q84" s="29"/>
      <c r="R84" s="29"/>
      <c r="S84" s="29"/>
      <c r="T84" s="29"/>
      <c r="U84" s="29"/>
      <c r="V84" s="29">
        <v>5143180</v>
      </c>
      <c r="W84" s="29">
        <v>4424504</v>
      </c>
      <c r="X84" s="29"/>
      <c r="Y84" s="28"/>
      <c r="Z84" s="30">
        <v>5258996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89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208014281</v>
      </c>
      <c r="C5" s="18">
        <v>0</v>
      </c>
      <c r="D5" s="58">
        <v>215403157</v>
      </c>
      <c r="E5" s="59">
        <v>215403157</v>
      </c>
      <c r="F5" s="59">
        <v>217578448</v>
      </c>
      <c r="G5" s="59">
        <v>306006</v>
      </c>
      <c r="H5" s="59">
        <v>313060</v>
      </c>
      <c r="I5" s="59">
        <v>218197514</v>
      </c>
      <c r="J5" s="59">
        <v>-212545</v>
      </c>
      <c r="K5" s="59">
        <v>1374983</v>
      </c>
      <c r="L5" s="59">
        <v>-2908555</v>
      </c>
      <c r="M5" s="59">
        <v>-1746117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216451397</v>
      </c>
      <c r="W5" s="59">
        <v>127841773</v>
      </c>
      <c r="X5" s="59">
        <v>88609624</v>
      </c>
      <c r="Y5" s="60">
        <v>69.31</v>
      </c>
      <c r="Z5" s="61">
        <v>215403157</v>
      </c>
    </row>
    <row r="6" spans="1:26" ht="13.5">
      <c r="A6" s="57" t="s">
        <v>32</v>
      </c>
      <c r="B6" s="18">
        <v>335108770</v>
      </c>
      <c r="C6" s="18">
        <v>0</v>
      </c>
      <c r="D6" s="58">
        <v>386212113</v>
      </c>
      <c r="E6" s="59">
        <v>386212113</v>
      </c>
      <c r="F6" s="59">
        <v>105167065</v>
      </c>
      <c r="G6" s="59">
        <v>25537113</v>
      </c>
      <c r="H6" s="59">
        <v>20840368</v>
      </c>
      <c r="I6" s="59">
        <v>151544546</v>
      </c>
      <c r="J6" s="59">
        <v>23969766</v>
      </c>
      <c r="K6" s="59">
        <v>23803400</v>
      </c>
      <c r="L6" s="59">
        <v>21443646</v>
      </c>
      <c r="M6" s="59">
        <v>69216812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220761358</v>
      </c>
      <c r="W6" s="59">
        <v>189853995</v>
      </c>
      <c r="X6" s="59">
        <v>30907363</v>
      </c>
      <c r="Y6" s="60">
        <v>16.28</v>
      </c>
      <c r="Z6" s="61">
        <v>386212113</v>
      </c>
    </row>
    <row r="7" spans="1:26" ht="13.5">
      <c r="A7" s="57" t="s">
        <v>33</v>
      </c>
      <c r="B7" s="18">
        <v>10301782</v>
      </c>
      <c r="C7" s="18">
        <v>0</v>
      </c>
      <c r="D7" s="58">
        <v>11760000</v>
      </c>
      <c r="E7" s="59">
        <v>11760000</v>
      </c>
      <c r="F7" s="59">
        <v>620244</v>
      </c>
      <c r="G7" s="59">
        <v>675656</v>
      </c>
      <c r="H7" s="59">
        <v>592103</v>
      </c>
      <c r="I7" s="59">
        <v>1888003</v>
      </c>
      <c r="J7" s="59">
        <v>627450</v>
      </c>
      <c r="K7" s="59">
        <v>999173</v>
      </c>
      <c r="L7" s="59">
        <v>804328</v>
      </c>
      <c r="M7" s="59">
        <v>2430951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4318954</v>
      </c>
      <c r="W7" s="59">
        <v>6485640</v>
      </c>
      <c r="X7" s="59">
        <v>-2166686</v>
      </c>
      <c r="Y7" s="60">
        <v>-33.41</v>
      </c>
      <c r="Z7" s="61">
        <v>11760000</v>
      </c>
    </row>
    <row r="8" spans="1:26" ht="13.5">
      <c r="A8" s="57" t="s">
        <v>34</v>
      </c>
      <c r="B8" s="18">
        <v>107336777</v>
      </c>
      <c r="C8" s="18">
        <v>0</v>
      </c>
      <c r="D8" s="58">
        <v>153822304</v>
      </c>
      <c r="E8" s="59">
        <v>154099997</v>
      </c>
      <c r="F8" s="59">
        <v>33331979</v>
      </c>
      <c r="G8" s="59">
        <v>3810126</v>
      </c>
      <c r="H8" s="59">
        <v>3604228</v>
      </c>
      <c r="I8" s="59">
        <v>40746333</v>
      </c>
      <c r="J8" s="59">
        <v>6836558</v>
      </c>
      <c r="K8" s="59">
        <v>5960527</v>
      </c>
      <c r="L8" s="59">
        <v>32740896</v>
      </c>
      <c r="M8" s="59">
        <v>45537981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86284314</v>
      </c>
      <c r="W8" s="59">
        <v>99984498</v>
      </c>
      <c r="X8" s="59">
        <v>-13700184</v>
      </c>
      <c r="Y8" s="60">
        <v>-13.7</v>
      </c>
      <c r="Z8" s="61">
        <v>154099997</v>
      </c>
    </row>
    <row r="9" spans="1:26" ht="13.5">
      <c r="A9" s="57" t="s">
        <v>35</v>
      </c>
      <c r="B9" s="18">
        <v>118293139</v>
      </c>
      <c r="C9" s="18">
        <v>0</v>
      </c>
      <c r="D9" s="58">
        <v>147346626</v>
      </c>
      <c r="E9" s="59">
        <v>147346626</v>
      </c>
      <c r="F9" s="59">
        <v>2825445</v>
      </c>
      <c r="G9" s="59">
        <v>2822913</v>
      </c>
      <c r="H9" s="59">
        <v>3541336</v>
      </c>
      <c r="I9" s="59">
        <v>9189694</v>
      </c>
      <c r="J9" s="59">
        <v>3480897</v>
      </c>
      <c r="K9" s="59">
        <v>3672437</v>
      </c>
      <c r="L9" s="59">
        <v>3336544</v>
      </c>
      <c r="M9" s="59">
        <v>10489878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19679572</v>
      </c>
      <c r="W9" s="59">
        <v>71095162</v>
      </c>
      <c r="X9" s="59">
        <v>-51415590</v>
      </c>
      <c r="Y9" s="60">
        <v>-72.32</v>
      </c>
      <c r="Z9" s="61">
        <v>147346626</v>
      </c>
    </row>
    <row r="10" spans="1:26" ht="25.5">
      <c r="A10" s="62" t="s">
        <v>105</v>
      </c>
      <c r="B10" s="63">
        <f>SUM(B5:B9)</f>
        <v>779054749</v>
      </c>
      <c r="C10" s="63">
        <f>SUM(C5:C9)</f>
        <v>0</v>
      </c>
      <c r="D10" s="64">
        <f aca="true" t="shared" si="0" ref="D10:Z10">SUM(D5:D9)</f>
        <v>914544200</v>
      </c>
      <c r="E10" s="65">
        <f t="shared" si="0"/>
        <v>914821893</v>
      </c>
      <c r="F10" s="65">
        <f t="shared" si="0"/>
        <v>359523181</v>
      </c>
      <c r="G10" s="65">
        <f t="shared" si="0"/>
        <v>33151814</v>
      </c>
      <c r="H10" s="65">
        <f t="shared" si="0"/>
        <v>28891095</v>
      </c>
      <c r="I10" s="65">
        <f t="shared" si="0"/>
        <v>421566090</v>
      </c>
      <c r="J10" s="65">
        <f t="shared" si="0"/>
        <v>34702126</v>
      </c>
      <c r="K10" s="65">
        <f t="shared" si="0"/>
        <v>35810520</v>
      </c>
      <c r="L10" s="65">
        <f t="shared" si="0"/>
        <v>55416859</v>
      </c>
      <c r="M10" s="65">
        <f t="shared" si="0"/>
        <v>125929505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547495595</v>
      </c>
      <c r="W10" s="65">
        <f t="shared" si="0"/>
        <v>495261068</v>
      </c>
      <c r="X10" s="65">
        <f t="shared" si="0"/>
        <v>52234527</v>
      </c>
      <c r="Y10" s="66">
        <f>+IF(W10&lt;&gt;0,(X10/W10)*100,0)</f>
        <v>10.54686717268881</v>
      </c>
      <c r="Z10" s="67">
        <f t="shared" si="0"/>
        <v>914821893</v>
      </c>
    </row>
    <row r="11" spans="1:26" ht="13.5">
      <c r="A11" s="57" t="s">
        <v>36</v>
      </c>
      <c r="B11" s="18">
        <v>226731355</v>
      </c>
      <c r="C11" s="18">
        <v>0</v>
      </c>
      <c r="D11" s="58">
        <v>254199498</v>
      </c>
      <c r="E11" s="59">
        <v>253631996</v>
      </c>
      <c r="F11" s="59">
        <v>16818123</v>
      </c>
      <c r="G11" s="59">
        <v>19969370</v>
      </c>
      <c r="H11" s="59">
        <v>18986230</v>
      </c>
      <c r="I11" s="59">
        <v>55773723</v>
      </c>
      <c r="J11" s="59">
        <v>17807781</v>
      </c>
      <c r="K11" s="59">
        <v>29346379</v>
      </c>
      <c r="L11" s="59">
        <v>17526444</v>
      </c>
      <c r="M11" s="59">
        <v>64680604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120454327</v>
      </c>
      <c r="W11" s="59">
        <v>133124276</v>
      </c>
      <c r="X11" s="59">
        <v>-12669949</v>
      </c>
      <c r="Y11" s="60">
        <v>-9.52</v>
      </c>
      <c r="Z11" s="61">
        <v>253631996</v>
      </c>
    </row>
    <row r="12" spans="1:26" ht="13.5">
      <c r="A12" s="57" t="s">
        <v>37</v>
      </c>
      <c r="B12" s="18">
        <v>8468976</v>
      </c>
      <c r="C12" s="18">
        <v>0</v>
      </c>
      <c r="D12" s="58">
        <v>8652500</v>
      </c>
      <c r="E12" s="59">
        <v>8652500</v>
      </c>
      <c r="F12" s="59">
        <v>686168</v>
      </c>
      <c r="G12" s="59">
        <v>632880</v>
      </c>
      <c r="H12" s="59">
        <v>642731</v>
      </c>
      <c r="I12" s="59">
        <v>1961779</v>
      </c>
      <c r="J12" s="59">
        <v>642731</v>
      </c>
      <c r="K12" s="59">
        <v>626869</v>
      </c>
      <c r="L12" s="59">
        <v>642731</v>
      </c>
      <c r="M12" s="59">
        <v>1912331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3874110</v>
      </c>
      <c r="W12" s="59">
        <v>4326252</v>
      </c>
      <c r="X12" s="59">
        <v>-452142</v>
      </c>
      <c r="Y12" s="60">
        <v>-10.45</v>
      </c>
      <c r="Z12" s="61">
        <v>8652500</v>
      </c>
    </row>
    <row r="13" spans="1:26" ht="13.5">
      <c r="A13" s="57" t="s">
        <v>106</v>
      </c>
      <c r="B13" s="18">
        <v>29762293</v>
      </c>
      <c r="C13" s="18">
        <v>0</v>
      </c>
      <c r="D13" s="58">
        <v>31510869</v>
      </c>
      <c r="E13" s="59">
        <v>31510869</v>
      </c>
      <c r="F13" s="59">
        <v>2673906</v>
      </c>
      <c r="G13" s="59">
        <v>2520867</v>
      </c>
      <c r="H13" s="59">
        <v>2804472</v>
      </c>
      <c r="I13" s="59">
        <v>7999245</v>
      </c>
      <c r="J13" s="59">
        <v>2615426</v>
      </c>
      <c r="K13" s="59">
        <v>2615426</v>
      </c>
      <c r="L13" s="59">
        <v>1075044</v>
      </c>
      <c r="M13" s="59">
        <v>6305896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14305141</v>
      </c>
      <c r="W13" s="59">
        <v>15755436</v>
      </c>
      <c r="X13" s="59">
        <v>-1450295</v>
      </c>
      <c r="Y13" s="60">
        <v>-9.21</v>
      </c>
      <c r="Z13" s="61">
        <v>31510869</v>
      </c>
    </row>
    <row r="14" spans="1:26" ht="13.5">
      <c r="A14" s="57" t="s">
        <v>38</v>
      </c>
      <c r="B14" s="18">
        <v>25556649</v>
      </c>
      <c r="C14" s="18">
        <v>0</v>
      </c>
      <c r="D14" s="58">
        <v>14395110</v>
      </c>
      <c r="E14" s="59">
        <v>14395110</v>
      </c>
      <c r="F14" s="59">
        <v>0</v>
      </c>
      <c r="G14" s="59">
        <v>0</v>
      </c>
      <c r="H14" s="59">
        <v>2226435</v>
      </c>
      <c r="I14" s="59">
        <v>2226435</v>
      </c>
      <c r="J14" s="59">
        <v>0</v>
      </c>
      <c r="K14" s="59">
        <v>-1792080</v>
      </c>
      <c r="L14" s="59">
        <v>0</v>
      </c>
      <c r="M14" s="59">
        <v>-1792080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434355</v>
      </c>
      <c r="W14" s="59">
        <v>7413483</v>
      </c>
      <c r="X14" s="59">
        <v>-6979128</v>
      </c>
      <c r="Y14" s="60">
        <v>-94.14</v>
      </c>
      <c r="Z14" s="61">
        <v>14395110</v>
      </c>
    </row>
    <row r="15" spans="1:26" ht="13.5">
      <c r="A15" s="57" t="s">
        <v>39</v>
      </c>
      <c r="B15" s="18">
        <v>183028632</v>
      </c>
      <c r="C15" s="18">
        <v>0</v>
      </c>
      <c r="D15" s="58">
        <v>227566746</v>
      </c>
      <c r="E15" s="59">
        <v>220204946</v>
      </c>
      <c r="F15" s="59">
        <v>683388</v>
      </c>
      <c r="G15" s="59">
        <v>21743114</v>
      </c>
      <c r="H15" s="59">
        <v>24728330</v>
      </c>
      <c r="I15" s="59">
        <v>47154832</v>
      </c>
      <c r="J15" s="59">
        <v>14582759</v>
      </c>
      <c r="K15" s="59">
        <v>14880412</v>
      </c>
      <c r="L15" s="59">
        <v>15512068</v>
      </c>
      <c r="M15" s="59">
        <v>44975239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92130071</v>
      </c>
      <c r="W15" s="59">
        <v>111433518</v>
      </c>
      <c r="X15" s="59">
        <v>-19303447</v>
      </c>
      <c r="Y15" s="60">
        <v>-17.32</v>
      </c>
      <c r="Z15" s="61">
        <v>220204946</v>
      </c>
    </row>
    <row r="16" spans="1:26" ht="13.5">
      <c r="A16" s="68" t="s">
        <v>40</v>
      </c>
      <c r="B16" s="18">
        <v>4722784</v>
      </c>
      <c r="C16" s="18">
        <v>0</v>
      </c>
      <c r="D16" s="58">
        <v>3150000</v>
      </c>
      <c r="E16" s="59">
        <v>3200000</v>
      </c>
      <c r="F16" s="59">
        <v>11800</v>
      </c>
      <c r="G16" s="59">
        <v>98675</v>
      </c>
      <c r="H16" s="59">
        <v>24044</v>
      </c>
      <c r="I16" s="59">
        <v>134519</v>
      </c>
      <c r="J16" s="59">
        <v>39253</v>
      </c>
      <c r="K16" s="59">
        <v>46667</v>
      </c>
      <c r="L16" s="59">
        <v>105617</v>
      </c>
      <c r="M16" s="59">
        <v>191537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326056</v>
      </c>
      <c r="W16" s="59">
        <v>1575000</v>
      </c>
      <c r="X16" s="59">
        <v>-1248944</v>
      </c>
      <c r="Y16" s="60">
        <v>-79.3</v>
      </c>
      <c r="Z16" s="61">
        <v>3200000</v>
      </c>
    </row>
    <row r="17" spans="1:26" ht="13.5">
      <c r="A17" s="57" t="s">
        <v>41</v>
      </c>
      <c r="B17" s="18">
        <v>296474810</v>
      </c>
      <c r="C17" s="18">
        <v>0</v>
      </c>
      <c r="D17" s="58">
        <v>338785915</v>
      </c>
      <c r="E17" s="59">
        <v>356337324</v>
      </c>
      <c r="F17" s="59">
        <v>13409498</v>
      </c>
      <c r="G17" s="59">
        <v>14394045</v>
      </c>
      <c r="H17" s="59">
        <v>20109513</v>
      </c>
      <c r="I17" s="59">
        <v>47913056</v>
      </c>
      <c r="J17" s="59">
        <v>23093284</v>
      </c>
      <c r="K17" s="59">
        <v>20629169</v>
      </c>
      <c r="L17" s="59">
        <v>26735465</v>
      </c>
      <c r="M17" s="59">
        <v>70457918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118370974</v>
      </c>
      <c r="W17" s="59">
        <v>139215333</v>
      </c>
      <c r="X17" s="59">
        <v>-20844359</v>
      </c>
      <c r="Y17" s="60">
        <v>-14.97</v>
      </c>
      <c r="Z17" s="61">
        <v>356337324</v>
      </c>
    </row>
    <row r="18" spans="1:26" ht="13.5">
      <c r="A18" s="69" t="s">
        <v>42</v>
      </c>
      <c r="B18" s="70">
        <f>SUM(B11:B17)</f>
        <v>774745499</v>
      </c>
      <c r="C18" s="70">
        <f>SUM(C11:C17)</f>
        <v>0</v>
      </c>
      <c r="D18" s="71">
        <f aca="true" t="shared" si="1" ref="D18:Z18">SUM(D11:D17)</f>
        <v>878260638</v>
      </c>
      <c r="E18" s="72">
        <f t="shared" si="1"/>
        <v>887932745</v>
      </c>
      <c r="F18" s="72">
        <f t="shared" si="1"/>
        <v>34282883</v>
      </c>
      <c r="G18" s="72">
        <f t="shared" si="1"/>
        <v>59358951</v>
      </c>
      <c r="H18" s="72">
        <f t="shared" si="1"/>
        <v>69521755</v>
      </c>
      <c r="I18" s="72">
        <f t="shared" si="1"/>
        <v>163163589</v>
      </c>
      <c r="J18" s="72">
        <f t="shared" si="1"/>
        <v>58781234</v>
      </c>
      <c r="K18" s="72">
        <f t="shared" si="1"/>
        <v>66352842</v>
      </c>
      <c r="L18" s="72">
        <f t="shared" si="1"/>
        <v>61597369</v>
      </c>
      <c r="M18" s="72">
        <f t="shared" si="1"/>
        <v>186731445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349895034</v>
      </c>
      <c r="W18" s="72">
        <f t="shared" si="1"/>
        <v>412843298</v>
      </c>
      <c r="X18" s="72">
        <f t="shared" si="1"/>
        <v>-62948264</v>
      </c>
      <c r="Y18" s="66">
        <f>+IF(W18&lt;&gt;0,(X18/W18)*100,0)</f>
        <v>-15.247495673285702</v>
      </c>
      <c r="Z18" s="73">
        <f t="shared" si="1"/>
        <v>887932745</v>
      </c>
    </row>
    <row r="19" spans="1:26" ht="13.5">
      <c r="A19" s="69" t="s">
        <v>43</v>
      </c>
      <c r="B19" s="74">
        <f>+B10-B18</f>
        <v>4309250</v>
      </c>
      <c r="C19" s="74">
        <f>+C10-C18</f>
        <v>0</v>
      </c>
      <c r="D19" s="75">
        <f aca="true" t="shared" si="2" ref="D19:Z19">+D10-D18</f>
        <v>36283562</v>
      </c>
      <c r="E19" s="76">
        <f t="shared" si="2"/>
        <v>26889148</v>
      </c>
      <c r="F19" s="76">
        <f t="shared" si="2"/>
        <v>325240298</v>
      </c>
      <c r="G19" s="76">
        <f t="shared" si="2"/>
        <v>-26207137</v>
      </c>
      <c r="H19" s="76">
        <f t="shared" si="2"/>
        <v>-40630660</v>
      </c>
      <c r="I19" s="76">
        <f t="shared" si="2"/>
        <v>258402501</v>
      </c>
      <c r="J19" s="76">
        <f t="shared" si="2"/>
        <v>-24079108</v>
      </c>
      <c r="K19" s="76">
        <f t="shared" si="2"/>
        <v>-30542322</v>
      </c>
      <c r="L19" s="76">
        <f t="shared" si="2"/>
        <v>-6180510</v>
      </c>
      <c r="M19" s="76">
        <f t="shared" si="2"/>
        <v>-60801940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197600561</v>
      </c>
      <c r="W19" s="76">
        <f>IF(E10=E18,0,W10-W18)</f>
        <v>82417770</v>
      </c>
      <c r="X19" s="76">
        <f t="shared" si="2"/>
        <v>115182791</v>
      </c>
      <c r="Y19" s="77">
        <f>+IF(W19&lt;&gt;0,(X19/W19)*100,0)</f>
        <v>139.75480166473807</v>
      </c>
      <c r="Z19" s="78">
        <f t="shared" si="2"/>
        <v>26889148</v>
      </c>
    </row>
    <row r="20" spans="1:26" ht="13.5">
      <c r="A20" s="57" t="s">
        <v>44</v>
      </c>
      <c r="B20" s="18">
        <v>63598812</v>
      </c>
      <c r="C20" s="18">
        <v>0</v>
      </c>
      <c r="D20" s="58">
        <v>53359696</v>
      </c>
      <c r="E20" s="59">
        <v>63152363</v>
      </c>
      <c r="F20" s="59">
        <v>1892403</v>
      </c>
      <c r="G20" s="59">
        <v>4653563</v>
      </c>
      <c r="H20" s="59">
        <v>8813809</v>
      </c>
      <c r="I20" s="59">
        <v>15359775</v>
      </c>
      <c r="J20" s="59">
        <v>5400837</v>
      </c>
      <c r="K20" s="59">
        <v>3444887</v>
      </c>
      <c r="L20" s="59">
        <v>968417</v>
      </c>
      <c r="M20" s="59">
        <v>9814141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25173916</v>
      </c>
      <c r="W20" s="59">
        <v>24278662</v>
      </c>
      <c r="X20" s="59">
        <v>895254</v>
      </c>
      <c r="Y20" s="60">
        <v>3.69</v>
      </c>
      <c r="Z20" s="61">
        <v>63152363</v>
      </c>
    </row>
    <row r="21" spans="1:26" ht="13.5">
      <c r="A21" s="57" t="s">
        <v>107</v>
      </c>
      <c r="B21" s="79">
        <v>-1334797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66573265</v>
      </c>
      <c r="C22" s="85">
        <f>SUM(C19:C21)</f>
        <v>0</v>
      </c>
      <c r="D22" s="86">
        <f aca="true" t="shared" si="3" ref="D22:Z22">SUM(D19:D21)</f>
        <v>89643258</v>
      </c>
      <c r="E22" s="87">
        <f t="shared" si="3"/>
        <v>90041511</v>
      </c>
      <c r="F22" s="87">
        <f t="shared" si="3"/>
        <v>327132701</v>
      </c>
      <c r="G22" s="87">
        <f t="shared" si="3"/>
        <v>-21553574</v>
      </c>
      <c r="H22" s="87">
        <f t="shared" si="3"/>
        <v>-31816851</v>
      </c>
      <c r="I22" s="87">
        <f t="shared" si="3"/>
        <v>273762276</v>
      </c>
      <c r="J22" s="87">
        <f t="shared" si="3"/>
        <v>-18678271</v>
      </c>
      <c r="K22" s="87">
        <f t="shared" si="3"/>
        <v>-27097435</v>
      </c>
      <c r="L22" s="87">
        <f t="shared" si="3"/>
        <v>-5212093</v>
      </c>
      <c r="M22" s="87">
        <f t="shared" si="3"/>
        <v>-50987799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222774477</v>
      </c>
      <c r="W22" s="87">
        <f t="shared" si="3"/>
        <v>106696432</v>
      </c>
      <c r="X22" s="87">
        <f t="shared" si="3"/>
        <v>116078045</v>
      </c>
      <c r="Y22" s="88">
        <f>+IF(W22&lt;&gt;0,(X22/W22)*100,0)</f>
        <v>108.79280855427294</v>
      </c>
      <c r="Z22" s="89">
        <f t="shared" si="3"/>
        <v>90041511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66573265</v>
      </c>
      <c r="C24" s="74">
        <f>SUM(C22:C23)</f>
        <v>0</v>
      </c>
      <c r="D24" s="75">
        <f aca="true" t="shared" si="4" ref="D24:Z24">SUM(D22:D23)</f>
        <v>89643258</v>
      </c>
      <c r="E24" s="76">
        <f t="shared" si="4"/>
        <v>90041511</v>
      </c>
      <c r="F24" s="76">
        <f t="shared" si="4"/>
        <v>327132701</v>
      </c>
      <c r="G24" s="76">
        <f t="shared" si="4"/>
        <v>-21553574</v>
      </c>
      <c r="H24" s="76">
        <f t="shared" si="4"/>
        <v>-31816851</v>
      </c>
      <c r="I24" s="76">
        <f t="shared" si="4"/>
        <v>273762276</v>
      </c>
      <c r="J24" s="76">
        <f t="shared" si="4"/>
        <v>-18678271</v>
      </c>
      <c r="K24" s="76">
        <f t="shared" si="4"/>
        <v>-27097435</v>
      </c>
      <c r="L24" s="76">
        <f t="shared" si="4"/>
        <v>-5212093</v>
      </c>
      <c r="M24" s="76">
        <f t="shared" si="4"/>
        <v>-50987799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222774477</v>
      </c>
      <c r="W24" s="76">
        <f t="shared" si="4"/>
        <v>106696432</v>
      </c>
      <c r="X24" s="76">
        <f t="shared" si="4"/>
        <v>116078045</v>
      </c>
      <c r="Y24" s="77">
        <f>+IF(W24&lt;&gt;0,(X24/W24)*100,0)</f>
        <v>108.79280855427294</v>
      </c>
      <c r="Z24" s="78">
        <f t="shared" si="4"/>
        <v>90041511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129666483</v>
      </c>
      <c r="C27" s="21">
        <v>0</v>
      </c>
      <c r="D27" s="98">
        <v>150741510</v>
      </c>
      <c r="E27" s="99">
        <v>176256967</v>
      </c>
      <c r="F27" s="99">
        <v>1893913</v>
      </c>
      <c r="G27" s="99">
        <v>8726596</v>
      </c>
      <c r="H27" s="99">
        <v>13546808</v>
      </c>
      <c r="I27" s="99">
        <v>24167317</v>
      </c>
      <c r="J27" s="99">
        <v>5982863</v>
      </c>
      <c r="K27" s="99">
        <v>8091449</v>
      </c>
      <c r="L27" s="99">
        <v>6997316</v>
      </c>
      <c r="M27" s="99">
        <v>21071628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45238945</v>
      </c>
      <c r="W27" s="99">
        <v>88128484</v>
      </c>
      <c r="X27" s="99">
        <v>-42889539</v>
      </c>
      <c r="Y27" s="100">
        <v>-48.67</v>
      </c>
      <c r="Z27" s="101">
        <v>176256967</v>
      </c>
    </row>
    <row r="28" spans="1:26" ht="13.5">
      <c r="A28" s="102" t="s">
        <v>44</v>
      </c>
      <c r="B28" s="18">
        <v>59324189</v>
      </c>
      <c r="C28" s="18">
        <v>0</v>
      </c>
      <c r="D28" s="58">
        <v>53415790</v>
      </c>
      <c r="E28" s="59">
        <v>63152457</v>
      </c>
      <c r="F28" s="59">
        <v>1892403</v>
      </c>
      <c r="G28" s="59">
        <v>7354267</v>
      </c>
      <c r="H28" s="59">
        <v>8505135</v>
      </c>
      <c r="I28" s="59">
        <v>17751805</v>
      </c>
      <c r="J28" s="59">
        <v>2634787</v>
      </c>
      <c r="K28" s="59">
        <v>3709033</v>
      </c>
      <c r="L28" s="59">
        <v>915426</v>
      </c>
      <c r="M28" s="59">
        <v>7259246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25011051</v>
      </c>
      <c r="W28" s="59">
        <v>31576229</v>
      </c>
      <c r="X28" s="59">
        <v>-6565178</v>
      </c>
      <c r="Y28" s="60">
        <v>-20.79</v>
      </c>
      <c r="Z28" s="61">
        <v>63152457</v>
      </c>
    </row>
    <row r="29" spans="1:26" ht="13.5">
      <c r="A29" s="57" t="s">
        <v>110</v>
      </c>
      <c r="B29" s="18">
        <v>1333600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24935811</v>
      </c>
      <c r="C30" s="18">
        <v>0</v>
      </c>
      <c r="D30" s="58">
        <v>50195720</v>
      </c>
      <c r="E30" s="59">
        <v>60237813</v>
      </c>
      <c r="F30" s="59">
        <v>0</v>
      </c>
      <c r="G30" s="59">
        <v>834053</v>
      </c>
      <c r="H30" s="59">
        <v>3873367</v>
      </c>
      <c r="I30" s="59">
        <v>4707420</v>
      </c>
      <c r="J30" s="59">
        <v>2278175</v>
      </c>
      <c r="K30" s="59">
        <v>1799725</v>
      </c>
      <c r="L30" s="59">
        <v>4860135</v>
      </c>
      <c r="M30" s="59">
        <v>8938035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13645455</v>
      </c>
      <c r="W30" s="59">
        <v>30118907</v>
      </c>
      <c r="X30" s="59">
        <v>-16473452</v>
      </c>
      <c r="Y30" s="60">
        <v>-54.69</v>
      </c>
      <c r="Z30" s="61">
        <v>60237813</v>
      </c>
    </row>
    <row r="31" spans="1:26" ht="13.5">
      <c r="A31" s="57" t="s">
        <v>49</v>
      </c>
      <c r="B31" s="18">
        <v>44072883</v>
      </c>
      <c r="C31" s="18">
        <v>0</v>
      </c>
      <c r="D31" s="58">
        <v>47130000</v>
      </c>
      <c r="E31" s="59">
        <v>52866697</v>
      </c>
      <c r="F31" s="59">
        <v>1510</v>
      </c>
      <c r="G31" s="59">
        <v>538276</v>
      </c>
      <c r="H31" s="59">
        <v>1168306</v>
      </c>
      <c r="I31" s="59">
        <v>1708092</v>
      </c>
      <c r="J31" s="59">
        <v>1069901</v>
      </c>
      <c r="K31" s="59">
        <v>2582691</v>
      </c>
      <c r="L31" s="59">
        <v>1221755</v>
      </c>
      <c r="M31" s="59">
        <v>4874347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6582439</v>
      </c>
      <c r="W31" s="59">
        <v>26433349</v>
      </c>
      <c r="X31" s="59">
        <v>-19850910</v>
      </c>
      <c r="Y31" s="60">
        <v>-75.1</v>
      </c>
      <c r="Z31" s="61">
        <v>52866697</v>
      </c>
    </row>
    <row r="32" spans="1:26" ht="13.5">
      <c r="A32" s="69" t="s">
        <v>50</v>
      </c>
      <c r="B32" s="21">
        <f>SUM(B28:B31)</f>
        <v>129666483</v>
      </c>
      <c r="C32" s="21">
        <f>SUM(C28:C31)</f>
        <v>0</v>
      </c>
      <c r="D32" s="98">
        <f aca="true" t="shared" si="5" ref="D32:Z32">SUM(D28:D31)</f>
        <v>150741510</v>
      </c>
      <c r="E32" s="99">
        <f t="shared" si="5"/>
        <v>176256967</v>
      </c>
      <c r="F32" s="99">
        <f t="shared" si="5"/>
        <v>1893913</v>
      </c>
      <c r="G32" s="99">
        <f t="shared" si="5"/>
        <v>8726596</v>
      </c>
      <c r="H32" s="99">
        <f t="shared" si="5"/>
        <v>13546808</v>
      </c>
      <c r="I32" s="99">
        <f t="shared" si="5"/>
        <v>24167317</v>
      </c>
      <c r="J32" s="99">
        <f t="shared" si="5"/>
        <v>5982863</v>
      </c>
      <c r="K32" s="99">
        <f t="shared" si="5"/>
        <v>8091449</v>
      </c>
      <c r="L32" s="99">
        <f t="shared" si="5"/>
        <v>6997316</v>
      </c>
      <c r="M32" s="99">
        <f t="shared" si="5"/>
        <v>21071628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45238945</v>
      </c>
      <c r="W32" s="99">
        <f t="shared" si="5"/>
        <v>88128485</v>
      </c>
      <c r="X32" s="99">
        <f t="shared" si="5"/>
        <v>-42889540</v>
      </c>
      <c r="Y32" s="100">
        <f>+IF(W32&lt;&gt;0,(X32/W32)*100,0)</f>
        <v>-48.667056968016645</v>
      </c>
      <c r="Z32" s="101">
        <f t="shared" si="5"/>
        <v>176256967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243498900</v>
      </c>
      <c r="C35" s="18">
        <v>0</v>
      </c>
      <c r="D35" s="58">
        <v>262107731</v>
      </c>
      <c r="E35" s="59">
        <v>236990496</v>
      </c>
      <c r="F35" s="59">
        <v>537333797</v>
      </c>
      <c r="G35" s="59">
        <v>511910188</v>
      </c>
      <c r="H35" s="59">
        <v>455881011</v>
      </c>
      <c r="I35" s="59">
        <v>455881011</v>
      </c>
      <c r="J35" s="59">
        <v>437990428</v>
      </c>
      <c r="K35" s="59">
        <v>408993104</v>
      </c>
      <c r="L35" s="59">
        <v>397761752</v>
      </c>
      <c r="M35" s="59">
        <v>397761752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397761752</v>
      </c>
      <c r="W35" s="59">
        <v>118495248</v>
      </c>
      <c r="X35" s="59">
        <v>279266504</v>
      </c>
      <c r="Y35" s="60">
        <v>235.68</v>
      </c>
      <c r="Z35" s="61">
        <v>236990496</v>
      </c>
    </row>
    <row r="36" spans="1:26" ht="13.5">
      <c r="A36" s="57" t="s">
        <v>53</v>
      </c>
      <c r="B36" s="18">
        <v>1141545699</v>
      </c>
      <c r="C36" s="18">
        <v>0</v>
      </c>
      <c r="D36" s="58">
        <v>1310905536</v>
      </c>
      <c r="E36" s="59">
        <v>1336420993</v>
      </c>
      <c r="F36" s="59">
        <v>1140914358</v>
      </c>
      <c r="G36" s="59">
        <v>1147292764</v>
      </c>
      <c r="H36" s="59">
        <v>1158203094</v>
      </c>
      <c r="I36" s="59">
        <v>1158203094</v>
      </c>
      <c r="J36" s="59">
        <v>1161570530</v>
      </c>
      <c r="K36" s="59">
        <v>1167046553</v>
      </c>
      <c r="L36" s="59">
        <v>1174043866</v>
      </c>
      <c r="M36" s="59">
        <v>1174043866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1174043866</v>
      </c>
      <c r="W36" s="59">
        <v>668210497</v>
      </c>
      <c r="X36" s="59">
        <v>505833369</v>
      </c>
      <c r="Y36" s="60">
        <v>75.7</v>
      </c>
      <c r="Z36" s="61">
        <v>1336420993</v>
      </c>
    </row>
    <row r="37" spans="1:26" ht="13.5">
      <c r="A37" s="57" t="s">
        <v>54</v>
      </c>
      <c r="B37" s="18">
        <v>166876025</v>
      </c>
      <c r="C37" s="18">
        <v>0</v>
      </c>
      <c r="D37" s="58">
        <v>177150668</v>
      </c>
      <c r="E37" s="59">
        <v>177150668</v>
      </c>
      <c r="F37" s="59">
        <v>136434437</v>
      </c>
      <c r="G37" s="59">
        <v>139928747</v>
      </c>
      <c r="H37" s="59">
        <v>128218477</v>
      </c>
      <c r="I37" s="59">
        <v>128218477</v>
      </c>
      <c r="J37" s="59">
        <v>133252364</v>
      </c>
      <c r="K37" s="59">
        <v>137915359</v>
      </c>
      <c r="L37" s="59">
        <v>131871741</v>
      </c>
      <c r="M37" s="59">
        <v>131871741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131871741</v>
      </c>
      <c r="W37" s="59">
        <v>88575334</v>
      </c>
      <c r="X37" s="59">
        <v>43296407</v>
      </c>
      <c r="Y37" s="60">
        <v>48.88</v>
      </c>
      <c r="Z37" s="61">
        <v>177150668</v>
      </c>
    </row>
    <row r="38" spans="1:26" ht="13.5">
      <c r="A38" s="57" t="s">
        <v>55</v>
      </c>
      <c r="B38" s="18">
        <v>249145572</v>
      </c>
      <c r="C38" s="18">
        <v>0</v>
      </c>
      <c r="D38" s="58">
        <v>328822920</v>
      </c>
      <c r="E38" s="59">
        <v>328822920</v>
      </c>
      <c r="F38" s="59">
        <v>249039154</v>
      </c>
      <c r="G38" s="59">
        <v>247985237</v>
      </c>
      <c r="H38" s="59">
        <v>246469357</v>
      </c>
      <c r="I38" s="59">
        <v>246469357</v>
      </c>
      <c r="J38" s="59">
        <v>245864887</v>
      </c>
      <c r="K38" s="59">
        <v>244902023</v>
      </c>
      <c r="L38" s="59">
        <v>237899677</v>
      </c>
      <c r="M38" s="59">
        <v>237899677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237899677</v>
      </c>
      <c r="W38" s="59">
        <v>164411460</v>
      </c>
      <c r="X38" s="59">
        <v>73488217</v>
      </c>
      <c r="Y38" s="60">
        <v>44.7</v>
      </c>
      <c r="Z38" s="61">
        <v>328822920</v>
      </c>
    </row>
    <row r="39" spans="1:26" ht="13.5">
      <c r="A39" s="57" t="s">
        <v>56</v>
      </c>
      <c r="B39" s="18">
        <v>969023002</v>
      </c>
      <c r="C39" s="18">
        <v>0</v>
      </c>
      <c r="D39" s="58">
        <v>1067039678</v>
      </c>
      <c r="E39" s="59">
        <v>1067437900</v>
      </c>
      <c r="F39" s="59">
        <v>1292774564</v>
      </c>
      <c r="G39" s="59">
        <v>1271288968</v>
      </c>
      <c r="H39" s="59">
        <v>1239396271</v>
      </c>
      <c r="I39" s="59">
        <v>1239396271</v>
      </c>
      <c r="J39" s="59">
        <v>1220443707</v>
      </c>
      <c r="K39" s="59">
        <v>1193222275</v>
      </c>
      <c r="L39" s="59">
        <v>1202034200</v>
      </c>
      <c r="M39" s="59">
        <v>1202034200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1202034200</v>
      </c>
      <c r="W39" s="59">
        <v>533718950</v>
      </c>
      <c r="X39" s="59">
        <v>668315250</v>
      </c>
      <c r="Y39" s="60">
        <v>125.22</v>
      </c>
      <c r="Z39" s="61">
        <v>1067437900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127930920</v>
      </c>
      <c r="C42" s="18">
        <v>0</v>
      </c>
      <c r="D42" s="58">
        <v>117400074</v>
      </c>
      <c r="E42" s="59">
        <v>118024022</v>
      </c>
      <c r="F42" s="59">
        <v>14322899</v>
      </c>
      <c r="G42" s="59">
        <v>9155225</v>
      </c>
      <c r="H42" s="59">
        <v>2941166</v>
      </c>
      <c r="I42" s="59">
        <v>26419290</v>
      </c>
      <c r="J42" s="59">
        <v>39671532</v>
      </c>
      <c r="K42" s="59">
        <v>1675105</v>
      </c>
      <c r="L42" s="59">
        <v>24251138</v>
      </c>
      <c r="M42" s="59">
        <v>65597775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92017065</v>
      </c>
      <c r="W42" s="59">
        <v>89786923</v>
      </c>
      <c r="X42" s="59">
        <v>2230142</v>
      </c>
      <c r="Y42" s="60">
        <v>2.48</v>
      </c>
      <c r="Z42" s="61">
        <v>118024022</v>
      </c>
    </row>
    <row r="43" spans="1:26" ht="13.5">
      <c r="A43" s="57" t="s">
        <v>59</v>
      </c>
      <c r="B43" s="18">
        <v>-120620873</v>
      </c>
      <c r="C43" s="18">
        <v>0</v>
      </c>
      <c r="D43" s="58">
        <v>-146686683</v>
      </c>
      <c r="E43" s="59">
        <v>-172427866</v>
      </c>
      <c r="F43" s="59">
        <v>-1646878</v>
      </c>
      <c r="G43" s="59">
        <v>-8664159</v>
      </c>
      <c r="H43" s="59">
        <v>-13652496</v>
      </c>
      <c r="I43" s="59">
        <v>-23963533</v>
      </c>
      <c r="J43" s="59">
        <v>-5901242</v>
      </c>
      <c r="K43" s="59">
        <v>-7762082</v>
      </c>
      <c r="L43" s="59">
        <v>-7009434</v>
      </c>
      <c r="M43" s="59">
        <v>-20672758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-44636291</v>
      </c>
      <c r="W43" s="59">
        <v>-71605366</v>
      </c>
      <c r="X43" s="59">
        <v>26969075</v>
      </c>
      <c r="Y43" s="60">
        <v>-37.66</v>
      </c>
      <c r="Z43" s="61">
        <v>-172427866</v>
      </c>
    </row>
    <row r="44" spans="1:26" ht="13.5">
      <c r="A44" s="57" t="s">
        <v>60</v>
      </c>
      <c r="B44" s="18">
        <v>-35645944</v>
      </c>
      <c r="C44" s="18">
        <v>0</v>
      </c>
      <c r="D44" s="58">
        <v>34228808</v>
      </c>
      <c r="E44" s="59">
        <v>34228808</v>
      </c>
      <c r="F44" s="59">
        <v>-1629440</v>
      </c>
      <c r="G44" s="59">
        <v>-396576</v>
      </c>
      <c r="H44" s="59">
        <v>-1048670</v>
      </c>
      <c r="I44" s="59">
        <v>-3074686</v>
      </c>
      <c r="J44" s="59">
        <v>6900165</v>
      </c>
      <c r="K44" s="59">
        <v>-3966246</v>
      </c>
      <c r="L44" s="59">
        <v>-10067934</v>
      </c>
      <c r="M44" s="59">
        <v>-7134015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-10208701</v>
      </c>
      <c r="W44" s="59">
        <v>-6998939</v>
      </c>
      <c r="X44" s="59">
        <v>-3209762</v>
      </c>
      <c r="Y44" s="60">
        <v>45.86</v>
      </c>
      <c r="Z44" s="61">
        <v>34228808</v>
      </c>
    </row>
    <row r="45" spans="1:26" ht="13.5">
      <c r="A45" s="69" t="s">
        <v>61</v>
      </c>
      <c r="B45" s="21">
        <v>79877042</v>
      </c>
      <c r="C45" s="21">
        <v>0</v>
      </c>
      <c r="D45" s="98">
        <v>72168754</v>
      </c>
      <c r="E45" s="99">
        <v>47051519</v>
      </c>
      <c r="F45" s="99">
        <v>86963901</v>
      </c>
      <c r="G45" s="99">
        <v>87058391</v>
      </c>
      <c r="H45" s="99">
        <v>75298391</v>
      </c>
      <c r="I45" s="99">
        <v>75298391</v>
      </c>
      <c r="J45" s="99">
        <v>115968846</v>
      </c>
      <c r="K45" s="99">
        <v>105915623</v>
      </c>
      <c r="L45" s="99">
        <v>113089393</v>
      </c>
      <c r="M45" s="99">
        <v>113089393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113089393</v>
      </c>
      <c r="W45" s="99">
        <v>78409173</v>
      </c>
      <c r="X45" s="99">
        <v>34680220</v>
      </c>
      <c r="Y45" s="100">
        <v>44.23</v>
      </c>
      <c r="Z45" s="101">
        <v>47051519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37365043</v>
      </c>
      <c r="C49" s="51">
        <v>0</v>
      </c>
      <c r="D49" s="128">
        <v>8673340</v>
      </c>
      <c r="E49" s="53">
        <v>45947797</v>
      </c>
      <c r="F49" s="53">
        <v>0</v>
      </c>
      <c r="G49" s="53">
        <v>0</v>
      </c>
      <c r="H49" s="53">
        <v>0</v>
      </c>
      <c r="I49" s="53">
        <v>5827762</v>
      </c>
      <c r="J49" s="53">
        <v>0</v>
      </c>
      <c r="K49" s="53">
        <v>0</v>
      </c>
      <c r="L49" s="53">
        <v>0</v>
      </c>
      <c r="M49" s="53">
        <v>8897895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5089336</v>
      </c>
      <c r="W49" s="53">
        <v>38190389</v>
      </c>
      <c r="X49" s="53">
        <v>112282699</v>
      </c>
      <c r="Y49" s="53">
        <v>262274261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1062371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1062371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80.94665191263384</v>
      </c>
      <c r="C58" s="5">
        <f>IF(C67=0,0,+(C76/C67)*100)</f>
        <v>0</v>
      </c>
      <c r="D58" s="6">
        <f aca="true" t="shared" si="6" ref="D58:Z58">IF(D67=0,0,+(D76/D67)*100)</f>
        <v>94.12495960454397</v>
      </c>
      <c r="E58" s="7">
        <f t="shared" si="6"/>
        <v>94.12495960454397</v>
      </c>
      <c r="F58" s="7">
        <f t="shared" si="6"/>
        <v>9.670132890561186</v>
      </c>
      <c r="G58" s="7">
        <f t="shared" si="6"/>
        <v>173.04744029564347</v>
      </c>
      <c r="H58" s="7">
        <f t="shared" si="6"/>
        <v>263.16436193925415</v>
      </c>
      <c r="I58" s="7">
        <f t="shared" si="6"/>
        <v>36.16402054181215</v>
      </c>
      <c r="J58" s="7">
        <f t="shared" si="6"/>
        <v>245.86049737323657</v>
      </c>
      <c r="K58" s="7">
        <f t="shared" si="6"/>
        <v>151.6498631111369</v>
      </c>
      <c r="L58" s="7">
        <f t="shared" si="6"/>
        <v>205.82471780028348</v>
      </c>
      <c r="M58" s="7">
        <f t="shared" si="6"/>
        <v>199.6587483840658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61.96462904729208</v>
      </c>
      <c r="W58" s="7">
        <f t="shared" si="6"/>
        <v>93.96311646464305</v>
      </c>
      <c r="X58" s="7">
        <f t="shared" si="6"/>
        <v>0</v>
      </c>
      <c r="Y58" s="7">
        <f t="shared" si="6"/>
        <v>0</v>
      </c>
      <c r="Z58" s="8">
        <f t="shared" si="6"/>
        <v>94.12495960454397</v>
      </c>
    </row>
    <row r="59" spans="1:26" ht="13.5">
      <c r="A59" s="36" t="s">
        <v>31</v>
      </c>
      <c r="B59" s="9">
        <f aca="true" t="shared" si="7" ref="B59:Z66">IF(B68=0,0,+(B77/B68)*100)</f>
        <v>89.25604656343144</v>
      </c>
      <c r="C59" s="9">
        <f t="shared" si="7"/>
        <v>0</v>
      </c>
      <c r="D59" s="2">
        <f t="shared" si="7"/>
        <v>92.00000025997763</v>
      </c>
      <c r="E59" s="10">
        <f t="shared" si="7"/>
        <v>92.00000025997763</v>
      </c>
      <c r="F59" s="10">
        <f t="shared" si="7"/>
        <v>4.678790650846863</v>
      </c>
      <c r="G59" s="10">
        <f t="shared" si="7"/>
        <v>72437.99174598948</v>
      </c>
      <c r="H59" s="10">
        <f t="shared" si="7"/>
        <v>-56753.54836063893</v>
      </c>
      <c r="I59" s="10">
        <f t="shared" si="7"/>
        <v>27.40761872555531</v>
      </c>
      <c r="J59" s="10">
        <f t="shared" si="7"/>
        <v>-3957.5186809266966</v>
      </c>
      <c r="K59" s="10">
        <f t="shared" si="7"/>
        <v>1800.0877789319688</v>
      </c>
      <c r="L59" s="10">
        <f t="shared" si="7"/>
        <v>-398.6551411987939</v>
      </c>
      <c r="M59" s="10">
        <f t="shared" si="7"/>
        <v>-1859.3990837440356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57.04851110627514</v>
      </c>
      <c r="W59" s="10">
        <f t="shared" si="7"/>
        <v>92.00000143927916</v>
      </c>
      <c r="X59" s="10">
        <f t="shared" si="7"/>
        <v>0</v>
      </c>
      <c r="Y59" s="10">
        <f t="shared" si="7"/>
        <v>0</v>
      </c>
      <c r="Z59" s="11">
        <f t="shared" si="7"/>
        <v>92.00000025997763</v>
      </c>
    </row>
    <row r="60" spans="1:26" ht="13.5">
      <c r="A60" s="37" t="s">
        <v>32</v>
      </c>
      <c r="B60" s="12">
        <f t="shared" si="7"/>
        <v>78.44913130742594</v>
      </c>
      <c r="C60" s="12">
        <f t="shared" si="7"/>
        <v>0</v>
      </c>
      <c r="D60" s="3">
        <f t="shared" si="7"/>
        <v>95.59538517115335</v>
      </c>
      <c r="E60" s="13">
        <f t="shared" si="7"/>
        <v>95.59538517115335</v>
      </c>
      <c r="F60" s="13">
        <f t="shared" si="7"/>
        <v>20.08312012891108</v>
      </c>
      <c r="G60" s="13">
        <f t="shared" si="7"/>
        <v>94.62702381432075</v>
      </c>
      <c r="H60" s="13">
        <f t="shared" si="7"/>
        <v>142.12104603911024</v>
      </c>
      <c r="I60" s="13">
        <f t="shared" si="7"/>
        <v>49.427306344630836</v>
      </c>
      <c r="J60" s="13">
        <f t="shared" si="7"/>
        <v>115.24558896403076</v>
      </c>
      <c r="K60" s="13">
        <f t="shared" si="7"/>
        <v>95.53051664888208</v>
      </c>
      <c r="L60" s="13">
        <f t="shared" si="7"/>
        <v>122.37554658382254</v>
      </c>
      <c r="M60" s="13">
        <f t="shared" si="7"/>
        <v>110.67453959017935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68.63056848925527</v>
      </c>
      <c r="W60" s="13">
        <f t="shared" si="7"/>
        <v>95.57372811670358</v>
      </c>
      <c r="X60" s="13">
        <f t="shared" si="7"/>
        <v>0</v>
      </c>
      <c r="Y60" s="13">
        <f t="shared" si="7"/>
        <v>0</v>
      </c>
      <c r="Z60" s="14">
        <f t="shared" si="7"/>
        <v>95.59538517115335</v>
      </c>
    </row>
    <row r="61" spans="1:26" ht="13.5">
      <c r="A61" s="38" t="s">
        <v>113</v>
      </c>
      <c r="B61" s="12">
        <f t="shared" si="7"/>
        <v>74.52479089952935</v>
      </c>
      <c r="C61" s="12">
        <f t="shared" si="7"/>
        <v>0</v>
      </c>
      <c r="D61" s="3">
        <f t="shared" si="7"/>
        <v>99.00000037071763</v>
      </c>
      <c r="E61" s="13">
        <f t="shared" si="7"/>
        <v>99.00000037071763</v>
      </c>
      <c r="F61" s="13">
        <f t="shared" si="7"/>
        <v>47.74672545746393</v>
      </c>
      <c r="G61" s="13">
        <f t="shared" si="7"/>
        <v>77.99107906659157</v>
      </c>
      <c r="H61" s="13">
        <f t="shared" si="7"/>
        <v>85.89729019675137</v>
      </c>
      <c r="I61" s="13">
        <f t="shared" si="7"/>
        <v>67.15870135487222</v>
      </c>
      <c r="J61" s="13">
        <f t="shared" si="7"/>
        <v>82.80400907838022</v>
      </c>
      <c r="K61" s="13">
        <f t="shared" si="7"/>
        <v>75.08843067988761</v>
      </c>
      <c r="L61" s="13">
        <f t="shared" si="7"/>
        <v>100.96950982790544</v>
      </c>
      <c r="M61" s="13">
        <f t="shared" si="7"/>
        <v>85.77060812318689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75.48147165094919</v>
      </c>
      <c r="W61" s="13">
        <f t="shared" si="7"/>
        <v>99.0000017211339</v>
      </c>
      <c r="X61" s="13">
        <f t="shared" si="7"/>
        <v>0</v>
      </c>
      <c r="Y61" s="13">
        <f t="shared" si="7"/>
        <v>0</v>
      </c>
      <c r="Z61" s="14">
        <f t="shared" si="7"/>
        <v>99.00000037071763</v>
      </c>
    </row>
    <row r="62" spans="1:26" ht="13.5">
      <c r="A62" s="38" t="s">
        <v>114</v>
      </c>
      <c r="B62" s="12">
        <f t="shared" si="7"/>
        <v>84.42667741610353</v>
      </c>
      <c r="C62" s="12">
        <f t="shared" si="7"/>
        <v>0</v>
      </c>
      <c r="D62" s="3">
        <f t="shared" si="7"/>
        <v>91.99999874280255</v>
      </c>
      <c r="E62" s="13">
        <f t="shared" si="7"/>
        <v>91.99999874280255</v>
      </c>
      <c r="F62" s="13">
        <f t="shared" si="7"/>
        <v>20.598540827719823</v>
      </c>
      <c r="G62" s="13">
        <f t="shared" si="7"/>
        <v>115.971543668909</v>
      </c>
      <c r="H62" s="13">
        <f t="shared" si="7"/>
        <v>171.8854939056502</v>
      </c>
      <c r="I62" s="13">
        <f t="shared" si="7"/>
        <v>51.814986691585865</v>
      </c>
      <c r="J62" s="13">
        <f t="shared" si="7"/>
        <v>151.15623442970954</v>
      </c>
      <c r="K62" s="13">
        <f t="shared" si="7"/>
        <v>104.93407992613166</v>
      </c>
      <c r="L62" s="13">
        <f t="shared" si="7"/>
        <v>129.41054760320336</v>
      </c>
      <c r="M62" s="13">
        <f t="shared" si="7"/>
        <v>127.45423730017671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74.29287923218786</v>
      </c>
      <c r="W62" s="13">
        <f t="shared" si="7"/>
        <v>92</v>
      </c>
      <c r="X62" s="13">
        <f t="shared" si="7"/>
        <v>0</v>
      </c>
      <c r="Y62" s="13">
        <f t="shared" si="7"/>
        <v>0</v>
      </c>
      <c r="Z62" s="14">
        <f t="shared" si="7"/>
        <v>91.99999874280255</v>
      </c>
    </row>
    <row r="63" spans="1:26" ht="13.5">
      <c r="A63" s="38" t="s">
        <v>115</v>
      </c>
      <c r="B63" s="12">
        <f t="shared" si="7"/>
        <v>69.0532739068339</v>
      </c>
      <c r="C63" s="12">
        <f t="shared" si="7"/>
        <v>0</v>
      </c>
      <c r="D63" s="3">
        <f t="shared" si="7"/>
        <v>84</v>
      </c>
      <c r="E63" s="13">
        <f t="shared" si="7"/>
        <v>84</v>
      </c>
      <c r="F63" s="13">
        <f t="shared" si="7"/>
        <v>2.402285671365632</v>
      </c>
      <c r="G63" s="13">
        <f t="shared" si="7"/>
        <v>189.32309956188755</v>
      </c>
      <c r="H63" s="13">
        <f t="shared" si="7"/>
        <v>-127.37714429018989</v>
      </c>
      <c r="I63" s="13">
        <f t="shared" si="7"/>
        <v>21.039842869664056</v>
      </c>
      <c r="J63" s="13">
        <f t="shared" si="7"/>
        <v>-6041.903298143063</v>
      </c>
      <c r="K63" s="13">
        <f t="shared" si="7"/>
        <v>661.2514524250118</v>
      </c>
      <c r="L63" s="13">
        <f t="shared" si="7"/>
        <v>2041.7879603668414</v>
      </c>
      <c r="M63" s="13">
        <f t="shared" si="7"/>
        <v>1846.7000937093064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41.22456553028657</v>
      </c>
      <c r="W63" s="13">
        <f t="shared" si="7"/>
        <v>84.00001139678602</v>
      </c>
      <c r="X63" s="13">
        <f t="shared" si="7"/>
        <v>0</v>
      </c>
      <c r="Y63" s="13">
        <f t="shared" si="7"/>
        <v>0</v>
      </c>
      <c r="Z63" s="14">
        <f t="shared" si="7"/>
        <v>84</v>
      </c>
    </row>
    <row r="64" spans="1:26" ht="13.5">
      <c r="A64" s="38" t="s">
        <v>116</v>
      </c>
      <c r="B64" s="12">
        <f t="shared" si="7"/>
        <v>77.81870277382991</v>
      </c>
      <c r="C64" s="12">
        <f t="shared" si="7"/>
        <v>0</v>
      </c>
      <c r="D64" s="3">
        <f t="shared" si="7"/>
        <v>87.00001367608645</v>
      </c>
      <c r="E64" s="13">
        <f t="shared" si="7"/>
        <v>87.00001367608645</v>
      </c>
      <c r="F64" s="13">
        <f t="shared" si="7"/>
        <v>4.280646705708721</v>
      </c>
      <c r="G64" s="13">
        <f t="shared" si="7"/>
        <v>243.65570566109133</v>
      </c>
      <c r="H64" s="13">
        <f t="shared" si="7"/>
        <v>-2773.834167483618</v>
      </c>
      <c r="I64" s="13">
        <f t="shared" si="7"/>
        <v>24.060221311650228</v>
      </c>
      <c r="J64" s="13">
        <f t="shared" si="7"/>
        <v>-1340.479607998416</v>
      </c>
      <c r="K64" s="13">
        <f t="shared" si="7"/>
        <v>-1177.7609218404532</v>
      </c>
      <c r="L64" s="13">
        <f t="shared" si="7"/>
        <v>-4764.994465785533</v>
      </c>
      <c r="M64" s="13">
        <f t="shared" si="7"/>
        <v>-1609.3244507961401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47.14628563992415</v>
      </c>
      <c r="W64" s="13">
        <f t="shared" si="7"/>
        <v>87.00001367608645</v>
      </c>
      <c r="X64" s="13">
        <f t="shared" si="7"/>
        <v>0</v>
      </c>
      <c r="Y64" s="13">
        <f t="shared" si="7"/>
        <v>0</v>
      </c>
      <c r="Z64" s="14">
        <f t="shared" si="7"/>
        <v>87.00001367608645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152.1932403673835</v>
      </c>
      <c r="G65" s="13">
        <f t="shared" si="7"/>
        <v>148.41747794974205</v>
      </c>
      <c r="H65" s="13">
        <f t="shared" si="7"/>
        <v>188.63400126430295</v>
      </c>
      <c r="I65" s="13">
        <f t="shared" si="7"/>
        <v>158.9981340988899</v>
      </c>
      <c r="J65" s="13">
        <f t="shared" si="7"/>
        <v>171.39208009093744</v>
      </c>
      <c r="K65" s="13">
        <f t="shared" si="7"/>
        <v>215.51160503128858</v>
      </c>
      <c r="L65" s="13">
        <f t="shared" si="7"/>
        <v>183.29736074822978</v>
      </c>
      <c r="M65" s="13">
        <f t="shared" si="7"/>
        <v>186.65195784002623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171.90057298749966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84.99998012225475</v>
      </c>
      <c r="E66" s="16">
        <f t="shared" si="7"/>
        <v>84.99998012225475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84.99998855345422</v>
      </c>
      <c r="X66" s="16">
        <f t="shared" si="7"/>
        <v>0</v>
      </c>
      <c r="Y66" s="16">
        <f t="shared" si="7"/>
        <v>0</v>
      </c>
      <c r="Z66" s="17">
        <f t="shared" si="7"/>
        <v>84.99998012225475</v>
      </c>
    </row>
    <row r="67" spans="1:26" ht="13.5" hidden="1">
      <c r="A67" s="40" t="s">
        <v>119</v>
      </c>
      <c r="B67" s="23">
        <v>549096424</v>
      </c>
      <c r="C67" s="23"/>
      <c r="D67" s="24">
        <v>613689074</v>
      </c>
      <c r="E67" s="25">
        <v>613689074</v>
      </c>
      <c r="F67" s="25">
        <v>323675283</v>
      </c>
      <c r="G67" s="25">
        <v>26541698</v>
      </c>
      <c r="H67" s="25">
        <v>21772206</v>
      </c>
      <c r="I67" s="25">
        <v>371989187</v>
      </c>
      <c r="J67" s="25">
        <v>24322137</v>
      </c>
      <c r="K67" s="25">
        <v>25907513</v>
      </c>
      <c r="L67" s="25">
        <v>19472291</v>
      </c>
      <c r="M67" s="25">
        <v>69701941</v>
      </c>
      <c r="N67" s="25"/>
      <c r="O67" s="25"/>
      <c r="P67" s="25"/>
      <c r="Q67" s="25"/>
      <c r="R67" s="25"/>
      <c r="S67" s="25"/>
      <c r="T67" s="25"/>
      <c r="U67" s="25"/>
      <c r="V67" s="25">
        <v>441691128</v>
      </c>
      <c r="W67" s="25">
        <v>323811150</v>
      </c>
      <c r="X67" s="25"/>
      <c r="Y67" s="24"/>
      <c r="Z67" s="26">
        <v>613689074</v>
      </c>
    </row>
    <row r="68" spans="1:26" ht="13.5" hidden="1">
      <c r="A68" s="36" t="s">
        <v>31</v>
      </c>
      <c r="B68" s="18">
        <v>203443082</v>
      </c>
      <c r="C68" s="18"/>
      <c r="D68" s="19">
        <v>215403157</v>
      </c>
      <c r="E68" s="20">
        <v>215403157</v>
      </c>
      <c r="F68" s="20">
        <v>217556261</v>
      </c>
      <c r="G68" s="20">
        <v>30046</v>
      </c>
      <c r="H68" s="20">
        <v>-48769</v>
      </c>
      <c r="I68" s="20">
        <v>217537538</v>
      </c>
      <c r="J68" s="20">
        <v>-812995</v>
      </c>
      <c r="K68" s="20">
        <v>919355</v>
      </c>
      <c r="L68" s="20">
        <v>-3470922</v>
      </c>
      <c r="M68" s="20">
        <v>-3364562</v>
      </c>
      <c r="N68" s="20"/>
      <c r="O68" s="20"/>
      <c r="P68" s="20"/>
      <c r="Q68" s="20"/>
      <c r="R68" s="20"/>
      <c r="S68" s="20"/>
      <c r="T68" s="20"/>
      <c r="U68" s="20"/>
      <c r="V68" s="20">
        <v>214172976</v>
      </c>
      <c r="W68" s="20">
        <v>127841773</v>
      </c>
      <c r="X68" s="20"/>
      <c r="Y68" s="19"/>
      <c r="Z68" s="22">
        <v>215403157</v>
      </c>
    </row>
    <row r="69" spans="1:26" ht="13.5" hidden="1">
      <c r="A69" s="37" t="s">
        <v>32</v>
      </c>
      <c r="B69" s="18">
        <v>335108770</v>
      </c>
      <c r="C69" s="18"/>
      <c r="D69" s="19">
        <v>386212113</v>
      </c>
      <c r="E69" s="20">
        <v>386212113</v>
      </c>
      <c r="F69" s="20">
        <v>105167065</v>
      </c>
      <c r="G69" s="20">
        <v>25537113</v>
      </c>
      <c r="H69" s="20">
        <v>20840368</v>
      </c>
      <c r="I69" s="20">
        <v>151544546</v>
      </c>
      <c r="J69" s="20">
        <v>23969766</v>
      </c>
      <c r="K69" s="20">
        <v>23803400</v>
      </c>
      <c r="L69" s="20">
        <v>21443646</v>
      </c>
      <c r="M69" s="20">
        <v>69216812</v>
      </c>
      <c r="N69" s="20"/>
      <c r="O69" s="20"/>
      <c r="P69" s="20"/>
      <c r="Q69" s="20"/>
      <c r="R69" s="20"/>
      <c r="S69" s="20"/>
      <c r="T69" s="20"/>
      <c r="U69" s="20"/>
      <c r="V69" s="20">
        <v>220761358</v>
      </c>
      <c r="W69" s="20">
        <v>189853995</v>
      </c>
      <c r="X69" s="20"/>
      <c r="Y69" s="19"/>
      <c r="Z69" s="22">
        <v>386212113</v>
      </c>
    </row>
    <row r="70" spans="1:26" ht="13.5" hidden="1">
      <c r="A70" s="38" t="s">
        <v>113</v>
      </c>
      <c r="B70" s="18">
        <v>228194967</v>
      </c>
      <c r="C70" s="18"/>
      <c r="D70" s="19">
        <v>250864793</v>
      </c>
      <c r="E70" s="20">
        <v>250864793</v>
      </c>
      <c r="F70" s="20">
        <v>29947771</v>
      </c>
      <c r="G70" s="20">
        <v>19282063</v>
      </c>
      <c r="H70" s="20">
        <v>19877421</v>
      </c>
      <c r="I70" s="20">
        <v>69107255</v>
      </c>
      <c r="J70" s="20">
        <v>19831291</v>
      </c>
      <c r="K70" s="20">
        <v>18908596</v>
      </c>
      <c r="L70" s="20">
        <v>17160218</v>
      </c>
      <c r="M70" s="20">
        <v>55900105</v>
      </c>
      <c r="N70" s="20"/>
      <c r="O70" s="20"/>
      <c r="P70" s="20"/>
      <c r="Q70" s="20"/>
      <c r="R70" s="20"/>
      <c r="S70" s="20"/>
      <c r="T70" s="20"/>
      <c r="U70" s="20"/>
      <c r="V70" s="20">
        <v>125007360</v>
      </c>
      <c r="W70" s="20">
        <v>123174612</v>
      </c>
      <c r="X70" s="20"/>
      <c r="Y70" s="19"/>
      <c r="Z70" s="22">
        <v>250864793</v>
      </c>
    </row>
    <row r="71" spans="1:26" ht="13.5" hidden="1">
      <c r="A71" s="38" t="s">
        <v>114</v>
      </c>
      <c r="B71" s="18">
        <v>69371696</v>
      </c>
      <c r="C71" s="18"/>
      <c r="D71" s="19">
        <v>79542000</v>
      </c>
      <c r="E71" s="20">
        <v>79542000</v>
      </c>
      <c r="F71" s="20">
        <v>21756444</v>
      </c>
      <c r="G71" s="20">
        <v>4043529</v>
      </c>
      <c r="H71" s="20">
        <v>3495779</v>
      </c>
      <c r="I71" s="20">
        <v>29295752</v>
      </c>
      <c r="J71" s="20">
        <v>3951837</v>
      </c>
      <c r="K71" s="20">
        <v>4500981</v>
      </c>
      <c r="L71" s="20">
        <v>3934126</v>
      </c>
      <c r="M71" s="20">
        <v>12386944</v>
      </c>
      <c r="N71" s="20"/>
      <c r="O71" s="20"/>
      <c r="P71" s="20"/>
      <c r="Q71" s="20"/>
      <c r="R71" s="20"/>
      <c r="S71" s="20"/>
      <c r="T71" s="20"/>
      <c r="U71" s="20"/>
      <c r="V71" s="20">
        <v>41682696</v>
      </c>
      <c r="W71" s="20">
        <v>38776725</v>
      </c>
      <c r="X71" s="20"/>
      <c r="Y71" s="19"/>
      <c r="Z71" s="22">
        <v>79542000</v>
      </c>
    </row>
    <row r="72" spans="1:26" ht="13.5" hidden="1">
      <c r="A72" s="38" t="s">
        <v>115</v>
      </c>
      <c r="B72" s="18">
        <v>16475927</v>
      </c>
      <c r="C72" s="18"/>
      <c r="D72" s="19">
        <v>29482000</v>
      </c>
      <c r="E72" s="20">
        <v>29482000</v>
      </c>
      <c r="F72" s="20">
        <v>30994482</v>
      </c>
      <c r="G72" s="20">
        <v>1076436</v>
      </c>
      <c r="H72" s="20">
        <v>-2671630</v>
      </c>
      <c r="I72" s="20">
        <v>29399288</v>
      </c>
      <c r="J72" s="20">
        <v>-39689</v>
      </c>
      <c r="K72" s="20">
        <v>278844</v>
      </c>
      <c r="L72" s="20">
        <v>89521</v>
      </c>
      <c r="M72" s="20">
        <v>328676</v>
      </c>
      <c r="N72" s="20"/>
      <c r="O72" s="20"/>
      <c r="P72" s="20"/>
      <c r="Q72" s="20"/>
      <c r="R72" s="20"/>
      <c r="S72" s="20"/>
      <c r="T72" s="20"/>
      <c r="U72" s="20"/>
      <c r="V72" s="20">
        <v>29727964</v>
      </c>
      <c r="W72" s="20">
        <v>14740998</v>
      </c>
      <c r="X72" s="20"/>
      <c r="Y72" s="19"/>
      <c r="Z72" s="22">
        <v>29482000</v>
      </c>
    </row>
    <row r="73" spans="1:26" ht="13.5" hidden="1">
      <c r="A73" s="38" t="s">
        <v>116</v>
      </c>
      <c r="B73" s="18">
        <v>21066180</v>
      </c>
      <c r="C73" s="18"/>
      <c r="D73" s="19">
        <v>26323320</v>
      </c>
      <c r="E73" s="20">
        <v>26323320</v>
      </c>
      <c r="F73" s="20">
        <v>22039824</v>
      </c>
      <c r="G73" s="20">
        <v>750509</v>
      </c>
      <c r="H73" s="20">
        <v>-96905</v>
      </c>
      <c r="I73" s="20">
        <v>22693428</v>
      </c>
      <c r="J73" s="20">
        <v>-161632</v>
      </c>
      <c r="K73" s="20">
        <v>-123926</v>
      </c>
      <c r="L73" s="20">
        <v>-30718</v>
      </c>
      <c r="M73" s="20">
        <v>-316276</v>
      </c>
      <c r="N73" s="20"/>
      <c r="O73" s="20"/>
      <c r="P73" s="20"/>
      <c r="Q73" s="20"/>
      <c r="R73" s="20"/>
      <c r="S73" s="20"/>
      <c r="T73" s="20"/>
      <c r="U73" s="20"/>
      <c r="V73" s="20">
        <v>22377152</v>
      </c>
      <c r="W73" s="20">
        <v>13161660</v>
      </c>
      <c r="X73" s="20"/>
      <c r="Y73" s="19"/>
      <c r="Z73" s="22">
        <v>26323320</v>
      </c>
    </row>
    <row r="74" spans="1:26" ht="13.5" hidden="1">
      <c r="A74" s="38" t="s">
        <v>117</v>
      </c>
      <c r="B74" s="18"/>
      <c r="C74" s="18"/>
      <c r="D74" s="19"/>
      <c r="E74" s="20"/>
      <c r="F74" s="20">
        <v>428544</v>
      </c>
      <c r="G74" s="20">
        <v>384576</v>
      </c>
      <c r="H74" s="20">
        <v>235703</v>
      </c>
      <c r="I74" s="20">
        <v>1048823</v>
      </c>
      <c r="J74" s="20">
        <v>387959</v>
      </c>
      <c r="K74" s="20">
        <v>238905</v>
      </c>
      <c r="L74" s="20">
        <v>290499</v>
      </c>
      <c r="M74" s="20">
        <v>917363</v>
      </c>
      <c r="N74" s="20"/>
      <c r="O74" s="20"/>
      <c r="P74" s="20"/>
      <c r="Q74" s="20"/>
      <c r="R74" s="20"/>
      <c r="S74" s="20"/>
      <c r="T74" s="20"/>
      <c r="U74" s="20"/>
      <c r="V74" s="20">
        <v>1966186</v>
      </c>
      <c r="W74" s="20"/>
      <c r="X74" s="20"/>
      <c r="Y74" s="19"/>
      <c r="Z74" s="22"/>
    </row>
    <row r="75" spans="1:26" ht="13.5" hidden="1">
      <c r="A75" s="39" t="s">
        <v>118</v>
      </c>
      <c r="B75" s="27">
        <v>10544572</v>
      </c>
      <c r="C75" s="27"/>
      <c r="D75" s="28">
        <v>12073804</v>
      </c>
      <c r="E75" s="29">
        <v>12073804</v>
      </c>
      <c r="F75" s="29">
        <v>951957</v>
      </c>
      <c r="G75" s="29">
        <v>974539</v>
      </c>
      <c r="H75" s="29">
        <v>980607</v>
      </c>
      <c r="I75" s="29">
        <v>2907103</v>
      </c>
      <c r="J75" s="29">
        <v>1165366</v>
      </c>
      <c r="K75" s="29">
        <v>1184758</v>
      </c>
      <c r="L75" s="29">
        <v>1499567</v>
      </c>
      <c r="M75" s="29">
        <v>3849691</v>
      </c>
      <c r="N75" s="29"/>
      <c r="O75" s="29"/>
      <c r="P75" s="29"/>
      <c r="Q75" s="29"/>
      <c r="R75" s="29"/>
      <c r="S75" s="29"/>
      <c r="T75" s="29"/>
      <c r="U75" s="29"/>
      <c r="V75" s="29">
        <v>6756794</v>
      </c>
      <c r="W75" s="29">
        <v>6115382</v>
      </c>
      <c r="X75" s="29"/>
      <c r="Y75" s="28"/>
      <c r="Z75" s="30">
        <v>12073804</v>
      </c>
    </row>
    <row r="76" spans="1:26" ht="13.5" hidden="1">
      <c r="A76" s="41" t="s">
        <v>120</v>
      </c>
      <c r="B76" s="31">
        <v>444475171</v>
      </c>
      <c r="C76" s="31"/>
      <c r="D76" s="32">
        <v>577634593</v>
      </c>
      <c r="E76" s="33">
        <v>577634593</v>
      </c>
      <c r="F76" s="33">
        <v>31299830</v>
      </c>
      <c r="G76" s="33">
        <v>45929729</v>
      </c>
      <c r="H76" s="33">
        <v>57296687</v>
      </c>
      <c r="I76" s="33">
        <v>134526246</v>
      </c>
      <c r="J76" s="33">
        <v>59798527</v>
      </c>
      <c r="K76" s="33">
        <v>39288708</v>
      </c>
      <c r="L76" s="33">
        <v>40078788</v>
      </c>
      <c r="M76" s="33">
        <v>139166023</v>
      </c>
      <c r="N76" s="33"/>
      <c r="O76" s="33"/>
      <c r="P76" s="33"/>
      <c r="Q76" s="33"/>
      <c r="R76" s="33"/>
      <c r="S76" s="33"/>
      <c r="T76" s="33"/>
      <c r="U76" s="33"/>
      <c r="V76" s="33">
        <v>273692269</v>
      </c>
      <c r="W76" s="33">
        <v>304263048</v>
      </c>
      <c r="X76" s="33"/>
      <c r="Y76" s="32"/>
      <c r="Z76" s="34">
        <v>577634593</v>
      </c>
    </row>
    <row r="77" spans="1:26" ht="13.5" hidden="1">
      <c r="A77" s="36" t="s">
        <v>31</v>
      </c>
      <c r="B77" s="18">
        <v>181585252</v>
      </c>
      <c r="C77" s="18"/>
      <c r="D77" s="19">
        <v>198170905</v>
      </c>
      <c r="E77" s="20">
        <v>198170905</v>
      </c>
      <c r="F77" s="20">
        <v>10179002</v>
      </c>
      <c r="G77" s="20">
        <v>21764719</v>
      </c>
      <c r="H77" s="20">
        <v>27678138</v>
      </c>
      <c r="I77" s="20">
        <v>59621859</v>
      </c>
      <c r="J77" s="20">
        <v>32174429</v>
      </c>
      <c r="K77" s="20">
        <v>16549197</v>
      </c>
      <c r="L77" s="20">
        <v>13837009</v>
      </c>
      <c r="M77" s="20">
        <v>62560635</v>
      </c>
      <c r="N77" s="20"/>
      <c r="O77" s="20"/>
      <c r="P77" s="20"/>
      <c r="Q77" s="20"/>
      <c r="R77" s="20"/>
      <c r="S77" s="20"/>
      <c r="T77" s="20"/>
      <c r="U77" s="20"/>
      <c r="V77" s="20">
        <v>122182494</v>
      </c>
      <c r="W77" s="20">
        <v>117614433</v>
      </c>
      <c r="X77" s="20"/>
      <c r="Y77" s="19"/>
      <c r="Z77" s="22">
        <v>198170905</v>
      </c>
    </row>
    <row r="78" spans="1:26" ht="13.5" hidden="1">
      <c r="A78" s="37" t="s">
        <v>32</v>
      </c>
      <c r="B78" s="18">
        <v>262889919</v>
      </c>
      <c r="C78" s="18"/>
      <c r="D78" s="19">
        <v>369200957</v>
      </c>
      <c r="E78" s="20">
        <v>369200957</v>
      </c>
      <c r="F78" s="20">
        <v>21120828</v>
      </c>
      <c r="G78" s="20">
        <v>24165010</v>
      </c>
      <c r="H78" s="20">
        <v>29618549</v>
      </c>
      <c r="I78" s="20">
        <v>74904387</v>
      </c>
      <c r="J78" s="20">
        <v>27624098</v>
      </c>
      <c r="K78" s="20">
        <v>22739511</v>
      </c>
      <c r="L78" s="20">
        <v>26241779</v>
      </c>
      <c r="M78" s="20">
        <v>76605388</v>
      </c>
      <c r="N78" s="20"/>
      <c r="O78" s="20"/>
      <c r="P78" s="20"/>
      <c r="Q78" s="20"/>
      <c r="R78" s="20"/>
      <c r="S78" s="20"/>
      <c r="T78" s="20"/>
      <c r="U78" s="20"/>
      <c r="V78" s="20">
        <v>151509775</v>
      </c>
      <c r="W78" s="20">
        <v>181450541</v>
      </c>
      <c r="X78" s="20"/>
      <c r="Y78" s="19"/>
      <c r="Z78" s="22">
        <v>369200957</v>
      </c>
    </row>
    <row r="79" spans="1:26" ht="13.5" hidden="1">
      <c r="A79" s="38" t="s">
        <v>113</v>
      </c>
      <c r="B79" s="18">
        <v>170061822</v>
      </c>
      <c r="C79" s="18"/>
      <c r="D79" s="19">
        <v>248356146</v>
      </c>
      <c r="E79" s="20">
        <v>248356146</v>
      </c>
      <c r="F79" s="20">
        <v>14299080</v>
      </c>
      <c r="G79" s="20">
        <v>15038289</v>
      </c>
      <c r="H79" s="20">
        <v>17074166</v>
      </c>
      <c r="I79" s="20">
        <v>46411535</v>
      </c>
      <c r="J79" s="20">
        <v>16421104</v>
      </c>
      <c r="K79" s="20">
        <v>14198168</v>
      </c>
      <c r="L79" s="20">
        <v>17326588</v>
      </c>
      <c r="M79" s="20">
        <v>47945860</v>
      </c>
      <c r="N79" s="20"/>
      <c r="O79" s="20"/>
      <c r="P79" s="20"/>
      <c r="Q79" s="20"/>
      <c r="R79" s="20"/>
      <c r="S79" s="20"/>
      <c r="T79" s="20"/>
      <c r="U79" s="20"/>
      <c r="V79" s="20">
        <v>94357395</v>
      </c>
      <c r="W79" s="20">
        <v>121942868</v>
      </c>
      <c r="X79" s="20"/>
      <c r="Y79" s="19"/>
      <c r="Z79" s="22">
        <v>248356146</v>
      </c>
    </row>
    <row r="80" spans="1:26" ht="13.5" hidden="1">
      <c r="A80" s="38" t="s">
        <v>114</v>
      </c>
      <c r="B80" s="18">
        <v>58568218</v>
      </c>
      <c r="C80" s="18"/>
      <c r="D80" s="19">
        <v>73178639</v>
      </c>
      <c r="E80" s="20">
        <v>73178639</v>
      </c>
      <c r="F80" s="20">
        <v>4481510</v>
      </c>
      <c r="G80" s="20">
        <v>4689343</v>
      </c>
      <c r="H80" s="20">
        <v>6008737</v>
      </c>
      <c r="I80" s="20">
        <v>15179590</v>
      </c>
      <c r="J80" s="20">
        <v>5973448</v>
      </c>
      <c r="K80" s="20">
        <v>4723063</v>
      </c>
      <c r="L80" s="20">
        <v>5091174</v>
      </c>
      <c r="M80" s="20">
        <v>15787685</v>
      </c>
      <c r="N80" s="20"/>
      <c r="O80" s="20"/>
      <c r="P80" s="20"/>
      <c r="Q80" s="20"/>
      <c r="R80" s="20"/>
      <c r="S80" s="20"/>
      <c r="T80" s="20"/>
      <c r="U80" s="20"/>
      <c r="V80" s="20">
        <v>30967275</v>
      </c>
      <c r="W80" s="20">
        <v>35674587</v>
      </c>
      <c r="X80" s="20"/>
      <c r="Y80" s="19"/>
      <c r="Z80" s="22">
        <v>73178639</v>
      </c>
    </row>
    <row r="81" spans="1:26" ht="13.5" hidden="1">
      <c r="A81" s="38" t="s">
        <v>115</v>
      </c>
      <c r="B81" s="18">
        <v>11377167</v>
      </c>
      <c r="C81" s="18"/>
      <c r="D81" s="19">
        <v>24764880</v>
      </c>
      <c r="E81" s="20">
        <v>24764880</v>
      </c>
      <c r="F81" s="20">
        <v>744576</v>
      </c>
      <c r="G81" s="20">
        <v>2037942</v>
      </c>
      <c r="H81" s="20">
        <v>3403046</v>
      </c>
      <c r="I81" s="20">
        <v>6185564</v>
      </c>
      <c r="J81" s="20">
        <v>2397971</v>
      </c>
      <c r="K81" s="20">
        <v>1843860</v>
      </c>
      <c r="L81" s="20">
        <v>1827829</v>
      </c>
      <c r="M81" s="20">
        <v>6069660</v>
      </c>
      <c r="N81" s="20"/>
      <c r="O81" s="20"/>
      <c r="P81" s="20"/>
      <c r="Q81" s="20"/>
      <c r="R81" s="20"/>
      <c r="S81" s="20"/>
      <c r="T81" s="20"/>
      <c r="U81" s="20"/>
      <c r="V81" s="20">
        <v>12255224</v>
      </c>
      <c r="W81" s="20">
        <v>12382440</v>
      </c>
      <c r="X81" s="20"/>
      <c r="Y81" s="19"/>
      <c r="Z81" s="22">
        <v>24764880</v>
      </c>
    </row>
    <row r="82" spans="1:26" ht="13.5" hidden="1">
      <c r="A82" s="38" t="s">
        <v>116</v>
      </c>
      <c r="B82" s="18">
        <v>16393428</v>
      </c>
      <c r="C82" s="18"/>
      <c r="D82" s="19">
        <v>22901292</v>
      </c>
      <c r="E82" s="20">
        <v>22901292</v>
      </c>
      <c r="F82" s="20">
        <v>943447</v>
      </c>
      <c r="G82" s="20">
        <v>1828658</v>
      </c>
      <c r="H82" s="20">
        <v>2687984</v>
      </c>
      <c r="I82" s="20">
        <v>5460089</v>
      </c>
      <c r="J82" s="20">
        <v>2166644</v>
      </c>
      <c r="K82" s="20">
        <v>1459552</v>
      </c>
      <c r="L82" s="20">
        <v>1463711</v>
      </c>
      <c r="M82" s="20">
        <v>5089907</v>
      </c>
      <c r="N82" s="20"/>
      <c r="O82" s="20"/>
      <c r="P82" s="20"/>
      <c r="Q82" s="20"/>
      <c r="R82" s="20"/>
      <c r="S82" s="20"/>
      <c r="T82" s="20"/>
      <c r="U82" s="20"/>
      <c r="V82" s="20">
        <v>10549996</v>
      </c>
      <c r="W82" s="20">
        <v>11450646</v>
      </c>
      <c r="X82" s="20"/>
      <c r="Y82" s="19"/>
      <c r="Z82" s="22">
        <v>22901292</v>
      </c>
    </row>
    <row r="83" spans="1:26" ht="13.5" hidden="1">
      <c r="A83" s="38" t="s">
        <v>117</v>
      </c>
      <c r="B83" s="18">
        <v>6489284</v>
      </c>
      <c r="C83" s="18"/>
      <c r="D83" s="19"/>
      <c r="E83" s="20"/>
      <c r="F83" s="20">
        <v>652215</v>
      </c>
      <c r="G83" s="20">
        <v>570778</v>
      </c>
      <c r="H83" s="20">
        <v>444616</v>
      </c>
      <c r="I83" s="20">
        <v>1667609</v>
      </c>
      <c r="J83" s="20">
        <v>664931</v>
      </c>
      <c r="K83" s="20">
        <v>514868</v>
      </c>
      <c r="L83" s="20">
        <v>532477</v>
      </c>
      <c r="M83" s="20">
        <v>1712276</v>
      </c>
      <c r="N83" s="20"/>
      <c r="O83" s="20"/>
      <c r="P83" s="20"/>
      <c r="Q83" s="20"/>
      <c r="R83" s="20"/>
      <c r="S83" s="20"/>
      <c r="T83" s="20"/>
      <c r="U83" s="20"/>
      <c r="V83" s="20">
        <v>3379885</v>
      </c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>
        <v>10262731</v>
      </c>
      <c r="E84" s="29">
        <v>10262731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5198074</v>
      </c>
      <c r="X84" s="29"/>
      <c r="Y84" s="28"/>
      <c r="Z84" s="30">
        <v>10262731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90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11276945</v>
      </c>
      <c r="C7" s="18">
        <v>0</v>
      </c>
      <c r="D7" s="58">
        <v>15714823</v>
      </c>
      <c r="E7" s="59">
        <v>15714823</v>
      </c>
      <c r="F7" s="59">
        <v>0</v>
      </c>
      <c r="G7" s="59">
        <v>0</v>
      </c>
      <c r="H7" s="59">
        <v>0</v>
      </c>
      <c r="I7" s="59">
        <v>0</v>
      </c>
      <c r="J7" s="59">
        <v>232000</v>
      </c>
      <c r="K7" s="59">
        <v>0</v>
      </c>
      <c r="L7" s="59">
        <v>0</v>
      </c>
      <c r="M7" s="59">
        <v>232000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232000</v>
      </c>
      <c r="W7" s="59">
        <v>5700000</v>
      </c>
      <c r="X7" s="59">
        <v>-5468000</v>
      </c>
      <c r="Y7" s="60">
        <v>-95.93</v>
      </c>
      <c r="Z7" s="61">
        <v>15714823</v>
      </c>
    </row>
    <row r="8" spans="1:26" ht="13.5">
      <c r="A8" s="57" t="s">
        <v>34</v>
      </c>
      <c r="B8" s="18">
        <v>154143412</v>
      </c>
      <c r="C8" s="18">
        <v>0</v>
      </c>
      <c r="D8" s="58">
        <v>158885301</v>
      </c>
      <c r="E8" s="59">
        <v>158885301</v>
      </c>
      <c r="F8" s="59">
        <v>63015000</v>
      </c>
      <c r="G8" s="59">
        <v>4437000</v>
      </c>
      <c r="H8" s="59">
        <v>0</v>
      </c>
      <c r="I8" s="59">
        <v>67452000</v>
      </c>
      <c r="J8" s="59">
        <v>0</v>
      </c>
      <c r="K8" s="59">
        <v>459000</v>
      </c>
      <c r="L8" s="59">
        <v>0</v>
      </c>
      <c r="M8" s="59">
        <v>459000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67911000</v>
      </c>
      <c r="W8" s="59">
        <v>121085000</v>
      </c>
      <c r="X8" s="59">
        <v>-53174000</v>
      </c>
      <c r="Y8" s="60">
        <v>-43.91</v>
      </c>
      <c r="Z8" s="61">
        <v>158885301</v>
      </c>
    </row>
    <row r="9" spans="1:26" ht="13.5">
      <c r="A9" s="57" t="s">
        <v>35</v>
      </c>
      <c r="B9" s="18">
        <v>229773335</v>
      </c>
      <c r="C9" s="18">
        <v>0</v>
      </c>
      <c r="D9" s="58">
        <v>215515013</v>
      </c>
      <c r="E9" s="59">
        <v>215515013</v>
      </c>
      <c r="F9" s="59">
        <v>2737</v>
      </c>
      <c r="G9" s="59">
        <v>3144552</v>
      </c>
      <c r="H9" s="59">
        <v>3794000</v>
      </c>
      <c r="I9" s="59">
        <v>6941289</v>
      </c>
      <c r="J9" s="59">
        <v>691000</v>
      </c>
      <c r="K9" s="59">
        <v>5576946</v>
      </c>
      <c r="L9" s="59">
        <v>1183458</v>
      </c>
      <c r="M9" s="59">
        <v>7451404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14392693</v>
      </c>
      <c r="W9" s="59">
        <v>36608550</v>
      </c>
      <c r="X9" s="59">
        <v>-22215857</v>
      </c>
      <c r="Y9" s="60">
        <v>-60.68</v>
      </c>
      <c r="Z9" s="61">
        <v>215515013</v>
      </c>
    </row>
    <row r="10" spans="1:26" ht="25.5">
      <c r="A10" s="62" t="s">
        <v>105</v>
      </c>
      <c r="B10" s="63">
        <f>SUM(B5:B9)</f>
        <v>395193692</v>
      </c>
      <c r="C10" s="63">
        <f>SUM(C5:C9)</f>
        <v>0</v>
      </c>
      <c r="D10" s="64">
        <f aca="true" t="shared" si="0" ref="D10:Z10">SUM(D5:D9)</f>
        <v>390115137</v>
      </c>
      <c r="E10" s="65">
        <f t="shared" si="0"/>
        <v>390115137</v>
      </c>
      <c r="F10" s="65">
        <f t="shared" si="0"/>
        <v>63017737</v>
      </c>
      <c r="G10" s="65">
        <f t="shared" si="0"/>
        <v>7581552</v>
      </c>
      <c r="H10" s="65">
        <f t="shared" si="0"/>
        <v>3794000</v>
      </c>
      <c r="I10" s="65">
        <f t="shared" si="0"/>
        <v>74393289</v>
      </c>
      <c r="J10" s="65">
        <f t="shared" si="0"/>
        <v>923000</v>
      </c>
      <c r="K10" s="65">
        <f t="shared" si="0"/>
        <v>6035946</v>
      </c>
      <c r="L10" s="65">
        <f t="shared" si="0"/>
        <v>1183458</v>
      </c>
      <c r="M10" s="65">
        <f t="shared" si="0"/>
        <v>8142404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82535693</v>
      </c>
      <c r="W10" s="65">
        <f t="shared" si="0"/>
        <v>163393550</v>
      </c>
      <c r="X10" s="65">
        <f t="shared" si="0"/>
        <v>-80857857</v>
      </c>
      <c r="Y10" s="66">
        <f>+IF(W10&lt;&gt;0,(X10/W10)*100,0)</f>
        <v>-49.48656602417905</v>
      </c>
      <c r="Z10" s="67">
        <f t="shared" si="0"/>
        <v>390115137</v>
      </c>
    </row>
    <row r="11" spans="1:26" ht="13.5">
      <c r="A11" s="57" t="s">
        <v>36</v>
      </c>
      <c r="B11" s="18">
        <v>197962031</v>
      </c>
      <c r="C11" s="18">
        <v>0</v>
      </c>
      <c r="D11" s="58">
        <v>132798446</v>
      </c>
      <c r="E11" s="59">
        <v>132798446</v>
      </c>
      <c r="F11" s="59">
        <v>9702000</v>
      </c>
      <c r="G11" s="59">
        <v>8635584</v>
      </c>
      <c r="H11" s="59">
        <v>9645000</v>
      </c>
      <c r="I11" s="59">
        <v>27982584</v>
      </c>
      <c r="J11" s="59">
        <v>10446000</v>
      </c>
      <c r="K11" s="59">
        <v>15338124</v>
      </c>
      <c r="L11" s="59">
        <v>11315457</v>
      </c>
      <c r="M11" s="59">
        <v>37099581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65082165</v>
      </c>
      <c r="W11" s="59">
        <v>72908000</v>
      </c>
      <c r="X11" s="59">
        <v>-7825835</v>
      </c>
      <c r="Y11" s="60">
        <v>-10.73</v>
      </c>
      <c r="Z11" s="61">
        <v>132798446</v>
      </c>
    </row>
    <row r="12" spans="1:26" ht="13.5">
      <c r="A12" s="57" t="s">
        <v>37</v>
      </c>
      <c r="B12" s="18">
        <v>11320061</v>
      </c>
      <c r="C12" s="18">
        <v>0</v>
      </c>
      <c r="D12" s="58">
        <v>11572212</v>
      </c>
      <c r="E12" s="59">
        <v>11572212</v>
      </c>
      <c r="F12" s="59">
        <v>872000</v>
      </c>
      <c r="G12" s="59">
        <v>862605</v>
      </c>
      <c r="H12" s="59">
        <v>825000</v>
      </c>
      <c r="I12" s="59">
        <v>2559605</v>
      </c>
      <c r="J12" s="59">
        <v>994000</v>
      </c>
      <c r="K12" s="59">
        <v>880239</v>
      </c>
      <c r="L12" s="59">
        <v>854262</v>
      </c>
      <c r="M12" s="59">
        <v>2728501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5288106</v>
      </c>
      <c r="W12" s="59">
        <v>6308000</v>
      </c>
      <c r="X12" s="59">
        <v>-1019894</v>
      </c>
      <c r="Y12" s="60">
        <v>-16.17</v>
      </c>
      <c r="Z12" s="61">
        <v>11572212</v>
      </c>
    </row>
    <row r="13" spans="1:26" ht="13.5">
      <c r="A13" s="57" t="s">
        <v>106</v>
      </c>
      <c r="B13" s="18">
        <v>3522901</v>
      </c>
      <c r="C13" s="18">
        <v>0</v>
      </c>
      <c r="D13" s="58">
        <v>3271549</v>
      </c>
      <c r="E13" s="59">
        <v>3271549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1636002</v>
      </c>
      <c r="X13" s="59">
        <v>-1636002</v>
      </c>
      <c r="Y13" s="60">
        <v>-100</v>
      </c>
      <c r="Z13" s="61">
        <v>3271549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185057</v>
      </c>
      <c r="E15" s="59">
        <v>185057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92502</v>
      </c>
      <c r="X15" s="59">
        <v>-92502</v>
      </c>
      <c r="Y15" s="60">
        <v>-100</v>
      </c>
      <c r="Z15" s="61">
        <v>185057</v>
      </c>
    </row>
    <row r="16" spans="1:26" ht="13.5">
      <c r="A16" s="68" t="s">
        <v>40</v>
      </c>
      <c r="B16" s="18">
        <v>189000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168572719</v>
      </c>
      <c r="C17" s="18">
        <v>0</v>
      </c>
      <c r="D17" s="58">
        <v>240010343</v>
      </c>
      <c r="E17" s="59">
        <v>240010343</v>
      </c>
      <c r="F17" s="59">
        <v>900000</v>
      </c>
      <c r="G17" s="59">
        <v>7254169</v>
      </c>
      <c r="H17" s="59">
        <v>7336000</v>
      </c>
      <c r="I17" s="59">
        <v>15490169</v>
      </c>
      <c r="J17" s="59">
        <v>3979000</v>
      </c>
      <c r="K17" s="59">
        <v>7510681</v>
      </c>
      <c r="L17" s="59">
        <v>7062223</v>
      </c>
      <c r="M17" s="59">
        <v>18551904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34042073</v>
      </c>
      <c r="W17" s="59">
        <v>48730596</v>
      </c>
      <c r="X17" s="59">
        <v>-14688523</v>
      </c>
      <c r="Y17" s="60">
        <v>-30.14</v>
      </c>
      <c r="Z17" s="61">
        <v>240010343</v>
      </c>
    </row>
    <row r="18" spans="1:26" ht="13.5">
      <c r="A18" s="69" t="s">
        <v>42</v>
      </c>
      <c r="B18" s="70">
        <f>SUM(B11:B17)</f>
        <v>381566712</v>
      </c>
      <c r="C18" s="70">
        <f>SUM(C11:C17)</f>
        <v>0</v>
      </c>
      <c r="D18" s="71">
        <f aca="true" t="shared" si="1" ref="D18:Z18">SUM(D11:D17)</f>
        <v>387837607</v>
      </c>
      <c r="E18" s="72">
        <f t="shared" si="1"/>
        <v>387837607</v>
      </c>
      <c r="F18" s="72">
        <f t="shared" si="1"/>
        <v>11474000</v>
      </c>
      <c r="G18" s="72">
        <f t="shared" si="1"/>
        <v>16752358</v>
      </c>
      <c r="H18" s="72">
        <f t="shared" si="1"/>
        <v>17806000</v>
      </c>
      <c r="I18" s="72">
        <f t="shared" si="1"/>
        <v>46032358</v>
      </c>
      <c r="J18" s="72">
        <f t="shared" si="1"/>
        <v>15419000</v>
      </c>
      <c r="K18" s="72">
        <f t="shared" si="1"/>
        <v>23729044</v>
      </c>
      <c r="L18" s="72">
        <f t="shared" si="1"/>
        <v>19231942</v>
      </c>
      <c r="M18" s="72">
        <f t="shared" si="1"/>
        <v>58379986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104412344</v>
      </c>
      <c r="W18" s="72">
        <f t="shared" si="1"/>
        <v>129675100</v>
      </c>
      <c r="X18" s="72">
        <f t="shared" si="1"/>
        <v>-25262756</v>
      </c>
      <c r="Y18" s="66">
        <f>+IF(W18&lt;&gt;0,(X18/W18)*100,0)</f>
        <v>-19.481578190415895</v>
      </c>
      <c r="Z18" s="73">
        <f t="shared" si="1"/>
        <v>387837607</v>
      </c>
    </row>
    <row r="19" spans="1:26" ht="13.5">
      <c r="A19" s="69" t="s">
        <v>43</v>
      </c>
      <c r="B19" s="74">
        <f>+B10-B18</f>
        <v>13626980</v>
      </c>
      <c r="C19" s="74">
        <f>+C10-C18</f>
        <v>0</v>
      </c>
      <c r="D19" s="75">
        <f aca="true" t="shared" si="2" ref="D19:Z19">+D10-D18</f>
        <v>2277530</v>
      </c>
      <c r="E19" s="76">
        <f t="shared" si="2"/>
        <v>2277530</v>
      </c>
      <c r="F19" s="76">
        <f t="shared" si="2"/>
        <v>51543737</v>
      </c>
      <c r="G19" s="76">
        <f t="shared" si="2"/>
        <v>-9170806</v>
      </c>
      <c r="H19" s="76">
        <f t="shared" si="2"/>
        <v>-14012000</v>
      </c>
      <c r="I19" s="76">
        <f t="shared" si="2"/>
        <v>28360931</v>
      </c>
      <c r="J19" s="76">
        <f t="shared" si="2"/>
        <v>-14496000</v>
      </c>
      <c r="K19" s="76">
        <f t="shared" si="2"/>
        <v>-17693098</v>
      </c>
      <c r="L19" s="76">
        <f t="shared" si="2"/>
        <v>-18048484</v>
      </c>
      <c r="M19" s="76">
        <f t="shared" si="2"/>
        <v>-50237582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-21876651</v>
      </c>
      <c r="W19" s="76">
        <f>IF(E10=E18,0,W10-W18)</f>
        <v>33718450</v>
      </c>
      <c r="X19" s="76">
        <f t="shared" si="2"/>
        <v>-55595101</v>
      </c>
      <c r="Y19" s="77">
        <f>+IF(W19&lt;&gt;0,(X19/W19)*100,0)</f>
        <v>-164.8803577863158</v>
      </c>
      <c r="Z19" s="78">
        <f t="shared" si="2"/>
        <v>2277530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13626980</v>
      </c>
      <c r="C22" s="85">
        <f>SUM(C19:C21)</f>
        <v>0</v>
      </c>
      <c r="D22" s="86">
        <f aca="true" t="shared" si="3" ref="D22:Z22">SUM(D19:D21)</f>
        <v>2277530</v>
      </c>
      <c r="E22" s="87">
        <f t="shared" si="3"/>
        <v>2277530</v>
      </c>
      <c r="F22" s="87">
        <f t="shared" si="3"/>
        <v>51543737</v>
      </c>
      <c r="G22" s="87">
        <f t="shared" si="3"/>
        <v>-9170806</v>
      </c>
      <c r="H22" s="87">
        <f t="shared" si="3"/>
        <v>-14012000</v>
      </c>
      <c r="I22" s="87">
        <f t="shared" si="3"/>
        <v>28360931</v>
      </c>
      <c r="J22" s="87">
        <f t="shared" si="3"/>
        <v>-14496000</v>
      </c>
      <c r="K22" s="87">
        <f t="shared" si="3"/>
        <v>-17693098</v>
      </c>
      <c r="L22" s="87">
        <f t="shared" si="3"/>
        <v>-18048484</v>
      </c>
      <c r="M22" s="87">
        <f t="shared" si="3"/>
        <v>-50237582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-21876651</v>
      </c>
      <c r="W22" s="87">
        <f t="shared" si="3"/>
        <v>33718450</v>
      </c>
      <c r="X22" s="87">
        <f t="shared" si="3"/>
        <v>-55595101</v>
      </c>
      <c r="Y22" s="88">
        <f>+IF(W22&lt;&gt;0,(X22/W22)*100,0)</f>
        <v>-164.8803577863158</v>
      </c>
      <c r="Z22" s="89">
        <f t="shared" si="3"/>
        <v>2277530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13626980</v>
      </c>
      <c r="C24" s="74">
        <f>SUM(C22:C23)</f>
        <v>0</v>
      </c>
      <c r="D24" s="75">
        <f aca="true" t="shared" si="4" ref="D24:Z24">SUM(D22:D23)</f>
        <v>2277530</v>
      </c>
      <c r="E24" s="76">
        <f t="shared" si="4"/>
        <v>2277530</v>
      </c>
      <c r="F24" s="76">
        <f t="shared" si="4"/>
        <v>51543737</v>
      </c>
      <c r="G24" s="76">
        <f t="shared" si="4"/>
        <v>-9170806</v>
      </c>
      <c r="H24" s="76">
        <f t="shared" si="4"/>
        <v>-14012000</v>
      </c>
      <c r="I24" s="76">
        <f t="shared" si="4"/>
        <v>28360931</v>
      </c>
      <c r="J24" s="76">
        <f t="shared" si="4"/>
        <v>-14496000</v>
      </c>
      <c r="K24" s="76">
        <f t="shared" si="4"/>
        <v>-17693098</v>
      </c>
      <c r="L24" s="76">
        <f t="shared" si="4"/>
        <v>-18048484</v>
      </c>
      <c r="M24" s="76">
        <f t="shared" si="4"/>
        <v>-50237582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-21876651</v>
      </c>
      <c r="W24" s="76">
        <f t="shared" si="4"/>
        <v>33718450</v>
      </c>
      <c r="X24" s="76">
        <f t="shared" si="4"/>
        <v>-55595101</v>
      </c>
      <c r="Y24" s="77">
        <f>+IF(W24&lt;&gt;0,(X24/W24)*100,0)</f>
        <v>-164.8803577863158</v>
      </c>
      <c r="Z24" s="78">
        <f t="shared" si="4"/>
        <v>2277530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145345182</v>
      </c>
      <c r="C27" s="21">
        <v>0</v>
      </c>
      <c r="D27" s="98">
        <v>9303300</v>
      </c>
      <c r="E27" s="99">
        <v>9303300</v>
      </c>
      <c r="F27" s="99">
        <v>29000</v>
      </c>
      <c r="G27" s="99">
        <v>0</v>
      </c>
      <c r="H27" s="99">
        <v>6000</v>
      </c>
      <c r="I27" s="99">
        <v>35000</v>
      </c>
      <c r="J27" s="99">
        <v>89917</v>
      </c>
      <c r="K27" s="99">
        <v>191602</v>
      </c>
      <c r="L27" s="99">
        <v>327030</v>
      </c>
      <c r="M27" s="99">
        <v>608549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643549</v>
      </c>
      <c r="W27" s="99">
        <v>4651650</v>
      </c>
      <c r="X27" s="99">
        <v>-4008101</v>
      </c>
      <c r="Y27" s="100">
        <v>-86.17</v>
      </c>
      <c r="Z27" s="101">
        <v>9303300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145345182</v>
      </c>
      <c r="C31" s="18">
        <v>0</v>
      </c>
      <c r="D31" s="58">
        <v>9303300</v>
      </c>
      <c r="E31" s="59">
        <v>9303300</v>
      </c>
      <c r="F31" s="59">
        <v>29000</v>
      </c>
      <c r="G31" s="59">
        <v>0</v>
      </c>
      <c r="H31" s="59">
        <v>6000</v>
      </c>
      <c r="I31" s="59">
        <v>35000</v>
      </c>
      <c r="J31" s="59">
        <v>89917</v>
      </c>
      <c r="K31" s="59">
        <v>191602</v>
      </c>
      <c r="L31" s="59">
        <v>327030</v>
      </c>
      <c r="M31" s="59">
        <v>608549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643549</v>
      </c>
      <c r="W31" s="59">
        <v>4651650</v>
      </c>
      <c r="X31" s="59">
        <v>-4008101</v>
      </c>
      <c r="Y31" s="60">
        <v>-86.17</v>
      </c>
      <c r="Z31" s="61">
        <v>9303300</v>
      </c>
    </row>
    <row r="32" spans="1:26" ht="13.5">
      <c r="A32" s="69" t="s">
        <v>50</v>
      </c>
      <c r="B32" s="21">
        <f>SUM(B28:B31)</f>
        <v>145345182</v>
      </c>
      <c r="C32" s="21">
        <f>SUM(C28:C31)</f>
        <v>0</v>
      </c>
      <c r="D32" s="98">
        <f aca="true" t="shared" si="5" ref="D32:Z32">SUM(D28:D31)</f>
        <v>9303300</v>
      </c>
      <c r="E32" s="99">
        <f t="shared" si="5"/>
        <v>9303300</v>
      </c>
      <c r="F32" s="99">
        <f t="shared" si="5"/>
        <v>29000</v>
      </c>
      <c r="G32" s="99">
        <f t="shared" si="5"/>
        <v>0</v>
      </c>
      <c r="H32" s="99">
        <f t="shared" si="5"/>
        <v>6000</v>
      </c>
      <c r="I32" s="99">
        <f t="shared" si="5"/>
        <v>35000</v>
      </c>
      <c r="J32" s="99">
        <f t="shared" si="5"/>
        <v>89917</v>
      </c>
      <c r="K32" s="99">
        <f t="shared" si="5"/>
        <v>191602</v>
      </c>
      <c r="L32" s="99">
        <f t="shared" si="5"/>
        <v>327030</v>
      </c>
      <c r="M32" s="99">
        <f t="shared" si="5"/>
        <v>608549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643549</v>
      </c>
      <c r="W32" s="99">
        <f t="shared" si="5"/>
        <v>4651650</v>
      </c>
      <c r="X32" s="99">
        <f t="shared" si="5"/>
        <v>-4008101</v>
      </c>
      <c r="Y32" s="100">
        <f>+IF(W32&lt;&gt;0,(X32/W32)*100,0)</f>
        <v>-86.16514570098782</v>
      </c>
      <c r="Z32" s="101">
        <f t="shared" si="5"/>
        <v>9303300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185595877</v>
      </c>
      <c r="C35" s="18">
        <v>0</v>
      </c>
      <c r="D35" s="58">
        <v>180333000</v>
      </c>
      <c r="E35" s="59">
        <v>180333000</v>
      </c>
      <c r="F35" s="59">
        <v>200590</v>
      </c>
      <c r="G35" s="59">
        <v>194840</v>
      </c>
      <c r="H35" s="59">
        <v>189370</v>
      </c>
      <c r="I35" s="59">
        <v>189370</v>
      </c>
      <c r="J35" s="59">
        <v>167430</v>
      </c>
      <c r="K35" s="59">
        <v>146762</v>
      </c>
      <c r="L35" s="59">
        <v>126705</v>
      </c>
      <c r="M35" s="59">
        <v>126705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126705</v>
      </c>
      <c r="W35" s="59">
        <v>90166500</v>
      </c>
      <c r="X35" s="59">
        <v>-90039795</v>
      </c>
      <c r="Y35" s="60">
        <v>-99.86</v>
      </c>
      <c r="Z35" s="61">
        <v>180333000</v>
      </c>
    </row>
    <row r="36" spans="1:26" ht="13.5">
      <c r="A36" s="57" t="s">
        <v>53</v>
      </c>
      <c r="B36" s="18">
        <v>289887805</v>
      </c>
      <c r="C36" s="18">
        <v>0</v>
      </c>
      <c r="D36" s="58">
        <v>301106000</v>
      </c>
      <c r="E36" s="59">
        <v>301106000</v>
      </c>
      <c r="F36" s="59">
        <v>292095</v>
      </c>
      <c r="G36" s="59">
        <v>289888</v>
      </c>
      <c r="H36" s="59">
        <v>289923</v>
      </c>
      <c r="I36" s="59">
        <v>289923</v>
      </c>
      <c r="J36" s="59">
        <v>283588</v>
      </c>
      <c r="K36" s="59">
        <v>283733</v>
      </c>
      <c r="L36" s="59">
        <v>284060</v>
      </c>
      <c r="M36" s="59">
        <v>284060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284060</v>
      </c>
      <c r="W36" s="59">
        <v>150553000</v>
      </c>
      <c r="X36" s="59">
        <v>-150268940</v>
      </c>
      <c r="Y36" s="60">
        <v>-99.81</v>
      </c>
      <c r="Z36" s="61">
        <v>301106000</v>
      </c>
    </row>
    <row r="37" spans="1:26" ht="13.5">
      <c r="A37" s="57" t="s">
        <v>54</v>
      </c>
      <c r="B37" s="18">
        <v>58567584</v>
      </c>
      <c r="C37" s="18">
        <v>0</v>
      </c>
      <c r="D37" s="58">
        <v>75704000</v>
      </c>
      <c r="E37" s="59">
        <v>75704000</v>
      </c>
      <c r="F37" s="59">
        <v>39889</v>
      </c>
      <c r="G37" s="59">
        <v>58568</v>
      </c>
      <c r="H37" s="59">
        <v>58568</v>
      </c>
      <c r="I37" s="59">
        <v>58568</v>
      </c>
      <c r="J37" s="59">
        <v>58568</v>
      </c>
      <c r="K37" s="59">
        <v>58567</v>
      </c>
      <c r="L37" s="59">
        <v>60636</v>
      </c>
      <c r="M37" s="59">
        <v>60636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60636</v>
      </c>
      <c r="W37" s="59">
        <v>37852000</v>
      </c>
      <c r="X37" s="59">
        <v>-37791364</v>
      </c>
      <c r="Y37" s="60">
        <v>-99.84</v>
      </c>
      <c r="Z37" s="61">
        <v>75704000</v>
      </c>
    </row>
    <row r="38" spans="1:26" ht="13.5">
      <c r="A38" s="57" t="s">
        <v>55</v>
      </c>
      <c r="B38" s="18">
        <v>137986376</v>
      </c>
      <c r="C38" s="18">
        <v>0</v>
      </c>
      <c r="D38" s="58">
        <v>163153000</v>
      </c>
      <c r="E38" s="59">
        <v>163153000</v>
      </c>
      <c r="F38" s="59">
        <v>139882</v>
      </c>
      <c r="G38" s="59">
        <v>137987</v>
      </c>
      <c r="H38" s="59">
        <v>137987</v>
      </c>
      <c r="I38" s="59">
        <v>137987</v>
      </c>
      <c r="J38" s="59">
        <v>137987</v>
      </c>
      <c r="K38" s="59">
        <v>137987</v>
      </c>
      <c r="L38" s="59">
        <v>137987</v>
      </c>
      <c r="M38" s="59">
        <v>137987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137987</v>
      </c>
      <c r="W38" s="59">
        <v>81576500</v>
      </c>
      <c r="X38" s="59">
        <v>-81438513</v>
      </c>
      <c r="Y38" s="60">
        <v>-99.83</v>
      </c>
      <c r="Z38" s="61">
        <v>163153000</v>
      </c>
    </row>
    <row r="39" spans="1:26" ht="13.5">
      <c r="A39" s="57" t="s">
        <v>56</v>
      </c>
      <c r="B39" s="18">
        <v>278929722</v>
      </c>
      <c r="C39" s="18">
        <v>0</v>
      </c>
      <c r="D39" s="58">
        <v>242582000</v>
      </c>
      <c r="E39" s="59">
        <v>242582000</v>
      </c>
      <c r="F39" s="59">
        <v>312914</v>
      </c>
      <c r="G39" s="59">
        <v>288173</v>
      </c>
      <c r="H39" s="59">
        <v>282738</v>
      </c>
      <c r="I39" s="59">
        <v>282738</v>
      </c>
      <c r="J39" s="59">
        <v>254463</v>
      </c>
      <c r="K39" s="59">
        <v>233941</v>
      </c>
      <c r="L39" s="59">
        <v>212142</v>
      </c>
      <c r="M39" s="59">
        <v>212142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212142</v>
      </c>
      <c r="W39" s="59">
        <v>121291000</v>
      </c>
      <c r="X39" s="59">
        <v>-121078858</v>
      </c>
      <c r="Y39" s="60">
        <v>-99.83</v>
      </c>
      <c r="Z39" s="61">
        <v>242582000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24040590</v>
      </c>
      <c r="C42" s="18">
        <v>0</v>
      </c>
      <c r="D42" s="58">
        <v>3096769</v>
      </c>
      <c r="E42" s="59">
        <v>3096769</v>
      </c>
      <c r="F42" s="59">
        <v>51543737</v>
      </c>
      <c r="G42" s="59">
        <v>-9170806</v>
      </c>
      <c r="H42" s="59">
        <v>-14012000</v>
      </c>
      <c r="I42" s="59">
        <v>28360931</v>
      </c>
      <c r="J42" s="59">
        <v>-14496000</v>
      </c>
      <c r="K42" s="59">
        <v>-17693098</v>
      </c>
      <c r="L42" s="59">
        <v>-18048483</v>
      </c>
      <c r="M42" s="59">
        <v>-50237581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-21876650</v>
      </c>
      <c r="W42" s="59">
        <v>35706454</v>
      </c>
      <c r="X42" s="59">
        <v>-57583104</v>
      </c>
      <c r="Y42" s="60">
        <v>-161.27</v>
      </c>
      <c r="Z42" s="61">
        <v>3096769</v>
      </c>
    </row>
    <row r="43" spans="1:26" ht="13.5">
      <c r="A43" s="57" t="s">
        <v>59</v>
      </c>
      <c r="B43" s="18">
        <v>-5824241</v>
      </c>
      <c r="C43" s="18">
        <v>0</v>
      </c>
      <c r="D43" s="58">
        <v>-7938379</v>
      </c>
      <c r="E43" s="59">
        <v>-7938379</v>
      </c>
      <c r="F43" s="59">
        <v>-190251</v>
      </c>
      <c r="G43" s="59">
        <v>0</v>
      </c>
      <c r="H43" s="59">
        <v>-148432000</v>
      </c>
      <c r="I43" s="59">
        <v>-148622251</v>
      </c>
      <c r="J43" s="59">
        <v>27191066</v>
      </c>
      <c r="K43" s="59">
        <v>27874326</v>
      </c>
      <c r="L43" s="59">
        <v>-2727645</v>
      </c>
      <c r="M43" s="59">
        <v>52337747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-96284504</v>
      </c>
      <c r="W43" s="59"/>
      <c r="X43" s="59">
        <v>-96284504</v>
      </c>
      <c r="Y43" s="60">
        <v>0</v>
      </c>
      <c r="Z43" s="61">
        <v>-7938379</v>
      </c>
    </row>
    <row r="44" spans="1:26" ht="13.5">
      <c r="A44" s="57" t="s">
        <v>60</v>
      </c>
      <c r="B44" s="18">
        <v>1448088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162383670</v>
      </c>
      <c r="C45" s="21">
        <v>0</v>
      </c>
      <c r="D45" s="98">
        <v>164926230</v>
      </c>
      <c r="E45" s="99">
        <v>164926230</v>
      </c>
      <c r="F45" s="99">
        <v>180799486</v>
      </c>
      <c r="G45" s="99">
        <v>171628680</v>
      </c>
      <c r="H45" s="99">
        <v>9184680</v>
      </c>
      <c r="I45" s="99">
        <v>9184680</v>
      </c>
      <c r="J45" s="99">
        <v>21879746</v>
      </c>
      <c r="K45" s="99">
        <v>32060974</v>
      </c>
      <c r="L45" s="99">
        <v>11284846</v>
      </c>
      <c r="M45" s="99">
        <v>11284846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11284846</v>
      </c>
      <c r="W45" s="99">
        <v>205474294</v>
      </c>
      <c r="X45" s="99">
        <v>-194189448</v>
      </c>
      <c r="Y45" s="100">
        <v>-94.51</v>
      </c>
      <c r="Z45" s="101">
        <v>164926230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1040976</v>
      </c>
      <c r="C49" s="51">
        <v>0</v>
      </c>
      <c r="D49" s="128">
        <v>217619</v>
      </c>
      <c r="E49" s="53">
        <v>63434</v>
      </c>
      <c r="F49" s="53">
        <v>0</v>
      </c>
      <c r="G49" s="53">
        <v>0</v>
      </c>
      <c r="H49" s="53">
        <v>0</v>
      </c>
      <c r="I49" s="53">
        <v>19171056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20493085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8572</v>
      </c>
      <c r="E51" s="53">
        <v>34055</v>
      </c>
      <c r="F51" s="53">
        <v>0</v>
      </c>
      <c r="G51" s="53">
        <v>0</v>
      </c>
      <c r="H51" s="53">
        <v>0</v>
      </c>
      <c r="I51" s="53">
        <v>87786</v>
      </c>
      <c r="J51" s="53">
        <v>0</v>
      </c>
      <c r="K51" s="53">
        <v>0</v>
      </c>
      <c r="L51" s="53">
        <v>0</v>
      </c>
      <c r="M51" s="53">
        <v>52786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101479</v>
      </c>
      <c r="X51" s="53">
        <v>0</v>
      </c>
      <c r="Y51" s="53">
        <v>284678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1639116</v>
      </c>
      <c r="C67" s="23"/>
      <c r="D67" s="24">
        <v>896605</v>
      </c>
      <c r="E67" s="25">
        <v>896605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>
        <v>448500</v>
      </c>
      <c r="X67" s="25"/>
      <c r="Y67" s="24"/>
      <c r="Z67" s="26">
        <v>896605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1639116</v>
      </c>
      <c r="C75" s="27"/>
      <c r="D75" s="28">
        <v>896605</v>
      </c>
      <c r="E75" s="29">
        <v>896605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>
        <v>448500</v>
      </c>
      <c r="X75" s="29"/>
      <c r="Y75" s="28"/>
      <c r="Z75" s="30">
        <v>896605</v>
      </c>
    </row>
    <row r="76" spans="1:26" ht="13.5" hidden="1">
      <c r="A76" s="41" t="s">
        <v>120</v>
      </c>
      <c r="B76" s="31">
        <v>1639116</v>
      </c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1639116</v>
      </c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91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4116509</v>
      </c>
      <c r="E5" s="59">
        <v>4116509</v>
      </c>
      <c r="F5" s="59">
        <v>3846935</v>
      </c>
      <c r="G5" s="59">
        <v>5752</v>
      </c>
      <c r="H5" s="59">
        <v>24232</v>
      </c>
      <c r="I5" s="59">
        <v>3876919</v>
      </c>
      <c r="J5" s="59">
        <v>8678</v>
      </c>
      <c r="K5" s="59">
        <v>-7393</v>
      </c>
      <c r="L5" s="59">
        <v>31122</v>
      </c>
      <c r="M5" s="59">
        <v>32407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3909326</v>
      </c>
      <c r="W5" s="59">
        <v>4306694</v>
      </c>
      <c r="X5" s="59">
        <v>-397368</v>
      </c>
      <c r="Y5" s="60">
        <v>-9.23</v>
      </c>
      <c r="Z5" s="61">
        <v>4116509</v>
      </c>
    </row>
    <row r="6" spans="1:26" ht="13.5">
      <c r="A6" s="57" t="s">
        <v>32</v>
      </c>
      <c r="B6" s="18">
        <v>0</v>
      </c>
      <c r="C6" s="18">
        <v>0</v>
      </c>
      <c r="D6" s="58">
        <v>18593400</v>
      </c>
      <c r="E6" s="59">
        <v>18593400</v>
      </c>
      <c r="F6" s="59">
        <v>1769488</v>
      </c>
      <c r="G6" s="59">
        <v>19222</v>
      </c>
      <c r="H6" s="59">
        <v>1910286</v>
      </c>
      <c r="I6" s="59">
        <v>3698996</v>
      </c>
      <c r="J6" s="59">
        <v>505535</v>
      </c>
      <c r="K6" s="59">
        <v>1334086</v>
      </c>
      <c r="L6" s="59">
        <v>1376481</v>
      </c>
      <c r="M6" s="59">
        <v>3216102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6915098</v>
      </c>
      <c r="W6" s="59">
        <v>7595530</v>
      </c>
      <c r="X6" s="59">
        <v>-680432</v>
      </c>
      <c r="Y6" s="60">
        <v>-8.96</v>
      </c>
      <c r="Z6" s="61">
        <v>18593400</v>
      </c>
    </row>
    <row r="7" spans="1:26" ht="13.5">
      <c r="A7" s="57" t="s">
        <v>33</v>
      </c>
      <c r="B7" s="18">
        <v>0</v>
      </c>
      <c r="C7" s="18">
        <v>0</v>
      </c>
      <c r="D7" s="58">
        <v>844680</v>
      </c>
      <c r="E7" s="59">
        <v>844680</v>
      </c>
      <c r="F7" s="59">
        <v>48525</v>
      </c>
      <c r="G7" s="59">
        <v>109741</v>
      </c>
      <c r="H7" s="59">
        <v>99281</v>
      </c>
      <c r="I7" s="59">
        <v>257547</v>
      </c>
      <c r="J7" s="59">
        <v>213453</v>
      </c>
      <c r="K7" s="59">
        <v>97215</v>
      </c>
      <c r="L7" s="59">
        <v>85440</v>
      </c>
      <c r="M7" s="59">
        <v>396108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653655</v>
      </c>
      <c r="W7" s="59">
        <v>289019</v>
      </c>
      <c r="X7" s="59">
        <v>364636</v>
      </c>
      <c r="Y7" s="60">
        <v>126.16</v>
      </c>
      <c r="Z7" s="61">
        <v>844680</v>
      </c>
    </row>
    <row r="8" spans="1:26" ht="13.5">
      <c r="A8" s="57" t="s">
        <v>34</v>
      </c>
      <c r="B8" s="18">
        <v>0</v>
      </c>
      <c r="C8" s="18">
        <v>0</v>
      </c>
      <c r="D8" s="58">
        <v>20222400</v>
      </c>
      <c r="E8" s="59">
        <v>20222400</v>
      </c>
      <c r="F8" s="59">
        <v>6297783</v>
      </c>
      <c r="G8" s="59">
        <v>13847</v>
      </c>
      <c r="H8" s="59">
        <v>0</v>
      </c>
      <c r="I8" s="59">
        <v>6311630</v>
      </c>
      <c r="J8" s="59">
        <v>265917</v>
      </c>
      <c r="K8" s="59">
        <v>5569</v>
      </c>
      <c r="L8" s="59">
        <v>5840000</v>
      </c>
      <c r="M8" s="59">
        <v>6111486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12423116</v>
      </c>
      <c r="W8" s="59">
        <v>10517955</v>
      </c>
      <c r="X8" s="59">
        <v>1905161</v>
      </c>
      <c r="Y8" s="60">
        <v>18.11</v>
      </c>
      <c r="Z8" s="61">
        <v>20222400</v>
      </c>
    </row>
    <row r="9" spans="1:26" ht="13.5">
      <c r="A9" s="57" t="s">
        <v>35</v>
      </c>
      <c r="B9" s="18">
        <v>0</v>
      </c>
      <c r="C9" s="18">
        <v>0</v>
      </c>
      <c r="D9" s="58">
        <v>38043600</v>
      </c>
      <c r="E9" s="59">
        <v>38043600</v>
      </c>
      <c r="F9" s="59">
        <v>245721</v>
      </c>
      <c r="G9" s="59">
        <v>1816595</v>
      </c>
      <c r="H9" s="59">
        <v>240922</v>
      </c>
      <c r="I9" s="59">
        <v>2303238</v>
      </c>
      <c r="J9" s="59">
        <v>11721465</v>
      </c>
      <c r="K9" s="59">
        <v>3123510</v>
      </c>
      <c r="L9" s="59">
        <v>3099509</v>
      </c>
      <c r="M9" s="59">
        <v>17944484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20247722</v>
      </c>
      <c r="W9" s="59">
        <v>17882710</v>
      </c>
      <c r="X9" s="59">
        <v>2365012</v>
      </c>
      <c r="Y9" s="60">
        <v>13.23</v>
      </c>
      <c r="Z9" s="61">
        <v>38043600</v>
      </c>
    </row>
    <row r="10" spans="1:26" ht="25.5">
      <c r="A10" s="62" t="s">
        <v>105</v>
      </c>
      <c r="B10" s="63">
        <f>SUM(B5:B9)</f>
        <v>0</v>
      </c>
      <c r="C10" s="63">
        <f>SUM(C5:C9)</f>
        <v>0</v>
      </c>
      <c r="D10" s="64">
        <f aca="true" t="shared" si="0" ref="D10:Z10">SUM(D5:D9)</f>
        <v>81820589</v>
      </c>
      <c r="E10" s="65">
        <f t="shared" si="0"/>
        <v>81820589</v>
      </c>
      <c r="F10" s="65">
        <f t="shared" si="0"/>
        <v>12208452</v>
      </c>
      <c r="G10" s="65">
        <f t="shared" si="0"/>
        <v>1965157</v>
      </c>
      <c r="H10" s="65">
        <f t="shared" si="0"/>
        <v>2274721</v>
      </c>
      <c r="I10" s="65">
        <f t="shared" si="0"/>
        <v>16448330</v>
      </c>
      <c r="J10" s="65">
        <f t="shared" si="0"/>
        <v>12715048</v>
      </c>
      <c r="K10" s="65">
        <f t="shared" si="0"/>
        <v>4552987</v>
      </c>
      <c r="L10" s="65">
        <f t="shared" si="0"/>
        <v>10432552</v>
      </c>
      <c r="M10" s="65">
        <f t="shared" si="0"/>
        <v>27700587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44148917</v>
      </c>
      <c r="W10" s="65">
        <f t="shared" si="0"/>
        <v>40591908</v>
      </c>
      <c r="X10" s="65">
        <f t="shared" si="0"/>
        <v>3557009</v>
      </c>
      <c r="Y10" s="66">
        <f>+IF(W10&lt;&gt;0,(X10/W10)*100,0)</f>
        <v>8.762852438471235</v>
      </c>
      <c r="Z10" s="67">
        <f t="shared" si="0"/>
        <v>81820589</v>
      </c>
    </row>
    <row r="11" spans="1:26" ht="13.5">
      <c r="A11" s="57" t="s">
        <v>36</v>
      </c>
      <c r="B11" s="18">
        <v>0</v>
      </c>
      <c r="C11" s="18">
        <v>0</v>
      </c>
      <c r="D11" s="58">
        <v>25057560</v>
      </c>
      <c r="E11" s="59">
        <v>25057560</v>
      </c>
      <c r="F11" s="59">
        <v>135653</v>
      </c>
      <c r="G11" s="59">
        <v>1319054</v>
      </c>
      <c r="H11" s="59">
        <v>3315862</v>
      </c>
      <c r="I11" s="59">
        <v>4770569</v>
      </c>
      <c r="J11" s="59">
        <v>1887432</v>
      </c>
      <c r="K11" s="59">
        <v>2933565</v>
      </c>
      <c r="L11" s="59">
        <v>4339672</v>
      </c>
      <c r="M11" s="59">
        <v>9160669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13931238</v>
      </c>
      <c r="W11" s="59">
        <v>10524792</v>
      </c>
      <c r="X11" s="59">
        <v>3406446</v>
      </c>
      <c r="Y11" s="60">
        <v>32.37</v>
      </c>
      <c r="Z11" s="61">
        <v>25057560</v>
      </c>
    </row>
    <row r="12" spans="1:26" ht="13.5">
      <c r="A12" s="57" t="s">
        <v>37</v>
      </c>
      <c r="B12" s="18">
        <v>0</v>
      </c>
      <c r="C12" s="18">
        <v>0</v>
      </c>
      <c r="D12" s="58">
        <v>3135960</v>
      </c>
      <c r="E12" s="59">
        <v>3135960</v>
      </c>
      <c r="F12" s="59">
        <v>0</v>
      </c>
      <c r="G12" s="59">
        <v>0</v>
      </c>
      <c r="H12" s="59">
        <v>448578</v>
      </c>
      <c r="I12" s="59">
        <v>448578</v>
      </c>
      <c r="J12" s="59">
        <v>224289</v>
      </c>
      <c r="K12" s="59">
        <v>224289</v>
      </c>
      <c r="L12" s="59">
        <v>476294</v>
      </c>
      <c r="M12" s="59">
        <v>924872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1373450</v>
      </c>
      <c r="W12" s="59">
        <v>1265309</v>
      </c>
      <c r="X12" s="59">
        <v>108141</v>
      </c>
      <c r="Y12" s="60">
        <v>8.55</v>
      </c>
      <c r="Z12" s="61">
        <v>3135960</v>
      </c>
    </row>
    <row r="13" spans="1:26" ht="13.5">
      <c r="A13" s="57" t="s">
        <v>106</v>
      </c>
      <c r="B13" s="18">
        <v>0</v>
      </c>
      <c r="C13" s="18">
        <v>0</v>
      </c>
      <c r="D13" s="58">
        <v>8561880</v>
      </c>
      <c r="E13" s="59">
        <v>8561880</v>
      </c>
      <c r="F13" s="59">
        <v>0</v>
      </c>
      <c r="G13" s="59">
        <v>0</v>
      </c>
      <c r="H13" s="59">
        <v>0</v>
      </c>
      <c r="I13" s="59">
        <v>0</v>
      </c>
      <c r="J13" s="59">
        <v>2852520</v>
      </c>
      <c r="K13" s="59">
        <v>713130</v>
      </c>
      <c r="L13" s="59">
        <v>792570</v>
      </c>
      <c r="M13" s="59">
        <v>4358220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4358220</v>
      </c>
      <c r="W13" s="59">
        <v>-279219</v>
      </c>
      <c r="X13" s="59">
        <v>4637439</v>
      </c>
      <c r="Y13" s="60">
        <v>-1660.86</v>
      </c>
      <c r="Z13" s="61">
        <v>8561880</v>
      </c>
    </row>
    <row r="14" spans="1:26" ht="13.5">
      <c r="A14" s="57" t="s">
        <v>38</v>
      </c>
      <c r="B14" s="18">
        <v>0</v>
      </c>
      <c r="C14" s="18">
        <v>0</v>
      </c>
      <c r="D14" s="58">
        <v>7080</v>
      </c>
      <c r="E14" s="59">
        <v>7080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7080</v>
      </c>
    </row>
    <row r="15" spans="1:26" ht="13.5">
      <c r="A15" s="57" t="s">
        <v>39</v>
      </c>
      <c r="B15" s="18">
        <v>0</v>
      </c>
      <c r="C15" s="18">
        <v>0</v>
      </c>
      <c r="D15" s="58">
        <v>9091280</v>
      </c>
      <c r="E15" s="59">
        <v>9091280</v>
      </c>
      <c r="F15" s="59">
        <v>0</v>
      </c>
      <c r="G15" s="59">
        <v>867538</v>
      </c>
      <c r="H15" s="59">
        <v>937525</v>
      </c>
      <c r="I15" s="59">
        <v>1805063</v>
      </c>
      <c r="J15" s="59">
        <v>761358</v>
      </c>
      <c r="K15" s="59">
        <v>542641</v>
      </c>
      <c r="L15" s="59">
        <v>576731</v>
      </c>
      <c r="M15" s="59">
        <v>1880730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3685793</v>
      </c>
      <c r="W15" s="59">
        <v>4710016</v>
      </c>
      <c r="X15" s="59">
        <v>-1024223</v>
      </c>
      <c r="Y15" s="60">
        <v>-21.75</v>
      </c>
      <c r="Z15" s="61">
        <v>9091280</v>
      </c>
    </row>
    <row r="16" spans="1:26" ht="13.5">
      <c r="A16" s="68" t="s">
        <v>40</v>
      </c>
      <c r="B16" s="18">
        <v>0</v>
      </c>
      <c r="C16" s="18">
        <v>0</v>
      </c>
      <c r="D16" s="58">
        <v>351240</v>
      </c>
      <c r="E16" s="59">
        <v>351240</v>
      </c>
      <c r="F16" s="59">
        <v>358428</v>
      </c>
      <c r="G16" s="59">
        <v>45952</v>
      </c>
      <c r="H16" s="59">
        <v>343010</v>
      </c>
      <c r="I16" s="59">
        <v>747390</v>
      </c>
      <c r="J16" s="59">
        <v>-881554</v>
      </c>
      <c r="K16" s="59">
        <v>16037</v>
      </c>
      <c r="L16" s="59">
        <v>-281814</v>
      </c>
      <c r="M16" s="59">
        <v>-1147331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-399941</v>
      </c>
      <c r="W16" s="59">
        <v>2957397</v>
      </c>
      <c r="X16" s="59">
        <v>-3357338</v>
      </c>
      <c r="Y16" s="60">
        <v>-113.52</v>
      </c>
      <c r="Z16" s="61">
        <v>351240</v>
      </c>
    </row>
    <row r="17" spans="1:26" ht="13.5">
      <c r="A17" s="57" t="s">
        <v>41</v>
      </c>
      <c r="B17" s="18">
        <v>0</v>
      </c>
      <c r="C17" s="18">
        <v>0</v>
      </c>
      <c r="D17" s="58">
        <v>44882400</v>
      </c>
      <c r="E17" s="59">
        <v>44882400</v>
      </c>
      <c r="F17" s="59">
        <v>627915</v>
      </c>
      <c r="G17" s="59">
        <v>2448660</v>
      </c>
      <c r="H17" s="59">
        <v>1494412</v>
      </c>
      <c r="I17" s="59">
        <v>4570987</v>
      </c>
      <c r="J17" s="59">
        <v>10843675</v>
      </c>
      <c r="K17" s="59">
        <v>3603710</v>
      </c>
      <c r="L17" s="59">
        <v>3801442</v>
      </c>
      <c r="M17" s="59">
        <v>18248827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22819814</v>
      </c>
      <c r="W17" s="59">
        <v>22005524</v>
      </c>
      <c r="X17" s="59">
        <v>814290</v>
      </c>
      <c r="Y17" s="60">
        <v>3.7</v>
      </c>
      <c r="Z17" s="61">
        <v>44882400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91087400</v>
      </c>
      <c r="E18" s="72">
        <f t="shared" si="1"/>
        <v>91087400</v>
      </c>
      <c r="F18" s="72">
        <f t="shared" si="1"/>
        <v>1121996</v>
      </c>
      <c r="G18" s="72">
        <f t="shared" si="1"/>
        <v>4681204</v>
      </c>
      <c r="H18" s="72">
        <f t="shared" si="1"/>
        <v>6539387</v>
      </c>
      <c r="I18" s="72">
        <f t="shared" si="1"/>
        <v>12342587</v>
      </c>
      <c r="J18" s="72">
        <f t="shared" si="1"/>
        <v>15687720</v>
      </c>
      <c r="K18" s="72">
        <f t="shared" si="1"/>
        <v>8033372</v>
      </c>
      <c r="L18" s="72">
        <f t="shared" si="1"/>
        <v>9704895</v>
      </c>
      <c r="M18" s="72">
        <f t="shared" si="1"/>
        <v>33425987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45768574</v>
      </c>
      <c r="W18" s="72">
        <f t="shared" si="1"/>
        <v>41183819</v>
      </c>
      <c r="X18" s="72">
        <f t="shared" si="1"/>
        <v>4584755</v>
      </c>
      <c r="Y18" s="66">
        <f>+IF(W18&lt;&gt;0,(X18/W18)*100,0)</f>
        <v>11.132418292728024</v>
      </c>
      <c r="Z18" s="73">
        <f t="shared" si="1"/>
        <v>91087400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-9266811</v>
      </c>
      <c r="E19" s="76">
        <f t="shared" si="2"/>
        <v>-9266811</v>
      </c>
      <c r="F19" s="76">
        <f t="shared" si="2"/>
        <v>11086456</v>
      </c>
      <c r="G19" s="76">
        <f t="shared" si="2"/>
        <v>-2716047</v>
      </c>
      <c r="H19" s="76">
        <f t="shared" si="2"/>
        <v>-4264666</v>
      </c>
      <c r="I19" s="76">
        <f t="shared" si="2"/>
        <v>4105743</v>
      </c>
      <c r="J19" s="76">
        <f t="shared" si="2"/>
        <v>-2972672</v>
      </c>
      <c r="K19" s="76">
        <f t="shared" si="2"/>
        <v>-3480385</v>
      </c>
      <c r="L19" s="76">
        <f t="shared" si="2"/>
        <v>727657</v>
      </c>
      <c r="M19" s="76">
        <f t="shared" si="2"/>
        <v>-5725400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-1619657</v>
      </c>
      <c r="W19" s="76">
        <f>IF(E10=E18,0,W10-W18)</f>
        <v>-591911</v>
      </c>
      <c r="X19" s="76">
        <f t="shared" si="2"/>
        <v>-1027746</v>
      </c>
      <c r="Y19" s="77">
        <f>+IF(W19&lt;&gt;0,(X19/W19)*100,0)</f>
        <v>173.63184667965285</v>
      </c>
      <c r="Z19" s="78">
        <f t="shared" si="2"/>
        <v>-9266811</v>
      </c>
    </row>
    <row r="20" spans="1:26" ht="13.5">
      <c r="A20" s="57" t="s">
        <v>44</v>
      </c>
      <c r="B20" s="18">
        <v>0</v>
      </c>
      <c r="C20" s="18">
        <v>0</v>
      </c>
      <c r="D20" s="58">
        <v>10366600</v>
      </c>
      <c r="E20" s="59">
        <v>10366600</v>
      </c>
      <c r="F20" s="59">
        <v>0</v>
      </c>
      <c r="G20" s="59">
        <v>0</v>
      </c>
      <c r="H20" s="59">
        <v>3358323</v>
      </c>
      <c r="I20" s="59">
        <v>3358323</v>
      </c>
      <c r="J20" s="59">
        <v>741240</v>
      </c>
      <c r="K20" s="59">
        <v>811796</v>
      </c>
      <c r="L20" s="59">
        <v>1200566</v>
      </c>
      <c r="M20" s="59">
        <v>2753602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6111925</v>
      </c>
      <c r="W20" s="59">
        <v>5517932</v>
      </c>
      <c r="X20" s="59">
        <v>593993</v>
      </c>
      <c r="Y20" s="60">
        <v>10.76</v>
      </c>
      <c r="Z20" s="61">
        <v>10366600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1099789</v>
      </c>
      <c r="E22" s="87">
        <f t="shared" si="3"/>
        <v>1099789</v>
      </c>
      <c r="F22" s="87">
        <f t="shared" si="3"/>
        <v>11086456</v>
      </c>
      <c r="G22" s="87">
        <f t="shared" si="3"/>
        <v>-2716047</v>
      </c>
      <c r="H22" s="87">
        <f t="shared" si="3"/>
        <v>-906343</v>
      </c>
      <c r="I22" s="87">
        <f t="shared" si="3"/>
        <v>7464066</v>
      </c>
      <c r="J22" s="87">
        <f t="shared" si="3"/>
        <v>-2231432</v>
      </c>
      <c r="K22" s="87">
        <f t="shared" si="3"/>
        <v>-2668589</v>
      </c>
      <c r="L22" s="87">
        <f t="shared" si="3"/>
        <v>1928223</v>
      </c>
      <c r="M22" s="87">
        <f t="shared" si="3"/>
        <v>-2971798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4492268</v>
      </c>
      <c r="W22" s="87">
        <f t="shared" si="3"/>
        <v>4926021</v>
      </c>
      <c r="X22" s="87">
        <f t="shared" si="3"/>
        <v>-433753</v>
      </c>
      <c r="Y22" s="88">
        <f>+IF(W22&lt;&gt;0,(X22/W22)*100,0)</f>
        <v>-8.80534208035248</v>
      </c>
      <c r="Z22" s="89">
        <f t="shared" si="3"/>
        <v>1099789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1099789</v>
      </c>
      <c r="E24" s="76">
        <f t="shared" si="4"/>
        <v>1099789</v>
      </c>
      <c r="F24" s="76">
        <f t="shared" si="4"/>
        <v>11086456</v>
      </c>
      <c r="G24" s="76">
        <f t="shared" si="4"/>
        <v>-2716047</v>
      </c>
      <c r="H24" s="76">
        <f t="shared" si="4"/>
        <v>-906343</v>
      </c>
      <c r="I24" s="76">
        <f t="shared" si="4"/>
        <v>7464066</v>
      </c>
      <c r="J24" s="76">
        <f t="shared" si="4"/>
        <v>-2231432</v>
      </c>
      <c r="K24" s="76">
        <f t="shared" si="4"/>
        <v>-2668589</v>
      </c>
      <c r="L24" s="76">
        <f t="shared" si="4"/>
        <v>1928223</v>
      </c>
      <c r="M24" s="76">
        <f t="shared" si="4"/>
        <v>-2971798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4492268</v>
      </c>
      <c r="W24" s="76">
        <f t="shared" si="4"/>
        <v>4926021</v>
      </c>
      <c r="X24" s="76">
        <f t="shared" si="4"/>
        <v>-433753</v>
      </c>
      <c r="Y24" s="77">
        <f>+IF(W24&lt;&gt;0,(X24/W24)*100,0)</f>
        <v>-8.80534208035248</v>
      </c>
      <c r="Z24" s="78">
        <f t="shared" si="4"/>
        <v>1099789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10366600</v>
      </c>
      <c r="E27" s="99">
        <v>10366600</v>
      </c>
      <c r="F27" s="99">
        <v>0</v>
      </c>
      <c r="G27" s="99">
        <v>3358323</v>
      </c>
      <c r="H27" s="99">
        <v>0</v>
      </c>
      <c r="I27" s="99">
        <v>3358323</v>
      </c>
      <c r="J27" s="99">
        <v>741240</v>
      </c>
      <c r="K27" s="99">
        <v>953876</v>
      </c>
      <c r="L27" s="99">
        <v>310636</v>
      </c>
      <c r="M27" s="99">
        <v>2005752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5364075</v>
      </c>
      <c r="W27" s="99">
        <v>5183300</v>
      </c>
      <c r="X27" s="99">
        <v>180775</v>
      </c>
      <c r="Y27" s="100">
        <v>3.49</v>
      </c>
      <c r="Z27" s="101">
        <v>10366600</v>
      </c>
    </row>
    <row r="28" spans="1:26" ht="13.5">
      <c r="A28" s="102" t="s">
        <v>44</v>
      </c>
      <c r="B28" s="18">
        <v>0</v>
      </c>
      <c r="C28" s="18">
        <v>0</v>
      </c>
      <c r="D28" s="58">
        <v>10366600</v>
      </c>
      <c r="E28" s="59">
        <v>10366600</v>
      </c>
      <c r="F28" s="59">
        <v>0</v>
      </c>
      <c r="G28" s="59">
        <v>3358323</v>
      </c>
      <c r="H28" s="59">
        <v>0</v>
      </c>
      <c r="I28" s="59">
        <v>3358323</v>
      </c>
      <c r="J28" s="59">
        <v>741240</v>
      </c>
      <c r="K28" s="59">
        <v>953876</v>
      </c>
      <c r="L28" s="59">
        <v>310636</v>
      </c>
      <c r="M28" s="59">
        <v>2005752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5364075</v>
      </c>
      <c r="W28" s="59">
        <v>5183300</v>
      </c>
      <c r="X28" s="59">
        <v>180775</v>
      </c>
      <c r="Y28" s="60">
        <v>3.49</v>
      </c>
      <c r="Z28" s="61">
        <v>10366600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/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10366600</v>
      </c>
      <c r="E32" s="99">
        <f t="shared" si="5"/>
        <v>10366600</v>
      </c>
      <c r="F32" s="99">
        <f t="shared" si="5"/>
        <v>0</v>
      </c>
      <c r="G32" s="99">
        <f t="shared" si="5"/>
        <v>3358323</v>
      </c>
      <c r="H32" s="99">
        <f t="shared" si="5"/>
        <v>0</v>
      </c>
      <c r="I32" s="99">
        <f t="shared" si="5"/>
        <v>3358323</v>
      </c>
      <c r="J32" s="99">
        <f t="shared" si="5"/>
        <v>741240</v>
      </c>
      <c r="K32" s="99">
        <f t="shared" si="5"/>
        <v>953876</v>
      </c>
      <c r="L32" s="99">
        <f t="shared" si="5"/>
        <v>310636</v>
      </c>
      <c r="M32" s="99">
        <f t="shared" si="5"/>
        <v>2005752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5364075</v>
      </c>
      <c r="W32" s="99">
        <f t="shared" si="5"/>
        <v>5183300</v>
      </c>
      <c r="X32" s="99">
        <f t="shared" si="5"/>
        <v>180775</v>
      </c>
      <c r="Y32" s="100">
        <f>+IF(W32&lt;&gt;0,(X32/W32)*100,0)</f>
        <v>3.48764300735053</v>
      </c>
      <c r="Z32" s="101">
        <f t="shared" si="5"/>
        <v>10366600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16617416</v>
      </c>
      <c r="E35" s="59">
        <v>16617416</v>
      </c>
      <c r="F35" s="59">
        <v>18199311</v>
      </c>
      <c r="G35" s="59">
        <v>31307702</v>
      </c>
      <c r="H35" s="59">
        <v>26397799</v>
      </c>
      <c r="I35" s="59">
        <v>26397799</v>
      </c>
      <c r="J35" s="59">
        <v>26397799</v>
      </c>
      <c r="K35" s="59">
        <v>21481236</v>
      </c>
      <c r="L35" s="59">
        <v>23087328</v>
      </c>
      <c r="M35" s="59">
        <v>23087328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23087328</v>
      </c>
      <c r="W35" s="59">
        <v>8308708</v>
      </c>
      <c r="X35" s="59">
        <v>14778620</v>
      </c>
      <c r="Y35" s="60">
        <v>177.87</v>
      </c>
      <c r="Z35" s="61">
        <v>16617416</v>
      </c>
    </row>
    <row r="36" spans="1:26" ht="13.5">
      <c r="A36" s="57" t="s">
        <v>53</v>
      </c>
      <c r="B36" s="18">
        <v>0</v>
      </c>
      <c r="C36" s="18">
        <v>0</v>
      </c>
      <c r="D36" s="58">
        <v>172588600</v>
      </c>
      <c r="E36" s="59">
        <v>172588600</v>
      </c>
      <c r="F36" s="59">
        <v>171204191</v>
      </c>
      <c r="G36" s="59">
        <v>172200366</v>
      </c>
      <c r="H36" s="59">
        <v>175861982</v>
      </c>
      <c r="I36" s="59">
        <v>175861982</v>
      </c>
      <c r="J36" s="59">
        <v>175861982</v>
      </c>
      <c r="K36" s="59">
        <v>173990916</v>
      </c>
      <c r="L36" s="59">
        <v>173508953</v>
      </c>
      <c r="M36" s="59">
        <v>173508953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173508953</v>
      </c>
      <c r="W36" s="59">
        <v>86294300</v>
      </c>
      <c r="X36" s="59">
        <v>87214653</v>
      </c>
      <c r="Y36" s="60">
        <v>101.07</v>
      </c>
      <c r="Z36" s="61">
        <v>172588600</v>
      </c>
    </row>
    <row r="37" spans="1:26" ht="13.5">
      <c r="A37" s="57" t="s">
        <v>54</v>
      </c>
      <c r="B37" s="18">
        <v>0</v>
      </c>
      <c r="C37" s="18">
        <v>0</v>
      </c>
      <c r="D37" s="58">
        <v>9060697</v>
      </c>
      <c r="E37" s="59">
        <v>9060697</v>
      </c>
      <c r="F37" s="59">
        <v>25628810</v>
      </c>
      <c r="G37" s="59">
        <v>26691944</v>
      </c>
      <c r="H37" s="59">
        <v>28112638</v>
      </c>
      <c r="I37" s="59">
        <v>28112638</v>
      </c>
      <c r="J37" s="59">
        <v>28112638</v>
      </c>
      <c r="K37" s="59">
        <v>25907248</v>
      </c>
      <c r="L37" s="59">
        <v>22493176</v>
      </c>
      <c r="M37" s="59">
        <v>22493176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22493176</v>
      </c>
      <c r="W37" s="59">
        <v>4530349</v>
      </c>
      <c r="X37" s="59">
        <v>17962827</v>
      </c>
      <c r="Y37" s="60">
        <v>396.5</v>
      </c>
      <c r="Z37" s="61">
        <v>9060697</v>
      </c>
    </row>
    <row r="38" spans="1:26" ht="13.5">
      <c r="A38" s="57" t="s">
        <v>55</v>
      </c>
      <c r="B38" s="18">
        <v>0</v>
      </c>
      <c r="C38" s="18">
        <v>0</v>
      </c>
      <c r="D38" s="58">
        <v>9270363</v>
      </c>
      <c r="E38" s="59">
        <v>9270363</v>
      </c>
      <c r="F38" s="59">
        <v>3952654</v>
      </c>
      <c r="G38" s="59">
        <v>3952654</v>
      </c>
      <c r="H38" s="59">
        <v>3952654</v>
      </c>
      <c r="I38" s="59">
        <v>3952654</v>
      </c>
      <c r="J38" s="59">
        <v>3952654</v>
      </c>
      <c r="K38" s="59">
        <v>3952654</v>
      </c>
      <c r="L38" s="59">
        <v>3952654</v>
      </c>
      <c r="M38" s="59">
        <v>3952654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3952654</v>
      </c>
      <c r="W38" s="59">
        <v>4635182</v>
      </c>
      <c r="X38" s="59">
        <v>-682528</v>
      </c>
      <c r="Y38" s="60">
        <v>-14.72</v>
      </c>
      <c r="Z38" s="61">
        <v>9270363</v>
      </c>
    </row>
    <row r="39" spans="1:26" ht="13.5">
      <c r="A39" s="57" t="s">
        <v>56</v>
      </c>
      <c r="B39" s="18">
        <v>0</v>
      </c>
      <c r="C39" s="18">
        <v>0</v>
      </c>
      <c r="D39" s="58">
        <v>170874956</v>
      </c>
      <c r="E39" s="59">
        <v>170874956</v>
      </c>
      <c r="F39" s="59">
        <v>159822037</v>
      </c>
      <c r="G39" s="59">
        <v>172863470</v>
      </c>
      <c r="H39" s="59">
        <v>170194489</v>
      </c>
      <c r="I39" s="59">
        <v>170194489</v>
      </c>
      <c r="J39" s="59">
        <v>170194489</v>
      </c>
      <c r="K39" s="59">
        <v>165612251</v>
      </c>
      <c r="L39" s="59">
        <v>170150450</v>
      </c>
      <c r="M39" s="59">
        <v>170150450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170150450</v>
      </c>
      <c r="W39" s="59">
        <v>85437478</v>
      </c>
      <c r="X39" s="59">
        <v>84712972</v>
      </c>
      <c r="Y39" s="60">
        <v>99.15</v>
      </c>
      <c r="Z39" s="61">
        <v>170874956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6623519</v>
      </c>
      <c r="E42" s="59">
        <v>6623519</v>
      </c>
      <c r="F42" s="59">
        <v>14106975</v>
      </c>
      <c r="G42" s="59">
        <v>960821</v>
      </c>
      <c r="H42" s="59">
        <v>-8159086</v>
      </c>
      <c r="I42" s="59">
        <v>6908710</v>
      </c>
      <c r="J42" s="59">
        <v>-2119965</v>
      </c>
      <c r="K42" s="59">
        <v>-2362533</v>
      </c>
      <c r="L42" s="59">
        <v>-867140</v>
      </c>
      <c r="M42" s="59">
        <v>-5349638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1559072</v>
      </c>
      <c r="W42" s="59">
        <v>-1516752</v>
      </c>
      <c r="X42" s="59">
        <v>3075824</v>
      </c>
      <c r="Y42" s="60">
        <v>-202.79</v>
      </c>
      <c r="Z42" s="61">
        <v>6623519</v>
      </c>
    </row>
    <row r="43" spans="1:26" ht="13.5">
      <c r="A43" s="57" t="s">
        <v>59</v>
      </c>
      <c r="B43" s="18">
        <v>0</v>
      </c>
      <c r="C43" s="18">
        <v>0</v>
      </c>
      <c r="D43" s="58">
        <v>-10366600</v>
      </c>
      <c r="E43" s="59">
        <v>-10366600</v>
      </c>
      <c r="F43" s="59">
        <v>0</v>
      </c>
      <c r="G43" s="59">
        <v>-3358323</v>
      </c>
      <c r="H43" s="59">
        <v>6000000</v>
      </c>
      <c r="I43" s="59">
        <v>2641677</v>
      </c>
      <c r="J43" s="59">
        <v>-741240</v>
      </c>
      <c r="K43" s="59">
        <v>1046124</v>
      </c>
      <c r="L43" s="59">
        <v>-310636</v>
      </c>
      <c r="M43" s="59">
        <v>-5752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2635925</v>
      </c>
      <c r="W43" s="59">
        <v>-10366600</v>
      </c>
      <c r="X43" s="59">
        <v>13002525</v>
      </c>
      <c r="Y43" s="60">
        <v>-125.43</v>
      </c>
      <c r="Z43" s="61">
        <v>-10366600</v>
      </c>
    </row>
    <row r="44" spans="1:26" ht="13.5">
      <c r="A44" s="57" t="s">
        <v>60</v>
      </c>
      <c r="B44" s="18">
        <v>0</v>
      </c>
      <c r="C44" s="18">
        <v>0</v>
      </c>
      <c r="D44" s="58">
        <v>33024</v>
      </c>
      <c r="E44" s="59">
        <v>33024</v>
      </c>
      <c r="F44" s="59">
        <v>4830</v>
      </c>
      <c r="G44" s="59">
        <v>5900</v>
      </c>
      <c r="H44" s="59">
        <v>2820</v>
      </c>
      <c r="I44" s="59">
        <v>13550</v>
      </c>
      <c r="J44" s="59">
        <v>4020</v>
      </c>
      <c r="K44" s="59">
        <v>37410</v>
      </c>
      <c r="L44" s="59">
        <v>6040</v>
      </c>
      <c r="M44" s="59">
        <v>47470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61020</v>
      </c>
      <c r="W44" s="59">
        <v>16512</v>
      </c>
      <c r="X44" s="59">
        <v>44508</v>
      </c>
      <c r="Y44" s="60">
        <v>269.55</v>
      </c>
      <c r="Z44" s="61">
        <v>33024</v>
      </c>
    </row>
    <row r="45" spans="1:26" ht="13.5">
      <c r="A45" s="69" t="s">
        <v>61</v>
      </c>
      <c r="B45" s="21">
        <v>0</v>
      </c>
      <c r="C45" s="21">
        <v>0</v>
      </c>
      <c r="D45" s="98">
        <v>636192</v>
      </c>
      <c r="E45" s="99">
        <v>636192</v>
      </c>
      <c r="F45" s="99">
        <v>27766215</v>
      </c>
      <c r="G45" s="99">
        <v>25374613</v>
      </c>
      <c r="H45" s="99">
        <v>23218347</v>
      </c>
      <c r="I45" s="99">
        <v>23218347</v>
      </c>
      <c r="J45" s="99">
        <v>20361162</v>
      </c>
      <c r="K45" s="99">
        <v>19082163</v>
      </c>
      <c r="L45" s="99">
        <v>17910427</v>
      </c>
      <c r="M45" s="99">
        <v>17910427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17910427</v>
      </c>
      <c r="W45" s="99">
        <v>-7520591</v>
      </c>
      <c r="X45" s="99">
        <v>25431018</v>
      </c>
      <c r="Y45" s="100">
        <v>-338.15</v>
      </c>
      <c r="Z45" s="101">
        <v>636192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2141316</v>
      </c>
      <c r="C49" s="51">
        <v>0</v>
      </c>
      <c r="D49" s="128">
        <v>1408657</v>
      </c>
      <c r="E49" s="53">
        <v>1124221</v>
      </c>
      <c r="F49" s="53">
        <v>0</v>
      </c>
      <c r="G49" s="53">
        <v>0</v>
      </c>
      <c r="H49" s="53">
        <v>0</v>
      </c>
      <c r="I49" s="53">
        <v>184295</v>
      </c>
      <c r="J49" s="53">
        <v>0</v>
      </c>
      <c r="K49" s="53">
        <v>0</v>
      </c>
      <c r="L49" s="53">
        <v>0</v>
      </c>
      <c r="M49" s="53">
        <v>169747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170666</v>
      </c>
      <c r="W49" s="53">
        <v>3802876</v>
      </c>
      <c r="X49" s="53">
        <v>553509</v>
      </c>
      <c r="Y49" s="53">
        <v>9555287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88.74531997074793</v>
      </c>
      <c r="E58" s="7">
        <f t="shared" si="6"/>
        <v>88.74531997074793</v>
      </c>
      <c r="F58" s="7">
        <f t="shared" si="6"/>
        <v>23.941583765899086</v>
      </c>
      <c r="G58" s="7">
        <f t="shared" si="6"/>
        <v>2170.9671246122234</v>
      </c>
      <c r="H58" s="7">
        <f t="shared" si="6"/>
        <v>72.87873812299043</v>
      </c>
      <c r="I58" s="7">
        <f t="shared" si="6"/>
        <v>64.19402281706824</v>
      </c>
      <c r="J58" s="7">
        <f t="shared" si="6"/>
        <v>413.2005410968516</v>
      </c>
      <c r="K58" s="7">
        <f t="shared" si="6"/>
        <v>113.25422401590217</v>
      </c>
      <c r="L58" s="7">
        <f t="shared" si="6"/>
        <v>103.34220676148153</v>
      </c>
      <c r="M58" s="7">
        <f t="shared" si="6"/>
        <v>156.21650462741826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91.65432420605391</v>
      </c>
      <c r="W58" s="7">
        <f t="shared" si="6"/>
        <v>85.45998345987154</v>
      </c>
      <c r="X58" s="7">
        <f t="shared" si="6"/>
        <v>0</v>
      </c>
      <c r="Y58" s="7">
        <f t="shared" si="6"/>
        <v>0</v>
      </c>
      <c r="Z58" s="8">
        <f t="shared" si="6"/>
        <v>88.74531997074793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91.94985362597288</v>
      </c>
      <c r="E59" s="10">
        <f t="shared" si="7"/>
        <v>91.94985362597288</v>
      </c>
      <c r="F59" s="10">
        <f t="shared" si="7"/>
        <v>4.794863586204087</v>
      </c>
      <c r="G59" s="10">
        <f t="shared" si="7"/>
        <v>0</v>
      </c>
      <c r="H59" s="10">
        <f t="shared" si="7"/>
        <v>6955.169692186267</v>
      </c>
      <c r="I59" s="10">
        <f t="shared" si="7"/>
        <v>35.94234804282824</v>
      </c>
      <c r="J59" s="10">
        <f t="shared" si="7"/>
        <v>-37167.7508650519</v>
      </c>
      <c r="K59" s="10">
        <f t="shared" si="7"/>
        <v>-3220.4829194676913</v>
      </c>
      <c r="L59" s="10">
        <f t="shared" si="7"/>
        <v>1997.4056603773583</v>
      </c>
      <c r="M59" s="10">
        <f t="shared" si="7"/>
        <v>-27371.5704531347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58.99031801065081</v>
      </c>
      <c r="W59" s="10">
        <f t="shared" si="7"/>
        <v>43.94465917476375</v>
      </c>
      <c r="X59" s="10">
        <f t="shared" si="7"/>
        <v>0</v>
      </c>
      <c r="Y59" s="10">
        <f t="shared" si="7"/>
        <v>0</v>
      </c>
      <c r="Z59" s="11">
        <f t="shared" si="7"/>
        <v>91.94985362597288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87.99993546097002</v>
      </c>
      <c r="E60" s="13">
        <f t="shared" si="7"/>
        <v>87.99993546097002</v>
      </c>
      <c r="F60" s="13">
        <f t="shared" si="7"/>
        <v>64.69798043275794</v>
      </c>
      <c r="G60" s="13">
        <f t="shared" si="7"/>
        <v>6719.867859744043</v>
      </c>
      <c r="H60" s="13">
        <f t="shared" si="7"/>
        <v>54.27323447902565</v>
      </c>
      <c r="I60" s="13">
        <f t="shared" si="7"/>
        <v>93.89818210130532</v>
      </c>
      <c r="J60" s="13">
        <f t="shared" si="7"/>
        <v>311.3206800716073</v>
      </c>
      <c r="K60" s="13">
        <f t="shared" si="7"/>
        <v>95.05294261389446</v>
      </c>
      <c r="L60" s="13">
        <f t="shared" si="7"/>
        <v>95.83612123959576</v>
      </c>
      <c r="M60" s="13">
        <f t="shared" si="7"/>
        <v>129.38299220609298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110.40160240679162</v>
      </c>
      <c r="W60" s="13">
        <f t="shared" si="7"/>
        <v>107.70927111077174</v>
      </c>
      <c r="X60" s="13">
        <f t="shared" si="7"/>
        <v>0</v>
      </c>
      <c r="Y60" s="13">
        <f t="shared" si="7"/>
        <v>0</v>
      </c>
      <c r="Z60" s="14">
        <f t="shared" si="7"/>
        <v>87.99993546097002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88.00001666930596</v>
      </c>
      <c r="E61" s="13">
        <f t="shared" si="7"/>
        <v>88.00001666930596</v>
      </c>
      <c r="F61" s="13">
        <f t="shared" si="7"/>
        <v>71.49818141808805</v>
      </c>
      <c r="G61" s="13">
        <f t="shared" si="7"/>
        <v>0</v>
      </c>
      <c r="H61" s="13">
        <f t="shared" si="7"/>
        <v>57.02931083480767</v>
      </c>
      <c r="I61" s="13">
        <f t="shared" si="7"/>
        <v>101.40732216754867</v>
      </c>
      <c r="J61" s="13">
        <f t="shared" si="7"/>
        <v>158.70928515591072</v>
      </c>
      <c r="K61" s="13">
        <f t="shared" si="7"/>
        <v>92.74055713982592</v>
      </c>
      <c r="L61" s="13">
        <f t="shared" si="7"/>
        <v>93.32750163438331</v>
      </c>
      <c r="M61" s="13">
        <f t="shared" si="7"/>
        <v>111.04054078708255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106.41770986004688</v>
      </c>
      <c r="W61" s="13">
        <f t="shared" si="7"/>
        <v>129.5052774183815</v>
      </c>
      <c r="X61" s="13">
        <f t="shared" si="7"/>
        <v>0</v>
      </c>
      <c r="Y61" s="13">
        <f t="shared" si="7"/>
        <v>0</v>
      </c>
      <c r="Z61" s="14">
        <f t="shared" si="7"/>
        <v>88.00001666930596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87.99970354998888</v>
      </c>
      <c r="E62" s="13">
        <f t="shared" si="7"/>
        <v>87.99970354998888</v>
      </c>
      <c r="F62" s="13">
        <f t="shared" si="7"/>
        <v>47.14844554251595</v>
      </c>
      <c r="G62" s="13">
        <f t="shared" si="7"/>
        <v>0</v>
      </c>
      <c r="H62" s="13">
        <f t="shared" si="7"/>
        <v>40.718693954045676</v>
      </c>
      <c r="I62" s="13">
        <f t="shared" si="7"/>
        <v>71.53466156981835</v>
      </c>
      <c r="J62" s="13">
        <f t="shared" si="7"/>
        <v>-35.90672687052422</v>
      </c>
      <c r="K62" s="13">
        <f t="shared" si="7"/>
        <v>79.4963583979424</v>
      </c>
      <c r="L62" s="13">
        <f t="shared" si="7"/>
        <v>293.6332715533921</v>
      </c>
      <c r="M62" s="13">
        <f t="shared" si="7"/>
        <v>-250.2660605203098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231.9431113945865</v>
      </c>
      <c r="W62" s="13">
        <f t="shared" si="7"/>
        <v>70.38974666022474</v>
      </c>
      <c r="X62" s="13">
        <f t="shared" si="7"/>
        <v>0</v>
      </c>
      <c r="Y62" s="13">
        <f t="shared" si="7"/>
        <v>0</v>
      </c>
      <c r="Z62" s="14">
        <f t="shared" si="7"/>
        <v>87.99970354998888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87.99962487104942</v>
      </c>
      <c r="E63" s="13">
        <f t="shared" si="7"/>
        <v>87.99962487104942</v>
      </c>
      <c r="F63" s="13">
        <f t="shared" si="7"/>
        <v>42.53248723483568</v>
      </c>
      <c r="G63" s="13">
        <f t="shared" si="7"/>
        <v>0</v>
      </c>
      <c r="H63" s="13">
        <f t="shared" si="7"/>
        <v>52.513185267028625</v>
      </c>
      <c r="I63" s="13">
        <f t="shared" si="7"/>
        <v>79.30878625617426</v>
      </c>
      <c r="J63" s="13">
        <f t="shared" si="7"/>
        <v>87.8965187950343</v>
      </c>
      <c r="K63" s="13">
        <f t="shared" si="7"/>
        <v>90.75593667546174</v>
      </c>
      <c r="L63" s="13">
        <f t="shared" si="7"/>
        <v>61.40789291643608</v>
      </c>
      <c r="M63" s="13">
        <f t="shared" si="7"/>
        <v>79.94894612495574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79.6918748045993</v>
      </c>
      <c r="W63" s="13">
        <f t="shared" si="7"/>
        <v>61.315986368997635</v>
      </c>
      <c r="X63" s="13">
        <f t="shared" si="7"/>
        <v>0</v>
      </c>
      <c r="Y63" s="13">
        <f t="shared" si="7"/>
        <v>0</v>
      </c>
      <c r="Z63" s="14">
        <f t="shared" si="7"/>
        <v>87.99962487104942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87.99962990377497</v>
      </c>
      <c r="E64" s="13">
        <f t="shared" si="7"/>
        <v>87.99962990377497</v>
      </c>
      <c r="F64" s="13">
        <f t="shared" si="7"/>
        <v>51.19173011526077</v>
      </c>
      <c r="G64" s="13">
        <f t="shared" si="7"/>
        <v>0</v>
      </c>
      <c r="H64" s="13">
        <f t="shared" si="7"/>
        <v>54.36222069387898</v>
      </c>
      <c r="I64" s="13">
        <f t="shared" si="7"/>
        <v>83.93744684160744</v>
      </c>
      <c r="J64" s="13">
        <f t="shared" si="7"/>
        <v>-303.5557184750733</v>
      </c>
      <c r="K64" s="13">
        <f t="shared" si="7"/>
        <v>153.72448917278356</v>
      </c>
      <c r="L64" s="13">
        <f t="shared" si="7"/>
        <v>97.42372648161525</v>
      </c>
      <c r="M64" s="13">
        <f t="shared" si="7"/>
        <v>240.52200024592128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127.68335942895783</v>
      </c>
      <c r="W64" s="13">
        <f t="shared" si="7"/>
        <v>73.77452913244535</v>
      </c>
      <c r="X64" s="13">
        <f t="shared" si="7"/>
        <v>0</v>
      </c>
      <c r="Y64" s="13">
        <f t="shared" si="7"/>
        <v>0</v>
      </c>
      <c r="Z64" s="14">
        <f t="shared" si="7"/>
        <v>87.99962990377497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1923.8903394255874</v>
      </c>
      <c r="G65" s="13">
        <f t="shared" si="7"/>
        <v>66.11174695661222</v>
      </c>
      <c r="H65" s="13">
        <f t="shared" si="7"/>
        <v>430.7743658210948</v>
      </c>
      <c r="I65" s="13">
        <f t="shared" si="7"/>
        <v>275.3149708923451</v>
      </c>
      <c r="J65" s="13">
        <f t="shared" si="7"/>
        <v>593.6664320900774</v>
      </c>
      <c r="K65" s="13">
        <f t="shared" si="7"/>
        <v>221.31732032276227</v>
      </c>
      <c r="L65" s="13">
        <f t="shared" si="7"/>
        <v>168.83453237410072</v>
      </c>
      <c r="M65" s="13">
        <f t="shared" si="7"/>
        <v>233.31386861313868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259.6437714472466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90</v>
      </c>
      <c r="E66" s="16">
        <f t="shared" si="7"/>
        <v>90</v>
      </c>
      <c r="F66" s="16">
        <f t="shared" si="7"/>
        <v>100</v>
      </c>
      <c r="G66" s="16">
        <f t="shared" si="7"/>
        <v>26.94536734031126</v>
      </c>
      <c r="H66" s="16">
        <f t="shared" si="7"/>
        <v>100</v>
      </c>
      <c r="I66" s="16">
        <f t="shared" si="7"/>
        <v>51.39889484399019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64.10660808090725</v>
      </c>
      <c r="W66" s="16">
        <f t="shared" si="7"/>
        <v>146.95107027881846</v>
      </c>
      <c r="X66" s="16">
        <f t="shared" si="7"/>
        <v>0</v>
      </c>
      <c r="Y66" s="16">
        <f t="shared" si="7"/>
        <v>0</v>
      </c>
      <c r="Z66" s="17">
        <f t="shared" si="7"/>
        <v>90</v>
      </c>
    </row>
    <row r="67" spans="1:26" ht="13.5" hidden="1">
      <c r="A67" s="40" t="s">
        <v>119</v>
      </c>
      <c r="B67" s="23"/>
      <c r="C67" s="23"/>
      <c r="D67" s="24">
        <v>23242109</v>
      </c>
      <c r="E67" s="25">
        <v>23242109</v>
      </c>
      <c r="F67" s="25">
        <v>5614946</v>
      </c>
      <c r="G67" s="25">
        <v>99284</v>
      </c>
      <c r="H67" s="25">
        <v>1939777</v>
      </c>
      <c r="I67" s="25">
        <v>7654007</v>
      </c>
      <c r="J67" s="25">
        <v>513032</v>
      </c>
      <c r="K67" s="25">
        <v>1328120</v>
      </c>
      <c r="L67" s="25">
        <v>1414335</v>
      </c>
      <c r="M67" s="25">
        <v>3255487</v>
      </c>
      <c r="N67" s="25"/>
      <c r="O67" s="25"/>
      <c r="P67" s="25"/>
      <c r="Q67" s="25"/>
      <c r="R67" s="25"/>
      <c r="S67" s="25"/>
      <c r="T67" s="25"/>
      <c r="U67" s="25"/>
      <c r="V67" s="25">
        <v>10909494</v>
      </c>
      <c r="W67" s="25">
        <v>12061575</v>
      </c>
      <c r="X67" s="25"/>
      <c r="Y67" s="24"/>
      <c r="Z67" s="26">
        <v>23242109</v>
      </c>
    </row>
    <row r="68" spans="1:26" ht="13.5" hidden="1">
      <c r="A68" s="36" t="s">
        <v>31</v>
      </c>
      <c r="B68" s="18"/>
      <c r="C68" s="18"/>
      <c r="D68" s="19">
        <v>4116509</v>
      </c>
      <c r="E68" s="20">
        <v>4116509</v>
      </c>
      <c r="F68" s="20">
        <v>3829598</v>
      </c>
      <c r="G68" s="20"/>
      <c r="H68" s="20">
        <v>5068</v>
      </c>
      <c r="I68" s="20">
        <v>3834666</v>
      </c>
      <c r="J68" s="20">
        <v>-1445</v>
      </c>
      <c r="K68" s="20">
        <v>-7289</v>
      </c>
      <c r="L68" s="20">
        <v>5512</v>
      </c>
      <c r="M68" s="20">
        <v>-3222</v>
      </c>
      <c r="N68" s="20"/>
      <c r="O68" s="20"/>
      <c r="P68" s="20"/>
      <c r="Q68" s="20"/>
      <c r="R68" s="20"/>
      <c r="S68" s="20"/>
      <c r="T68" s="20"/>
      <c r="U68" s="20"/>
      <c r="V68" s="20">
        <v>3831444</v>
      </c>
      <c r="W68" s="20">
        <v>4306694</v>
      </c>
      <c r="X68" s="20"/>
      <c r="Y68" s="19"/>
      <c r="Z68" s="22">
        <v>4116509</v>
      </c>
    </row>
    <row r="69" spans="1:26" ht="13.5" hidden="1">
      <c r="A69" s="37" t="s">
        <v>32</v>
      </c>
      <c r="B69" s="18"/>
      <c r="C69" s="18"/>
      <c r="D69" s="19">
        <v>18593400</v>
      </c>
      <c r="E69" s="20">
        <v>18593400</v>
      </c>
      <c r="F69" s="20">
        <v>1769488</v>
      </c>
      <c r="G69" s="20">
        <v>19222</v>
      </c>
      <c r="H69" s="20">
        <v>1910286</v>
      </c>
      <c r="I69" s="20">
        <v>3698996</v>
      </c>
      <c r="J69" s="20">
        <v>505535</v>
      </c>
      <c r="K69" s="20">
        <v>1334086</v>
      </c>
      <c r="L69" s="20">
        <v>1376481</v>
      </c>
      <c r="M69" s="20">
        <v>3216102</v>
      </c>
      <c r="N69" s="20"/>
      <c r="O69" s="20"/>
      <c r="P69" s="20"/>
      <c r="Q69" s="20"/>
      <c r="R69" s="20"/>
      <c r="S69" s="20"/>
      <c r="T69" s="20"/>
      <c r="U69" s="20"/>
      <c r="V69" s="20">
        <v>6915098</v>
      </c>
      <c r="W69" s="20">
        <v>7595530</v>
      </c>
      <c r="X69" s="20"/>
      <c r="Y69" s="19"/>
      <c r="Z69" s="22">
        <v>18593400</v>
      </c>
    </row>
    <row r="70" spans="1:26" ht="13.5" hidden="1">
      <c r="A70" s="38" t="s">
        <v>113</v>
      </c>
      <c r="B70" s="18"/>
      <c r="C70" s="18"/>
      <c r="D70" s="19">
        <v>14397720</v>
      </c>
      <c r="E70" s="20">
        <v>14397720</v>
      </c>
      <c r="F70" s="20">
        <v>1108831</v>
      </c>
      <c r="G70" s="20"/>
      <c r="H70" s="20">
        <v>1217502</v>
      </c>
      <c r="I70" s="20">
        <v>2326333</v>
      </c>
      <c r="J70" s="20">
        <v>690780</v>
      </c>
      <c r="K70" s="20">
        <v>857738</v>
      </c>
      <c r="L70" s="20">
        <v>972844</v>
      </c>
      <c r="M70" s="20">
        <v>2521362</v>
      </c>
      <c r="N70" s="20"/>
      <c r="O70" s="20"/>
      <c r="P70" s="20"/>
      <c r="Q70" s="20"/>
      <c r="R70" s="20"/>
      <c r="S70" s="20"/>
      <c r="T70" s="20"/>
      <c r="U70" s="20"/>
      <c r="V70" s="20">
        <v>4847695</v>
      </c>
      <c r="W70" s="20">
        <v>4891691</v>
      </c>
      <c r="X70" s="20"/>
      <c r="Y70" s="19"/>
      <c r="Z70" s="22">
        <v>14397720</v>
      </c>
    </row>
    <row r="71" spans="1:26" ht="13.5" hidden="1">
      <c r="A71" s="38" t="s">
        <v>114</v>
      </c>
      <c r="B71" s="18"/>
      <c r="C71" s="18"/>
      <c r="D71" s="19">
        <v>1619160</v>
      </c>
      <c r="E71" s="20">
        <v>1619160</v>
      </c>
      <c r="F71" s="20">
        <v>228279</v>
      </c>
      <c r="G71" s="20"/>
      <c r="H71" s="20">
        <v>260389</v>
      </c>
      <c r="I71" s="20">
        <v>488668</v>
      </c>
      <c r="J71" s="20">
        <v>-373398</v>
      </c>
      <c r="K71" s="20">
        <v>161742</v>
      </c>
      <c r="L71" s="20">
        <v>49099</v>
      </c>
      <c r="M71" s="20">
        <v>-162557</v>
      </c>
      <c r="N71" s="20"/>
      <c r="O71" s="20"/>
      <c r="P71" s="20"/>
      <c r="Q71" s="20"/>
      <c r="R71" s="20"/>
      <c r="S71" s="20"/>
      <c r="T71" s="20"/>
      <c r="U71" s="20"/>
      <c r="V71" s="20">
        <v>326111</v>
      </c>
      <c r="W71" s="20">
        <v>1012119</v>
      </c>
      <c r="X71" s="20"/>
      <c r="Y71" s="19"/>
      <c r="Z71" s="22">
        <v>1619160</v>
      </c>
    </row>
    <row r="72" spans="1:26" ht="13.5" hidden="1">
      <c r="A72" s="38" t="s">
        <v>115</v>
      </c>
      <c r="B72" s="18"/>
      <c r="C72" s="18"/>
      <c r="D72" s="19">
        <v>1279560</v>
      </c>
      <c r="E72" s="20">
        <v>1279560</v>
      </c>
      <c r="F72" s="20">
        <v>230706</v>
      </c>
      <c r="G72" s="20"/>
      <c r="H72" s="20">
        <v>231698</v>
      </c>
      <c r="I72" s="20">
        <v>462404</v>
      </c>
      <c r="J72" s="20">
        <v>230380</v>
      </c>
      <c r="K72" s="20">
        <v>227400</v>
      </c>
      <c r="L72" s="20">
        <v>231296</v>
      </c>
      <c r="M72" s="20">
        <v>689076</v>
      </c>
      <c r="N72" s="20"/>
      <c r="O72" s="20"/>
      <c r="P72" s="20"/>
      <c r="Q72" s="20"/>
      <c r="R72" s="20"/>
      <c r="S72" s="20"/>
      <c r="T72" s="20"/>
      <c r="U72" s="20"/>
      <c r="V72" s="20">
        <v>1151480</v>
      </c>
      <c r="W72" s="20">
        <v>918201</v>
      </c>
      <c r="X72" s="20"/>
      <c r="Y72" s="19"/>
      <c r="Z72" s="22">
        <v>1279560</v>
      </c>
    </row>
    <row r="73" spans="1:26" ht="13.5" hidden="1">
      <c r="A73" s="38" t="s">
        <v>116</v>
      </c>
      <c r="B73" s="18"/>
      <c r="C73" s="18"/>
      <c r="D73" s="19">
        <v>1296960</v>
      </c>
      <c r="E73" s="20">
        <v>1296960</v>
      </c>
      <c r="F73" s="20">
        <v>199374</v>
      </c>
      <c r="G73" s="20"/>
      <c r="H73" s="20">
        <v>199199</v>
      </c>
      <c r="I73" s="20">
        <v>398573</v>
      </c>
      <c r="J73" s="20">
        <v>-43648</v>
      </c>
      <c r="K73" s="20">
        <v>81877</v>
      </c>
      <c r="L73" s="20">
        <v>116292</v>
      </c>
      <c r="M73" s="20">
        <v>154521</v>
      </c>
      <c r="N73" s="20"/>
      <c r="O73" s="20"/>
      <c r="P73" s="20"/>
      <c r="Q73" s="20"/>
      <c r="R73" s="20"/>
      <c r="S73" s="20"/>
      <c r="T73" s="20"/>
      <c r="U73" s="20"/>
      <c r="V73" s="20">
        <v>553094</v>
      </c>
      <c r="W73" s="20">
        <v>773519</v>
      </c>
      <c r="X73" s="20"/>
      <c r="Y73" s="19"/>
      <c r="Z73" s="22">
        <v>1296960</v>
      </c>
    </row>
    <row r="74" spans="1:26" ht="13.5" hidden="1">
      <c r="A74" s="38" t="s">
        <v>117</v>
      </c>
      <c r="B74" s="18"/>
      <c r="C74" s="18"/>
      <c r="D74" s="19"/>
      <c r="E74" s="20"/>
      <c r="F74" s="20">
        <v>2298</v>
      </c>
      <c r="G74" s="20">
        <v>19222</v>
      </c>
      <c r="H74" s="20">
        <v>1498</v>
      </c>
      <c r="I74" s="20">
        <v>23018</v>
      </c>
      <c r="J74" s="20">
        <v>1421</v>
      </c>
      <c r="K74" s="20">
        <v>5329</v>
      </c>
      <c r="L74" s="20">
        <v>6950</v>
      </c>
      <c r="M74" s="20">
        <v>13700</v>
      </c>
      <c r="N74" s="20"/>
      <c r="O74" s="20"/>
      <c r="P74" s="20"/>
      <c r="Q74" s="20"/>
      <c r="R74" s="20"/>
      <c r="S74" s="20"/>
      <c r="T74" s="20"/>
      <c r="U74" s="20"/>
      <c r="V74" s="20">
        <v>36718</v>
      </c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>
        <v>532200</v>
      </c>
      <c r="E75" s="29">
        <v>532200</v>
      </c>
      <c r="F75" s="29">
        <v>15860</v>
      </c>
      <c r="G75" s="29">
        <v>80062</v>
      </c>
      <c r="H75" s="29">
        <v>24423</v>
      </c>
      <c r="I75" s="29">
        <v>120345</v>
      </c>
      <c r="J75" s="29">
        <v>8942</v>
      </c>
      <c r="K75" s="29">
        <v>1323</v>
      </c>
      <c r="L75" s="29">
        <v>32342</v>
      </c>
      <c r="M75" s="29">
        <v>42607</v>
      </c>
      <c r="N75" s="29"/>
      <c r="O75" s="29"/>
      <c r="P75" s="29"/>
      <c r="Q75" s="29"/>
      <c r="R75" s="29"/>
      <c r="S75" s="29"/>
      <c r="T75" s="29"/>
      <c r="U75" s="29"/>
      <c r="V75" s="29">
        <v>162952</v>
      </c>
      <c r="W75" s="29">
        <v>159351</v>
      </c>
      <c r="X75" s="29"/>
      <c r="Y75" s="28"/>
      <c r="Z75" s="30">
        <v>532200</v>
      </c>
    </row>
    <row r="76" spans="1:26" ht="13.5" hidden="1">
      <c r="A76" s="41" t="s">
        <v>120</v>
      </c>
      <c r="B76" s="31"/>
      <c r="C76" s="31"/>
      <c r="D76" s="32">
        <v>20626284</v>
      </c>
      <c r="E76" s="33">
        <v>20626284</v>
      </c>
      <c r="F76" s="33">
        <v>1344307</v>
      </c>
      <c r="G76" s="33">
        <v>2155423</v>
      </c>
      <c r="H76" s="33">
        <v>1413685</v>
      </c>
      <c r="I76" s="33">
        <v>4913415</v>
      </c>
      <c r="J76" s="33">
        <v>2119851</v>
      </c>
      <c r="K76" s="33">
        <v>1504152</v>
      </c>
      <c r="L76" s="33">
        <v>1461605</v>
      </c>
      <c r="M76" s="33">
        <v>5085608</v>
      </c>
      <c r="N76" s="33"/>
      <c r="O76" s="33"/>
      <c r="P76" s="33"/>
      <c r="Q76" s="33"/>
      <c r="R76" s="33"/>
      <c r="S76" s="33"/>
      <c r="T76" s="33"/>
      <c r="U76" s="33"/>
      <c r="V76" s="33">
        <v>9999023</v>
      </c>
      <c r="W76" s="33">
        <v>10307820</v>
      </c>
      <c r="X76" s="33"/>
      <c r="Y76" s="32"/>
      <c r="Z76" s="34">
        <v>20626284</v>
      </c>
    </row>
    <row r="77" spans="1:26" ht="13.5" hidden="1">
      <c r="A77" s="36" t="s">
        <v>31</v>
      </c>
      <c r="B77" s="18"/>
      <c r="C77" s="18"/>
      <c r="D77" s="19">
        <v>3785124</v>
      </c>
      <c r="E77" s="20">
        <v>3785124</v>
      </c>
      <c r="F77" s="20">
        <v>183624</v>
      </c>
      <c r="G77" s="20">
        <v>842157</v>
      </c>
      <c r="H77" s="20">
        <v>352488</v>
      </c>
      <c r="I77" s="20">
        <v>1378269</v>
      </c>
      <c r="J77" s="20">
        <v>537074</v>
      </c>
      <c r="K77" s="20">
        <v>234741</v>
      </c>
      <c r="L77" s="20">
        <v>110097</v>
      </c>
      <c r="M77" s="20">
        <v>881912</v>
      </c>
      <c r="N77" s="20"/>
      <c r="O77" s="20"/>
      <c r="P77" s="20"/>
      <c r="Q77" s="20"/>
      <c r="R77" s="20"/>
      <c r="S77" s="20"/>
      <c r="T77" s="20"/>
      <c r="U77" s="20"/>
      <c r="V77" s="20">
        <v>2260181</v>
      </c>
      <c r="W77" s="20">
        <v>1892562</v>
      </c>
      <c r="X77" s="20"/>
      <c r="Y77" s="19"/>
      <c r="Z77" s="22">
        <v>3785124</v>
      </c>
    </row>
    <row r="78" spans="1:26" ht="13.5" hidden="1">
      <c r="A78" s="37" t="s">
        <v>32</v>
      </c>
      <c r="B78" s="18"/>
      <c r="C78" s="18"/>
      <c r="D78" s="19">
        <v>16362180</v>
      </c>
      <c r="E78" s="20">
        <v>16362180</v>
      </c>
      <c r="F78" s="20">
        <v>1144823</v>
      </c>
      <c r="G78" s="20">
        <v>1291693</v>
      </c>
      <c r="H78" s="20">
        <v>1036774</v>
      </c>
      <c r="I78" s="20">
        <v>3473290</v>
      </c>
      <c r="J78" s="20">
        <v>1573835</v>
      </c>
      <c r="K78" s="20">
        <v>1268088</v>
      </c>
      <c r="L78" s="20">
        <v>1319166</v>
      </c>
      <c r="M78" s="20">
        <v>4161089</v>
      </c>
      <c r="N78" s="20"/>
      <c r="O78" s="20"/>
      <c r="P78" s="20"/>
      <c r="Q78" s="20"/>
      <c r="R78" s="20"/>
      <c r="S78" s="20"/>
      <c r="T78" s="20"/>
      <c r="U78" s="20"/>
      <c r="V78" s="20">
        <v>7634379</v>
      </c>
      <c r="W78" s="20">
        <v>8181090</v>
      </c>
      <c r="X78" s="20"/>
      <c r="Y78" s="19"/>
      <c r="Z78" s="22">
        <v>16362180</v>
      </c>
    </row>
    <row r="79" spans="1:26" ht="13.5" hidden="1">
      <c r="A79" s="38" t="s">
        <v>113</v>
      </c>
      <c r="B79" s="18"/>
      <c r="C79" s="18"/>
      <c r="D79" s="19">
        <v>12669996</v>
      </c>
      <c r="E79" s="20">
        <v>12669996</v>
      </c>
      <c r="F79" s="20">
        <v>792794</v>
      </c>
      <c r="G79" s="20">
        <v>871945</v>
      </c>
      <c r="H79" s="20">
        <v>694333</v>
      </c>
      <c r="I79" s="20">
        <v>2359072</v>
      </c>
      <c r="J79" s="20">
        <v>1096332</v>
      </c>
      <c r="K79" s="20">
        <v>795471</v>
      </c>
      <c r="L79" s="20">
        <v>907931</v>
      </c>
      <c r="M79" s="20">
        <v>2799734</v>
      </c>
      <c r="N79" s="20"/>
      <c r="O79" s="20"/>
      <c r="P79" s="20"/>
      <c r="Q79" s="20"/>
      <c r="R79" s="20"/>
      <c r="S79" s="20"/>
      <c r="T79" s="20"/>
      <c r="U79" s="20"/>
      <c r="V79" s="20">
        <v>5158806</v>
      </c>
      <c r="W79" s="20">
        <v>6334998</v>
      </c>
      <c r="X79" s="20"/>
      <c r="Y79" s="19"/>
      <c r="Z79" s="22">
        <v>12669996</v>
      </c>
    </row>
    <row r="80" spans="1:26" ht="13.5" hidden="1">
      <c r="A80" s="38" t="s">
        <v>114</v>
      </c>
      <c r="B80" s="18"/>
      <c r="C80" s="18"/>
      <c r="D80" s="19">
        <v>1424856</v>
      </c>
      <c r="E80" s="20">
        <v>1424856</v>
      </c>
      <c r="F80" s="20">
        <v>107630</v>
      </c>
      <c r="G80" s="20">
        <v>135910</v>
      </c>
      <c r="H80" s="20">
        <v>106027</v>
      </c>
      <c r="I80" s="20">
        <v>349567</v>
      </c>
      <c r="J80" s="20">
        <v>134075</v>
      </c>
      <c r="K80" s="20">
        <v>128579</v>
      </c>
      <c r="L80" s="20">
        <v>144171</v>
      </c>
      <c r="M80" s="20">
        <v>406825</v>
      </c>
      <c r="N80" s="20"/>
      <c r="O80" s="20"/>
      <c r="P80" s="20"/>
      <c r="Q80" s="20"/>
      <c r="R80" s="20"/>
      <c r="S80" s="20"/>
      <c r="T80" s="20"/>
      <c r="U80" s="20"/>
      <c r="V80" s="20">
        <v>756392</v>
      </c>
      <c r="W80" s="20">
        <v>712428</v>
      </c>
      <c r="X80" s="20"/>
      <c r="Y80" s="19"/>
      <c r="Z80" s="22">
        <v>1424856</v>
      </c>
    </row>
    <row r="81" spans="1:26" ht="13.5" hidden="1">
      <c r="A81" s="38" t="s">
        <v>115</v>
      </c>
      <c r="B81" s="18"/>
      <c r="C81" s="18"/>
      <c r="D81" s="19">
        <v>1126008</v>
      </c>
      <c r="E81" s="20">
        <v>1126008</v>
      </c>
      <c r="F81" s="20">
        <v>98125</v>
      </c>
      <c r="G81" s="20">
        <v>146930</v>
      </c>
      <c r="H81" s="20">
        <v>121672</v>
      </c>
      <c r="I81" s="20">
        <v>366727</v>
      </c>
      <c r="J81" s="20">
        <v>202496</v>
      </c>
      <c r="K81" s="20">
        <v>206379</v>
      </c>
      <c r="L81" s="20">
        <v>142034</v>
      </c>
      <c r="M81" s="20">
        <v>550909</v>
      </c>
      <c r="N81" s="20"/>
      <c r="O81" s="20"/>
      <c r="P81" s="20"/>
      <c r="Q81" s="20"/>
      <c r="R81" s="20"/>
      <c r="S81" s="20"/>
      <c r="T81" s="20"/>
      <c r="U81" s="20"/>
      <c r="V81" s="20">
        <v>917636</v>
      </c>
      <c r="W81" s="20">
        <v>563004</v>
      </c>
      <c r="X81" s="20"/>
      <c r="Y81" s="19"/>
      <c r="Z81" s="22">
        <v>1126008</v>
      </c>
    </row>
    <row r="82" spans="1:26" ht="13.5" hidden="1">
      <c r="A82" s="38" t="s">
        <v>116</v>
      </c>
      <c r="B82" s="18"/>
      <c r="C82" s="18"/>
      <c r="D82" s="19">
        <v>1141320</v>
      </c>
      <c r="E82" s="20">
        <v>1141320</v>
      </c>
      <c r="F82" s="20">
        <v>102063</v>
      </c>
      <c r="G82" s="20">
        <v>124200</v>
      </c>
      <c r="H82" s="20">
        <v>108289</v>
      </c>
      <c r="I82" s="20">
        <v>334552</v>
      </c>
      <c r="J82" s="20">
        <v>132496</v>
      </c>
      <c r="K82" s="20">
        <v>125865</v>
      </c>
      <c r="L82" s="20">
        <v>113296</v>
      </c>
      <c r="M82" s="20">
        <v>371657</v>
      </c>
      <c r="N82" s="20"/>
      <c r="O82" s="20"/>
      <c r="P82" s="20"/>
      <c r="Q82" s="20"/>
      <c r="R82" s="20"/>
      <c r="S82" s="20"/>
      <c r="T82" s="20"/>
      <c r="U82" s="20"/>
      <c r="V82" s="20">
        <v>706209</v>
      </c>
      <c r="W82" s="20">
        <v>570660</v>
      </c>
      <c r="X82" s="20"/>
      <c r="Y82" s="19"/>
      <c r="Z82" s="22">
        <v>1141320</v>
      </c>
    </row>
    <row r="83" spans="1:26" ht="13.5" hidden="1">
      <c r="A83" s="38" t="s">
        <v>117</v>
      </c>
      <c r="B83" s="18"/>
      <c r="C83" s="18"/>
      <c r="D83" s="19"/>
      <c r="E83" s="20"/>
      <c r="F83" s="20">
        <v>44211</v>
      </c>
      <c r="G83" s="20">
        <v>12708</v>
      </c>
      <c r="H83" s="20">
        <v>6453</v>
      </c>
      <c r="I83" s="20">
        <v>63372</v>
      </c>
      <c r="J83" s="20">
        <v>8436</v>
      </c>
      <c r="K83" s="20">
        <v>11794</v>
      </c>
      <c r="L83" s="20">
        <v>11734</v>
      </c>
      <c r="M83" s="20">
        <v>31964</v>
      </c>
      <c r="N83" s="20"/>
      <c r="O83" s="20"/>
      <c r="P83" s="20"/>
      <c r="Q83" s="20"/>
      <c r="R83" s="20"/>
      <c r="S83" s="20"/>
      <c r="T83" s="20"/>
      <c r="U83" s="20"/>
      <c r="V83" s="20">
        <v>95336</v>
      </c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>
        <v>478980</v>
      </c>
      <c r="E84" s="29">
        <v>478980</v>
      </c>
      <c r="F84" s="29">
        <v>15860</v>
      </c>
      <c r="G84" s="29">
        <v>21573</v>
      </c>
      <c r="H84" s="29">
        <v>24423</v>
      </c>
      <c r="I84" s="29">
        <v>61856</v>
      </c>
      <c r="J84" s="29">
        <v>8942</v>
      </c>
      <c r="K84" s="29">
        <v>1323</v>
      </c>
      <c r="L84" s="29">
        <v>32342</v>
      </c>
      <c r="M84" s="29">
        <v>42607</v>
      </c>
      <c r="N84" s="29"/>
      <c r="O84" s="29"/>
      <c r="P84" s="29"/>
      <c r="Q84" s="29"/>
      <c r="R84" s="29"/>
      <c r="S84" s="29"/>
      <c r="T84" s="29"/>
      <c r="U84" s="29"/>
      <c r="V84" s="29">
        <v>104463</v>
      </c>
      <c r="W84" s="29">
        <v>234168</v>
      </c>
      <c r="X84" s="29"/>
      <c r="Y84" s="28"/>
      <c r="Z84" s="30">
        <v>478980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3165947</v>
      </c>
      <c r="C5" s="18">
        <v>0</v>
      </c>
      <c r="D5" s="58">
        <v>3452872</v>
      </c>
      <c r="E5" s="59">
        <v>3702872</v>
      </c>
      <c r="F5" s="59">
        <v>1118802</v>
      </c>
      <c r="G5" s="59">
        <v>204175</v>
      </c>
      <c r="H5" s="59">
        <v>205970</v>
      </c>
      <c r="I5" s="59">
        <v>1528947</v>
      </c>
      <c r="J5" s="59">
        <v>205811</v>
      </c>
      <c r="K5" s="59">
        <v>204736</v>
      </c>
      <c r="L5" s="59">
        <v>212006</v>
      </c>
      <c r="M5" s="59">
        <v>622553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2151500</v>
      </c>
      <c r="W5" s="59">
        <v>2202790</v>
      </c>
      <c r="X5" s="59">
        <v>-51290</v>
      </c>
      <c r="Y5" s="60">
        <v>-2.33</v>
      </c>
      <c r="Z5" s="61">
        <v>3702872</v>
      </c>
    </row>
    <row r="6" spans="1:26" ht="13.5">
      <c r="A6" s="57" t="s">
        <v>32</v>
      </c>
      <c r="B6" s="18">
        <v>21169355</v>
      </c>
      <c r="C6" s="18">
        <v>0</v>
      </c>
      <c r="D6" s="58">
        <v>22442900</v>
      </c>
      <c r="E6" s="59">
        <v>23485900</v>
      </c>
      <c r="F6" s="59">
        <v>2022938</v>
      </c>
      <c r="G6" s="59">
        <v>1927091</v>
      </c>
      <c r="H6" s="59">
        <v>1759617</v>
      </c>
      <c r="I6" s="59">
        <v>5709646</v>
      </c>
      <c r="J6" s="59">
        <v>1845800</v>
      </c>
      <c r="K6" s="59">
        <v>2064274</v>
      </c>
      <c r="L6" s="59">
        <v>1849098</v>
      </c>
      <c r="M6" s="59">
        <v>5759172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11468818</v>
      </c>
      <c r="W6" s="59">
        <v>11342230</v>
      </c>
      <c r="X6" s="59">
        <v>126588</v>
      </c>
      <c r="Y6" s="60">
        <v>1.12</v>
      </c>
      <c r="Z6" s="61">
        <v>23485900</v>
      </c>
    </row>
    <row r="7" spans="1:26" ht="13.5">
      <c r="A7" s="57" t="s">
        <v>33</v>
      </c>
      <c r="B7" s="18">
        <v>2588273</v>
      </c>
      <c r="C7" s="18">
        <v>0</v>
      </c>
      <c r="D7" s="58">
        <v>2280000</v>
      </c>
      <c r="E7" s="59">
        <v>2830000</v>
      </c>
      <c r="F7" s="59">
        <v>239550</v>
      </c>
      <c r="G7" s="59">
        <v>265335</v>
      </c>
      <c r="H7" s="59">
        <v>248166</v>
      </c>
      <c r="I7" s="59">
        <v>753051</v>
      </c>
      <c r="J7" s="59">
        <v>240325</v>
      </c>
      <c r="K7" s="59">
        <v>217570</v>
      </c>
      <c r="L7" s="59">
        <v>239476</v>
      </c>
      <c r="M7" s="59">
        <v>697371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1450422</v>
      </c>
      <c r="W7" s="59">
        <v>1131270</v>
      </c>
      <c r="X7" s="59">
        <v>319152</v>
      </c>
      <c r="Y7" s="60">
        <v>28.21</v>
      </c>
      <c r="Z7" s="61">
        <v>2830000</v>
      </c>
    </row>
    <row r="8" spans="1:26" ht="13.5">
      <c r="A8" s="57" t="s">
        <v>34</v>
      </c>
      <c r="B8" s="18">
        <v>23865960</v>
      </c>
      <c r="C8" s="18">
        <v>0</v>
      </c>
      <c r="D8" s="58">
        <v>43823250</v>
      </c>
      <c r="E8" s="59">
        <v>39495266</v>
      </c>
      <c r="F8" s="59">
        <v>8977971</v>
      </c>
      <c r="G8" s="59">
        <v>547894</v>
      </c>
      <c r="H8" s="59">
        <v>575649</v>
      </c>
      <c r="I8" s="59">
        <v>10101514</v>
      </c>
      <c r="J8" s="59">
        <v>323510</v>
      </c>
      <c r="K8" s="59">
        <v>644000</v>
      </c>
      <c r="L8" s="59">
        <v>6719131</v>
      </c>
      <c r="M8" s="59">
        <v>7686641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17788155</v>
      </c>
      <c r="W8" s="59">
        <v>21055530</v>
      </c>
      <c r="X8" s="59">
        <v>-3267375</v>
      </c>
      <c r="Y8" s="60">
        <v>-15.52</v>
      </c>
      <c r="Z8" s="61">
        <v>39495266</v>
      </c>
    </row>
    <row r="9" spans="1:26" ht="13.5">
      <c r="A9" s="57" t="s">
        <v>35</v>
      </c>
      <c r="B9" s="18">
        <v>12414157</v>
      </c>
      <c r="C9" s="18">
        <v>0</v>
      </c>
      <c r="D9" s="58">
        <v>10364800</v>
      </c>
      <c r="E9" s="59">
        <v>10582300</v>
      </c>
      <c r="F9" s="59">
        <v>126858</v>
      </c>
      <c r="G9" s="59">
        <v>522825</v>
      </c>
      <c r="H9" s="59">
        <v>747723</v>
      </c>
      <c r="I9" s="59">
        <v>1397406</v>
      </c>
      <c r="J9" s="59">
        <v>139894</v>
      </c>
      <c r="K9" s="59">
        <v>945793</v>
      </c>
      <c r="L9" s="59">
        <v>172426</v>
      </c>
      <c r="M9" s="59">
        <v>1258113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2655519</v>
      </c>
      <c r="W9" s="59">
        <v>4596248</v>
      </c>
      <c r="X9" s="59">
        <v>-1940729</v>
      </c>
      <c r="Y9" s="60">
        <v>-42.22</v>
      </c>
      <c r="Z9" s="61">
        <v>10582300</v>
      </c>
    </row>
    <row r="10" spans="1:26" ht="25.5">
      <c r="A10" s="62" t="s">
        <v>105</v>
      </c>
      <c r="B10" s="63">
        <f>SUM(B5:B9)</f>
        <v>63203692</v>
      </c>
      <c r="C10" s="63">
        <f>SUM(C5:C9)</f>
        <v>0</v>
      </c>
      <c r="D10" s="64">
        <f aca="true" t="shared" si="0" ref="D10:Z10">SUM(D5:D9)</f>
        <v>82363822</v>
      </c>
      <c r="E10" s="65">
        <f t="shared" si="0"/>
        <v>80096338</v>
      </c>
      <c r="F10" s="65">
        <f t="shared" si="0"/>
        <v>12486119</v>
      </c>
      <c r="G10" s="65">
        <f t="shared" si="0"/>
        <v>3467320</v>
      </c>
      <c r="H10" s="65">
        <f t="shared" si="0"/>
        <v>3537125</v>
      </c>
      <c r="I10" s="65">
        <f t="shared" si="0"/>
        <v>19490564</v>
      </c>
      <c r="J10" s="65">
        <f t="shared" si="0"/>
        <v>2755340</v>
      </c>
      <c r="K10" s="65">
        <f t="shared" si="0"/>
        <v>4076373</v>
      </c>
      <c r="L10" s="65">
        <f t="shared" si="0"/>
        <v>9192137</v>
      </c>
      <c r="M10" s="65">
        <f t="shared" si="0"/>
        <v>16023850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35514414</v>
      </c>
      <c r="W10" s="65">
        <f t="shared" si="0"/>
        <v>40328068</v>
      </c>
      <c r="X10" s="65">
        <f t="shared" si="0"/>
        <v>-4813654</v>
      </c>
      <c r="Y10" s="66">
        <f>+IF(W10&lt;&gt;0,(X10/W10)*100,0)</f>
        <v>-11.93623756040086</v>
      </c>
      <c r="Z10" s="67">
        <f t="shared" si="0"/>
        <v>80096338</v>
      </c>
    </row>
    <row r="11" spans="1:26" ht="13.5">
      <c r="A11" s="57" t="s">
        <v>36</v>
      </c>
      <c r="B11" s="18">
        <v>18384000</v>
      </c>
      <c r="C11" s="18">
        <v>0</v>
      </c>
      <c r="D11" s="58">
        <v>21838908</v>
      </c>
      <c r="E11" s="59">
        <v>21473718</v>
      </c>
      <c r="F11" s="59">
        <v>1702372</v>
      </c>
      <c r="G11" s="59">
        <v>1869631</v>
      </c>
      <c r="H11" s="59">
        <v>1725741</v>
      </c>
      <c r="I11" s="59">
        <v>5297744</v>
      </c>
      <c r="J11" s="59">
        <v>1793564</v>
      </c>
      <c r="K11" s="59">
        <v>2874643</v>
      </c>
      <c r="L11" s="59">
        <v>2053649</v>
      </c>
      <c r="M11" s="59">
        <v>6721856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12019600</v>
      </c>
      <c r="W11" s="59">
        <v>11660630</v>
      </c>
      <c r="X11" s="59">
        <v>358970</v>
      </c>
      <c r="Y11" s="60">
        <v>3.08</v>
      </c>
      <c r="Z11" s="61">
        <v>21473718</v>
      </c>
    </row>
    <row r="12" spans="1:26" ht="13.5">
      <c r="A12" s="57" t="s">
        <v>37</v>
      </c>
      <c r="B12" s="18">
        <v>2928175</v>
      </c>
      <c r="C12" s="18">
        <v>0</v>
      </c>
      <c r="D12" s="58">
        <v>3085800</v>
      </c>
      <c r="E12" s="59">
        <v>3085800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1526310</v>
      </c>
      <c r="X12" s="59">
        <v>-1526310</v>
      </c>
      <c r="Y12" s="60">
        <v>-100</v>
      </c>
      <c r="Z12" s="61">
        <v>3085800</v>
      </c>
    </row>
    <row r="13" spans="1:26" ht="13.5">
      <c r="A13" s="57" t="s">
        <v>106</v>
      </c>
      <c r="B13" s="18">
        <v>6667938</v>
      </c>
      <c r="C13" s="18">
        <v>0</v>
      </c>
      <c r="D13" s="58">
        <v>2978000</v>
      </c>
      <c r="E13" s="59">
        <v>3288000</v>
      </c>
      <c r="F13" s="59">
        <v>248166</v>
      </c>
      <c r="G13" s="59">
        <v>248166</v>
      </c>
      <c r="H13" s="59">
        <v>248166</v>
      </c>
      <c r="I13" s="59">
        <v>744498</v>
      </c>
      <c r="J13" s="59">
        <v>248166</v>
      </c>
      <c r="K13" s="59">
        <v>248166</v>
      </c>
      <c r="L13" s="59">
        <v>248166</v>
      </c>
      <c r="M13" s="59">
        <v>744498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1488996</v>
      </c>
      <c r="W13" s="59">
        <v>555060</v>
      </c>
      <c r="X13" s="59">
        <v>933936</v>
      </c>
      <c r="Y13" s="60">
        <v>168.26</v>
      </c>
      <c r="Z13" s="61">
        <v>3288000</v>
      </c>
    </row>
    <row r="14" spans="1:26" ht="13.5">
      <c r="A14" s="57" t="s">
        <v>38</v>
      </c>
      <c r="B14" s="18">
        <v>1686282</v>
      </c>
      <c r="C14" s="18">
        <v>0</v>
      </c>
      <c r="D14" s="58">
        <v>55000</v>
      </c>
      <c r="E14" s="59">
        <v>55000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60</v>
      </c>
      <c r="X14" s="59">
        <v>-60</v>
      </c>
      <c r="Y14" s="60">
        <v>-100</v>
      </c>
      <c r="Z14" s="61">
        <v>55000</v>
      </c>
    </row>
    <row r="15" spans="1:26" ht="13.5">
      <c r="A15" s="57" t="s">
        <v>39</v>
      </c>
      <c r="B15" s="18">
        <v>8602944</v>
      </c>
      <c r="C15" s="18">
        <v>0</v>
      </c>
      <c r="D15" s="58">
        <v>10438810</v>
      </c>
      <c r="E15" s="59">
        <v>11187500</v>
      </c>
      <c r="F15" s="59">
        <v>1210920</v>
      </c>
      <c r="G15" s="59">
        <v>1300506</v>
      </c>
      <c r="H15" s="59">
        <v>1068420</v>
      </c>
      <c r="I15" s="59">
        <v>3579846</v>
      </c>
      <c r="J15" s="59">
        <v>134401</v>
      </c>
      <c r="K15" s="59">
        <v>755510</v>
      </c>
      <c r="L15" s="59">
        <v>712962</v>
      </c>
      <c r="M15" s="59">
        <v>1602873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5182719</v>
      </c>
      <c r="W15" s="59">
        <v>4967450</v>
      </c>
      <c r="X15" s="59">
        <v>215269</v>
      </c>
      <c r="Y15" s="60">
        <v>4.33</v>
      </c>
      <c r="Z15" s="61">
        <v>11187500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230000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230000</v>
      </c>
    </row>
    <row r="17" spans="1:26" ht="13.5">
      <c r="A17" s="57" t="s">
        <v>41</v>
      </c>
      <c r="B17" s="18">
        <v>29088023</v>
      </c>
      <c r="C17" s="18">
        <v>0</v>
      </c>
      <c r="D17" s="58">
        <v>43945240</v>
      </c>
      <c r="E17" s="59">
        <v>40609256</v>
      </c>
      <c r="F17" s="59">
        <v>6024093</v>
      </c>
      <c r="G17" s="59">
        <v>5239552</v>
      </c>
      <c r="H17" s="59">
        <v>1868631</v>
      </c>
      <c r="I17" s="59">
        <v>13132276</v>
      </c>
      <c r="J17" s="59">
        <v>2254833</v>
      </c>
      <c r="K17" s="59">
        <v>2384867</v>
      </c>
      <c r="L17" s="59">
        <v>1764867</v>
      </c>
      <c r="M17" s="59">
        <v>6404567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19536843</v>
      </c>
      <c r="W17" s="59">
        <v>13536080</v>
      </c>
      <c r="X17" s="59">
        <v>6000763</v>
      </c>
      <c r="Y17" s="60">
        <v>44.33</v>
      </c>
      <c r="Z17" s="61">
        <v>40609256</v>
      </c>
    </row>
    <row r="18" spans="1:26" ht="13.5">
      <c r="A18" s="69" t="s">
        <v>42</v>
      </c>
      <c r="B18" s="70">
        <f>SUM(B11:B17)</f>
        <v>67357362</v>
      </c>
      <c r="C18" s="70">
        <f>SUM(C11:C17)</f>
        <v>0</v>
      </c>
      <c r="D18" s="71">
        <f aca="true" t="shared" si="1" ref="D18:Z18">SUM(D11:D17)</f>
        <v>82341758</v>
      </c>
      <c r="E18" s="72">
        <f t="shared" si="1"/>
        <v>79929274</v>
      </c>
      <c r="F18" s="72">
        <f t="shared" si="1"/>
        <v>9185551</v>
      </c>
      <c r="G18" s="72">
        <f t="shared" si="1"/>
        <v>8657855</v>
      </c>
      <c r="H18" s="72">
        <f t="shared" si="1"/>
        <v>4910958</v>
      </c>
      <c r="I18" s="72">
        <f t="shared" si="1"/>
        <v>22754364</v>
      </c>
      <c r="J18" s="72">
        <f t="shared" si="1"/>
        <v>4430964</v>
      </c>
      <c r="K18" s="72">
        <f t="shared" si="1"/>
        <v>6263186</v>
      </c>
      <c r="L18" s="72">
        <f t="shared" si="1"/>
        <v>4779644</v>
      </c>
      <c r="M18" s="72">
        <f t="shared" si="1"/>
        <v>15473794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38228158</v>
      </c>
      <c r="W18" s="72">
        <f t="shared" si="1"/>
        <v>32245590</v>
      </c>
      <c r="X18" s="72">
        <f t="shared" si="1"/>
        <v>5982568</v>
      </c>
      <c r="Y18" s="66">
        <f>+IF(W18&lt;&gt;0,(X18/W18)*100,0)</f>
        <v>18.55313548302264</v>
      </c>
      <c r="Z18" s="73">
        <f t="shared" si="1"/>
        <v>79929274</v>
      </c>
    </row>
    <row r="19" spans="1:26" ht="13.5">
      <c r="A19" s="69" t="s">
        <v>43</v>
      </c>
      <c r="B19" s="74">
        <f>+B10-B18</f>
        <v>-4153670</v>
      </c>
      <c r="C19" s="74">
        <f>+C10-C18</f>
        <v>0</v>
      </c>
      <c r="D19" s="75">
        <f aca="true" t="shared" si="2" ref="D19:Z19">+D10-D18</f>
        <v>22064</v>
      </c>
      <c r="E19" s="76">
        <f t="shared" si="2"/>
        <v>167064</v>
      </c>
      <c r="F19" s="76">
        <f t="shared" si="2"/>
        <v>3300568</v>
      </c>
      <c r="G19" s="76">
        <f t="shared" si="2"/>
        <v>-5190535</v>
      </c>
      <c r="H19" s="76">
        <f t="shared" si="2"/>
        <v>-1373833</v>
      </c>
      <c r="I19" s="76">
        <f t="shared" si="2"/>
        <v>-3263800</v>
      </c>
      <c r="J19" s="76">
        <f t="shared" si="2"/>
        <v>-1675624</v>
      </c>
      <c r="K19" s="76">
        <f t="shared" si="2"/>
        <v>-2186813</v>
      </c>
      <c r="L19" s="76">
        <f t="shared" si="2"/>
        <v>4412493</v>
      </c>
      <c r="M19" s="76">
        <f t="shared" si="2"/>
        <v>550056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-2713744</v>
      </c>
      <c r="W19" s="76">
        <f>IF(E10=E18,0,W10-W18)</f>
        <v>8082478</v>
      </c>
      <c r="X19" s="76">
        <f t="shared" si="2"/>
        <v>-10796222</v>
      </c>
      <c r="Y19" s="77">
        <f>+IF(W19&lt;&gt;0,(X19/W19)*100,0)</f>
        <v>-133.5756435093297</v>
      </c>
      <c r="Z19" s="78">
        <f t="shared" si="2"/>
        <v>167064</v>
      </c>
    </row>
    <row r="20" spans="1:26" ht="13.5">
      <c r="A20" s="57" t="s">
        <v>44</v>
      </c>
      <c r="B20" s="18">
        <v>13264258</v>
      </c>
      <c r="C20" s="18">
        <v>0</v>
      </c>
      <c r="D20" s="58">
        <v>12399750</v>
      </c>
      <c r="E20" s="59">
        <v>14467758</v>
      </c>
      <c r="F20" s="59">
        <v>4905013</v>
      </c>
      <c r="G20" s="59">
        <v>-3614779</v>
      </c>
      <c r="H20" s="59">
        <v>533914</v>
      </c>
      <c r="I20" s="59">
        <v>1824148</v>
      </c>
      <c r="J20" s="59">
        <v>424759</v>
      </c>
      <c r="K20" s="59">
        <v>260410</v>
      </c>
      <c r="L20" s="59">
        <v>440632</v>
      </c>
      <c r="M20" s="59">
        <v>1125801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2949949</v>
      </c>
      <c r="W20" s="59">
        <v>2507830</v>
      </c>
      <c r="X20" s="59">
        <v>442119</v>
      </c>
      <c r="Y20" s="60">
        <v>17.63</v>
      </c>
      <c r="Z20" s="61">
        <v>14467758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9110588</v>
      </c>
      <c r="C22" s="85">
        <f>SUM(C19:C21)</f>
        <v>0</v>
      </c>
      <c r="D22" s="86">
        <f aca="true" t="shared" si="3" ref="D22:Z22">SUM(D19:D21)</f>
        <v>12421814</v>
      </c>
      <c r="E22" s="87">
        <f t="shared" si="3"/>
        <v>14634822</v>
      </c>
      <c r="F22" s="87">
        <f t="shared" si="3"/>
        <v>8205581</v>
      </c>
      <c r="G22" s="87">
        <f t="shared" si="3"/>
        <v>-8805314</v>
      </c>
      <c r="H22" s="87">
        <f t="shared" si="3"/>
        <v>-839919</v>
      </c>
      <c r="I22" s="87">
        <f t="shared" si="3"/>
        <v>-1439652</v>
      </c>
      <c r="J22" s="87">
        <f t="shared" si="3"/>
        <v>-1250865</v>
      </c>
      <c r="K22" s="87">
        <f t="shared" si="3"/>
        <v>-1926403</v>
      </c>
      <c r="L22" s="87">
        <f t="shared" si="3"/>
        <v>4853125</v>
      </c>
      <c r="M22" s="87">
        <f t="shared" si="3"/>
        <v>1675857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236205</v>
      </c>
      <c r="W22" s="87">
        <f t="shared" si="3"/>
        <v>10590308</v>
      </c>
      <c r="X22" s="87">
        <f t="shared" si="3"/>
        <v>-10354103</v>
      </c>
      <c r="Y22" s="88">
        <f>+IF(W22&lt;&gt;0,(X22/W22)*100,0)</f>
        <v>-97.7696116109182</v>
      </c>
      <c r="Z22" s="89">
        <f t="shared" si="3"/>
        <v>14634822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9110588</v>
      </c>
      <c r="C24" s="74">
        <f>SUM(C22:C23)</f>
        <v>0</v>
      </c>
      <c r="D24" s="75">
        <f aca="true" t="shared" si="4" ref="D24:Z24">SUM(D22:D23)</f>
        <v>12421814</v>
      </c>
      <c r="E24" s="76">
        <f t="shared" si="4"/>
        <v>14634822</v>
      </c>
      <c r="F24" s="76">
        <f t="shared" si="4"/>
        <v>8205581</v>
      </c>
      <c r="G24" s="76">
        <f t="shared" si="4"/>
        <v>-8805314</v>
      </c>
      <c r="H24" s="76">
        <f t="shared" si="4"/>
        <v>-839919</v>
      </c>
      <c r="I24" s="76">
        <f t="shared" si="4"/>
        <v>-1439652</v>
      </c>
      <c r="J24" s="76">
        <f t="shared" si="4"/>
        <v>-1250865</v>
      </c>
      <c r="K24" s="76">
        <f t="shared" si="4"/>
        <v>-1926403</v>
      </c>
      <c r="L24" s="76">
        <f t="shared" si="4"/>
        <v>4853125</v>
      </c>
      <c r="M24" s="76">
        <f t="shared" si="4"/>
        <v>1675857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236205</v>
      </c>
      <c r="W24" s="76">
        <f t="shared" si="4"/>
        <v>10590308</v>
      </c>
      <c r="X24" s="76">
        <f t="shared" si="4"/>
        <v>-10354103</v>
      </c>
      <c r="Y24" s="77">
        <f>+IF(W24&lt;&gt;0,(X24/W24)*100,0)</f>
        <v>-97.7696116109182</v>
      </c>
      <c r="Z24" s="78">
        <f t="shared" si="4"/>
        <v>14634822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13400635</v>
      </c>
      <c r="C27" s="21">
        <v>0</v>
      </c>
      <c r="D27" s="98">
        <v>15699750</v>
      </c>
      <c r="E27" s="99">
        <v>19642758</v>
      </c>
      <c r="F27" s="99">
        <v>563345</v>
      </c>
      <c r="G27" s="99">
        <v>0</v>
      </c>
      <c r="H27" s="99">
        <v>10100</v>
      </c>
      <c r="I27" s="99">
        <v>573445</v>
      </c>
      <c r="J27" s="99">
        <v>746870</v>
      </c>
      <c r="K27" s="99">
        <v>324648</v>
      </c>
      <c r="L27" s="99">
        <v>732041</v>
      </c>
      <c r="M27" s="99">
        <v>1803559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2377004</v>
      </c>
      <c r="W27" s="99">
        <v>9821379</v>
      </c>
      <c r="X27" s="99">
        <v>-7444375</v>
      </c>
      <c r="Y27" s="100">
        <v>-75.8</v>
      </c>
      <c r="Z27" s="101">
        <v>19642758</v>
      </c>
    </row>
    <row r="28" spans="1:26" ht="13.5">
      <c r="A28" s="102" t="s">
        <v>44</v>
      </c>
      <c r="B28" s="18">
        <v>10725785</v>
      </c>
      <c r="C28" s="18">
        <v>0</v>
      </c>
      <c r="D28" s="58">
        <v>12399750</v>
      </c>
      <c r="E28" s="59">
        <v>14487758</v>
      </c>
      <c r="F28" s="59">
        <v>563345</v>
      </c>
      <c r="G28" s="59">
        <v>0</v>
      </c>
      <c r="H28" s="59">
        <v>10100</v>
      </c>
      <c r="I28" s="59">
        <v>573445</v>
      </c>
      <c r="J28" s="59">
        <v>746870</v>
      </c>
      <c r="K28" s="59">
        <v>324648</v>
      </c>
      <c r="L28" s="59">
        <v>732041</v>
      </c>
      <c r="M28" s="59">
        <v>1803559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2377004</v>
      </c>
      <c r="W28" s="59">
        <v>7243879</v>
      </c>
      <c r="X28" s="59">
        <v>-4866875</v>
      </c>
      <c r="Y28" s="60">
        <v>-67.19</v>
      </c>
      <c r="Z28" s="61">
        <v>14487758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210000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105000</v>
      </c>
      <c r="X29" s="59">
        <v>-105000</v>
      </c>
      <c r="Y29" s="60">
        <v>-100</v>
      </c>
      <c r="Z29" s="61">
        <v>210000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2674851</v>
      </c>
      <c r="C31" s="18">
        <v>0</v>
      </c>
      <c r="D31" s="58">
        <v>3300000</v>
      </c>
      <c r="E31" s="59">
        <v>4945000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2472500</v>
      </c>
      <c r="X31" s="59">
        <v>-2472500</v>
      </c>
      <c r="Y31" s="60">
        <v>-100</v>
      </c>
      <c r="Z31" s="61">
        <v>4945000</v>
      </c>
    </row>
    <row r="32" spans="1:26" ht="13.5">
      <c r="A32" s="69" t="s">
        <v>50</v>
      </c>
      <c r="B32" s="21">
        <f>SUM(B28:B31)</f>
        <v>13400636</v>
      </c>
      <c r="C32" s="21">
        <f>SUM(C28:C31)</f>
        <v>0</v>
      </c>
      <c r="D32" s="98">
        <f aca="true" t="shared" si="5" ref="D32:Z32">SUM(D28:D31)</f>
        <v>15699750</v>
      </c>
      <c r="E32" s="99">
        <f t="shared" si="5"/>
        <v>19642758</v>
      </c>
      <c r="F32" s="99">
        <f t="shared" si="5"/>
        <v>563345</v>
      </c>
      <c r="G32" s="99">
        <f t="shared" si="5"/>
        <v>0</v>
      </c>
      <c r="H32" s="99">
        <f t="shared" si="5"/>
        <v>10100</v>
      </c>
      <c r="I32" s="99">
        <f t="shared" si="5"/>
        <v>573445</v>
      </c>
      <c r="J32" s="99">
        <f t="shared" si="5"/>
        <v>746870</v>
      </c>
      <c r="K32" s="99">
        <f t="shared" si="5"/>
        <v>324648</v>
      </c>
      <c r="L32" s="99">
        <f t="shared" si="5"/>
        <v>732041</v>
      </c>
      <c r="M32" s="99">
        <f t="shared" si="5"/>
        <v>1803559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2377004</v>
      </c>
      <c r="W32" s="99">
        <f t="shared" si="5"/>
        <v>9821379</v>
      </c>
      <c r="X32" s="99">
        <f t="shared" si="5"/>
        <v>-7444375</v>
      </c>
      <c r="Y32" s="100">
        <f>+IF(W32&lt;&gt;0,(X32/W32)*100,0)</f>
        <v>-75.7976552987111</v>
      </c>
      <c r="Z32" s="101">
        <f t="shared" si="5"/>
        <v>19642758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34914925</v>
      </c>
      <c r="C35" s="18">
        <v>0</v>
      </c>
      <c r="D35" s="58">
        <v>39344877</v>
      </c>
      <c r="E35" s="59">
        <v>32756497</v>
      </c>
      <c r="F35" s="59">
        <v>48907032</v>
      </c>
      <c r="G35" s="59">
        <v>48354321</v>
      </c>
      <c r="H35" s="59">
        <v>46004011</v>
      </c>
      <c r="I35" s="59">
        <v>46004011</v>
      </c>
      <c r="J35" s="59">
        <v>42457374</v>
      </c>
      <c r="K35" s="59">
        <v>40072723</v>
      </c>
      <c r="L35" s="59">
        <v>44347917</v>
      </c>
      <c r="M35" s="59">
        <v>44347917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44347917</v>
      </c>
      <c r="W35" s="59">
        <v>16378249</v>
      </c>
      <c r="X35" s="59">
        <v>27969668</v>
      </c>
      <c r="Y35" s="60">
        <v>170.77</v>
      </c>
      <c r="Z35" s="61">
        <v>32756497</v>
      </c>
    </row>
    <row r="36" spans="1:26" ht="13.5">
      <c r="A36" s="57" t="s">
        <v>53</v>
      </c>
      <c r="B36" s="18">
        <v>141357258</v>
      </c>
      <c r="C36" s="18">
        <v>0</v>
      </c>
      <c r="D36" s="58">
        <v>141385743</v>
      </c>
      <c r="E36" s="59">
        <v>157712016</v>
      </c>
      <c r="F36" s="59">
        <v>130209847</v>
      </c>
      <c r="G36" s="59">
        <v>142573714</v>
      </c>
      <c r="H36" s="59">
        <v>142854869</v>
      </c>
      <c r="I36" s="59">
        <v>142854869</v>
      </c>
      <c r="J36" s="59">
        <v>143634077</v>
      </c>
      <c r="K36" s="59">
        <v>143661114</v>
      </c>
      <c r="L36" s="59">
        <v>144144988</v>
      </c>
      <c r="M36" s="59">
        <v>144144988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144144988</v>
      </c>
      <c r="W36" s="59">
        <v>78856008</v>
      </c>
      <c r="X36" s="59">
        <v>65288980</v>
      </c>
      <c r="Y36" s="60">
        <v>82.8</v>
      </c>
      <c r="Z36" s="61">
        <v>157712016</v>
      </c>
    </row>
    <row r="37" spans="1:26" ht="13.5">
      <c r="A37" s="57" t="s">
        <v>54</v>
      </c>
      <c r="B37" s="18">
        <v>7925631</v>
      </c>
      <c r="C37" s="18">
        <v>0</v>
      </c>
      <c r="D37" s="58">
        <v>8966849</v>
      </c>
      <c r="E37" s="59">
        <v>6533283</v>
      </c>
      <c r="F37" s="59">
        <v>14754599</v>
      </c>
      <c r="G37" s="59">
        <v>15341339</v>
      </c>
      <c r="H37" s="59">
        <v>14166210</v>
      </c>
      <c r="I37" s="59">
        <v>14166210</v>
      </c>
      <c r="J37" s="59">
        <v>12693950</v>
      </c>
      <c r="K37" s="59">
        <v>12282659</v>
      </c>
      <c r="L37" s="59">
        <v>12208823</v>
      </c>
      <c r="M37" s="59">
        <v>12208823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12208823</v>
      </c>
      <c r="W37" s="59">
        <v>3266642</v>
      </c>
      <c r="X37" s="59">
        <v>8942181</v>
      </c>
      <c r="Y37" s="60">
        <v>273.74</v>
      </c>
      <c r="Z37" s="61">
        <v>6533283</v>
      </c>
    </row>
    <row r="38" spans="1:26" ht="13.5">
      <c r="A38" s="57" t="s">
        <v>55</v>
      </c>
      <c r="B38" s="18">
        <v>25341350</v>
      </c>
      <c r="C38" s="18">
        <v>0</v>
      </c>
      <c r="D38" s="58">
        <v>26837999</v>
      </c>
      <c r="E38" s="59">
        <v>26381591</v>
      </c>
      <c r="F38" s="59">
        <v>25403064</v>
      </c>
      <c r="G38" s="59">
        <v>25383143</v>
      </c>
      <c r="H38" s="59">
        <v>25363223</v>
      </c>
      <c r="I38" s="59">
        <v>25363223</v>
      </c>
      <c r="J38" s="59">
        <v>25256918</v>
      </c>
      <c r="K38" s="59">
        <v>25236997</v>
      </c>
      <c r="L38" s="59">
        <v>25217077</v>
      </c>
      <c r="M38" s="59">
        <v>25217077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25217077</v>
      </c>
      <c r="W38" s="59">
        <v>13190796</v>
      </c>
      <c r="X38" s="59">
        <v>12026281</v>
      </c>
      <c r="Y38" s="60">
        <v>91.17</v>
      </c>
      <c r="Z38" s="61">
        <v>26381591</v>
      </c>
    </row>
    <row r="39" spans="1:26" ht="13.5">
      <c r="A39" s="57" t="s">
        <v>56</v>
      </c>
      <c r="B39" s="18">
        <v>143005201</v>
      </c>
      <c r="C39" s="18">
        <v>0</v>
      </c>
      <c r="D39" s="58">
        <v>144925772</v>
      </c>
      <c r="E39" s="59">
        <v>157553639</v>
      </c>
      <c r="F39" s="59">
        <v>138959217</v>
      </c>
      <c r="G39" s="59">
        <v>150203553</v>
      </c>
      <c r="H39" s="59">
        <v>149329449</v>
      </c>
      <c r="I39" s="59">
        <v>149329449</v>
      </c>
      <c r="J39" s="59">
        <v>148140584</v>
      </c>
      <c r="K39" s="59">
        <v>146214182</v>
      </c>
      <c r="L39" s="59">
        <v>151067006</v>
      </c>
      <c r="M39" s="59">
        <v>151067006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151067006</v>
      </c>
      <c r="W39" s="59">
        <v>78776820</v>
      </c>
      <c r="X39" s="59">
        <v>72290186</v>
      </c>
      <c r="Y39" s="60">
        <v>91.77</v>
      </c>
      <c r="Z39" s="61">
        <v>157553639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8470386</v>
      </c>
      <c r="C42" s="18">
        <v>0</v>
      </c>
      <c r="D42" s="58">
        <v>16316963</v>
      </c>
      <c r="E42" s="59">
        <v>18199185</v>
      </c>
      <c r="F42" s="59">
        <v>20612791</v>
      </c>
      <c r="G42" s="59">
        <v>-4038859</v>
      </c>
      <c r="H42" s="59">
        <v>-1280317</v>
      </c>
      <c r="I42" s="59">
        <v>15293615</v>
      </c>
      <c r="J42" s="59">
        <v>-2179218</v>
      </c>
      <c r="K42" s="59">
        <v>-1712810</v>
      </c>
      <c r="L42" s="59">
        <v>5229000</v>
      </c>
      <c r="M42" s="59">
        <v>1336972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16630587</v>
      </c>
      <c r="W42" s="59">
        <v>10685620</v>
      </c>
      <c r="X42" s="59">
        <v>5944967</v>
      </c>
      <c r="Y42" s="60">
        <v>55.64</v>
      </c>
      <c r="Z42" s="61">
        <v>18199185</v>
      </c>
    </row>
    <row r="43" spans="1:26" ht="13.5">
      <c r="A43" s="57" t="s">
        <v>59</v>
      </c>
      <c r="B43" s="18">
        <v>-10413307</v>
      </c>
      <c r="C43" s="18">
        <v>0</v>
      </c>
      <c r="D43" s="58">
        <v>-15584328</v>
      </c>
      <c r="E43" s="59">
        <v>-21961232</v>
      </c>
      <c r="F43" s="59">
        <v>-1200228</v>
      </c>
      <c r="G43" s="59">
        <v>-478661</v>
      </c>
      <c r="H43" s="59">
        <v>-563224</v>
      </c>
      <c r="I43" s="59">
        <v>-2242113</v>
      </c>
      <c r="J43" s="59">
        <v>-1027374</v>
      </c>
      <c r="K43" s="59">
        <v>-324648</v>
      </c>
      <c r="L43" s="59">
        <v>-732041</v>
      </c>
      <c r="M43" s="59">
        <v>-2084063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-4326176</v>
      </c>
      <c r="W43" s="59">
        <v>-9772749</v>
      </c>
      <c r="X43" s="59">
        <v>5446573</v>
      </c>
      <c r="Y43" s="60">
        <v>-55.73</v>
      </c>
      <c r="Z43" s="61">
        <v>-21961232</v>
      </c>
    </row>
    <row r="44" spans="1:26" ht="13.5">
      <c r="A44" s="57" t="s">
        <v>60</v>
      </c>
      <c r="B44" s="18">
        <v>-54489</v>
      </c>
      <c r="C44" s="18">
        <v>0</v>
      </c>
      <c r="D44" s="58">
        <v>14712</v>
      </c>
      <c r="E44" s="59">
        <v>-34289</v>
      </c>
      <c r="F44" s="59">
        <v>786</v>
      </c>
      <c r="G44" s="59">
        <v>-4815</v>
      </c>
      <c r="H44" s="59">
        <v>-4659</v>
      </c>
      <c r="I44" s="59">
        <v>-8688</v>
      </c>
      <c r="J44" s="59">
        <v>211</v>
      </c>
      <c r="K44" s="59">
        <v>-2178</v>
      </c>
      <c r="L44" s="59">
        <v>82</v>
      </c>
      <c r="M44" s="59">
        <v>-1885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-10573</v>
      </c>
      <c r="W44" s="59">
        <v>-15566</v>
      </c>
      <c r="X44" s="59">
        <v>4993</v>
      </c>
      <c r="Y44" s="60">
        <v>-32.08</v>
      </c>
      <c r="Z44" s="61">
        <v>-34289</v>
      </c>
    </row>
    <row r="45" spans="1:26" ht="13.5">
      <c r="A45" s="69" t="s">
        <v>61</v>
      </c>
      <c r="B45" s="21">
        <v>25414099</v>
      </c>
      <c r="C45" s="21">
        <v>0</v>
      </c>
      <c r="D45" s="98">
        <v>31147348</v>
      </c>
      <c r="E45" s="99">
        <v>21617754</v>
      </c>
      <c r="F45" s="99">
        <v>44827440</v>
      </c>
      <c r="G45" s="99">
        <v>40305105</v>
      </c>
      <c r="H45" s="99">
        <v>38456905</v>
      </c>
      <c r="I45" s="99">
        <v>38456905</v>
      </c>
      <c r="J45" s="99">
        <v>35250524</v>
      </c>
      <c r="K45" s="99">
        <v>33210888</v>
      </c>
      <c r="L45" s="99">
        <v>37707929</v>
      </c>
      <c r="M45" s="99">
        <v>37707929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37707929</v>
      </c>
      <c r="W45" s="99">
        <v>26311395</v>
      </c>
      <c r="X45" s="99">
        <v>11396534</v>
      </c>
      <c r="Y45" s="100">
        <v>43.31</v>
      </c>
      <c r="Z45" s="101">
        <v>21617754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1327739</v>
      </c>
      <c r="C49" s="51">
        <v>0</v>
      </c>
      <c r="D49" s="128">
        <v>945726</v>
      </c>
      <c r="E49" s="53">
        <v>599908</v>
      </c>
      <c r="F49" s="53">
        <v>0</v>
      </c>
      <c r="G49" s="53">
        <v>0</v>
      </c>
      <c r="H49" s="53">
        <v>0</v>
      </c>
      <c r="I49" s="53">
        <v>486837</v>
      </c>
      <c r="J49" s="53">
        <v>0</v>
      </c>
      <c r="K49" s="53">
        <v>0</v>
      </c>
      <c r="L49" s="53">
        <v>0</v>
      </c>
      <c r="M49" s="53">
        <v>458558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6971883</v>
      </c>
      <c r="W49" s="53">
        <v>0</v>
      </c>
      <c r="X49" s="53">
        <v>1474522</v>
      </c>
      <c r="Y49" s="53">
        <v>12265173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1088868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1088868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105.4497822133801</v>
      </c>
      <c r="C58" s="5">
        <f>IF(C67=0,0,+(C76/C67)*100)</f>
        <v>0</v>
      </c>
      <c r="D58" s="6">
        <f aca="true" t="shared" si="6" ref="D58:Z58">IF(D67=0,0,+(D76/D67)*100)</f>
        <v>85.00001052878095</v>
      </c>
      <c r="E58" s="7">
        <f t="shared" si="6"/>
        <v>85.00150568798803</v>
      </c>
      <c r="F58" s="7">
        <f t="shared" si="6"/>
        <v>53.56324433912207</v>
      </c>
      <c r="G58" s="7">
        <f t="shared" si="6"/>
        <v>76.2795671528184</v>
      </c>
      <c r="H58" s="7">
        <f t="shared" si="6"/>
        <v>91.82840247197709</v>
      </c>
      <c r="I58" s="7">
        <f t="shared" si="6"/>
        <v>70.73105865052173</v>
      </c>
      <c r="J58" s="7">
        <f t="shared" si="6"/>
        <v>76.91368120469163</v>
      </c>
      <c r="K58" s="7">
        <f t="shared" si="6"/>
        <v>76.14927529038872</v>
      </c>
      <c r="L58" s="7">
        <f t="shared" si="6"/>
        <v>67.97369242284526</v>
      </c>
      <c r="M58" s="7">
        <f t="shared" si="6"/>
        <v>73.74988669392694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72.15113314576074</v>
      </c>
      <c r="W58" s="7">
        <f t="shared" si="6"/>
        <v>89.66793768555532</v>
      </c>
      <c r="X58" s="7">
        <f t="shared" si="6"/>
        <v>0</v>
      </c>
      <c r="Y58" s="7">
        <f t="shared" si="6"/>
        <v>0</v>
      </c>
      <c r="Z58" s="8">
        <f t="shared" si="6"/>
        <v>85.00150568798803</v>
      </c>
    </row>
    <row r="59" spans="1:26" ht="13.5">
      <c r="A59" s="36" t="s">
        <v>31</v>
      </c>
      <c r="B59" s="9">
        <f aca="true" t="shared" si="7" ref="B59:Z66">IF(B68=0,0,+(B77/B68)*100)</f>
        <v>811.5348740834892</v>
      </c>
      <c r="C59" s="9">
        <f t="shared" si="7"/>
        <v>0</v>
      </c>
      <c r="D59" s="2">
        <f t="shared" si="7"/>
        <v>85.00005213051628</v>
      </c>
      <c r="E59" s="10">
        <f t="shared" si="7"/>
        <v>84.99996759272263</v>
      </c>
      <c r="F59" s="10">
        <f t="shared" si="7"/>
        <v>15.761948941814548</v>
      </c>
      <c r="G59" s="10">
        <f t="shared" si="7"/>
        <v>178.29019223705157</v>
      </c>
      <c r="H59" s="10">
        <f t="shared" si="7"/>
        <v>244.04330727775888</v>
      </c>
      <c r="I59" s="10">
        <f t="shared" si="7"/>
        <v>68.21851901995295</v>
      </c>
      <c r="J59" s="10">
        <f t="shared" si="7"/>
        <v>144.45000510176814</v>
      </c>
      <c r="K59" s="10">
        <f t="shared" si="7"/>
        <v>137.50390747108472</v>
      </c>
      <c r="L59" s="10">
        <f t="shared" si="7"/>
        <v>103.58669094270915</v>
      </c>
      <c r="M59" s="10">
        <f t="shared" si="7"/>
        <v>128.24996426007104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85.58907738786893</v>
      </c>
      <c r="W59" s="10">
        <f t="shared" si="7"/>
        <v>91.15426345679796</v>
      </c>
      <c r="X59" s="10">
        <f t="shared" si="7"/>
        <v>0</v>
      </c>
      <c r="Y59" s="10">
        <f t="shared" si="7"/>
        <v>0</v>
      </c>
      <c r="Z59" s="11">
        <f t="shared" si="7"/>
        <v>84.99996759272263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85</v>
      </c>
      <c r="E60" s="13">
        <f t="shared" si="7"/>
        <v>85.00180108064839</v>
      </c>
      <c r="F60" s="13">
        <f t="shared" si="7"/>
        <v>75.96510619702632</v>
      </c>
      <c r="G60" s="13">
        <f t="shared" si="7"/>
        <v>67.79866648746739</v>
      </c>
      <c r="H60" s="13">
        <f t="shared" si="7"/>
        <v>77.19282093773816</v>
      </c>
      <c r="I60" s="13">
        <f t="shared" si="7"/>
        <v>73.58717160398386</v>
      </c>
      <c r="J60" s="13">
        <f t="shared" si="7"/>
        <v>72.14904106620436</v>
      </c>
      <c r="K60" s="13">
        <f t="shared" si="7"/>
        <v>72.57999664773183</v>
      </c>
      <c r="L60" s="13">
        <f t="shared" si="7"/>
        <v>66.45791623807932</v>
      </c>
      <c r="M60" s="13">
        <f t="shared" si="7"/>
        <v>70.47625943451592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72.02499856567609</v>
      </c>
      <c r="W60" s="13">
        <f t="shared" si="7"/>
        <v>88.94438747935811</v>
      </c>
      <c r="X60" s="13">
        <f t="shared" si="7"/>
        <v>0</v>
      </c>
      <c r="Y60" s="13">
        <f t="shared" si="7"/>
        <v>0</v>
      </c>
      <c r="Z60" s="14">
        <f t="shared" si="7"/>
        <v>85.00180108064839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84.99999302211988</v>
      </c>
      <c r="E61" s="13">
        <f t="shared" si="7"/>
        <v>85</v>
      </c>
      <c r="F61" s="13">
        <f t="shared" si="7"/>
        <v>103.95838198362868</v>
      </c>
      <c r="G61" s="13">
        <f t="shared" si="7"/>
        <v>92.49289441869273</v>
      </c>
      <c r="H61" s="13">
        <f t="shared" si="7"/>
        <v>88.56175847195242</v>
      </c>
      <c r="I61" s="13">
        <f t="shared" si="7"/>
        <v>95.30820691943454</v>
      </c>
      <c r="J61" s="13">
        <f t="shared" si="7"/>
        <v>97.57892120732814</v>
      </c>
      <c r="K61" s="13">
        <f t="shared" si="7"/>
        <v>104.70381458808109</v>
      </c>
      <c r="L61" s="13">
        <f t="shared" si="7"/>
        <v>92.22843574494075</v>
      </c>
      <c r="M61" s="13">
        <f t="shared" si="7"/>
        <v>98.24827944935609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96.75261683678022</v>
      </c>
      <c r="W61" s="13">
        <f t="shared" si="7"/>
        <v>89.19359013935744</v>
      </c>
      <c r="X61" s="13">
        <f t="shared" si="7"/>
        <v>0</v>
      </c>
      <c r="Y61" s="13">
        <f t="shared" si="7"/>
        <v>0</v>
      </c>
      <c r="Z61" s="14">
        <f t="shared" si="7"/>
        <v>85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85.0000558051285</v>
      </c>
      <c r="E62" s="13">
        <f t="shared" si="7"/>
        <v>85</v>
      </c>
      <c r="F62" s="13">
        <f t="shared" si="7"/>
        <v>42.571582744799926</v>
      </c>
      <c r="G62" s="13">
        <f t="shared" si="7"/>
        <v>37.92582791765576</v>
      </c>
      <c r="H62" s="13">
        <f t="shared" si="7"/>
        <v>46.722612524326784</v>
      </c>
      <c r="I62" s="13">
        <f t="shared" si="7"/>
        <v>42.19240502378469</v>
      </c>
      <c r="J62" s="13">
        <f t="shared" si="7"/>
        <v>46.21373468631509</v>
      </c>
      <c r="K62" s="13">
        <f t="shared" si="7"/>
        <v>40.442191209425125</v>
      </c>
      <c r="L62" s="13">
        <f t="shared" si="7"/>
        <v>50.48381411945103</v>
      </c>
      <c r="M62" s="13">
        <f t="shared" si="7"/>
        <v>44.77767193444247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43.6494361158278</v>
      </c>
      <c r="W62" s="13">
        <f t="shared" si="7"/>
        <v>88.22516267799287</v>
      </c>
      <c r="X62" s="13">
        <f t="shared" si="7"/>
        <v>0</v>
      </c>
      <c r="Y62" s="13">
        <f t="shared" si="7"/>
        <v>0</v>
      </c>
      <c r="Z62" s="14">
        <f t="shared" si="7"/>
        <v>85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85</v>
      </c>
      <c r="E63" s="13">
        <f t="shared" si="7"/>
        <v>84.99993560849968</v>
      </c>
      <c r="F63" s="13">
        <f t="shared" si="7"/>
        <v>-7.627185640680157</v>
      </c>
      <c r="G63" s="13">
        <f t="shared" si="7"/>
        <v>-4.596858638743456</v>
      </c>
      <c r="H63" s="13">
        <f t="shared" si="7"/>
        <v>58.24055451145035</v>
      </c>
      <c r="I63" s="13">
        <f t="shared" si="7"/>
        <v>14.753390640832306</v>
      </c>
      <c r="J63" s="13">
        <f t="shared" si="7"/>
        <v>-2.2144513537066306</v>
      </c>
      <c r="K63" s="13">
        <f t="shared" si="7"/>
        <v>-7.215510332481968</v>
      </c>
      <c r="L63" s="13">
        <f t="shared" si="7"/>
        <v>-13.941539164192736</v>
      </c>
      <c r="M63" s="13">
        <f t="shared" si="7"/>
        <v>-7.79840658716077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3.6928182206019233</v>
      </c>
      <c r="W63" s="13">
        <f t="shared" si="7"/>
        <v>90.85029494971744</v>
      </c>
      <c r="X63" s="13">
        <f t="shared" si="7"/>
        <v>0</v>
      </c>
      <c r="Y63" s="13">
        <f t="shared" si="7"/>
        <v>0</v>
      </c>
      <c r="Z63" s="14">
        <f t="shared" si="7"/>
        <v>84.99993560849968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84.99993834771887</v>
      </c>
      <c r="E64" s="13">
        <f t="shared" si="7"/>
        <v>85.02620221948212</v>
      </c>
      <c r="F64" s="13">
        <f t="shared" si="7"/>
        <v>62.127573541800054</v>
      </c>
      <c r="G64" s="13">
        <f t="shared" si="7"/>
        <v>48.11419295645423</v>
      </c>
      <c r="H64" s="13">
        <f t="shared" si="7"/>
        <v>69.62777333707793</v>
      </c>
      <c r="I64" s="13">
        <f t="shared" si="7"/>
        <v>59.92675000349698</v>
      </c>
      <c r="J64" s="13">
        <f t="shared" si="7"/>
        <v>50.169414788742685</v>
      </c>
      <c r="K64" s="13">
        <f t="shared" si="7"/>
        <v>60.36096063037747</v>
      </c>
      <c r="L64" s="13">
        <f t="shared" si="7"/>
        <v>36.38825061834999</v>
      </c>
      <c r="M64" s="13">
        <f t="shared" si="7"/>
        <v>49.01304922365378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54.582007913263396</v>
      </c>
      <c r="W64" s="13">
        <f t="shared" si="7"/>
        <v>85.02665476649942</v>
      </c>
      <c r="X64" s="13">
        <f t="shared" si="7"/>
        <v>0</v>
      </c>
      <c r="Y64" s="13">
        <f t="shared" si="7"/>
        <v>0</v>
      </c>
      <c r="Z64" s="14">
        <f t="shared" si="7"/>
        <v>85.02620221948212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85.00014326647565</v>
      </c>
      <c r="E66" s="16">
        <f t="shared" si="7"/>
        <v>85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100.46446472738415</v>
      </c>
      <c r="X66" s="16">
        <f t="shared" si="7"/>
        <v>0</v>
      </c>
      <c r="Y66" s="16">
        <f t="shared" si="7"/>
        <v>0</v>
      </c>
      <c r="Z66" s="17">
        <f t="shared" si="7"/>
        <v>85</v>
      </c>
    </row>
    <row r="67" spans="1:26" ht="13.5" hidden="1">
      <c r="A67" s="40" t="s">
        <v>119</v>
      </c>
      <c r="B67" s="23">
        <v>24908555</v>
      </c>
      <c r="C67" s="23"/>
      <c r="D67" s="24">
        <v>26593772</v>
      </c>
      <c r="E67" s="25">
        <v>28013772</v>
      </c>
      <c r="F67" s="25">
        <v>3198223</v>
      </c>
      <c r="G67" s="25">
        <v>2190057</v>
      </c>
      <c r="H67" s="25">
        <v>2026556</v>
      </c>
      <c r="I67" s="25">
        <v>7414836</v>
      </c>
      <c r="J67" s="25">
        <v>2117986</v>
      </c>
      <c r="K67" s="25">
        <v>2337212</v>
      </c>
      <c r="L67" s="25">
        <v>2130945</v>
      </c>
      <c r="M67" s="25">
        <v>6586143</v>
      </c>
      <c r="N67" s="25"/>
      <c r="O67" s="25"/>
      <c r="P67" s="25"/>
      <c r="Q67" s="25"/>
      <c r="R67" s="25"/>
      <c r="S67" s="25"/>
      <c r="T67" s="25"/>
      <c r="U67" s="25"/>
      <c r="V67" s="25">
        <v>14000979</v>
      </c>
      <c r="W67" s="25">
        <v>14001890</v>
      </c>
      <c r="X67" s="25"/>
      <c r="Y67" s="24"/>
      <c r="Z67" s="26">
        <v>28013772</v>
      </c>
    </row>
    <row r="68" spans="1:26" ht="13.5" hidden="1">
      <c r="A68" s="36" t="s">
        <v>31</v>
      </c>
      <c r="B68" s="18">
        <v>3165947</v>
      </c>
      <c r="C68" s="18"/>
      <c r="D68" s="19">
        <v>3452872</v>
      </c>
      <c r="E68" s="20">
        <v>3702872</v>
      </c>
      <c r="F68" s="20">
        <v>1118802</v>
      </c>
      <c r="G68" s="20">
        <v>204175</v>
      </c>
      <c r="H68" s="20">
        <v>205970</v>
      </c>
      <c r="I68" s="20">
        <v>1528947</v>
      </c>
      <c r="J68" s="20">
        <v>205811</v>
      </c>
      <c r="K68" s="20">
        <v>204736</v>
      </c>
      <c r="L68" s="20">
        <v>212006</v>
      </c>
      <c r="M68" s="20">
        <v>622553</v>
      </c>
      <c r="N68" s="20"/>
      <c r="O68" s="20"/>
      <c r="P68" s="20"/>
      <c r="Q68" s="20"/>
      <c r="R68" s="20"/>
      <c r="S68" s="20"/>
      <c r="T68" s="20"/>
      <c r="U68" s="20"/>
      <c r="V68" s="20">
        <v>2151500</v>
      </c>
      <c r="W68" s="20">
        <v>2202790</v>
      </c>
      <c r="X68" s="20"/>
      <c r="Y68" s="19"/>
      <c r="Z68" s="22">
        <v>3702872</v>
      </c>
    </row>
    <row r="69" spans="1:26" ht="13.5" hidden="1">
      <c r="A69" s="37" t="s">
        <v>32</v>
      </c>
      <c r="B69" s="18">
        <v>21169355</v>
      </c>
      <c r="C69" s="18"/>
      <c r="D69" s="19">
        <v>22442900</v>
      </c>
      <c r="E69" s="20">
        <v>23485900</v>
      </c>
      <c r="F69" s="20">
        <v>2022938</v>
      </c>
      <c r="G69" s="20">
        <v>1927091</v>
      </c>
      <c r="H69" s="20">
        <v>1759617</v>
      </c>
      <c r="I69" s="20">
        <v>5709646</v>
      </c>
      <c r="J69" s="20">
        <v>1845800</v>
      </c>
      <c r="K69" s="20">
        <v>2064274</v>
      </c>
      <c r="L69" s="20">
        <v>1849098</v>
      </c>
      <c r="M69" s="20">
        <v>5759172</v>
      </c>
      <c r="N69" s="20"/>
      <c r="O69" s="20"/>
      <c r="P69" s="20"/>
      <c r="Q69" s="20"/>
      <c r="R69" s="20"/>
      <c r="S69" s="20"/>
      <c r="T69" s="20"/>
      <c r="U69" s="20"/>
      <c r="V69" s="20">
        <v>11468818</v>
      </c>
      <c r="W69" s="20">
        <v>11342230</v>
      </c>
      <c r="X69" s="20"/>
      <c r="Y69" s="19"/>
      <c r="Z69" s="22">
        <v>23485900</v>
      </c>
    </row>
    <row r="70" spans="1:26" ht="13.5" hidden="1">
      <c r="A70" s="38" t="s">
        <v>113</v>
      </c>
      <c r="B70" s="18">
        <v>13407643</v>
      </c>
      <c r="C70" s="18"/>
      <c r="D70" s="19">
        <v>14331000</v>
      </c>
      <c r="E70" s="20">
        <v>15038000</v>
      </c>
      <c r="F70" s="20">
        <v>1288961</v>
      </c>
      <c r="G70" s="20">
        <v>1251481</v>
      </c>
      <c r="H70" s="20">
        <v>1130436</v>
      </c>
      <c r="I70" s="20">
        <v>3670878</v>
      </c>
      <c r="J70" s="20">
        <v>1170883</v>
      </c>
      <c r="K70" s="20">
        <v>1208466</v>
      </c>
      <c r="L70" s="20">
        <v>1165737</v>
      </c>
      <c r="M70" s="20">
        <v>3545086</v>
      </c>
      <c r="N70" s="20"/>
      <c r="O70" s="20"/>
      <c r="P70" s="20"/>
      <c r="Q70" s="20"/>
      <c r="R70" s="20"/>
      <c r="S70" s="20"/>
      <c r="T70" s="20"/>
      <c r="U70" s="20"/>
      <c r="V70" s="20">
        <v>7215964</v>
      </c>
      <c r="W70" s="20">
        <v>7223870</v>
      </c>
      <c r="X70" s="20"/>
      <c r="Y70" s="19"/>
      <c r="Z70" s="22">
        <v>15038000</v>
      </c>
    </row>
    <row r="71" spans="1:26" ht="13.5" hidden="1">
      <c r="A71" s="38" t="s">
        <v>114</v>
      </c>
      <c r="B71" s="18">
        <v>3318827</v>
      </c>
      <c r="C71" s="18"/>
      <c r="D71" s="19">
        <v>3583900</v>
      </c>
      <c r="E71" s="20">
        <v>3719900</v>
      </c>
      <c r="F71" s="20">
        <v>294659</v>
      </c>
      <c r="G71" s="20">
        <v>256970</v>
      </c>
      <c r="H71" s="20">
        <v>217353</v>
      </c>
      <c r="I71" s="20">
        <v>768982</v>
      </c>
      <c r="J71" s="20">
        <v>267163</v>
      </c>
      <c r="K71" s="20">
        <v>450710</v>
      </c>
      <c r="L71" s="20">
        <v>275209</v>
      </c>
      <c r="M71" s="20">
        <v>993082</v>
      </c>
      <c r="N71" s="20"/>
      <c r="O71" s="20"/>
      <c r="P71" s="20"/>
      <c r="Q71" s="20"/>
      <c r="R71" s="20"/>
      <c r="S71" s="20"/>
      <c r="T71" s="20"/>
      <c r="U71" s="20"/>
      <c r="V71" s="20">
        <v>1762064</v>
      </c>
      <c r="W71" s="20">
        <v>1836450</v>
      </c>
      <c r="X71" s="20"/>
      <c r="Y71" s="19"/>
      <c r="Z71" s="22">
        <v>3719900</v>
      </c>
    </row>
    <row r="72" spans="1:26" ht="13.5" hidden="1">
      <c r="A72" s="38" t="s">
        <v>115</v>
      </c>
      <c r="B72" s="18">
        <v>2905830</v>
      </c>
      <c r="C72" s="18"/>
      <c r="D72" s="19">
        <v>2906000</v>
      </c>
      <c r="E72" s="20">
        <v>3106000</v>
      </c>
      <c r="F72" s="20">
        <v>290933</v>
      </c>
      <c r="G72" s="20">
        <v>276950</v>
      </c>
      <c r="H72" s="20">
        <v>272961</v>
      </c>
      <c r="I72" s="20">
        <v>840844</v>
      </c>
      <c r="J72" s="20">
        <v>270812</v>
      </c>
      <c r="K72" s="20">
        <v>267022</v>
      </c>
      <c r="L72" s="20">
        <v>271498</v>
      </c>
      <c r="M72" s="20">
        <v>809332</v>
      </c>
      <c r="N72" s="20"/>
      <c r="O72" s="20"/>
      <c r="P72" s="20"/>
      <c r="Q72" s="20"/>
      <c r="R72" s="20"/>
      <c r="S72" s="20"/>
      <c r="T72" s="20"/>
      <c r="U72" s="20"/>
      <c r="V72" s="20">
        <v>1650176</v>
      </c>
      <c r="W72" s="20">
        <v>1452790</v>
      </c>
      <c r="X72" s="20"/>
      <c r="Y72" s="19"/>
      <c r="Z72" s="22">
        <v>3106000</v>
      </c>
    </row>
    <row r="73" spans="1:26" ht="13.5" hidden="1">
      <c r="A73" s="38" t="s">
        <v>116</v>
      </c>
      <c r="B73" s="18">
        <v>1537055</v>
      </c>
      <c r="C73" s="18"/>
      <c r="D73" s="19">
        <v>1622000</v>
      </c>
      <c r="E73" s="20">
        <v>1622000</v>
      </c>
      <c r="F73" s="20">
        <v>148385</v>
      </c>
      <c r="G73" s="20">
        <v>141690</v>
      </c>
      <c r="H73" s="20">
        <v>138867</v>
      </c>
      <c r="I73" s="20">
        <v>428942</v>
      </c>
      <c r="J73" s="20">
        <v>136942</v>
      </c>
      <c r="K73" s="20">
        <v>138076</v>
      </c>
      <c r="L73" s="20">
        <v>136654</v>
      </c>
      <c r="M73" s="20">
        <v>411672</v>
      </c>
      <c r="N73" s="20"/>
      <c r="O73" s="20"/>
      <c r="P73" s="20"/>
      <c r="Q73" s="20"/>
      <c r="R73" s="20"/>
      <c r="S73" s="20"/>
      <c r="T73" s="20"/>
      <c r="U73" s="20"/>
      <c r="V73" s="20">
        <v>840614</v>
      </c>
      <c r="W73" s="20">
        <v>829120</v>
      </c>
      <c r="X73" s="20"/>
      <c r="Y73" s="19"/>
      <c r="Z73" s="22">
        <v>1622000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573253</v>
      </c>
      <c r="C75" s="27"/>
      <c r="D75" s="28">
        <v>698000</v>
      </c>
      <c r="E75" s="29">
        <v>825000</v>
      </c>
      <c r="F75" s="29">
        <v>56483</v>
      </c>
      <c r="G75" s="29">
        <v>58791</v>
      </c>
      <c r="H75" s="29">
        <v>60969</v>
      </c>
      <c r="I75" s="29">
        <v>176243</v>
      </c>
      <c r="J75" s="29">
        <v>66375</v>
      </c>
      <c r="K75" s="29">
        <v>68202</v>
      </c>
      <c r="L75" s="29">
        <v>69841</v>
      </c>
      <c r="M75" s="29">
        <v>204418</v>
      </c>
      <c r="N75" s="29"/>
      <c r="O75" s="29"/>
      <c r="P75" s="29"/>
      <c r="Q75" s="29"/>
      <c r="R75" s="29"/>
      <c r="S75" s="29"/>
      <c r="T75" s="29"/>
      <c r="U75" s="29"/>
      <c r="V75" s="29">
        <v>380661</v>
      </c>
      <c r="W75" s="29">
        <v>456870</v>
      </c>
      <c r="X75" s="29"/>
      <c r="Y75" s="28"/>
      <c r="Z75" s="30">
        <v>825000</v>
      </c>
    </row>
    <row r="76" spans="1:26" ht="13.5" hidden="1">
      <c r="A76" s="41" t="s">
        <v>120</v>
      </c>
      <c r="B76" s="31">
        <v>26266017</v>
      </c>
      <c r="C76" s="31"/>
      <c r="D76" s="32">
        <v>22604709</v>
      </c>
      <c r="E76" s="33">
        <v>23812128</v>
      </c>
      <c r="F76" s="33">
        <v>1713072</v>
      </c>
      <c r="G76" s="33">
        <v>1670566</v>
      </c>
      <c r="H76" s="33">
        <v>1860954</v>
      </c>
      <c r="I76" s="33">
        <v>5244592</v>
      </c>
      <c r="J76" s="33">
        <v>1629021</v>
      </c>
      <c r="K76" s="33">
        <v>1779770</v>
      </c>
      <c r="L76" s="33">
        <v>1448482</v>
      </c>
      <c r="M76" s="33">
        <v>4857273</v>
      </c>
      <c r="N76" s="33"/>
      <c r="O76" s="33"/>
      <c r="P76" s="33"/>
      <c r="Q76" s="33"/>
      <c r="R76" s="33"/>
      <c r="S76" s="33"/>
      <c r="T76" s="33"/>
      <c r="U76" s="33"/>
      <c r="V76" s="33">
        <v>10101865</v>
      </c>
      <c r="W76" s="33">
        <v>12555206</v>
      </c>
      <c r="X76" s="33"/>
      <c r="Y76" s="32"/>
      <c r="Z76" s="34">
        <v>23812128</v>
      </c>
    </row>
    <row r="77" spans="1:26" ht="13.5" hidden="1">
      <c r="A77" s="36" t="s">
        <v>31</v>
      </c>
      <c r="B77" s="18">
        <v>25692764</v>
      </c>
      <c r="C77" s="18"/>
      <c r="D77" s="19">
        <v>2934943</v>
      </c>
      <c r="E77" s="20">
        <v>3147440</v>
      </c>
      <c r="F77" s="20">
        <v>176345</v>
      </c>
      <c r="G77" s="20">
        <v>364024</v>
      </c>
      <c r="H77" s="20">
        <v>502656</v>
      </c>
      <c r="I77" s="20">
        <v>1043025</v>
      </c>
      <c r="J77" s="20">
        <v>297294</v>
      </c>
      <c r="K77" s="20">
        <v>281520</v>
      </c>
      <c r="L77" s="20">
        <v>219610</v>
      </c>
      <c r="M77" s="20">
        <v>798424</v>
      </c>
      <c r="N77" s="20"/>
      <c r="O77" s="20"/>
      <c r="P77" s="20"/>
      <c r="Q77" s="20"/>
      <c r="R77" s="20"/>
      <c r="S77" s="20"/>
      <c r="T77" s="20"/>
      <c r="U77" s="20"/>
      <c r="V77" s="20">
        <v>1841449</v>
      </c>
      <c r="W77" s="20">
        <v>2007937</v>
      </c>
      <c r="X77" s="20"/>
      <c r="Y77" s="19"/>
      <c r="Z77" s="22">
        <v>3147440</v>
      </c>
    </row>
    <row r="78" spans="1:26" ht="13.5" hidden="1">
      <c r="A78" s="37" t="s">
        <v>32</v>
      </c>
      <c r="B78" s="18"/>
      <c r="C78" s="18"/>
      <c r="D78" s="19">
        <v>19076465</v>
      </c>
      <c r="E78" s="20">
        <v>19963438</v>
      </c>
      <c r="F78" s="20">
        <v>1536727</v>
      </c>
      <c r="G78" s="20">
        <v>1306542</v>
      </c>
      <c r="H78" s="20">
        <v>1358298</v>
      </c>
      <c r="I78" s="20">
        <v>4201567</v>
      </c>
      <c r="J78" s="20">
        <v>1331727</v>
      </c>
      <c r="K78" s="20">
        <v>1498250</v>
      </c>
      <c r="L78" s="20">
        <v>1228872</v>
      </c>
      <c r="M78" s="20">
        <v>4058849</v>
      </c>
      <c r="N78" s="20"/>
      <c r="O78" s="20"/>
      <c r="P78" s="20"/>
      <c r="Q78" s="20"/>
      <c r="R78" s="20"/>
      <c r="S78" s="20"/>
      <c r="T78" s="20"/>
      <c r="U78" s="20"/>
      <c r="V78" s="20">
        <v>8260416</v>
      </c>
      <c r="W78" s="20">
        <v>10088277</v>
      </c>
      <c r="X78" s="20"/>
      <c r="Y78" s="19"/>
      <c r="Z78" s="22">
        <v>19963438</v>
      </c>
    </row>
    <row r="79" spans="1:26" ht="13.5" hidden="1">
      <c r="A79" s="38" t="s">
        <v>113</v>
      </c>
      <c r="B79" s="18"/>
      <c r="C79" s="18"/>
      <c r="D79" s="19">
        <v>12181349</v>
      </c>
      <c r="E79" s="20">
        <v>12782300</v>
      </c>
      <c r="F79" s="20">
        <v>1339983</v>
      </c>
      <c r="G79" s="20">
        <v>1157531</v>
      </c>
      <c r="H79" s="20">
        <v>1001134</v>
      </c>
      <c r="I79" s="20">
        <v>3498648</v>
      </c>
      <c r="J79" s="20">
        <v>1142535</v>
      </c>
      <c r="K79" s="20">
        <v>1265310</v>
      </c>
      <c r="L79" s="20">
        <v>1075141</v>
      </c>
      <c r="M79" s="20">
        <v>3482986</v>
      </c>
      <c r="N79" s="20"/>
      <c r="O79" s="20"/>
      <c r="P79" s="20"/>
      <c r="Q79" s="20"/>
      <c r="R79" s="20"/>
      <c r="S79" s="20"/>
      <c r="T79" s="20"/>
      <c r="U79" s="20"/>
      <c r="V79" s="20">
        <v>6981634</v>
      </c>
      <c r="W79" s="20">
        <v>6443229</v>
      </c>
      <c r="X79" s="20"/>
      <c r="Y79" s="19"/>
      <c r="Z79" s="22">
        <v>12782300</v>
      </c>
    </row>
    <row r="80" spans="1:26" ht="13.5" hidden="1">
      <c r="A80" s="38" t="s">
        <v>114</v>
      </c>
      <c r="B80" s="18"/>
      <c r="C80" s="18"/>
      <c r="D80" s="19">
        <v>3046317</v>
      </c>
      <c r="E80" s="20">
        <v>3161915</v>
      </c>
      <c r="F80" s="20">
        <v>125441</v>
      </c>
      <c r="G80" s="20">
        <v>97458</v>
      </c>
      <c r="H80" s="20">
        <v>101553</v>
      </c>
      <c r="I80" s="20">
        <v>324452</v>
      </c>
      <c r="J80" s="20">
        <v>123466</v>
      </c>
      <c r="K80" s="20">
        <v>182277</v>
      </c>
      <c r="L80" s="20">
        <v>138936</v>
      </c>
      <c r="M80" s="20">
        <v>444679</v>
      </c>
      <c r="N80" s="20"/>
      <c r="O80" s="20"/>
      <c r="P80" s="20"/>
      <c r="Q80" s="20"/>
      <c r="R80" s="20"/>
      <c r="S80" s="20"/>
      <c r="T80" s="20"/>
      <c r="U80" s="20"/>
      <c r="V80" s="20">
        <v>769131</v>
      </c>
      <c r="W80" s="20">
        <v>1620211</v>
      </c>
      <c r="X80" s="20"/>
      <c r="Y80" s="19"/>
      <c r="Z80" s="22">
        <v>3161915</v>
      </c>
    </row>
    <row r="81" spans="1:26" ht="13.5" hidden="1">
      <c r="A81" s="38" t="s">
        <v>115</v>
      </c>
      <c r="B81" s="18"/>
      <c r="C81" s="18"/>
      <c r="D81" s="19">
        <v>2470100</v>
      </c>
      <c r="E81" s="20">
        <v>2640098</v>
      </c>
      <c r="F81" s="20">
        <v>-22190</v>
      </c>
      <c r="G81" s="20">
        <v>-12731</v>
      </c>
      <c r="H81" s="20">
        <v>158974</v>
      </c>
      <c r="I81" s="20">
        <v>124053</v>
      </c>
      <c r="J81" s="20">
        <v>-5997</v>
      </c>
      <c r="K81" s="20">
        <v>-19267</v>
      </c>
      <c r="L81" s="20">
        <v>-37851</v>
      </c>
      <c r="M81" s="20">
        <v>-63115</v>
      </c>
      <c r="N81" s="20"/>
      <c r="O81" s="20"/>
      <c r="P81" s="20"/>
      <c r="Q81" s="20"/>
      <c r="R81" s="20"/>
      <c r="S81" s="20"/>
      <c r="T81" s="20"/>
      <c r="U81" s="20"/>
      <c r="V81" s="20">
        <v>60938</v>
      </c>
      <c r="W81" s="20">
        <v>1319864</v>
      </c>
      <c r="X81" s="20"/>
      <c r="Y81" s="19"/>
      <c r="Z81" s="22">
        <v>2640098</v>
      </c>
    </row>
    <row r="82" spans="1:26" ht="13.5" hidden="1">
      <c r="A82" s="38" t="s">
        <v>116</v>
      </c>
      <c r="B82" s="18"/>
      <c r="C82" s="18"/>
      <c r="D82" s="19">
        <v>1378699</v>
      </c>
      <c r="E82" s="20">
        <v>1379125</v>
      </c>
      <c r="F82" s="20">
        <v>92188</v>
      </c>
      <c r="G82" s="20">
        <v>68173</v>
      </c>
      <c r="H82" s="20">
        <v>96690</v>
      </c>
      <c r="I82" s="20">
        <v>257051</v>
      </c>
      <c r="J82" s="20">
        <v>68703</v>
      </c>
      <c r="K82" s="20">
        <v>83344</v>
      </c>
      <c r="L82" s="20">
        <v>49726</v>
      </c>
      <c r="M82" s="20">
        <v>201773</v>
      </c>
      <c r="N82" s="20"/>
      <c r="O82" s="20"/>
      <c r="P82" s="20"/>
      <c r="Q82" s="20"/>
      <c r="R82" s="20"/>
      <c r="S82" s="20"/>
      <c r="T82" s="20"/>
      <c r="U82" s="20"/>
      <c r="V82" s="20">
        <v>458824</v>
      </c>
      <c r="W82" s="20">
        <v>704973</v>
      </c>
      <c r="X82" s="20"/>
      <c r="Y82" s="19"/>
      <c r="Z82" s="22">
        <v>1379125</v>
      </c>
    </row>
    <row r="83" spans="1:26" ht="13.5" hidden="1">
      <c r="A83" s="38" t="s">
        <v>117</v>
      </c>
      <c r="B83" s="18"/>
      <c r="C83" s="18"/>
      <c r="D83" s="19"/>
      <c r="E83" s="20"/>
      <c r="F83" s="20">
        <v>1305</v>
      </c>
      <c r="G83" s="20">
        <v>-3889</v>
      </c>
      <c r="H83" s="20">
        <v>-53</v>
      </c>
      <c r="I83" s="20">
        <v>-2637</v>
      </c>
      <c r="J83" s="20">
        <v>3020</v>
      </c>
      <c r="K83" s="20">
        <v>-13414</v>
      </c>
      <c r="L83" s="20">
        <v>2920</v>
      </c>
      <c r="M83" s="20">
        <v>-7474</v>
      </c>
      <c r="N83" s="20"/>
      <c r="O83" s="20"/>
      <c r="P83" s="20"/>
      <c r="Q83" s="20"/>
      <c r="R83" s="20"/>
      <c r="S83" s="20"/>
      <c r="T83" s="20"/>
      <c r="U83" s="20"/>
      <c r="V83" s="20">
        <v>-10111</v>
      </c>
      <c r="W83" s="20"/>
      <c r="X83" s="20"/>
      <c r="Y83" s="19"/>
      <c r="Z83" s="22"/>
    </row>
    <row r="84" spans="1:26" ht="13.5" hidden="1">
      <c r="A84" s="39" t="s">
        <v>118</v>
      </c>
      <c r="B84" s="27">
        <v>573253</v>
      </c>
      <c r="C84" s="27"/>
      <c r="D84" s="28">
        <v>593301</v>
      </c>
      <c r="E84" s="29">
        <v>701250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458992</v>
      </c>
      <c r="X84" s="29"/>
      <c r="Y84" s="28"/>
      <c r="Z84" s="30">
        <v>701250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44726706</v>
      </c>
      <c r="C5" s="18">
        <v>0</v>
      </c>
      <c r="D5" s="58">
        <v>47103449</v>
      </c>
      <c r="E5" s="59">
        <v>47103449</v>
      </c>
      <c r="F5" s="59">
        <v>11556657</v>
      </c>
      <c r="G5" s="59">
        <v>2763637</v>
      </c>
      <c r="H5" s="59">
        <v>2814861</v>
      </c>
      <c r="I5" s="59">
        <v>17135155</v>
      </c>
      <c r="J5" s="59">
        <v>2895479</v>
      </c>
      <c r="K5" s="59">
        <v>2895671</v>
      </c>
      <c r="L5" s="59">
        <v>2890831</v>
      </c>
      <c r="M5" s="59">
        <v>8681981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25817136</v>
      </c>
      <c r="W5" s="59">
        <v>24751722</v>
      </c>
      <c r="X5" s="59">
        <v>1065414</v>
      </c>
      <c r="Y5" s="60">
        <v>4.3</v>
      </c>
      <c r="Z5" s="61">
        <v>47103449</v>
      </c>
    </row>
    <row r="6" spans="1:26" ht="13.5">
      <c r="A6" s="57" t="s">
        <v>32</v>
      </c>
      <c r="B6" s="18">
        <v>140281091</v>
      </c>
      <c r="C6" s="18">
        <v>0</v>
      </c>
      <c r="D6" s="58">
        <v>170656059</v>
      </c>
      <c r="E6" s="59">
        <v>177886059</v>
      </c>
      <c r="F6" s="59">
        <v>13655247</v>
      </c>
      <c r="G6" s="59">
        <v>14095660</v>
      </c>
      <c r="H6" s="59">
        <v>14235895</v>
      </c>
      <c r="I6" s="59">
        <v>41986802</v>
      </c>
      <c r="J6" s="59">
        <v>15815281</v>
      </c>
      <c r="K6" s="59">
        <v>15960924</v>
      </c>
      <c r="L6" s="59">
        <v>13883214</v>
      </c>
      <c r="M6" s="59">
        <v>45659419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87646221</v>
      </c>
      <c r="W6" s="59">
        <v>85328028</v>
      </c>
      <c r="X6" s="59">
        <v>2318193</v>
      </c>
      <c r="Y6" s="60">
        <v>2.72</v>
      </c>
      <c r="Z6" s="61">
        <v>177886059</v>
      </c>
    </row>
    <row r="7" spans="1:26" ht="13.5">
      <c r="A7" s="57" t="s">
        <v>33</v>
      </c>
      <c r="B7" s="18">
        <v>2497636</v>
      </c>
      <c r="C7" s="18">
        <v>0</v>
      </c>
      <c r="D7" s="58">
        <v>1632150</v>
      </c>
      <c r="E7" s="59">
        <v>3132150</v>
      </c>
      <c r="F7" s="59">
        <v>-37244</v>
      </c>
      <c r="G7" s="59">
        <v>305788</v>
      </c>
      <c r="H7" s="59">
        <v>351299</v>
      </c>
      <c r="I7" s="59">
        <v>619843</v>
      </c>
      <c r="J7" s="59">
        <v>465177</v>
      </c>
      <c r="K7" s="59">
        <v>264014</v>
      </c>
      <c r="L7" s="59">
        <v>230242</v>
      </c>
      <c r="M7" s="59">
        <v>959433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1579276</v>
      </c>
      <c r="W7" s="59">
        <v>816078</v>
      </c>
      <c r="X7" s="59">
        <v>763198</v>
      </c>
      <c r="Y7" s="60">
        <v>93.52</v>
      </c>
      <c r="Z7" s="61">
        <v>3132150</v>
      </c>
    </row>
    <row r="8" spans="1:26" ht="13.5">
      <c r="A8" s="57" t="s">
        <v>34</v>
      </c>
      <c r="B8" s="18">
        <v>59053463</v>
      </c>
      <c r="C8" s="18">
        <v>0</v>
      </c>
      <c r="D8" s="58">
        <v>64089480</v>
      </c>
      <c r="E8" s="59">
        <v>68270093</v>
      </c>
      <c r="F8" s="59">
        <v>21808000</v>
      </c>
      <c r="G8" s="59">
        <v>0</v>
      </c>
      <c r="H8" s="59">
        <v>0</v>
      </c>
      <c r="I8" s="59">
        <v>21808000</v>
      </c>
      <c r="J8" s="59">
        <v>80733</v>
      </c>
      <c r="K8" s="59">
        <v>15123</v>
      </c>
      <c r="L8" s="59">
        <v>17447000</v>
      </c>
      <c r="M8" s="59">
        <v>17542856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39350856</v>
      </c>
      <c r="W8" s="59">
        <v>35818000</v>
      </c>
      <c r="X8" s="59">
        <v>3532856</v>
      </c>
      <c r="Y8" s="60">
        <v>9.86</v>
      </c>
      <c r="Z8" s="61">
        <v>68270093</v>
      </c>
    </row>
    <row r="9" spans="1:26" ht="13.5">
      <c r="A9" s="57" t="s">
        <v>35</v>
      </c>
      <c r="B9" s="18">
        <v>26580555</v>
      </c>
      <c r="C9" s="18">
        <v>0</v>
      </c>
      <c r="D9" s="58">
        <v>30039341</v>
      </c>
      <c r="E9" s="59">
        <v>39742241</v>
      </c>
      <c r="F9" s="59">
        <v>2113199</v>
      </c>
      <c r="G9" s="59">
        <v>1330022</v>
      </c>
      <c r="H9" s="59">
        <v>2658378</v>
      </c>
      <c r="I9" s="59">
        <v>6101599</v>
      </c>
      <c r="J9" s="59">
        <v>2262547</v>
      </c>
      <c r="K9" s="59">
        <v>1995953</v>
      </c>
      <c r="L9" s="59">
        <v>1496087</v>
      </c>
      <c r="M9" s="59">
        <v>5754587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11856186</v>
      </c>
      <c r="W9" s="59">
        <v>10029672</v>
      </c>
      <c r="X9" s="59">
        <v>1826514</v>
      </c>
      <c r="Y9" s="60">
        <v>18.21</v>
      </c>
      <c r="Z9" s="61">
        <v>39742241</v>
      </c>
    </row>
    <row r="10" spans="1:26" ht="25.5">
      <c r="A10" s="62" t="s">
        <v>105</v>
      </c>
      <c r="B10" s="63">
        <f>SUM(B5:B9)</f>
        <v>273139451</v>
      </c>
      <c r="C10" s="63">
        <f>SUM(C5:C9)</f>
        <v>0</v>
      </c>
      <c r="D10" s="64">
        <f aca="true" t="shared" si="0" ref="D10:Z10">SUM(D5:D9)</f>
        <v>313520479</v>
      </c>
      <c r="E10" s="65">
        <f t="shared" si="0"/>
        <v>336133992</v>
      </c>
      <c r="F10" s="65">
        <f t="shared" si="0"/>
        <v>49095859</v>
      </c>
      <c r="G10" s="65">
        <f t="shared" si="0"/>
        <v>18495107</v>
      </c>
      <c r="H10" s="65">
        <f t="shared" si="0"/>
        <v>20060433</v>
      </c>
      <c r="I10" s="65">
        <f t="shared" si="0"/>
        <v>87651399</v>
      </c>
      <c r="J10" s="65">
        <f t="shared" si="0"/>
        <v>21519217</v>
      </c>
      <c r="K10" s="65">
        <f t="shared" si="0"/>
        <v>21131685</v>
      </c>
      <c r="L10" s="65">
        <f t="shared" si="0"/>
        <v>35947374</v>
      </c>
      <c r="M10" s="65">
        <f t="shared" si="0"/>
        <v>78598276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166249675</v>
      </c>
      <c r="W10" s="65">
        <f t="shared" si="0"/>
        <v>156743500</v>
      </c>
      <c r="X10" s="65">
        <f t="shared" si="0"/>
        <v>9506175</v>
      </c>
      <c r="Y10" s="66">
        <f>+IF(W10&lt;&gt;0,(X10/W10)*100,0)</f>
        <v>6.064796945327877</v>
      </c>
      <c r="Z10" s="67">
        <f t="shared" si="0"/>
        <v>336133992</v>
      </c>
    </row>
    <row r="11" spans="1:26" ht="13.5">
      <c r="A11" s="57" t="s">
        <v>36</v>
      </c>
      <c r="B11" s="18">
        <v>112842561</v>
      </c>
      <c r="C11" s="18">
        <v>0</v>
      </c>
      <c r="D11" s="58">
        <v>122492653</v>
      </c>
      <c r="E11" s="59">
        <v>124109653</v>
      </c>
      <c r="F11" s="59">
        <v>7855871</v>
      </c>
      <c r="G11" s="59">
        <v>10530405</v>
      </c>
      <c r="H11" s="59">
        <v>9362427</v>
      </c>
      <c r="I11" s="59">
        <v>27748703</v>
      </c>
      <c r="J11" s="59">
        <v>9976013</v>
      </c>
      <c r="K11" s="59">
        <v>16040997</v>
      </c>
      <c r="L11" s="59">
        <v>11015513</v>
      </c>
      <c r="M11" s="59">
        <v>37032523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64781226</v>
      </c>
      <c r="W11" s="59">
        <v>64710831</v>
      </c>
      <c r="X11" s="59">
        <v>70395</v>
      </c>
      <c r="Y11" s="60">
        <v>0.11</v>
      </c>
      <c r="Z11" s="61">
        <v>124109653</v>
      </c>
    </row>
    <row r="12" spans="1:26" ht="13.5">
      <c r="A12" s="57" t="s">
        <v>37</v>
      </c>
      <c r="B12" s="18">
        <v>6839312</v>
      </c>
      <c r="C12" s="18">
        <v>0</v>
      </c>
      <c r="D12" s="58">
        <v>7225878</v>
      </c>
      <c r="E12" s="59">
        <v>7225878</v>
      </c>
      <c r="F12" s="59">
        <v>532470</v>
      </c>
      <c r="G12" s="59">
        <v>544381</v>
      </c>
      <c r="H12" s="59">
        <v>567537</v>
      </c>
      <c r="I12" s="59">
        <v>1644388</v>
      </c>
      <c r="J12" s="59">
        <v>543147</v>
      </c>
      <c r="K12" s="59">
        <v>543147</v>
      </c>
      <c r="L12" s="59">
        <v>558882</v>
      </c>
      <c r="M12" s="59">
        <v>1645176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3289564</v>
      </c>
      <c r="W12" s="59">
        <v>3612936</v>
      </c>
      <c r="X12" s="59">
        <v>-323372</v>
      </c>
      <c r="Y12" s="60">
        <v>-8.95</v>
      </c>
      <c r="Z12" s="61">
        <v>7225878</v>
      </c>
    </row>
    <row r="13" spans="1:26" ht="13.5">
      <c r="A13" s="57" t="s">
        <v>106</v>
      </c>
      <c r="B13" s="18">
        <v>13870075</v>
      </c>
      <c r="C13" s="18">
        <v>0</v>
      </c>
      <c r="D13" s="58">
        <v>15030494</v>
      </c>
      <c r="E13" s="59">
        <v>15030494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7515246</v>
      </c>
      <c r="X13" s="59">
        <v>-7515246</v>
      </c>
      <c r="Y13" s="60">
        <v>-100</v>
      </c>
      <c r="Z13" s="61">
        <v>15030494</v>
      </c>
    </row>
    <row r="14" spans="1:26" ht="13.5">
      <c r="A14" s="57" t="s">
        <v>38</v>
      </c>
      <c r="B14" s="18">
        <v>8242399</v>
      </c>
      <c r="C14" s="18">
        <v>0</v>
      </c>
      <c r="D14" s="58">
        <v>10099273</v>
      </c>
      <c r="E14" s="59">
        <v>10099273</v>
      </c>
      <c r="F14" s="59">
        <v>2650</v>
      </c>
      <c r="G14" s="59">
        <v>0</v>
      </c>
      <c r="H14" s="59">
        <v>0</v>
      </c>
      <c r="I14" s="59">
        <v>2650</v>
      </c>
      <c r="J14" s="59">
        <v>0</v>
      </c>
      <c r="K14" s="59">
        <v>0</v>
      </c>
      <c r="L14" s="59">
        <v>1138947</v>
      </c>
      <c r="M14" s="59">
        <v>1138947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1141597</v>
      </c>
      <c r="W14" s="59">
        <v>3494151</v>
      </c>
      <c r="X14" s="59">
        <v>-2352554</v>
      </c>
      <c r="Y14" s="60">
        <v>-67.33</v>
      </c>
      <c r="Z14" s="61">
        <v>10099273</v>
      </c>
    </row>
    <row r="15" spans="1:26" ht="13.5">
      <c r="A15" s="57" t="s">
        <v>39</v>
      </c>
      <c r="B15" s="18">
        <v>87611998</v>
      </c>
      <c r="C15" s="18">
        <v>0</v>
      </c>
      <c r="D15" s="58">
        <v>106145020</v>
      </c>
      <c r="E15" s="59">
        <v>106206520</v>
      </c>
      <c r="F15" s="59">
        <v>6397272</v>
      </c>
      <c r="G15" s="59">
        <v>10677607</v>
      </c>
      <c r="H15" s="59">
        <v>9855256</v>
      </c>
      <c r="I15" s="59">
        <v>26930135</v>
      </c>
      <c r="J15" s="59">
        <v>7113420</v>
      </c>
      <c r="K15" s="59">
        <v>8749013</v>
      </c>
      <c r="L15" s="59">
        <v>4397828</v>
      </c>
      <c r="M15" s="59">
        <v>20260261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47190396</v>
      </c>
      <c r="W15" s="59">
        <v>53022514</v>
      </c>
      <c r="X15" s="59">
        <v>-5832118</v>
      </c>
      <c r="Y15" s="60">
        <v>-11</v>
      </c>
      <c r="Z15" s="61">
        <v>106206520</v>
      </c>
    </row>
    <row r="16" spans="1:26" ht="13.5">
      <c r="A16" s="68" t="s">
        <v>40</v>
      </c>
      <c r="B16" s="18">
        <v>1436453</v>
      </c>
      <c r="C16" s="18">
        <v>0</v>
      </c>
      <c r="D16" s="58">
        <v>1511493</v>
      </c>
      <c r="E16" s="59">
        <v>1516493</v>
      </c>
      <c r="F16" s="59">
        <v>245190</v>
      </c>
      <c r="G16" s="59">
        <v>3900</v>
      </c>
      <c r="H16" s="59">
        <v>0</v>
      </c>
      <c r="I16" s="59">
        <v>249090</v>
      </c>
      <c r="J16" s="59">
        <v>260610</v>
      </c>
      <c r="K16" s="59">
        <v>66840</v>
      </c>
      <c r="L16" s="59">
        <v>245190</v>
      </c>
      <c r="M16" s="59">
        <v>572640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821730</v>
      </c>
      <c r="W16" s="59">
        <v>761340</v>
      </c>
      <c r="X16" s="59">
        <v>60390</v>
      </c>
      <c r="Y16" s="60">
        <v>7.93</v>
      </c>
      <c r="Z16" s="61">
        <v>1516493</v>
      </c>
    </row>
    <row r="17" spans="1:26" ht="13.5">
      <c r="A17" s="57" t="s">
        <v>41</v>
      </c>
      <c r="B17" s="18">
        <v>59245413</v>
      </c>
      <c r="C17" s="18">
        <v>0</v>
      </c>
      <c r="D17" s="58">
        <v>50802963</v>
      </c>
      <c r="E17" s="59">
        <v>63334628</v>
      </c>
      <c r="F17" s="59">
        <v>770726</v>
      </c>
      <c r="G17" s="59">
        <v>2328553</v>
      </c>
      <c r="H17" s="59">
        <v>2703834</v>
      </c>
      <c r="I17" s="59">
        <v>5803113</v>
      </c>
      <c r="J17" s="59">
        <v>5173832</v>
      </c>
      <c r="K17" s="59">
        <v>3445987</v>
      </c>
      <c r="L17" s="59">
        <v>2743171</v>
      </c>
      <c r="M17" s="59">
        <v>11362990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17166103</v>
      </c>
      <c r="W17" s="59">
        <v>18028174</v>
      </c>
      <c r="X17" s="59">
        <v>-862071</v>
      </c>
      <c r="Y17" s="60">
        <v>-4.78</v>
      </c>
      <c r="Z17" s="61">
        <v>63334628</v>
      </c>
    </row>
    <row r="18" spans="1:26" ht="13.5">
      <c r="A18" s="69" t="s">
        <v>42</v>
      </c>
      <c r="B18" s="70">
        <f>SUM(B11:B17)</f>
        <v>290088211</v>
      </c>
      <c r="C18" s="70">
        <f>SUM(C11:C17)</f>
        <v>0</v>
      </c>
      <c r="D18" s="71">
        <f aca="true" t="shared" si="1" ref="D18:Z18">SUM(D11:D17)</f>
        <v>313307774</v>
      </c>
      <c r="E18" s="72">
        <f t="shared" si="1"/>
        <v>327522939</v>
      </c>
      <c r="F18" s="72">
        <f t="shared" si="1"/>
        <v>15804179</v>
      </c>
      <c r="G18" s="72">
        <f t="shared" si="1"/>
        <v>24084846</v>
      </c>
      <c r="H18" s="72">
        <f t="shared" si="1"/>
        <v>22489054</v>
      </c>
      <c r="I18" s="72">
        <f t="shared" si="1"/>
        <v>62378079</v>
      </c>
      <c r="J18" s="72">
        <f t="shared" si="1"/>
        <v>23067022</v>
      </c>
      <c r="K18" s="72">
        <f t="shared" si="1"/>
        <v>28845984</v>
      </c>
      <c r="L18" s="72">
        <f t="shared" si="1"/>
        <v>20099531</v>
      </c>
      <c r="M18" s="72">
        <f t="shared" si="1"/>
        <v>72012537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134390616</v>
      </c>
      <c r="W18" s="72">
        <f t="shared" si="1"/>
        <v>151145192</v>
      </c>
      <c r="X18" s="72">
        <f t="shared" si="1"/>
        <v>-16754576</v>
      </c>
      <c r="Y18" s="66">
        <f>+IF(W18&lt;&gt;0,(X18/W18)*100,0)</f>
        <v>-11.085086980471068</v>
      </c>
      <c r="Z18" s="73">
        <f t="shared" si="1"/>
        <v>327522939</v>
      </c>
    </row>
    <row r="19" spans="1:26" ht="13.5">
      <c r="A19" s="69" t="s">
        <v>43</v>
      </c>
      <c r="B19" s="74">
        <f>+B10-B18</f>
        <v>-16948760</v>
      </c>
      <c r="C19" s="74">
        <f>+C10-C18</f>
        <v>0</v>
      </c>
      <c r="D19" s="75">
        <f aca="true" t="shared" si="2" ref="D19:Z19">+D10-D18</f>
        <v>212705</v>
      </c>
      <c r="E19" s="76">
        <f t="shared" si="2"/>
        <v>8611053</v>
      </c>
      <c r="F19" s="76">
        <f t="shared" si="2"/>
        <v>33291680</v>
      </c>
      <c r="G19" s="76">
        <f t="shared" si="2"/>
        <v>-5589739</v>
      </c>
      <c r="H19" s="76">
        <f t="shared" si="2"/>
        <v>-2428621</v>
      </c>
      <c r="I19" s="76">
        <f t="shared" si="2"/>
        <v>25273320</v>
      </c>
      <c r="J19" s="76">
        <f t="shared" si="2"/>
        <v>-1547805</v>
      </c>
      <c r="K19" s="76">
        <f t="shared" si="2"/>
        <v>-7714299</v>
      </c>
      <c r="L19" s="76">
        <f t="shared" si="2"/>
        <v>15847843</v>
      </c>
      <c r="M19" s="76">
        <f t="shared" si="2"/>
        <v>6585739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31859059</v>
      </c>
      <c r="W19" s="76">
        <f>IF(E10=E18,0,W10-W18)</f>
        <v>5598308</v>
      </c>
      <c r="X19" s="76">
        <f t="shared" si="2"/>
        <v>26260751</v>
      </c>
      <c r="Y19" s="77">
        <f>+IF(W19&lt;&gt;0,(X19/W19)*100,0)</f>
        <v>469.08371243597173</v>
      </c>
      <c r="Z19" s="78">
        <f t="shared" si="2"/>
        <v>8611053</v>
      </c>
    </row>
    <row r="20" spans="1:26" ht="13.5">
      <c r="A20" s="57" t="s">
        <v>44</v>
      </c>
      <c r="B20" s="18">
        <v>35858386</v>
      </c>
      <c r="C20" s="18">
        <v>0</v>
      </c>
      <c r="D20" s="58">
        <v>45317228</v>
      </c>
      <c r="E20" s="59">
        <v>59781875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59781875</v>
      </c>
    </row>
    <row r="21" spans="1:26" ht="13.5">
      <c r="A21" s="57" t="s">
        <v>107</v>
      </c>
      <c r="B21" s="79">
        <v>-7761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18901865</v>
      </c>
      <c r="C22" s="85">
        <f>SUM(C19:C21)</f>
        <v>0</v>
      </c>
      <c r="D22" s="86">
        <f aca="true" t="shared" si="3" ref="D22:Z22">SUM(D19:D21)</f>
        <v>45529933</v>
      </c>
      <c r="E22" s="87">
        <f t="shared" si="3"/>
        <v>68392928</v>
      </c>
      <c r="F22" s="87">
        <f t="shared" si="3"/>
        <v>33291680</v>
      </c>
      <c r="G22" s="87">
        <f t="shared" si="3"/>
        <v>-5589739</v>
      </c>
      <c r="H22" s="87">
        <f t="shared" si="3"/>
        <v>-2428621</v>
      </c>
      <c r="I22" s="87">
        <f t="shared" si="3"/>
        <v>25273320</v>
      </c>
      <c r="J22" s="87">
        <f t="shared" si="3"/>
        <v>-1547805</v>
      </c>
      <c r="K22" s="87">
        <f t="shared" si="3"/>
        <v>-7714299</v>
      </c>
      <c r="L22" s="87">
        <f t="shared" si="3"/>
        <v>15847843</v>
      </c>
      <c r="M22" s="87">
        <f t="shared" si="3"/>
        <v>6585739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31859059</v>
      </c>
      <c r="W22" s="87">
        <f t="shared" si="3"/>
        <v>5598308</v>
      </c>
      <c r="X22" s="87">
        <f t="shared" si="3"/>
        <v>26260751</v>
      </c>
      <c r="Y22" s="88">
        <f>+IF(W22&lt;&gt;0,(X22/W22)*100,0)</f>
        <v>469.08371243597173</v>
      </c>
      <c r="Z22" s="89">
        <f t="shared" si="3"/>
        <v>68392928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18901865</v>
      </c>
      <c r="C24" s="74">
        <f>SUM(C22:C23)</f>
        <v>0</v>
      </c>
      <c r="D24" s="75">
        <f aca="true" t="shared" si="4" ref="D24:Z24">SUM(D22:D23)</f>
        <v>45529933</v>
      </c>
      <c r="E24" s="76">
        <f t="shared" si="4"/>
        <v>68392928</v>
      </c>
      <c r="F24" s="76">
        <f t="shared" si="4"/>
        <v>33291680</v>
      </c>
      <c r="G24" s="76">
        <f t="shared" si="4"/>
        <v>-5589739</v>
      </c>
      <c r="H24" s="76">
        <f t="shared" si="4"/>
        <v>-2428621</v>
      </c>
      <c r="I24" s="76">
        <f t="shared" si="4"/>
        <v>25273320</v>
      </c>
      <c r="J24" s="76">
        <f t="shared" si="4"/>
        <v>-1547805</v>
      </c>
      <c r="K24" s="76">
        <f t="shared" si="4"/>
        <v>-7714299</v>
      </c>
      <c r="L24" s="76">
        <f t="shared" si="4"/>
        <v>15847843</v>
      </c>
      <c r="M24" s="76">
        <f t="shared" si="4"/>
        <v>6585739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31859059</v>
      </c>
      <c r="W24" s="76">
        <f t="shared" si="4"/>
        <v>5598308</v>
      </c>
      <c r="X24" s="76">
        <f t="shared" si="4"/>
        <v>26260751</v>
      </c>
      <c r="Y24" s="77">
        <f>+IF(W24&lt;&gt;0,(X24/W24)*100,0)</f>
        <v>469.08371243597173</v>
      </c>
      <c r="Z24" s="78">
        <f t="shared" si="4"/>
        <v>68392928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40662303</v>
      </c>
      <c r="C27" s="21">
        <v>0</v>
      </c>
      <c r="D27" s="98">
        <v>59862228</v>
      </c>
      <c r="E27" s="99">
        <v>75525507</v>
      </c>
      <c r="F27" s="99">
        <v>0</v>
      </c>
      <c r="G27" s="99">
        <v>2464914</v>
      </c>
      <c r="H27" s="99">
        <v>1476790</v>
      </c>
      <c r="I27" s="99">
        <v>3941704</v>
      </c>
      <c r="J27" s="99">
        <v>1737024</v>
      </c>
      <c r="K27" s="99">
        <v>2782087</v>
      </c>
      <c r="L27" s="99">
        <v>4150338</v>
      </c>
      <c r="M27" s="99">
        <v>8669449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12611153</v>
      </c>
      <c r="W27" s="99">
        <v>37762754</v>
      </c>
      <c r="X27" s="99">
        <v>-25151601</v>
      </c>
      <c r="Y27" s="100">
        <v>-66.6</v>
      </c>
      <c r="Z27" s="101">
        <v>75525507</v>
      </c>
    </row>
    <row r="28" spans="1:26" ht="13.5">
      <c r="A28" s="102" t="s">
        <v>44</v>
      </c>
      <c r="B28" s="18">
        <v>31475322</v>
      </c>
      <c r="C28" s="18">
        <v>0</v>
      </c>
      <c r="D28" s="58">
        <v>40317228</v>
      </c>
      <c r="E28" s="59">
        <v>54781875</v>
      </c>
      <c r="F28" s="59">
        <v>0</v>
      </c>
      <c r="G28" s="59">
        <v>2277620</v>
      </c>
      <c r="H28" s="59">
        <v>1298094</v>
      </c>
      <c r="I28" s="59">
        <v>3575714</v>
      </c>
      <c r="J28" s="59">
        <v>1540035</v>
      </c>
      <c r="K28" s="59">
        <v>2067576</v>
      </c>
      <c r="L28" s="59">
        <v>1363571</v>
      </c>
      <c r="M28" s="59">
        <v>4971182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8546896</v>
      </c>
      <c r="W28" s="59">
        <v>27390938</v>
      </c>
      <c r="X28" s="59">
        <v>-18844042</v>
      </c>
      <c r="Y28" s="60">
        <v>-68.8</v>
      </c>
      <c r="Z28" s="61">
        <v>54781875</v>
      </c>
    </row>
    <row r="29" spans="1:26" ht="13.5">
      <c r="A29" s="57" t="s">
        <v>110</v>
      </c>
      <c r="B29" s="18">
        <v>7761</v>
      </c>
      <c r="C29" s="18">
        <v>0</v>
      </c>
      <c r="D29" s="58">
        <v>5000000</v>
      </c>
      <c r="E29" s="59">
        <v>5000000</v>
      </c>
      <c r="F29" s="59">
        <v>0</v>
      </c>
      <c r="G29" s="59">
        <v>84297</v>
      </c>
      <c r="H29" s="59">
        <v>0</v>
      </c>
      <c r="I29" s="59">
        <v>84297</v>
      </c>
      <c r="J29" s="59">
        <v>0</v>
      </c>
      <c r="K29" s="59">
        <v>0</v>
      </c>
      <c r="L29" s="59">
        <v>282590</v>
      </c>
      <c r="M29" s="59">
        <v>282590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366887</v>
      </c>
      <c r="W29" s="59">
        <v>2500000</v>
      </c>
      <c r="X29" s="59">
        <v>-2133113</v>
      </c>
      <c r="Y29" s="60">
        <v>-85.32</v>
      </c>
      <c r="Z29" s="61">
        <v>5000000</v>
      </c>
    </row>
    <row r="30" spans="1:26" ht="13.5">
      <c r="A30" s="57" t="s">
        <v>48</v>
      </c>
      <c r="B30" s="18">
        <v>0</v>
      </c>
      <c r="C30" s="18">
        <v>0</v>
      </c>
      <c r="D30" s="58">
        <v>10000000</v>
      </c>
      <c r="E30" s="59">
        <v>10000000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383296</v>
      </c>
      <c r="L30" s="59">
        <v>1888995</v>
      </c>
      <c r="M30" s="59">
        <v>2272291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2272291</v>
      </c>
      <c r="W30" s="59">
        <v>5000000</v>
      </c>
      <c r="X30" s="59">
        <v>-2727709</v>
      </c>
      <c r="Y30" s="60">
        <v>-54.55</v>
      </c>
      <c r="Z30" s="61">
        <v>10000000</v>
      </c>
    </row>
    <row r="31" spans="1:26" ht="13.5">
      <c r="A31" s="57" t="s">
        <v>49</v>
      </c>
      <c r="B31" s="18">
        <v>9179223</v>
      </c>
      <c r="C31" s="18">
        <v>0</v>
      </c>
      <c r="D31" s="58">
        <v>4545000</v>
      </c>
      <c r="E31" s="59">
        <v>5743632</v>
      </c>
      <c r="F31" s="59">
        <v>0</v>
      </c>
      <c r="G31" s="59">
        <v>102997</v>
      </c>
      <c r="H31" s="59">
        <v>178696</v>
      </c>
      <c r="I31" s="59">
        <v>281693</v>
      </c>
      <c r="J31" s="59">
        <v>196989</v>
      </c>
      <c r="K31" s="59">
        <v>331215</v>
      </c>
      <c r="L31" s="59">
        <v>615182</v>
      </c>
      <c r="M31" s="59">
        <v>1143386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1425079</v>
      </c>
      <c r="W31" s="59">
        <v>2871816</v>
      </c>
      <c r="X31" s="59">
        <v>-1446737</v>
      </c>
      <c r="Y31" s="60">
        <v>-50.38</v>
      </c>
      <c r="Z31" s="61">
        <v>5743632</v>
      </c>
    </row>
    <row r="32" spans="1:26" ht="13.5">
      <c r="A32" s="69" t="s">
        <v>50</v>
      </c>
      <c r="B32" s="21">
        <f>SUM(B28:B31)</f>
        <v>40662306</v>
      </c>
      <c r="C32" s="21">
        <f>SUM(C28:C31)</f>
        <v>0</v>
      </c>
      <c r="D32" s="98">
        <f aca="true" t="shared" si="5" ref="D32:Z32">SUM(D28:D31)</f>
        <v>59862228</v>
      </c>
      <c r="E32" s="99">
        <f t="shared" si="5"/>
        <v>75525507</v>
      </c>
      <c r="F32" s="99">
        <f t="shared" si="5"/>
        <v>0</v>
      </c>
      <c r="G32" s="99">
        <f t="shared" si="5"/>
        <v>2464914</v>
      </c>
      <c r="H32" s="99">
        <f t="shared" si="5"/>
        <v>1476790</v>
      </c>
      <c r="I32" s="99">
        <f t="shared" si="5"/>
        <v>3941704</v>
      </c>
      <c r="J32" s="99">
        <f t="shared" si="5"/>
        <v>1737024</v>
      </c>
      <c r="K32" s="99">
        <f t="shared" si="5"/>
        <v>2782087</v>
      </c>
      <c r="L32" s="99">
        <f t="shared" si="5"/>
        <v>4150338</v>
      </c>
      <c r="M32" s="99">
        <f t="shared" si="5"/>
        <v>8669449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12611153</v>
      </c>
      <c r="W32" s="99">
        <f t="shared" si="5"/>
        <v>37762754</v>
      </c>
      <c r="X32" s="99">
        <f t="shared" si="5"/>
        <v>-25151601</v>
      </c>
      <c r="Y32" s="100">
        <f>+IF(W32&lt;&gt;0,(X32/W32)*100,0)</f>
        <v>-66.60425508160766</v>
      </c>
      <c r="Z32" s="101">
        <f t="shared" si="5"/>
        <v>75525507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78127707</v>
      </c>
      <c r="C35" s="18">
        <v>0</v>
      </c>
      <c r="D35" s="58">
        <v>57451837</v>
      </c>
      <c r="E35" s="59">
        <v>58917761</v>
      </c>
      <c r="F35" s="59">
        <v>129619430</v>
      </c>
      <c r="G35" s="59">
        <v>128502235</v>
      </c>
      <c r="H35" s="59">
        <v>120270104</v>
      </c>
      <c r="I35" s="59">
        <v>120270104</v>
      </c>
      <c r="J35" s="59">
        <v>93311766</v>
      </c>
      <c r="K35" s="59">
        <v>102707643</v>
      </c>
      <c r="L35" s="59">
        <v>109320997</v>
      </c>
      <c r="M35" s="59">
        <v>109320997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109320997</v>
      </c>
      <c r="W35" s="59">
        <v>29458881</v>
      </c>
      <c r="X35" s="59">
        <v>79862116</v>
      </c>
      <c r="Y35" s="60">
        <v>271.1</v>
      </c>
      <c r="Z35" s="61">
        <v>58917761</v>
      </c>
    </row>
    <row r="36" spans="1:26" ht="13.5">
      <c r="A36" s="57" t="s">
        <v>53</v>
      </c>
      <c r="B36" s="18">
        <v>642087873</v>
      </c>
      <c r="C36" s="18">
        <v>0</v>
      </c>
      <c r="D36" s="58">
        <v>706767283</v>
      </c>
      <c r="E36" s="59">
        <v>702590416</v>
      </c>
      <c r="F36" s="59">
        <v>655344296</v>
      </c>
      <c r="G36" s="59">
        <v>643508815</v>
      </c>
      <c r="H36" s="59">
        <v>645087589</v>
      </c>
      <c r="I36" s="59">
        <v>645087589</v>
      </c>
      <c r="J36" s="59">
        <v>646915197</v>
      </c>
      <c r="K36" s="59">
        <v>651471742</v>
      </c>
      <c r="L36" s="59">
        <v>655744806</v>
      </c>
      <c r="M36" s="59">
        <v>655744806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655744806</v>
      </c>
      <c r="W36" s="59">
        <v>351295208</v>
      </c>
      <c r="X36" s="59">
        <v>304449598</v>
      </c>
      <c r="Y36" s="60">
        <v>86.66</v>
      </c>
      <c r="Z36" s="61">
        <v>702590416</v>
      </c>
    </row>
    <row r="37" spans="1:26" ht="13.5">
      <c r="A37" s="57" t="s">
        <v>54</v>
      </c>
      <c r="B37" s="18">
        <v>80504354</v>
      </c>
      <c r="C37" s="18">
        <v>0</v>
      </c>
      <c r="D37" s="58">
        <v>34166860</v>
      </c>
      <c r="E37" s="59">
        <v>50748606</v>
      </c>
      <c r="F37" s="59">
        <v>129105144</v>
      </c>
      <c r="G37" s="59">
        <v>109269513</v>
      </c>
      <c r="H37" s="59">
        <v>105296160</v>
      </c>
      <c r="I37" s="59">
        <v>105296160</v>
      </c>
      <c r="J37" s="59">
        <v>81826710</v>
      </c>
      <c r="K37" s="59">
        <v>99024510</v>
      </c>
      <c r="L37" s="59">
        <v>94177351</v>
      </c>
      <c r="M37" s="59">
        <v>94177351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94177351</v>
      </c>
      <c r="W37" s="59">
        <v>25374303</v>
      </c>
      <c r="X37" s="59">
        <v>68803048</v>
      </c>
      <c r="Y37" s="60">
        <v>271.15</v>
      </c>
      <c r="Z37" s="61">
        <v>50748606</v>
      </c>
    </row>
    <row r="38" spans="1:26" ht="13.5">
      <c r="A38" s="57" t="s">
        <v>55</v>
      </c>
      <c r="B38" s="18">
        <v>113917152</v>
      </c>
      <c r="C38" s="18">
        <v>0</v>
      </c>
      <c r="D38" s="58">
        <v>122146267</v>
      </c>
      <c r="E38" s="59">
        <v>117672570</v>
      </c>
      <c r="F38" s="59">
        <v>110444916</v>
      </c>
      <c r="G38" s="59">
        <v>113692764</v>
      </c>
      <c r="H38" s="59">
        <v>113577309</v>
      </c>
      <c r="I38" s="59">
        <v>113577309</v>
      </c>
      <c r="J38" s="59">
        <v>113463047</v>
      </c>
      <c r="K38" s="59">
        <v>113348785</v>
      </c>
      <c r="L38" s="59">
        <v>113234524</v>
      </c>
      <c r="M38" s="59">
        <v>113234524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113234524</v>
      </c>
      <c r="W38" s="59">
        <v>58836285</v>
      </c>
      <c r="X38" s="59">
        <v>54398239</v>
      </c>
      <c r="Y38" s="60">
        <v>92.46</v>
      </c>
      <c r="Z38" s="61">
        <v>117672570</v>
      </c>
    </row>
    <row r="39" spans="1:26" ht="13.5">
      <c r="A39" s="57" t="s">
        <v>56</v>
      </c>
      <c r="B39" s="18">
        <v>525794074</v>
      </c>
      <c r="C39" s="18">
        <v>0</v>
      </c>
      <c r="D39" s="58">
        <v>607905993</v>
      </c>
      <c r="E39" s="59">
        <v>593087001</v>
      </c>
      <c r="F39" s="59">
        <v>545413666</v>
      </c>
      <c r="G39" s="59">
        <v>549048776</v>
      </c>
      <c r="H39" s="59">
        <v>546484224</v>
      </c>
      <c r="I39" s="59">
        <v>546484224</v>
      </c>
      <c r="J39" s="59">
        <v>544937209</v>
      </c>
      <c r="K39" s="59">
        <v>541806090</v>
      </c>
      <c r="L39" s="59">
        <v>557653928</v>
      </c>
      <c r="M39" s="59">
        <v>557653928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557653928</v>
      </c>
      <c r="W39" s="59">
        <v>296543501</v>
      </c>
      <c r="X39" s="59">
        <v>261110427</v>
      </c>
      <c r="Y39" s="60">
        <v>88.05</v>
      </c>
      <c r="Z39" s="61">
        <v>593087001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83391614</v>
      </c>
      <c r="C42" s="18">
        <v>0</v>
      </c>
      <c r="D42" s="58">
        <v>57295591</v>
      </c>
      <c r="E42" s="59">
        <v>38836721</v>
      </c>
      <c r="F42" s="59">
        <v>19838056</v>
      </c>
      <c r="G42" s="59">
        <v>-10392810</v>
      </c>
      <c r="H42" s="59">
        <v>-1342961</v>
      </c>
      <c r="I42" s="59">
        <v>8102285</v>
      </c>
      <c r="J42" s="59">
        <v>3220792</v>
      </c>
      <c r="K42" s="59">
        <v>4096676</v>
      </c>
      <c r="L42" s="59">
        <v>8123995</v>
      </c>
      <c r="M42" s="59">
        <v>15441463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23543748</v>
      </c>
      <c r="W42" s="59">
        <v>27111788</v>
      </c>
      <c r="X42" s="59">
        <v>-3568040</v>
      </c>
      <c r="Y42" s="60">
        <v>-13.16</v>
      </c>
      <c r="Z42" s="61">
        <v>38836721</v>
      </c>
    </row>
    <row r="43" spans="1:26" ht="13.5">
      <c r="A43" s="57" t="s">
        <v>59</v>
      </c>
      <c r="B43" s="18">
        <v>-39499638</v>
      </c>
      <c r="C43" s="18">
        <v>0</v>
      </c>
      <c r="D43" s="58">
        <v>-49309228</v>
      </c>
      <c r="E43" s="59">
        <v>-64972506</v>
      </c>
      <c r="F43" s="59">
        <v>5826</v>
      </c>
      <c r="G43" s="59">
        <v>-2420567</v>
      </c>
      <c r="H43" s="59">
        <v>-1425738</v>
      </c>
      <c r="I43" s="59">
        <v>-3840479</v>
      </c>
      <c r="J43" s="59">
        <v>-1736137</v>
      </c>
      <c r="K43" s="59">
        <v>-2736718</v>
      </c>
      <c r="L43" s="59">
        <v>-4141426</v>
      </c>
      <c r="M43" s="59">
        <v>-8614281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-12454760</v>
      </c>
      <c r="W43" s="59">
        <v>-23537906</v>
      </c>
      <c r="X43" s="59">
        <v>11083146</v>
      </c>
      <c r="Y43" s="60">
        <v>-47.09</v>
      </c>
      <c r="Z43" s="61">
        <v>-64972506</v>
      </c>
    </row>
    <row r="44" spans="1:26" ht="13.5">
      <c r="A44" s="57" t="s">
        <v>60</v>
      </c>
      <c r="B44" s="18">
        <v>-1555415</v>
      </c>
      <c r="C44" s="18">
        <v>0</v>
      </c>
      <c r="D44" s="58">
        <v>196451</v>
      </c>
      <c r="E44" s="59">
        <v>3268011</v>
      </c>
      <c r="F44" s="59">
        <v>0</v>
      </c>
      <c r="G44" s="59">
        <v>0</v>
      </c>
      <c r="H44" s="59">
        <v>-2357838</v>
      </c>
      <c r="I44" s="59">
        <v>-2357838</v>
      </c>
      <c r="J44" s="59">
        <v>0</v>
      </c>
      <c r="K44" s="59">
        <v>0</v>
      </c>
      <c r="L44" s="59">
        <v>-2090183</v>
      </c>
      <c r="M44" s="59">
        <v>-2090183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-4448021</v>
      </c>
      <c r="W44" s="59">
        <v>-3526215</v>
      </c>
      <c r="X44" s="59">
        <v>-921806</v>
      </c>
      <c r="Y44" s="60">
        <v>26.14</v>
      </c>
      <c r="Z44" s="61">
        <v>3268011</v>
      </c>
    </row>
    <row r="45" spans="1:26" ht="13.5">
      <c r="A45" s="69" t="s">
        <v>61</v>
      </c>
      <c r="B45" s="21">
        <v>46452616</v>
      </c>
      <c r="C45" s="21">
        <v>0</v>
      </c>
      <c r="D45" s="98">
        <v>27868751</v>
      </c>
      <c r="E45" s="99">
        <v>23584842</v>
      </c>
      <c r="F45" s="99">
        <v>66296498</v>
      </c>
      <c r="G45" s="99">
        <v>53483121</v>
      </c>
      <c r="H45" s="99">
        <v>48356584</v>
      </c>
      <c r="I45" s="99">
        <v>48356584</v>
      </c>
      <c r="J45" s="99">
        <v>49841239</v>
      </c>
      <c r="K45" s="99">
        <v>51201197</v>
      </c>
      <c r="L45" s="99">
        <v>53093583</v>
      </c>
      <c r="M45" s="99">
        <v>53093583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53093583</v>
      </c>
      <c r="W45" s="99">
        <v>46500283</v>
      </c>
      <c r="X45" s="99">
        <v>6593300</v>
      </c>
      <c r="Y45" s="100">
        <v>14.18</v>
      </c>
      <c r="Z45" s="101">
        <v>23584842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9198961</v>
      </c>
      <c r="C49" s="51">
        <v>0</v>
      </c>
      <c r="D49" s="128">
        <v>9278880</v>
      </c>
      <c r="E49" s="53">
        <v>6726084</v>
      </c>
      <c r="F49" s="53">
        <v>0</v>
      </c>
      <c r="G49" s="53">
        <v>0</v>
      </c>
      <c r="H49" s="53">
        <v>0</v>
      </c>
      <c r="I49" s="53">
        <v>4993260</v>
      </c>
      <c r="J49" s="53">
        <v>0</v>
      </c>
      <c r="K49" s="53">
        <v>0</v>
      </c>
      <c r="L49" s="53">
        <v>0</v>
      </c>
      <c r="M49" s="53">
        <v>4186702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4703738</v>
      </c>
      <c r="W49" s="53">
        <v>12010671</v>
      </c>
      <c r="X49" s="53">
        <v>38408295</v>
      </c>
      <c r="Y49" s="53">
        <v>89506591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1117787</v>
      </c>
      <c r="C51" s="51">
        <v>0</v>
      </c>
      <c r="D51" s="128">
        <v>12574</v>
      </c>
      <c r="E51" s="53">
        <v>20520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11714</v>
      </c>
      <c r="X51" s="53">
        <v>0</v>
      </c>
      <c r="Y51" s="53">
        <v>1162595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97.74729137088715</v>
      </c>
      <c r="C58" s="5">
        <f>IF(C67=0,0,+(C76/C67)*100)</f>
        <v>0</v>
      </c>
      <c r="D58" s="6">
        <f aca="true" t="shared" si="6" ref="D58:Z58">IF(D67=0,0,+(D76/D67)*100)</f>
        <v>93.53449499673523</v>
      </c>
      <c r="E58" s="7">
        <f t="shared" si="6"/>
        <v>85.2664658387242</v>
      </c>
      <c r="F58" s="7">
        <f t="shared" si="6"/>
        <v>60.414916951878716</v>
      </c>
      <c r="G58" s="7">
        <f t="shared" si="6"/>
        <v>77.58221893547154</v>
      </c>
      <c r="H58" s="7">
        <f t="shared" si="6"/>
        <v>108.17054808274303</v>
      </c>
      <c r="I58" s="7">
        <f t="shared" si="6"/>
        <v>79.15159065087187</v>
      </c>
      <c r="J58" s="7">
        <f t="shared" si="6"/>
        <v>110.08819769259969</v>
      </c>
      <c r="K58" s="7">
        <f t="shared" si="6"/>
        <v>105.95143337161626</v>
      </c>
      <c r="L58" s="7">
        <f t="shared" si="6"/>
        <v>74.6015985405367</v>
      </c>
      <c r="M58" s="7">
        <f t="shared" si="6"/>
        <v>97.6721221711735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88.03125569066054</v>
      </c>
      <c r="W58" s="7">
        <f t="shared" si="6"/>
        <v>104.67578924000038</v>
      </c>
      <c r="X58" s="7">
        <f t="shared" si="6"/>
        <v>0</v>
      </c>
      <c r="Y58" s="7">
        <f t="shared" si="6"/>
        <v>0</v>
      </c>
      <c r="Z58" s="8">
        <f t="shared" si="6"/>
        <v>85.2664658387242</v>
      </c>
    </row>
    <row r="59" spans="1:26" ht="13.5">
      <c r="A59" s="36" t="s">
        <v>31</v>
      </c>
      <c r="B59" s="9">
        <f aca="true" t="shared" si="7" ref="B59:Z66">IF(B68=0,0,+(B77/B68)*100)</f>
        <v>96.70105596419285</v>
      </c>
      <c r="C59" s="9">
        <f t="shared" si="7"/>
        <v>0</v>
      </c>
      <c r="D59" s="2">
        <f t="shared" si="7"/>
        <v>93.43694343910994</v>
      </c>
      <c r="E59" s="10">
        <f t="shared" si="7"/>
        <v>93.7615651032263</v>
      </c>
      <c r="F59" s="10">
        <f t="shared" si="7"/>
        <v>30.093027767459052</v>
      </c>
      <c r="G59" s="10">
        <f t="shared" si="7"/>
        <v>96.6347606433117</v>
      </c>
      <c r="H59" s="10">
        <f t="shared" si="7"/>
        <v>219.39388836606852</v>
      </c>
      <c r="I59" s="10">
        <f t="shared" si="7"/>
        <v>71.92240163570158</v>
      </c>
      <c r="J59" s="10">
        <f t="shared" si="7"/>
        <v>247.0913448172133</v>
      </c>
      <c r="K59" s="10">
        <f t="shared" si="7"/>
        <v>187.27334700661783</v>
      </c>
      <c r="L59" s="10">
        <f t="shared" si="7"/>
        <v>83.5140137904983</v>
      </c>
      <c r="M59" s="10">
        <f t="shared" si="7"/>
        <v>172.67426639150673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105.8039977788396</v>
      </c>
      <c r="W59" s="10">
        <f t="shared" si="7"/>
        <v>108.27060032429259</v>
      </c>
      <c r="X59" s="10">
        <f t="shared" si="7"/>
        <v>0</v>
      </c>
      <c r="Y59" s="10">
        <f t="shared" si="7"/>
        <v>0</v>
      </c>
      <c r="Z59" s="11">
        <f t="shared" si="7"/>
        <v>93.7615651032263</v>
      </c>
    </row>
    <row r="60" spans="1:26" ht="13.5">
      <c r="A60" s="37" t="s">
        <v>32</v>
      </c>
      <c r="B60" s="12">
        <f t="shared" si="7"/>
        <v>98.12360384337188</v>
      </c>
      <c r="C60" s="12">
        <f t="shared" si="7"/>
        <v>0</v>
      </c>
      <c r="D60" s="3">
        <f t="shared" si="7"/>
        <v>93.4369508673583</v>
      </c>
      <c r="E60" s="13">
        <f t="shared" si="7"/>
        <v>83.79955058760395</v>
      </c>
      <c r="F60" s="13">
        <f t="shared" si="7"/>
        <v>84.86719427338078</v>
      </c>
      <c r="G60" s="13">
        <f t="shared" si="7"/>
        <v>76.0587443227206</v>
      </c>
      <c r="H60" s="13">
        <f t="shared" si="7"/>
        <v>86.4274005954666</v>
      </c>
      <c r="I60" s="13">
        <f t="shared" si="7"/>
        <v>82.43905072836935</v>
      </c>
      <c r="J60" s="13">
        <f t="shared" si="7"/>
        <v>85.27653729326718</v>
      </c>
      <c r="K60" s="13">
        <f t="shared" si="7"/>
        <v>91.3635263221603</v>
      </c>
      <c r="L60" s="13">
        <f t="shared" si="7"/>
        <v>74.67237053322091</v>
      </c>
      <c r="M60" s="13">
        <f t="shared" si="7"/>
        <v>84.180028659585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83.34601556865755</v>
      </c>
      <c r="W60" s="13">
        <f t="shared" si="7"/>
        <v>102.92406734162425</v>
      </c>
      <c r="X60" s="13">
        <f t="shared" si="7"/>
        <v>0</v>
      </c>
      <c r="Y60" s="13">
        <f t="shared" si="7"/>
        <v>0</v>
      </c>
      <c r="Z60" s="14">
        <f t="shared" si="7"/>
        <v>83.79955058760395</v>
      </c>
    </row>
    <row r="61" spans="1:26" ht="13.5">
      <c r="A61" s="38" t="s">
        <v>113</v>
      </c>
      <c r="B61" s="12">
        <f t="shared" si="7"/>
        <v>98.41375035089641</v>
      </c>
      <c r="C61" s="12">
        <f t="shared" si="7"/>
        <v>0</v>
      </c>
      <c r="D61" s="3">
        <f t="shared" si="7"/>
        <v>93.43695066556525</v>
      </c>
      <c r="E61" s="13">
        <f t="shared" si="7"/>
        <v>84.49718480804866</v>
      </c>
      <c r="F61" s="13">
        <f t="shared" si="7"/>
        <v>92.1705589729255</v>
      </c>
      <c r="G61" s="13">
        <f t="shared" si="7"/>
        <v>88.43866350341114</v>
      </c>
      <c r="H61" s="13">
        <f t="shared" si="7"/>
        <v>99.53946148111326</v>
      </c>
      <c r="I61" s="13">
        <f t="shared" si="7"/>
        <v>93.44747041417976</v>
      </c>
      <c r="J61" s="13">
        <f t="shared" si="7"/>
        <v>103.09951727603529</v>
      </c>
      <c r="K61" s="13">
        <f t="shared" si="7"/>
        <v>121.4450983668695</v>
      </c>
      <c r="L61" s="13">
        <f t="shared" si="7"/>
        <v>101.68541995797852</v>
      </c>
      <c r="M61" s="13">
        <f t="shared" si="7"/>
        <v>109.19130142743492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101.33659644675497</v>
      </c>
      <c r="W61" s="13">
        <f t="shared" si="7"/>
        <v>95.93047823734618</v>
      </c>
      <c r="X61" s="13">
        <f t="shared" si="7"/>
        <v>0</v>
      </c>
      <c r="Y61" s="13">
        <f t="shared" si="7"/>
        <v>0</v>
      </c>
      <c r="Z61" s="14">
        <f t="shared" si="7"/>
        <v>84.49718480804866</v>
      </c>
    </row>
    <row r="62" spans="1:26" ht="13.5">
      <c r="A62" s="38" t="s">
        <v>114</v>
      </c>
      <c r="B62" s="12">
        <f t="shared" si="7"/>
        <v>97.40148614890593</v>
      </c>
      <c r="C62" s="12">
        <f t="shared" si="7"/>
        <v>0</v>
      </c>
      <c r="D62" s="3">
        <f t="shared" si="7"/>
        <v>93.43692549311851</v>
      </c>
      <c r="E62" s="13">
        <f t="shared" si="7"/>
        <v>69.9806333565487</v>
      </c>
      <c r="F62" s="13">
        <f t="shared" si="7"/>
        <v>38.458135230411656</v>
      </c>
      <c r="G62" s="13">
        <f t="shared" si="7"/>
        <v>22.88874368495705</v>
      </c>
      <c r="H62" s="13">
        <f t="shared" si="7"/>
        <v>42.844815929566956</v>
      </c>
      <c r="I62" s="13">
        <f t="shared" si="7"/>
        <v>34.51971127409527</v>
      </c>
      <c r="J62" s="13">
        <f t="shared" si="7"/>
        <v>30.689413301803096</v>
      </c>
      <c r="K62" s="13">
        <f t="shared" si="7"/>
        <v>25.08627089672832</v>
      </c>
      <c r="L62" s="13">
        <f t="shared" si="7"/>
        <v>22.09042580185685</v>
      </c>
      <c r="M62" s="13">
        <f t="shared" si="7"/>
        <v>25.798275911167522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29.154341071492095</v>
      </c>
      <c r="W62" s="13">
        <f t="shared" si="7"/>
        <v>168.22590616604188</v>
      </c>
      <c r="X62" s="13">
        <f t="shared" si="7"/>
        <v>0</v>
      </c>
      <c r="Y62" s="13">
        <f t="shared" si="7"/>
        <v>0</v>
      </c>
      <c r="Z62" s="14">
        <f t="shared" si="7"/>
        <v>69.9806333565487</v>
      </c>
    </row>
    <row r="63" spans="1:26" ht="13.5">
      <c r="A63" s="38" t="s">
        <v>115</v>
      </c>
      <c r="B63" s="12">
        <f t="shared" si="7"/>
        <v>97.40147899909694</v>
      </c>
      <c r="C63" s="12">
        <f t="shared" si="7"/>
        <v>0</v>
      </c>
      <c r="D63" s="3">
        <f t="shared" si="7"/>
        <v>93.43695983151942</v>
      </c>
      <c r="E63" s="13">
        <f t="shared" si="7"/>
        <v>90.8415002415633</v>
      </c>
      <c r="F63" s="13">
        <f t="shared" si="7"/>
        <v>72.76687648936911</v>
      </c>
      <c r="G63" s="13">
        <f t="shared" si="7"/>
        <v>107.47882423195097</v>
      </c>
      <c r="H63" s="13">
        <f t="shared" si="7"/>
        <v>74.2863505831331</v>
      </c>
      <c r="I63" s="13">
        <f t="shared" si="7"/>
        <v>81.3006943731353</v>
      </c>
      <c r="J63" s="13">
        <f t="shared" si="7"/>
        <v>81.28483346599424</v>
      </c>
      <c r="K63" s="13">
        <f t="shared" si="7"/>
        <v>67.32508063895274</v>
      </c>
      <c r="L63" s="13">
        <f t="shared" si="7"/>
        <v>61.19037893321423</v>
      </c>
      <c r="M63" s="13">
        <f t="shared" si="7"/>
        <v>69.90607706918382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75.67901991131116</v>
      </c>
      <c r="W63" s="13">
        <f t="shared" si="7"/>
        <v>98.4153373305131</v>
      </c>
      <c r="X63" s="13">
        <f t="shared" si="7"/>
        <v>0</v>
      </c>
      <c r="Y63" s="13">
        <f t="shared" si="7"/>
        <v>0</v>
      </c>
      <c r="Z63" s="14">
        <f t="shared" si="7"/>
        <v>90.8415002415633</v>
      </c>
    </row>
    <row r="64" spans="1:26" ht="13.5">
      <c r="A64" s="38" t="s">
        <v>116</v>
      </c>
      <c r="B64" s="12">
        <f t="shared" si="7"/>
        <v>97.40148517157539</v>
      </c>
      <c r="C64" s="12">
        <f t="shared" si="7"/>
        <v>0</v>
      </c>
      <c r="D64" s="3">
        <f t="shared" si="7"/>
        <v>93.4369675107395</v>
      </c>
      <c r="E64" s="13">
        <f t="shared" si="7"/>
        <v>90.77604892176797</v>
      </c>
      <c r="F64" s="13">
        <f t="shared" si="7"/>
        <v>155.25593337880204</v>
      </c>
      <c r="G64" s="13">
        <f t="shared" si="7"/>
        <v>60.282155529316285</v>
      </c>
      <c r="H64" s="13">
        <f t="shared" si="7"/>
        <v>71.3643081888079</v>
      </c>
      <c r="I64" s="13">
        <f t="shared" si="7"/>
        <v>84.88458866982592</v>
      </c>
      <c r="J64" s="13">
        <f t="shared" si="7"/>
        <v>84.95600143572186</v>
      </c>
      <c r="K64" s="13">
        <f t="shared" si="7"/>
        <v>70.89469447447664</v>
      </c>
      <c r="L64" s="13">
        <f t="shared" si="7"/>
        <v>67.57710131944275</v>
      </c>
      <c r="M64" s="13">
        <f t="shared" si="7"/>
        <v>74.46464571220834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79.81613814836788</v>
      </c>
      <c r="W64" s="13">
        <f t="shared" si="7"/>
        <v>98.8352782267886</v>
      </c>
      <c r="X64" s="13">
        <f t="shared" si="7"/>
        <v>0</v>
      </c>
      <c r="Y64" s="13">
        <f t="shared" si="7"/>
        <v>0</v>
      </c>
      <c r="Z64" s="14">
        <f t="shared" si="7"/>
        <v>90.77604892176797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95.6325729929904</v>
      </c>
      <c r="C66" s="15">
        <f t="shared" si="7"/>
        <v>0</v>
      </c>
      <c r="D66" s="4">
        <f t="shared" si="7"/>
        <v>100</v>
      </c>
      <c r="E66" s="16">
        <f t="shared" si="7"/>
        <v>52.7826833684918</v>
      </c>
      <c r="F66" s="16">
        <f t="shared" si="7"/>
        <v>100</v>
      </c>
      <c r="G66" s="16">
        <f t="shared" si="7"/>
        <v>9.810224943541323</v>
      </c>
      <c r="H66" s="16">
        <f t="shared" si="7"/>
        <v>100</v>
      </c>
      <c r="I66" s="16">
        <f t="shared" si="7"/>
        <v>68.35510807036758</v>
      </c>
      <c r="J66" s="16">
        <f t="shared" si="7"/>
        <v>100</v>
      </c>
      <c r="K66" s="16">
        <f t="shared" si="7"/>
        <v>100</v>
      </c>
      <c r="L66" s="16">
        <f t="shared" si="7"/>
        <v>15.285074636795684</v>
      </c>
      <c r="M66" s="16">
        <f t="shared" si="7"/>
        <v>71.06634319037207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69.71536821624416</v>
      </c>
      <c r="W66" s="16">
        <f t="shared" si="7"/>
        <v>141.73930092209662</v>
      </c>
      <c r="X66" s="16">
        <f t="shared" si="7"/>
        <v>0</v>
      </c>
      <c r="Y66" s="16">
        <f t="shared" si="7"/>
        <v>0</v>
      </c>
      <c r="Z66" s="17">
        <f t="shared" si="7"/>
        <v>52.7826833684918</v>
      </c>
    </row>
    <row r="67" spans="1:26" ht="13.5" hidden="1">
      <c r="A67" s="40" t="s">
        <v>119</v>
      </c>
      <c r="B67" s="23">
        <v>187842624</v>
      </c>
      <c r="C67" s="23"/>
      <c r="D67" s="24">
        <v>221044868</v>
      </c>
      <c r="E67" s="25">
        <v>229274868</v>
      </c>
      <c r="F67" s="25">
        <v>25629177</v>
      </c>
      <c r="G67" s="25">
        <v>17319368</v>
      </c>
      <c r="H67" s="25">
        <v>17484641</v>
      </c>
      <c r="I67" s="25">
        <v>60433186</v>
      </c>
      <c r="J67" s="25">
        <v>19135648</v>
      </c>
      <c r="K67" s="25">
        <v>19301031</v>
      </c>
      <c r="L67" s="25">
        <v>17224962</v>
      </c>
      <c r="M67" s="25">
        <v>55661641</v>
      </c>
      <c r="N67" s="25"/>
      <c r="O67" s="25"/>
      <c r="P67" s="25"/>
      <c r="Q67" s="25"/>
      <c r="R67" s="25"/>
      <c r="S67" s="25"/>
      <c r="T67" s="25"/>
      <c r="U67" s="25"/>
      <c r="V67" s="25">
        <v>116094827</v>
      </c>
      <c r="W67" s="25">
        <v>111711900</v>
      </c>
      <c r="X67" s="25"/>
      <c r="Y67" s="24"/>
      <c r="Z67" s="26">
        <v>229274868</v>
      </c>
    </row>
    <row r="68" spans="1:26" ht="13.5" hidden="1">
      <c r="A68" s="36" t="s">
        <v>31</v>
      </c>
      <c r="B68" s="18">
        <v>44726706</v>
      </c>
      <c r="C68" s="18"/>
      <c r="D68" s="19">
        <v>47103449</v>
      </c>
      <c r="E68" s="20">
        <v>47103449</v>
      </c>
      <c r="F68" s="20">
        <v>11556657</v>
      </c>
      <c r="G68" s="20">
        <v>2763637</v>
      </c>
      <c r="H68" s="20">
        <v>2814861</v>
      </c>
      <c r="I68" s="20">
        <v>17135155</v>
      </c>
      <c r="J68" s="20">
        <v>2895479</v>
      </c>
      <c r="K68" s="20">
        <v>2895671</v>
      </c>
      <c r="L68" s="20">
        <v>2890831</v>
      </c>
      <c r="M68" s="20">
        <v>8681981</v>
      </c>
      <c r="N68" s="20"/>
      <c r="O68" s="20"/>
      <c r="P68" s="20"/>
      <c r="Q68" s="20"/>
      <c r="R68" s="20"/>
      <c r="S68" s="20"/>
      <c r="T68" s="20"/>
      <c r="U68" s="20"/>
      <c r="V68" s="20">
        <v>25817136</v>
      </c>
      <c r="W68" s="20">
        <v>24751722</v>
      </c>
      <c r="X68" s="20"/>
      <c r="Y68" s="19"/>
      <c r="Z68" s="22">
        <v>47103449</v>
      </c>
    </row>
    <row r="69" spans="1:26" ht="13.5" hidden="1">
      <c r="A69" s="37" t="s">
        <v>32</v>
      </c>
      <c r="B69" s="18">
        <v>140281091</v>
      </c>
      <c r="C69" s="18"/>
      <c r="D69" s="19">
        <v>170656059</v>
      </c>
      <c r="E69" s="20">
        <v>177886059</v>
      </c>
      <c r="F69" s="20">
        <v>13655247</v>
      </c>
      <c r="G69" s="20">
        <v>14095660</v>
      </c>
      <c r="H69" s="20">
        <v>14235895</v>
      </c>
      <c r="I69" s="20">
        <v>41986802</v>
      </c>
      <c r="J69" s="20">
        <v>15815281</v>
      </c>
      <c r="K69" s="20">
        <v>15960924</v>
      </c>
      <c r="L69" s="20">
        <v>13883214</v>
      </c>
      <c r="M69" s="20">
        <v>45659419</v>
      </c>
      <c r="N69" s="20"/>
      <c r="O69" s="20"/>
      <c r="P69" s="20"/>
      <c r="Q69" s="20"/>
      <c r="R69" s="20"/>
      <c r="S69" s="20"/>
      <c r="T69" s="20"/>
      <c r="U69" s="20"/>
      <c r="V69" s="20">
        <v>87646221</v>
      </c>
      <c r="W69" s="20">
        <v>85328028</v>
      </c>
      <c r="X69" s="20"/>
      <c r="Y69" s="19"/>
      <c r="Z69" s="22">
        <v>177886059</v>
      </c>
    </row>
    <row r="70" spans="1:26" ht="13.5" hidden="1">
      <c r="A70" s="38" t="s">
        <v>113</v>
      </c>
      <c r="B70" s="18">
        <v>100072268</v>
      </c>
      <c r="C70" s="18"/>
      <c r="D70" s="19">
        <v>123170642</v>
      </c>
      <c r="E70" s="20">
        <v>123170642</v>
      </c>
      <c r="F70" s="20">
        <v>8811357</v>
      </c>
      <c r="G70" s="20">
        <v>9307289</v>
      </c>
      <c r="H70" s="20">
        <v>9499314</v>
      </c>
      <c r="I70" s="20">
        <v>27617960</v>
      </c>
      <c r="J70" s="20">
        <v>10097282</v>
      </c>
      <c r="K70" s="20">
        <v>9814280</v>
      </c>
      <c r="L70" s="20">
        <v>7827426</v>
      </c>
      <c r="M70" s="20">
        <v>27738988</v>
      </c>
      <c r="N70" s="20"/>
      <c r="O70" s="20"/>
      <c r="P70" s="20"/>
      <c r="Q70" s="20"/>
      <c r="R70" s="20"/>
      <c r="S70" s="20"/>
      <c r="T70" s="20"/>
      <c r="U70" s="20"/>
      <c r="V70" s="20">
        <v>55356948</v>
      </c>
      <c r="W70" s="20">
        <v>61585320</v>
      </c>
      <c r="X70" s="20"/>
      <c r="Y70" s="19"/>
      <c r="Z70" s="22">
        <v>123170642</v>
      </c>
    </row>
    <row r="71" spans="1:26" ht="13.5" hidden="1">
      <c r="A71" s="38" t="s">
        <v>114</v>
      </c>
      <c r="B71" s="18">
        <v>11015989</v>
      </c>
      <c r="C71" s="18"/>
      <c r="D71" s="19">
        <v>15308237</v>
      </c>
      <c r="E71" s="20">
        <v>22538237</v>
      </c>
      <c r="F71" s="20">
        <v>2264816</v>
      </c>
      <c r="G71" s="20">
        <v>2196145</v>
      </c>
      <c r="H71" s="20">
        <v>1996790</v>
      </c>
      <c r="I71" s="20">
        <v>6457751</v>
      </c>
      <c r="J71" s="20">
        <v>3197777</v>
      </c>
      <c r="K71" s="20">
        <v>3599128</v>
      </c>
      <c r="L71" s="20">
        <v>3527157</v>
      </c>
      <c r="M71" s="20">
        <v>10324062</v>
      </c>
      <c r="N71" s="20"/>
      <c r="O71" s="20"/>
      <c r="P71" s="20"/>
      <c r="Q71" s="20"/>
      <c r="R71" s="20"/>
      <c r="S71" s="20"/>
      <c r="T71" s="20"/>
      <c r="U71" s="20"/>
      <c r="V71" s="20">
        <v>16781813</v>
      </c>
      <c r="W71" s="20">
        <v>7654116</v>
      </c>
      <c r="X71" s="20"/>
      <c r="Y71" s="19"/>
      <c r="Z71" s="22">
        <v>22538237</v>
      </c>
    </row>
    <row r="72" spans="1:26" ht="13.5" hidden="1">
      <c r="A72" s="38" t="s">
        <v>115</v>
      </c>
      <c r="B72" s="18">
        <v>14251530</v>
      </c>
      <c r="C72" s="18"/>
      <c r="D72" s="19">
        <v>15919223</v>
      </c>
      <c r="E72" s="20">
        <v>15919223</v>
      </c>
      <c r="F72" s="20">
        <v>1706679</v>
      </c>
      <c r="G72" s="20">
        <v>899259</v>
      </c>
      <c r="H72" s="20">
        <v>1279725</v>
      </c>
      <c r="I72" s="20">
        <v>3885663</v>
      </c>
      <c r="J72" s="20">
        <v>1252567</v>
      </c>
      <c r="K72" s="20">
        <v>1272958</v>
      </c>
      <c r="L72" s="20">
        <v>1258322</v>
      </c>
      <c r="M72" s="20">
        <v>3783847</v>
      </c>
      <c r="N72" s="20"/>
      <c r="O72" s="20"/>
      <c r="P72" s="20"/>
      <c r="Q72" s="20"/>
      <c r="R72" s="20"/>
      <c r="S72" s="20"/>
      <c r="T72" s="20"/>
      <c r="U72" s="20"/>
      <c r="V72" s="20">
        <v>7669510</v>
      </c>
      <c r="W72" s="20">
        <v>7959612</v>
      </c>
      <c r="X72" s="20"/>
      <c r="Y72" s="19"/>
      <c r="Z72" s="22">
        <v>15919223</v>
      </c>
    </row>
    <row r="73" spans="1:26" ht="13.5" hidden="1">
      <c r="A73" s="38" t="s">
        <v>116</v>
      </c>
      <c r="B73" s="18">
        <v>14941304</v>
      </c>
      <c r="C73" s="18"/>
      <c r="D73" s="19">
        <v>16257957</v>
      </c>
      <c r="E73" s="20">
        <v>16257957</v>
      </c>
      <c r="F73" s="20">
        <v>872395</v>
      </c>
      <c r="G73" s="20">
        <v>1692967</v>
      </c>
      <c r="H73" s="20">
        <v>1460066</v>
      </c>
      <c r="I73" s="20">
        <v>4025428</v>
      </c>
      <c r="J73" s="20">
        <v>1267655</v>
      </c>
      <c r="K73" s="20">
        <v>1274558</v>
      </c>
      <c r="L73" s="20">
        <v>1270309</v>
      </c>
      <c r="M73" s="20">
        <v>3812522</v>
      </c>
      <c r="N73" s="20"/>
      <c r="O73" s="20"/>
      <c r="P73" s="20"/>
      <c r="Q73" s="20"/>
      <c r="R73" s="20"/>
      <c r="S73" s="20"/>
      <c r="T73" s="20"/>
      <c r="U73" s="20"/>
      <c r="V73" s="20">
        <v>7837950</v>
      </c>
      <c r="W73" s="20">
        <v>8128980</v>
      </c>
      <c r="X73" s="20"/>
      <c r="Y73" s="19"/>
      <c r="Z73" s="22">
        <v>16257957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2834827</v>
      </c>
      <c r="C75" s="27"/>
      <c r="D75" s="28">
        <v>3285360</v>
      </c>
      <c r="E75" s="29">
        <v>4285360</v>
      </c>
      <c r="F75" s="29">
        <v>417273</v>
      </c>
      <c r="G75" s="29">
        <v>460071</v>
      </c>
      <c r="H75" s="29">
        <v>433885</v>
      </c>
      <c r="I75" s="29">
        <v>1311229</v>
      </c>
      <c r="J75" s="29">
        <v>424888</v>
      </c>
      <c r="K75" s="29">
        <v>444436</v>
      </c>
      <c r="L75" s="29">
        <v>450917</v>
      </c>
      <c r="M75" s="29">
        <v>1320241</v>
      </c>
      <c r="N75" s="29"/>
      <c r="O75" s="29"/>
      <c r="P75" s="29"/>
      <c r="Q75" s="29"/>
      <c r="R75" s="29"/>
      <c r="S75" s="29"/>
      <c r="T75" s="29"/>
      <c r="U75" s="29"/>
      <c r="V75" s="29">
        <v>2631470</v>
      </c>
      <c r="W75" s="29">
        <v>1632150</v>
      </c>
      <c r="X75" s="29"/>
      <c r="Y75" s="28"/>
      <c r="Z75" s="30">
        <v>4285360</v>
      </c>
    </row>
    <row r="76" spans="1:26" ht="13.5" hidden="1">
      <c r="A76" s="41" t="s">
        <v>120</v>
      </c>
      <c r="B76" s="31">
        <v>183611077</v>
      </c>
      <c r="C76" s="31"/>
      <c r="D76" s="32">
        <v>206753201</v>
      </c>
      <c r="E76" s="33">
        <v>195494577</v>
      </c>
      <c r="F76" s="33">
        <v>15483846</v>
      </c>
      <c r="G76" s="33">
        <v>13436750</v>
      </c>
      <c r="H76" s="33">
        <v>18913232</v>
      </c>
      <c r="I76" s="33">
        <v>47833828</v>
      </c>
      <c r="J76" s="33">
        <v>21066090</v>
      </c>
      <c r="K76" s="33">
        <v>20449719</v>
      </c>
      <c r="L76" s="33">
        <v>12850097</v>
      </c>
      <c r="M76" s="33">
        <v>54365906</v>
      </c>
      <c r="N76" s="33"/>
      <c r="O76" s="33"/>
      <c r="P76" s="33"/>
      <c r="Q76" s="33"/>
      <c r="R76" s="33"/>
      <c r="S76" s="33"/>
      <c r="T76" s="33"/>
      <c r="U76" s="33"/>
      <c r="V76" s="33">
        <v>102199734</v>
      </c>
      <c r="W76" s="33">
        <v>116935313</v>
      </c>
      <c r="X76" s="33"/>
      <c r="Y76" s="32"/>
      <c r="Z76" s="34">
        <v>195494577</v>
      </c>
    </row>
    <row r="77" spans="1:26" ht="13.5" hidden="1">
      <c r="A77" s="36" t="s">
        <v>31</v>
      </c>
      <c r="B77" s="18">
        <v>43251197</v>
      </c>
      <c r="C77" s="18"/>
      <c r="D77" s="19">
        <v>44012023</v>
      </c>
      <c r="E77" s="20">
        <v>44164931</v>
      </c>
      <c r="F77" s="20">
        <v>3477748</v>
      </c>
      <c r="G77" s="20">
        <v>2670634</v>
      </c>
      <c r="H77" s="20">
        <v>6175633</v>
      </c>
      <c r="I77" s="20">
        <v>12324015</v>
      </c>
      <c r="J77" s="20">
        <v>7154478</v>
      </c>
      <c r="K77" s="20">
        <v>5422820</v>
      </c>
      <c r="L77" s="20">
        <v>2414249</v>
      </c>
      <c r="M77" s="20">
        <v>14991547</v>
      </c>
      <c r="N77" s="20"/>
      <c r="O77" s="20"/>
      <c r="P77" s="20"/>
      <c r="Q77" s="20"/>
      <c r="R77" s="20"/>
      <c r="S77" s="20"/>
      <c r="T77" s="20"/>
      <c r="U77" s="20"/>
      <c r="V77" s="20">
        <v>27315562</v>
      </c>
      <c r="W77" s="20">
        <v>26798838</v>
      </c>
      <c r="X77" s="20"/>
      <c r="Y77" s="19"/>
      <c r="Z77" s="22">
        <v>44164931</v>
      </c>
    </row>
    <row r="78" spans="1:26" ht="13.5" hidden="1">
      <c r="A78" s="37" t="s">
        <v>32</v>
      </c>
      <c r="B78" s="18">
        <v>137648862</v>
      </c>
      <c r="C78" s="18"/>
      <c r="D78" s="19">
        <v>159455818</v>
      </c>
      <c r="E78" s="20">
        <v>149067718</v>
      </c>
      <c r="F78" s="20">
        <v>11588825</v>
      </c>
      <c r="G78" s="20">
        <v>10720982</v>
      </c>
      <c r="H78" s="20">
        <v>12303714</v>
      </c>
      <c r="I78" s="20">
        <v>34613521</v>
      </c>
      <c r="J78" s="20">
        <v>13486724</v>
      </c>
      <c r="K78" s="20">
        <v>14582463</v>
      </c>
      <c r="L78" s="20">
        <v>10366925</v>
      </c>
      <c r="M78" s="20">
        <v>38436112</v>
      </c>
      <c r="N78" s="20"/>
      <c r="O78" s="20"/>
      <c r="P78" s="20"/>
      <c r="Q78" s="20"/>
      <c r="R78" s="20"/>
      <c r="S78" s="20"/>
      <c r="T78" s="20"/>
      <c r="U78" s="20"/>
      <c r="V78" s="20">
        <v>73049633</v>
      </c>
      <c r="W78" s="20">
        <v>87823077</v>
      </c>
      <c r="X78" s="20"/>
      <c r="Y78" s="19"/>
      <c r="Z78" s="22">
        <v>149067718</v>
      </c>
    </row>
    <row r="79" spans="1:26" ht="13.5" hidden="1">
      <c r="A79" s="38" t="s">
        <v>113</v>
      </c>
      <c r="B79" s="18">
        <v>98484872</v>
      </c>
      <c r="C79" s="18"/>
      <c r="D79" s="19">
        <v>115086892</v>
      </c>
      <c r="E79" s="20">
        <v>104075725</v>
      </c>
      <c r="F79" s="20">
        <v>8121477</v>
      </c>
      <c r="G79" s="20">
        <v>8231242</v>
      </c>
      <c r="H79" s="20">
        <v>9455566</v>
      </c>
      <c r="I79" s="20">
        <v>25808285</v>
      </c>
      <c r="J79" s="20">
        <v>10410249</v>
      </c>
      <c r="K79" s="20">
        <v>11918962</v>
      </c>
      <c r="L79" s="20">
        <v>7959351</v>
      </c>
      <c r="M79" s="20">
        <v>30288562</v>
      </c>
      <c r="N79" s="20"/>
      <c r="O79" s="20"/>
      <c r="P79" s="20"/>
      <c r="Q79" s="20"/>
      <c r="R79" s="20"/>
      <c r="S79" s="20"/>
      <c r="T79" s="20"/>
      <c r="U79" s="20"/>
      <c r="V79" s="20">
        <v>56096847</v>
      </c>
      <c r="W79" s="20">
        <v>59079092</v>
      </c>
      <c r="X79" s="20"/>
      <c r="Y79" s="19"/>
      <c r="Z79" s="22">
        <v>104075725</v>
      </c>
    </row>
    <row r="80" spans="1:26" ht="13.5" hidden="1">
      <c r="A80" s="38" t="s">
        <v>114</v>
      </c>
      <c r="B80" s="18">
        <v>10729737</v>
      </c>
      <c r="C80" s="18"/>
      <c r="D80" s="19">
        <v>14303546</v>
      </c>
      <c r="E80" s="20">
        <v>15772401</v>
      </c>
      <c r="F80" s="20">
        <v>871006</v>
      </c>
      <c r="G80" s="20">
        <v>502670</v>
      </c>
      <c r="H80" s="20">
        <v>855521</v>
      </c>
      <c r="I80" s="20">
        <v>2229197</v>
      </c>
      <c r="J80" s="20">
        <v>981379</v>
      </c>
      <c r="K80" s="20">
        <v>902887</v>
      </c>
      <c r="L80" s="20">
        <v>779164</v>
      </c>
      <c r="M80" s="20">
        <v>2663430</v>
      </c>
      <c r="N80" s="20"/>
      <c r="O80" s="20"/>
      <c r="P80" s="20"/>
      <c r="Q80" s="20"/>
      <c r="R80" s="20"/>
      <c r="S80" s="20"/>
      <c r="T80" s="20"/>
      <c r="U80" s="20"/>
      <c r="V80" s="20">
        <v>4892627</v>
      </c>
      <c r="W80" s="20">
        <v>12876206</v>
      </c>
      <c r="X80" s="20"/>
      <c r="Y80" s="19"/>
      <c r="Z80" s="22">
        <v>15772401</v>
      </c>
    </row>
    <row r="81" spans="1:26" ht="13.5" hidden="1">
      <c r="A81" s="38" t="s">
        <v>115</v>
      </c>
      <c r="B81" s="18">
        <v>13881201</v>
      </c>
      <c r="C81" s="18"/>
      <c r="D81" s="19">
        <v>14874438</v>
      </c>
      <c r="E81" s="20">
        <v>14461261</v>
      </c>
      <c r="F81" s="20">
        <v>1241897</v>
      </c>
      <c r="G81" s="20">
        <v>966513</v>
      </c>
      <c r="H81" s="20">
        <v>950661</v>
      </c>
      <c r="I81" s="20">
        <v>3159071</v>
      </c>
      <c r="J81" s="20">
        <v>1018147</v>
      </c>
      <c r="K81" s="20">
        <v>857020</v>
      </c>
      <c r="L81" s="20">
        <v>769972</v>
      </c>
      <c r="M81" s="20">
        <v>2645139</v>
      </c>
      <c r="N81" s="20"/>
      <c r="O81" s="20"/>
      <c r="P81" s="20"/>
      <c r="Q81" s="20"/>
      <c r="R81" s="20"/>
      <c r="S81" s="20"/>
      <c r="T81" s="20"/>
      <c r="U81" s="20"/>
      <c r="V81" s="20">
        <v>5804210</v>
      </c>
      <c r="W81" s="20">
        <v>7833479</v>
      </c>
      <c r="X81" s="20"/>
      <c r="Y81" s="19"/>
      <c r="Z81" s="22">
        <v>14461261</v>
      </c>
    </row>
    <row r="82" spans="1:26" ht="13.5" hidden="1">
      <c r="A82" s="38" t="s">
        <v>116</v>
      </c>
      <c r="B82" s="18">
        <v>14553052</v>
      </c>
      <c r="C82" s="18"/>
      <c r="D82" s="19">
        <v>15190942</v>
      </c>
      <c r="E82" s="20">
        <v>14758331</v>
      </c>
      <c r="F82" s="20">
        <v>1354445</v>
      </c>
      <c r="G82" s="20">
        <v>1020557</v>
      </c>
      <c r="H82" s="20">
        <v>1041966</v>
      </c>
      <c r="I82" s="20">
        <v>3416968</v>
      </c>
      <c r="J82" s="20">
        <v>1076949</v>
      </c>
      <c r="K82" s="20">
        <v>903594</v>
      </c>
      <c r="L82" s="20">
        <v>858438</v>
      </c>
      <c r="M82" s="20">
        <v>2838981</v>
      </c>
      <c r="N82" s="20"/>
      <c r="O82" s="20"/>
      <c r="P82" s="20"/>
      <c r="Q82" s="20"/>
      <c r="R82" s="20"/>
      <c r="S82" s="20"/>
      <c r="T82" s="20"/>
      <c r="U82" s="20"/>
      <c r="V82" s="20">
        <v>6255949</v>
      </c>
      <c r="W82" s="20">
        <v>8034300</v>
      </c>
      <c r="X82" s="20"/>
      <c r="Y82" s="19"/>
      <c r="Z82" s="22">
        <v>14758331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2711018</v>
      </c>
      <c r="C84" s="27"/>
      <c r="D84" s="28">
        <v>3285360</v>
      </c>
      <c r="E84" s="29">
        <v>2261928</v>
      </c>
      <c r="F84" s="29">
        <v>417273</v>
      </c>
      <c r="G84" s="29">
        <v>45134</v>
      </c>
      <c r="H84" s="29">
        <v>433885</v>
      </c>
      <c r="I84" s="29">
        <v>896292</v>
      </c>
      <c r="J84" s="29">
        <v>424888</v>
      </c>
      <c r="K84" s="29">
        <v>444436</v>
      </c>
      <c r="L84" s="29">
        <v>68923</v>
      </c>
      <c r="M84" s="29">
        <v>938247</v>
      </c>
      <c r="N84" s="29"/>
      <c r="O84" s="29"/>
      <c r="P84" s="29"/>
      <c r="Q84" s="29"/>
      <c r="R84" s="29"/>
      <c r="S84" s="29"/>
      <c r="T84" s="29"/>
      <c r="U84" s="29"/>
      <c r="V84" s="29">
        <v>1834539</v>
      </c>
      <c r="W84" s="29">
        <v>2313398</v>
      </c>
      <c r="X84" s="29"/>
      <c r="Y84" s="28"/>
      <c r="Z84" s="30">
        <v>2261928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93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33875647</v>
      </c>
      <c r="C5" s="18">
        <v>0</v>
      </c>
      <c r="D5" s="58">
        <v>37156436</v>
      </c>
      <c r="E5" s="59">
        <v>37156436</v>
      </c>
      <c r="F5" s="59">
        <v>36781830</v>
      </c>
      <c r="G5" s="59">
        <v>-412274</v>
      </c>
      <c r="H5" s="59">
        <v>75366</v>
      </c>
      <c r="I5" s="59">
        <v>36444922</v>
      </c>
      <c r="J5" s="59">
        <v>86014</v>
      </c>
      <c r="K5" s="59">
        <v>92184</v>
      </c>
      <c r="L5" s="59">
        <v>89350</v>
      </c>
      <c r="M5" s="59">
        <v>267548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36712470</v>
      </c>
      <c r="W5" s="59">
        <v>18578220</v>
      </c>
      <c r="X5" s="59">
        <v>18134250</v>
      </c>
      <c r="Y5" s="60">
        <v>97.61</v>
      </c>
      <c r="Z5" s="61">
        <v>37156436</v>
      </c>
    </row>
    <row r="6" spans="1:26" ht="13.5">
      <c r="A6" s="57" t="s">
        <v>32</v>
      </c>
      <c r="B6" s="18">
        <v>116995957</v>
      </c>
      <c r="C6" s="18">
        <v>0</v>
      </c>
      <c r="D6" s="58">
        <v>122164870</v>
      </c>
      <c r="E6" s="59">
        <v>122164870</v>
      </c>
      <c r="F6" s="59">
        <v>10669170</v>
      </c>
      <c r="G6" s="59">
        <v>8632403</v>
      </c>
      <c r="H6" s="59">
        <v>11180564</v>
      </c>
      <c r="I6" s="59">
        <v>30482137</v>
      </c>
      <c r="J6" s="59">
        <v>9269978</v>
      </c>
      <c r="K6" s="59">
        <v>5393452</v>
      </c>
      <c r="L6" s="59">
        <v>9295649</v>
      </c>
      <c r="M6" s="59">
        <v>23959079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54441216</v>
      </c>
      <c r="W6" s="59">
        <v>61082436</v>
      </c>
      <c r="X6" s="59">
        <v>-6641220</v>
      </c>
      <c r="Y6" s="60">
        <v>-10.87</v>
      </c>
      <c r="Z6" s="61">
        <v>122164870</v>
      </c>
    </row>
    <row r="7" spans="1:26" ht="13.5">
      <c r="A7" s="57" t="s">
        <v>33</v>
      </c>
      <c r="B7" s="18">
        <v>760817</v>
      </c>
      <c r="C7" s="18">
        <v>0</v>
      </c>
      <c r="D7" s="58">
        <v>1260000</v>
      </c>
      <c r="E7" s="59">
        <v>1260000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5690</v>
      </c>
      <c r="M7" s="59">
        <v>5690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5690</v>
      </c>
      <c r="W7" s="59">
        <v>630000</v>
      </c>
      <c r="X7" s="59">
        <v>-624310</v>
      </c>
      <c r="Y7" s="60">
        <v>-99.1</v>
      </c>
      <c r="Z7" s="61">
        <v>1260000</v>
      </c>
    </row>
    <row r="8" spans="1:26" ht="13.5">
      <c r="A8" s="57" t="s">
        <v>34</v>
      </c>
      <c r="B8" s="18">
        <v>81108298</v>
      </c>
      <c r="C8" s="18">
        <v>0</v>
      </c>
      <c r="D8" s="58">
        <v>102892800</v>
      </c>
      <c r="E8" s="59">
        <v>102892800</v>
      </c>
      <c r="F8" s="59">
        <v>37163934</v>
      </c>
      <c r="G8" s="59">
        <v>591746</v>
      </c>
      <c r="H8" s="59">
        <v>12116616</v>
      </c>
      <c r="I8" s="59">
        <v>49872296</v>
      </c>
      <c r="J8" s="59">
        <v>8324553</v>
      </c>
      <c r="K8" s="59">
        <v>1647392</v>
      </c>
      <c r="L8" s="59">
        <v>45845782</v>
      </c>
      <c r="M8" s="59">
        <v>55817727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105690023</v>
      </c>
      <c r="W8" s="59">
        <v>51446400</v>
      </c>
      <c r="X8" s="59">
        <v>54243623</v>
      </c>
      <c r="Y8" s="60">
        <v>105.44</v>
      </c>
      <c r="Z8" s="61">
        <v>102892800</v>
      </c>
    </row>
    <row r="9" spans="1:26" ht="13.5">
      <c r="A9" s="57" t="s">
        <v>35</v>
      </c>
      <c r="B9" s="18">
        <v>48987297</v>
      </c>
      <c r="C9" s="18">
        <v>0</v>
      </c>
      <c r="D9" s="58">
        <v>40498544</v>
      </c>
      <c r="E9" s="59">
        <v>40498544</v>
      </c>
      <c r="F9" s="59">
        <v>1247745</v>
      </c>
      <c r="G9" s="59">
        <v>1150082</v>
      </c>
      <c r="H9" s="59">
        <v>607740</v>
      </c>
      <c r="I9" s="59">
        <v>3005567</v>
      </c>
      <c r="J9" s="59">
        <v>894532</v>
      </c>
      <c r="K9" s="59">
        <v>1090707</v>
      </c>
      <c r="L9" s="59">
        <v>1680836</v>
      </c>
      <c r="M9" s="59">
        <v>3666075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6671642</v>
      </c>
      <c r="W9" s="59">
        <v>20099268</v>
      </c>
      <c r="X9" s="59">
        <v>-13427626</v>
      </c>
      <c r="Y9" s="60">
        <v>-66.81</v>
      </c>
      <c r="Z9" s="61">
        <v>40498544</v>
      </c>
    </row>
    <row r="10" spans="1:26" ht="25.5">
      <c r="A10" s="62" t="s">
        <v>105</v>
      </c>
      <c r="B10" s="63">
        <f>SUM(B5:B9)</f>
        <v>281728016</v>
      </c>
      <c r="C10" s="63">
        <f>SUM(C5:C9)</f>
        <v>0</v>
      </c>
      <c r="D10" s="64">
        <f aca="true" t="shared" si="0" ref="D10:Z10">SUM(D5:D9)</f>
        <v>303972650</v>
      </c>
      <c r="E10" s="65">
        <f t="shared" si="0"/>
        <v>303972650</v>
      </c>
      <c r="F10" s="65">
        <f t="shared" si="0"/>
        <v>85862679</v>
      </c>
      <c r="G10" s="65">
        <f t="shared" si="0"/>
        <v>9961957</v>
      </c>
      <c r="H10" s="65">
        <f t="shared" si="0"/>
        <v>23980286</v>
      </c>
      <c r="I10" s="65">
        <f t="shared" si="0"/>
        <v>119804922</v>
      </c>
      <c r="J10" s="65">
        <f t="shared" si="0"/>
        <v>18575077</v>
      </c>
      <c r="K10" s="65">
        <f t="shared" si="0"/>
        <v>8223735</v>
      </c>
      <c r="L10" s="65">
        <f t="shared" si="0"/>
        <v>56917307</v>
      </c>
      <c r="M10" s="65">
        <f t="shared" si="0"/>
        <v>83716119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203521041</v>
      </c>
      <c r="W10" s="65">
        <f t="shared" si="0"/>
        <v>151836324</v>
      </c>
      <c r="X10" s="65">
        <f t="shared" si="0"/>
        <v>51684717</v>
      </c>
      <c r="Y10" s="66">
        <f>+IF(W10&lt;&gt;0,(X10/W10)*100,0)</f>
        <v>34.0397578381837</v>
      </c>
      <c r="Z10" s="67">
        <f t="shared" si="0"/>
        <v>303972650</v>
      </c>
    </row>
    <row r="11" spans="1:26" ht="13.5">
      <c r="A11" s="57" t="s">
        <v>36</v>
      </c>
      <c r="B11" s="18">
        <v>94429164</v>
      </c>
      <c r="C11" s="18">
        <v>0</v>
      </c>
      <c r="D11" s="58">
        <v>103811052</v>
      </c>
      <c r="E11" s="59">
        <v>103811052</v>
      </c>
      <c r="F11" s="59">
        <v>7410562</v>
      </c>
      <c r="G11" s="59">
        <v>8271564</v>
      </c>
      <c r="H11" s="59">
        <v>8063802</v>
      </c>
      <c r="I11" s="59">
        <v>23745928</v>
      </c>
      <c r="J11" s="59">
        <v>8014198</v>
      </c>
      <c r="K11" s="59">
        <v>12631580</v>
      </c>
      <c r="L11" s="59">
        <v>8298439</v>
      </c>
      <c r="M11" s="59">
        <v>28944217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52690145</v>
      </c>
      <c r="W11" s="59">
        <v>54637941</v>
      </c>
      <c r="X11" s="59">
        <v>-1947796</v>
      </c>
      <c r="Y11" s="60">
        <v>-3.56</v>
      </c>
      <c r="Z11" s="61">
        <v>103811052</v>
      </c>
    </row>
    <row r="12" spans="1:26" ht="13.5">
      <c r="A12" s="57" t="s">
        <v>37</v>
      </c>
      <c r="B12" s="18">
        <v>6235153</v>
      </c>
      <c r="C12" s="18">
        <v>0</v>
      </c>
      <c r="D12" s="58">
        <v>6224943</v>
      </c>
      <c r="E12" s="59">
        <v>6224943</v>
      </c>
      <c r="F12" s="59">
        <v>487955</v>
      </c>
      <c r="G12" s="59">
        <v>501589</v>
      </c>
      <c r="H12" s="59">
        <v>487955</v>
      </c>
      <c r="I12" s="59">
        <v>1477499</v>
      </c>
      <c r="J12" s="59">
        <v>568015</v>
      </c>
      <c r="K12" s="59">
        <v>487955</v>
      </c>
      <c r="L12" s="59">
        <v>487955</v>
      </c>
      <c r="M12" s="59">
        <v>1543925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3021424</v>
      </c>
      <c r="W12" s="59">
        <v>3112470</v>
      </c>
      <c r="X12" s="59">
        <v>-91046</v>
      </c>
      <c r="Y12" s="60">
        <v>-2.93</v>
      </c>
      <c r="Z12" s="61">
        <v>6224943</v>
      </c>
    </row>
    <row r="13" spans="1:26" ht="13.5">
      <c r="A13" s="57" t="s">
        <v>106</v>
      </c>
      <c r="B13" s="18">
        <v>24262388</v>
      </c>
      <c r="C13" s="18">
        <v>0</v>
      </c>
      <c r="D13" s="58">
        <v>19221748</v>
      </c>
      <c r="E13" s="59">
        <v>19221748</v>
      </c>
      <c r="F13" s="59">
        <v>1601813</v>
      </c>
      <c r="G13" s="59">
        <v>1601813</v>
      </c>
      <c r="H13" s="59">
        <v>1601813</v>
      </c>
      <c r="I13" s="59">
        <v>4805439</v>
      </c>
      <c r="J13" s="59">
        <v>1601813</v>
      </c>
      <c r="K13" s="59">
        <v>1601813</v>
      </c>
      <c r="L13" s="59">
        <v>1601813</v>
      </c>
      <c r="M13" s="59">
        <v>4805439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9610878</v>
      </c>
      <c r="W13" s="59">
        <v>9610872</v>
      </c>
      <c r="X13" s="59">
        <v>6</v>
      </c>
      <c r="Y13" s="60">
        <v>0</v>
      </c>
      <c r="Z13" s="61">
        <v>19221748</v>
      </c>
    </row>
    <row r="14" spans="1:26" ht="13.5">
      <c r="A14" s="57" t="s">
        <v>38</v>
      </c>
      <c r="B14" s="18">
        <v>6265750</v>
      </c>
      <c r="C14" s="18">
        <v>0</v>
      </c>
      <c r="D14" s="58">
        <v>2308490</v>
      </c>
      <c r="E14" s="59">
        <v>2308490</v>
      </c>
      <c r="F14" s="59">
        <v>93303</v>
      </c>
      <c r="G14" s="59">
        <v>166843</v>
      </c>
      <c r="H14" s="59">
        <v>207288</v>
      </c>
      <c r="I14" s="59">
        <v>467434</v>
      </c>
      <c r="J14" s="59">
        <v>352049</v>
      </c>
      <c r="K14" s="59">
        <v>21324</v>
      </c>
      <c r="L14" s="59">
        <v>568274</v>
      </c>
      <c r="M14" s="59">
        <v>941647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1409081</v>
      </c>
      <c r="W14" s="59">
        <v>1154244</v>
      </c>
      <c r="X14" s="59">
        <v>254837</v>
      </c>
      <c r="Y14" s="60">
        <v>22.08</v>
      </c>
      <c r="Z14" s="61">
        <v>2308490</v>
      </c>
    </row>
    <row r="15" spans="1:26" ht="13.5">
      <c r="A15" s="57" t="s">
        <v>39</v>
      </c>
      <c r="B15" s="18">
        <v>62360383</v>
      </c>
      <c r="C15" s="18">
        <v>0</v>
      </c>
      <c r="D15" s="58">
        <v>90219570</v>
      </c>
      <c r="E15" s="59">
        <v>90219570</v>
      </c>
      <c r="F15" s="59">
        <v>1391667</v>
      </c>
      <c r="G15" s="59">
        <v>7496179</v>
      </c>
      <c r="H15" s="59">
        <v>3118293</v>
      </c>
      <c r="I15" s="59">
        <v>12006139</v>
      </c>
      <c r="J15" s="59">
        <v>12525299</v>
      </c>
      <c r="K15" s="59">
        <v>6763236</v>
      </c>
      <c r="L15" s="59">
        <v>5802582</v>
      </c>
      <c r="M15" s="59">
        <v>25091117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37097256</v>
      </c>
      <c r="W15" s="59">
        <v>45109788</v>
      </c>
      <c r="X15" s="59">
        <v>-8012532</v>
      </c>
      <c r="Y15" s="60">
        <v>-17.76</v>
      </c>
      <c r="Z15" s="61">
        <v>90219570</v>
      </c>
    </row>
    <row r="16" spans="1:26" ht="13.5">
      <c r="A16" s="68" t="s">
        <v>40</v>
      </c>
      <c r="B16" s="18">
        <v>223385</v>
      </c>
      <c r="C16" s="18">
        <v>0</v>
      </c>
      <c r="D16" s="58">
        <v>650000</v>
      </c>
      <c r="E16" s="59">
        <v>650000</v>
      </c>
      <c r="F16" s="59">
        <v>126000</v>
      </c>
      <c r="G16" s="59">
        <v>10500</v>
      </c>
      <c r="H16" s="59">
        <v>3100</v>
      </c>
      <c r="I16" s="59">
        <v>139600</v>
      </c>
      <c r="J16" s="59">
        <v>125000</v>
      </c>
      <c r="K16" s="59">
        <v>0</v>
      </c>
      <c r="L16" s="59">
        <v>130000</v>
      </c>
      <c r="M16" s="59">
        <v>255000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394600</v>
      </c>
      <c r="W16" s="59">
        <v>325002</v>
      </c>
      <c r="X16" s="59">
        <v>69598</v>
      </c>
      <c r="Y16" s="60">
        <v>21.41</v>
      </c>
      <c r="Z16" s="61">
        <v>650000</v>
      </c>
    </row>
    <row r="17" spans="1:26" ht="13.5">
      <c r="A17" s="57" t="s">
        <v>41</v>
      </c>
      <c r="B17" s="18">
        <v>130580548</v>
      </c>
      <c r="C17" s="18">
        <v>0</v>
      </c>
      <c r="D17" s="58">
        <v>97407887</v>
      </c>
      <c r="E17" s="59">
        <v>97407887</v>
      </c>
      <c r="F17" s="59">
        <v>16355215</v>
      </c>
      <c r="G17" s="59">
        <v>5253195</v>
      </c>
      <c r="H17" s="59">
        <v>15976262</v>
      </c>
      <c r="I17" s="59">
        <v>37584672</v>
      </c>
      <c r="J17" s="59">
        <v>12144931</v>
      </c>
      <c r="K17" s="59">
        <v>4431271</v>
      </c>
      <c r="L17" s="59">
        <v>33542828</v>
      </c>
      <c r="M17" s="59">
        <v>50119030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87703702</v>
      </c>
      <c r="W17" s="59">
        <v>48553944</v>
      </c>
      <c r="X17" s="59">
        <v>39149758</v>
      </c>
      <c r="Y17" s="60">
        <v>80.63</v>
      </c>
      <c r="Z17" s="61">
        <v>97407887</v>
      </c>
    </row>
    <row r="18" spans="1:26" ht="13.5">
      <c r="A18" s="69" t="s">
        <v>42</v>
      </c>
      <c r="B18" s="70">
        <f>SUM(B11:B17)</f>
        <v>324356771</v>
      </c>
      <c r="C18" s="70">
        <f>SUM(C11:C17)</f>
        <v>0</v>
      </c>
      <c r="D18" s="71">
        <f aca="true" t="shared" si="1" ref="D18:Z18">SUM(D11:D17)</f>
        <v>319843690</v>
      </c>
      <c r="E18" s="72">
        <f t="shared" si="1"/>
        <v>319843690</v>
      </c>
      <c r="F18" s="72">
        <f t="shared" si="1"/>
        <v>27466515</v>
      </c>
      <c r="G18" s="72">
        <f t="shared" si="1"/>
        <v>23301683</v>
      </c>
      <c r="H18" s="72">
        <f t="shared" si="1"/>
        <v>29458513</v>
      </c>
      <c r="I18" s="72">
        <f t="shared" si="1"/>
        <v>80226711</v>
      </c>
      <c r="J18" s="72">
        <f t="shared" si="1"/>
        <v>35331305</v>
      </c>
      <c r="K18" s="72">
        <f t="shared" si="1"/>
        <v>25937179</v>
      </c>
      <c r="L18" s="72">
        <f t="shared" si="1"/>
        <v>50431891</v>
      </c>
      <c r="M18" s="72">
        <f t="shared" si="1"/>
        <v>111700375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191927086</v>
      </c>
      <c r="W18" s="72">
        <f t="shared" si="1"/>
        <v>162504261</v>
      </c>
      <c r="X18" s="72">
        <f t="shared" si="1"/>
        <v>29422825</v>
      </c>
      <c r="Y18" s="66">
        <f>+IF(W18&lt;&gt;0,(X18/W18)*100,0)</f>
        <v>18.105879082149112</v>
      </c>
      <c r="Z18" s="73">
        <f t="shared" si="1"/>
        <v>319843690</v>
      </c>
    </row>
    <row r="19" spans="1:26" ht="13.5">
      <c r="A19" s="69" t="s">
        <v>43</v>
      </c>
      <c r="B19" s="74">
        <f>+B10-B18</f>
        <v>-42628755</v>
      </c>
      <c r="C19" s="74">
        <f>+C10-C18</f>
        <v>0</v>
      </c>
      <c r="D19" s="75">
        <f aca="true" t="shared" si="2" ref="D19:Z19">+D10-D18</f>
        <v>-15871040</v>
      </c>
      <c r="E19" s="76">
        <f t="shared" si="2"/>
        <v>-15871040</v>
      </c>
      <c r="F19" s="76">
        <f t="shared" si="2"/>
        <v>58396164</v>
      </c>
      <c r="G19" s="76">
        <f t="shared" si="2"/>
        <v>-13339726</v>
      </c>
      <c r="H19" s="76">
        <f t="shared" si="2"/>
        <v>-5478227</v>
      </c>
      <c r="I19" s="76">
        <f t="shared" si="2"/>
        <v>39578211</v>
      </c>
      <c r="J19" s="76">
        <f t="shared" si="2"/>
        <v>-16756228</v>
      </c>
      <c r="K19" s="76">
        <f t="shared" si="2"/>
        <v>-17713444</v>
      </c>
      <c r="L19" s="76">
        <f t="shared" si="2"/>
        <v>6485416</v>
      </c>
      <c r="M19" s="76">
        <f t="shared" si="2"/>
        <v>-27984256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11593955</v>
      </c>
      <c r="W19" s="76">
        <f>IF(E10=E18,0,W10-W18)</f>
        <v>-10667937</v>
      </c>
      <c r="X19" s="76">
        <f t="shared" si="2"/>
        <v>22261892</v>
      </c>
      <c r="Y19" s="77">
        <f>+IF(W19&lt;&gt;0,(X19/W19)*100,0)</f>
        <v>-208.68038497040243</v>
      </c>
      <c r="Z19" s="78">
        <f t="shared" si="2"/>
        <v>-15871040</v>
      </c>
    </row>
    <row r="20" spans="1:26" ht="13.5">
      <c r="A20" s="57" t="s">
        <v>44</v>
      </c>
      <c r="B20" s="18">
        <v>73047940</v>
      </c>
      <c r="C20" s="18">
        <v>0</v>
      </c>
      <c r="D20" s="58">
        <v>23087200</v>
      </c>
      <c r="E20" s="59">
        <v>23087200</v>
      </c>
      <c r="F20" s="59">
        <v>117831</v>
      </c>
      <c r="G20" s="59">
        <v>1578384</v>
      </c>
      <c r="H20" s="59">
        <v>2202085</v>
      </c>
      <c r="I20" s="59">
        <v>3898300</v>
      </c>
      <c r="J20" s="59">
        <v>665220</v>
      </c>
      <c r="K20" s="59">
        <v>1085770</v>
      </c>
      <c r="L20" s="59">
        <v>3405593</v>
      </c>
      <c r="M20" s="59">
        <v>5156583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9054883</v>
      </c>
      <c r="W20" s="59">
        <v>11543598</v>
      </c>
      <c r="X20" s="59">
        <v>-2488715</v>
      </c>
      <c r="Y20" s="60">
        <v>-21.56</v>
      </c>
      <c r="Z20" s="61">
        <v>23087200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30419185</v>
      </c>
      <c r="C22" s="85">
        <f>SUM(C19:C21)</f>
        <v>0</v>
      </c>
      <c r="D22" s="86">
        <f aca="true" t="shared" si="3" ref="D22:Z22">SUM(D19:D21)</f>
        <v>7216160</v>
      </c>
      <c r="E22" s="87">
        <f t="shared" si="3"/>
        <v>7216160</v>
      </c>
      <c r="F22" s="87">
        <f t="shared" si="3"/>
        <v>58513995</v>
      </c>
      <c r="G22" s="87">
        <f t="shared" si="3"/>
        <v>-11761342</v>
      </c>
      <c r="H22" s="87">
        <f t="shared" si="3"/>
        <v>-3276142</v>
      </c>
      <c r="I22" s="87">
        <f t="shared" si="3"/>
        <v>43476511</v>
      </c>
      <c r="J22" s="87">
        <f t="shared" si="3"/>
        <v>-16091008</v>
      </c>
      <c r="K22" s="87">
        <f t="shared" si="3"/>
        <v>-16627674</v>
      </c>
      <c r="L22" s="87">
        <f t="shared" si="3"/>
        <v>9891009</v>
      </c>
      <c r="M22" s="87">
        <f t="shared" si="3"/>
        <v>-22827673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20648838</v>
      </c>
      <c r="W22" s="87">
        <f t="shared" si="3"/>
        <v>875661</v>
      </c>
      <c r="X22" s="87">
        <f t="shared" si="3"/>
        <v>19773177</v>
      </c>
      <c r="Y22" s="88">
        <f>+IF(W22&lt;&gt;0,(X22/W22)*100,0)</f>
        <v>2258.0858345866723</v>
      </c>
      <c r="Z22" s="89">
        <f t="shared" si="3"/>
        <v>7216160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30419185</v>
      </c>
      <c r="C24" s="74">
        <f>SUM(C22:C23)</f>
        <v>0</v>
      </c>
      <c r="D24" s="75">
        <f aca="true" t="shared" si="4" ref="D24:Z24">SUM(D22:D23)</f>
        <v>7216160</v>
      </c>
      <c r="E24" s="76">
        <f t="shared" si="4"/>
        <v>7216160</v>
      </c>
      <c r="F24" s="76">
        <f t="shared" si="4"/>
        <v>58513995</v>
      </c>
      <c r="G24" s="76">
        <f t="shared" si="4"/>
        <v>-11761342</v>
      </c>
      <c r="H24" s="76">
        <f t="shared" si="4"/>
        <v>-3276142</v>
      </c>
      <c r="I24" s="76">
        <f t="shared" si="4"/>
        <v>43476511</v>
      </c>
      <c r="J24" s="76">
        <f t="shared" si="4"/>
        <v>-16091008</v>
      </c>
      <c r="K24" s="76">
        <f t="shared" si="4"/>
        <v>-16627674</v>
      </c>
      <c r="L24" s="76">
        <f t="shared" si="4"/>
        <v>9891009</v>
      </c>
      <c r="M24" s="76">
        <f t="shared" si="4"/>
        <v>-22827673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20648838</v>
      </c>
      <c r="W24" s="76">
        <f t="shared" si="4"/>
        <v>875661</v>
      </c>
      <c r="X24" s="76">
        <f t="shared" si="4"/>
        <v>19773177</v>
      </c>
      <c r="Y24" s="77">
        <f>+IF(W24&lt;&gt;0,(X24/W24)*100,0)</f>
        <v>2258.0858345866723</v>
      </c>
      <c r="Z24" s="78">
        <f t="shared" si="4"/>
        <v>7216160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79779021</v>
      </c>
      <c r="C27" s="21">
        <v>0</v>
      </c>
      <c r="D27" s="98">
        <v>24187200</v>
      </c>
      <c r="E27" s="99">
        <v>24187200</v>
      </c>
      <c r="F27" s="99">
        <v>139952</v>
      </c>
      <c r="G27" s="99">
        <v>1579962</v>
      </c>
      <c r="H27" s="99">
        <v>2240835</v>
      </c>
      <c r="I27" s="99">
        <v>3960749</v>
      </c>
      <c r="J27" s="99">
        <v>733748</v>
      </c>
      <c r="K27" s="99">
        <v>1230980</v>
      </c>
      <c r="L27" s="99">
        <v>3505387</v>
      </c>
      <c r="M27" s="99">
        <v>5470115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9430864</v>
      </c>
      <c r="W27" s="99">
        <v>12093600</v>
      </c>
      <c r="X27" s="99">
        <v>-2662736</v>
      </c>
      <c r="Y27" s="100">
        <v>-22.02</v>
      </c>
      <c r="Z27" s="101">
        <v>24187200</v>
      </c>
    </row>
    <row r="28" spans="1:26" ht="13.5">
      <c r="A28" s="102" t="s">
        <v>44</v>
      </c>
      <c r="B28" s="18">
        <v>70895390</v>
      </c>
      <c r="C28" s="18">
        <v>0</v>
      </c>
      <c r="D28" s="58">
        <v>23087200</v>
      </c>
      <c r="E28" s="59">
        <v>23087200</v>
      </c>
      <c r="F28" s="59">
        <v>117831</v>
      </c>
      <c r="G28" s="59">
        <v>1578384</v>
      </c>
      <c r="H28" s="59">
        <v>2202085</v>
      </c>
      <c r="I28" s="59">
        <v>3898300</v>
      </c>
      <c r="J28" s="59">
        <v>665220</v>
      </c>
      <c r="K28" s="59">
        <v>1085772</v>
      </c>
      <c r="L28" s="59">
        <v>3405595</v>
      </c>
      <c r="M28" s="59">
        <v>5156587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9054887</v>
      </c>
      <c r="W28" s="59">
        <v>11543600</v>
      </c>
      <c r="X28" s="59">
        <v>-2488713</v>
      </c>
      <c r="Y28" s="60">
        <v>-21.56</v>
      </c>
      <c r="Z28" s="61">
        <v>23087200</v>
      </c>
    </row>
    <row r="29" spans="1:26" ht="13.5">
      <c r="A29" s="57" t="s">
        <v>110</v>
      </c>
      <c r="B29" s="18">
        <v>155232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548509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8179890</v>
      </c>
      <c r="C31" s="18">
        <v>0</v>
      </c>
      <c r="D31" s="58">
        <v>1100000</v>
      </c>
      <c r="E31" s="59">
        <v>1100000</v>
      </c>
      <c r="F31" s="59">
        <v>22121</v>
      </c>
      <c r="G31" s="59">
        <v>1578</v>
      </c>
      <c r="H31" s="59">
        <v>38750</v>
      </c>
      <c r="I31" s="59">
        <v>62449</v>
      </c>
      <c r="J31" s="59">
        <v>68528</v>
      </c>
      <c r="K31" s="59">
        <v>145208</v>
      </c>
      <c r="L31" s="59">
        <v>99792</v>
      </c>
      <c r="M31" s="59">
        <v>313528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375977</v>
      </c>
      <c r="W31" s="59">
        <v>550000</v>
      </c>
      <c r="X31" s="59">
        <v>-174023</v>
      </c>
      <c r="Y31" s="60">
        <v>-31.64</v>
      </c>
      <c r="Z31" s="61">
        <v>1100000</v>
      </c>
    </row>
    <row r="32" spans="1:26" ht="13.5">
      <c r="A32" s="69" t="s">
        <v>50</v>
      </c>
      <c r="B32" s="21">
        <f>SUM(B28:B31)</f>
        <v>79779021</v>
      </c>
      <c r="C32" s="21">
        <f>SUM(C28:C31)</f>
        <v>0</v>
      </c>
      <c r="D32" s="98">
        <f aca="true" t="shared" si="5" ref="D32:Z32">SUM(D28:D31)</f>
        <v>24187200</v>
      </c>
      <c r="E32" s="99">
        <f t="shared" si="5"/>
        <v>24187200</v>
      </c>
      <c r="F32" s="99">
        <f t="shared" si="5"/>
        <v>139952</v>
      </c>
      <c r="G32" s="99">
        <f t="shared" si="5"/>
        <v>1579962</v>
      </c>
      <c r="H32" s="99">
        <f t="shared" si="5"/>
        <v>2240835</v>
      </c>
      <c r="I32" s="99">
        <f t="shared" si="5"/>
        <v>3960749</v>
      </c>
      <c r="J32" s="99">
        <f t="shared" si="5"/>
        <v>733748</v>
      </c>
      <c r="K32" s="99">
        <f t="shared" si="5"/>
        <v>1230980</v>
      </c>
      <c r="L32" s="99">
        <f t="shared" si="5"/>
        <v>3505387</v>
      </c>
      <c r="M32" s="99">
        <f t="shared" si="5"/>
        <v>5470115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9430864</v>
      </c>
      <c r="W32" s="99">
        <f t="shared" si="5"/>
        <v>12093600</v>
      </c>
      <c r="X32" s="99">
        <f t="shared" si="5"/>
        <v>-2662736</v>
      </c>
      <c r="Y32" s="100">
        <f>+IF(W32&lt;&gt;0,(X32/W32)*100,0)</f>
        <v>-22.017728385261627</v>
      </c>
      <c r="Z32" s="101">
        <f t="shared" si="5"/>
        <v>24187200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86717049</v>
      </c>
      <c r="C35" s="18">
        <v>0</v>
      </c>
      <c r="D35" s="58">
        <v>51765834</v>
      </c>
      <c r="E35" s="59">
        <v>51765834</v>
      </c>
      <c r="F35" s="59">
        <v>108675801</v>
      </c>
      <c r="G35" s="59">
        <v>97219883</v>
      </c>
      <c r="H35" s="59">
        <v>105093283</v>
      </c>
      <c r="I35" s="59">
        <v>105093283</v>
      </c>
      <c r="J35" s="59">
        <v>99886153</v>
      </c>
      <c r="K35" s="59">
        <v>108528285</v>
      </c>
      <c r="L35" s="59">
        <v>162685215</v>
      </c>
      <c r="M35" s="59">
        <v>162685215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162685215</v>
      </c>
      <c r="W35" s="59">
        <v>25882917</v>
      </c>
      <c r="X35" s="59">
        <v>136802298</v>
      </c>
      <c r="Y35" s="60">
        <v>528.54</v>
      </c>
      <c r="Z35" s="61">
        <v>51765834</v>
      </c>
    </row>
    <row r="36" spans="1:26" ht="13.5">
      <c r="A36" s="57" t="s">
        <v>53</v>
      </c>
      <c r="B36" s="18">
        <v>562593085</v>
      </c>
      <c r="C36" s="18">
        <v>0</v>
      </c>
      <c r="D36" s="58">
        <v>551084630</v>
      </c>
      <c r="E36" s="59">
        <v>551084630</v>
      </c>
      <c r="F36" s="59">
        <v>569970807</v>
      </c>
      <c r="G36" s="59">
        <v>561109374</v>
      </c>
      <c r="H36" s="59">
        <v>561748393</v>
      </c>
      <c r="I36" s="59">
        <v>561748393</v>
      </c>
      <c r="J36" s="59">
        <v>560880332</v>
      </c>
      <c r="K36" s="59">
        <v>560509495</v>
      </c>
      <c r="L36" s="59">
        <v>562413070</v>
      </c>
      <c r="M36" s="59">
        <v>562413070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562413070</v>
      </c>
      <c r="W36" s="59">
        <v>275542315</v>
      </c>
      <c r="X36" s="59">
        <v>286870755</v>
      </c>
      <c r="Y36" s="60">
        <v>104.11</v>
      </c>
      <c r="Z36" s="61">
        <v>551084630</v>
      </c>
    </row>
    <row r="37" spans="1:26" ht="13.5">
      <c r="A37" s="57" t="s">
        <v>54</v>
      </c>
      <c r="B37" s="18">
        <v>83526621</v>
      </c>
      <c r="C37" s="18">
        <v>0</v>
      </c>
      <c r="D37" s="58">
        <v>44987649</v>
      </c>
      <c r="E37" s="59">
        <v>44987649</v>
      </c>
      <c r="F37" s="59">
        <v>64785082</v>
      </c>
      <c r="G37" s="59">
        <v>122447192</v>
      </c>
      <c r="H37" s="59">
        <v>57995431</v>
      </c>
      <c r="I37" s="59">
        <v>57995431</v>
      </c>
      <c r="J37" s="59">
        <v>68376331</v>
      </c>
      <c r="K37" s="59">
        <v>93270739</v>
      </c>
      <c r="L37" s="59">
        <v>140389068</v>
      </c>
      <c r="M37" s="59">
        <v>140389068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140389068</v>
      </c>
      <c r="W37" s="59">
        <v>22493825</v>
      </c>
      <c r="X37" s="59">
        <v>117895243</v>
      </c>
      <c r="Y37" s="60">
        <v>524.12</v>
      </c>
      <c r="Z37" s="61">
        <v>44987649</v>
      </c>
    </row>
    <row r="38" spans="1:26" ht="13.5">
      <c r="A38" s="57" t="s">
        <v>55</v>
      </c>
      <c r="B38" s="18">
        <v>65890546</v>
      </c>
      <c r="C38" s="18">
        <v>0</v>
      </c>
      <c r="D38" s="58">
        <v>65185808</v>
      </c>
      <c r="E38" s="59">
        <v>65185808</v>
      </c>
      <c r="F38" s="59">
        <v>68652485</v>
      </c>
      <c r="G38" s="59">
        <v>66141435</v>
      </c>
      <c r="H38" s="59">
        <v>65478754</v>
      </c>
      <c r="I38" s="59">
        <v>65478754</v>
      </c>
      <c r="J38" s="59">
        <v>65478754</v>
      </c>
      <c r="K38" s="59">
        <v>65478754</v>
      </c>
      <c r="L38" s="59">
        <v>65161608</v>
      </c>
      <c r="M38" s="59">
        <v>65161608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65161608</v>
      </c>
      <c r="W38" s="59">
        <v>32592904</v>
      </c>
      <c r="X38" s="59">
        <v>32568704</v>
      </c>
      <c r="Y38" s="60">
        <v>99.93</v>
      </c>
      <c r="Z38" s="61">
        <v>65185808</v>
      </c>
    </row>
    <row r="39" spans="1:26" ht="13.5">
      <c r="A39" s="57" t="s">
        <v>56</v>
      </c>
      <c r="B39" s="18">
        <v>499892967</v>
      </c>
      <c r="C39" s="18">
        <v>0</v>
      </c>
      <c r="D39" s="58">
        <v>492677007</v>
      </c>
      <c r="E39" s="59">
        <v>492677007</v>
      </c>
      <c r="F39" s="59">
        <v>545209041</v>
      </c>
      <c r="G39" s="59">
        <v>469740630</v>
      </c>
      <c r="H39" s="59">
        <v>543367491</v>
      </c>
      <c r="I39" s="59">
        <v>543367491</v>
      </c>
      <c r="J39" s="59">
        <v>526911400</v>
      </c>
      <c r="K39" s="59">
        <v>510288287</v>
      </c>
      <c r="L39" s="59">
        <v>519547609</v>
      </c>
      <c r="M39" s="59">
        <v>519547609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519547609</v>
      </c>
      <c r="W39" s="59">
        <v>246338504</v>
      </c>
      <c r="X39" s="59">
        <v>273209105</v>
      </c>
      <c r="Y39" s="60">
        <v>110.91</v>
      </c>
      <c r="Z39" s="61">
        <v>492677007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86334023</v>
      </c>
      <c r="C42" s="18">
        <v>0</v>
      </c>
      <c r="D42" s="58">
        <v>30799077</v>
      </c>
      <c r="E42" s="59">
        <v>30799077</v>
      </c>
      <c r="F42" s="59">
        <v>32324793</v>
      </c>
      <c r="G42" s="59">
        <v>-4763789</v>
      </c>
      <c r="H42" s="59">
        <v>892694</v>
      </c>
      <c r="I42" s="59">
        <v>28453698</v>
      </c>
      <c r="J42" s="59">
        <v>-5117928</v>
      </c>
      <c r="K42" s="59">
        <v>6990718</v>
      </c>
      <c r="L42" s="59">
        <v>1480091</v>
      </c>
      <c r="M42" s="59">
        <v>3352881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31806579</v>
      </c>
      <c r="W42" s="59">
        <v>12667113</v>
      </c>
      <c r="X42" s="59">
        <v>19139466</v>
      </c>
      <c r="Y42" s="60">
        <v>151.1</v>
      </c>
      <c r="Z42" s="61">
        <v>30799077</v>
      </c>
    </row>
    <row r="43" spans="1:26" ht="13.5">
      <c r="A43" s="57" t="s">
        <v>59</v>
      </c>
      <c r="B43" s="18">
        <v>-80790323</v>
      </c>
      <c r="C43" s="18">
        <v>0</v>
      </c>
      <c r="D43" s="58">
        <v>-24187200</v>
      </c>
      <c r="E43" s="59">
        <v>-24187200</v>
      </c>
      <c r="F43" s="59">
        <v>-139951</v>
      </c>
      <c r="G43" s="59">
        <v>-1579962</v>
      </c>
      <c r="H43" s="59">
        <v>-2240836</v>
      </c>
      <c r="I43" s="59">
        <v>-3960749</v>
      </c>
      <c r="J43" s="59">
        <v>-733748</v>
      </c>
      <c r="K43" s="59">
        <v>-1230980</v>
      </c>
      <c r="L43" s="59">
        <v>-3505387</v>
      </c>
      <c r="M43" s="59">
        <v>-5470115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-9430864</v>
      </c>
      <c r="W43" s="59">
        <v>-12093600</v>
      </c>
      <c r="X43" s="59">
        <v>2662736</v>
      </c>
      <c r="Y43" s="60">
        <v>-22.02</v>
      </c>
      <c r="Z43" s="61">
        <v>-24187200</v>
      </c>
    </row>
    <row r="44" spans="1:26" ht="13.5">
      <c r="A44" s="57" t="s">
        <v>60</v>
      </c>
      <c r="B44" s="18">
        <v>-3372473</v>
      </c>
      <c r="C44" s="18">
        <v>0</v>
      </c>
      <c r="D44" s="58">
        <v>-4225660</v>
      </c>
      <c r="E44" s="59">
        <v>-4225660</v>
      </c>
      <c r="F44" s="59">
        <v>-234124</v>
      </c>
      <c r="G44" s="59">
        <v>-18309</v>
      </c>
      <c r="H44" s="59">
        <v>-160902</v>
      </c>
      <c r="I44" s="59">
        <v>-413335</v>
      </c>
      <c r="J44" s="59">
        <v>0</v>
      </c>
      <c r="K44" s="59">
        <v>0</v>
      </c>
      <c r="L44" s="59">
        <v>-317146</v>
      </c>
      <c r="M44" s="59">
        <v>-317146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-730481</v>
      </c>
      <c r="W44" s="59">
        <v>-2112834</v>
      </c>
      <c r="X44" s="59">
        <v>1382353</v>
      </c>
      <c r="Y44" s="60">
        <v>-65.43</v>
      </c>
      <c r="Z44" s="61">
        <v>-4225660</v>
      </c>
    </row>
    <row r="45" spans="1:26" ht="13.5">
      <c r="A45" s="69" t="s">
        <v>61</v>
      </c>
      <c r="B45" s="21">
        <v>8808714</v>
      </c>
      <c r="C45" s="21">
        <v>0</v>
      </c>
      <c r="D45" s="98">
        <v>7585072</v>
      </c>
      <c r="E45" s="99">
        <v>7585072</v>
      </c>
      <c r="F45" s="99">
        <v>37149573</v>
      </c>
      <c r="G45" s="99">
        <v>30787513</v>
      </c>
      <c r="H45" s="99">
        <v>29278469</v>
      </c>
      <c r="I45" s="99">
        <v>29278469</v>
      </c>
      <c r="J45" s="99">
        <v>23426793</v>
      </c>
      <c r="K45" s="99">
        <v>29186531</v>
      </c>
      <c r="L45" s="99">
        <v>26844089</v>
      </c>
      <c r="M45" s="99">
        <v>26844089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26844089</v>
      </c>
      <c r="W45" s="99">
        <v>3659534</v>
      </c>
      <c r="X45" s="99">
        <v>23184555</v>
      </c>
      <c r="Y45" s="100">
        <v>633.54</v>
      </c>
      <c r="Z45" s="101">
        <v>7585072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11895295</v>
      </c>
      <c r="C49" s="51">
        <v>0</v>
      </c>
      <c r="D49" s="128">
        <v>6622523</v>
      </c>
      <c r="E49" s="53">
        <v>3860980</v>
      </c>
      <c r="F49" s="53">
        <v>0</v>
      </c>
      <c r="G49" s="53">
        <v>0</v>
      </c>
      <c r="H49" s="53">
        <v>0</v>
      </c>
      <c r="I49" s="53">
        <v>75819772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98198570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11913760</v>
      </c>
      <c r="C51" s="51">
        <v>0</v>
      </c>
      <c r="D51" s="128">
        <v>766</v>
      </c>
      <c r="E51" s="53">
        <v>69597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25043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12009166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86.77442292574952</v>
      </c>
      <c r="C58" s="5">
        <f>IF(C67=0,0,+(C76/C67)*100)</f>
        <v>0</v>
      </c>
      <c r="D58" s="6">
        <f aca="true" t="shared" si="6" ref="D58:Z58">IF(D67=0,0,+(D76/D67)*100)</f>
        <v>92.04436268989478</v>
      </c>
      <c r="E58" s="7">
        <f t="shared" si="6"/>
        <v>92.04436268989478</v>
      </c>
      <c r="F58" s="7">
        <f t="shared" si="6"/>
        <v>17.533699849252162</v>
      </c>
      <c r="G58" s="7">
        <f t="shared" si="6"/>
        <v>151.7483417967376</v>
      </c>
      <c r="H58" s="7">
        <f t="shared" si="6"/>
        <v>134.9607000563618</v>
      </c>
      <c r="I58" s="7">
        <f t="shared" si="6"/>
        <v>54.11357298481926</v>
      </c>
      <c r="J58" s="7">
        <f t="shared" si="6"/>
        <v>133.7184807739011</v>
      </c>
      <c r="K58" s="7">
        <f t="shared" si="6"/>
        <v>227.88649038875423</v>
      </c>
      <c r="L58" s="7">
        <f t="shared" si="6"/>
        <v>96.11993570689002</v>
      </c>
      <c r="M58" s="7">
        <f t="shared" si="6"/>
        <v>140.49529481237818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77.31496587389208</v>
      </c>
      <c r="W58" s="7">
        <f t="shared" si="6"/>
        <v>92.04435867004452</v>
      </c>
      <c r="X58" s="7">
        <f t="shared" si="6"/>
        <v>0</v>
      </c>
      <c r="Y58" s="7">
        <f t="shared" si="6"/>
        <v>0</v>
      </c>
      <c r="Z58" s="8">
        <f t="shared" si="6"/>
        <v>92.04436268989478</v>
      </c>
    </row>
    <row r="59" spans="1:26" ht="13.5">
      <c r="A59" s="36" t="s">
        <v>31</v>
      </c>
      <c r="B59" s="9">
        <f aca="true" t="shared" si="7" ref="B59:Z66">IF(B68=0,0,+(B77/B68)*100)</f>
        <v>126.64810505316694</v>
      </c>
      <c r="C59" s="9">
        <f t="shared" si="7"/>
        <v>0</v>
      </c>
      <c r="D59" s="2">
        <f t="shared" si="7"/>
        <v>87.81613769415344</v>
      </c>
      <c r="E59" s="10">
        <f t="shared" si="7"/>
        <v>87.81613769415344</v>
      </c>
      <c r="F59" s="10">
        <f t="shared" si="7"/>
        <v>4.369945558203686</v>
      </c>
      <c r="G59" s="10">
        <f t="shared" si="7"/>
        <v>-631.1123899119295</v>
      </c>
      <c r="H59" s="10">
        <f t="shared" si="7"/>
        <v>70792.38467171101</v>
      </c>
      <c r="I59" s="10">
        <f t="shared" si="7"/>
        <v>28.77432375224141</v>
      </c>
      <c r="J59" s="10">
        <f t="shared" si="7"/>
        <v>3411.8767836159145</v>
      </c>
      <c r="K59" s="10">
        <f t="shared" si="7"/>
        <v>1569821.3709677418</v>
      </c>
      <c r="L59" s="10">
        <f t="shared" si="7"/>
        <v>-63303.883861236805</v>
      </c>
      <c r="M59" s="10">
        <f t="shared" si="7"/>
        <v>8805.780275133082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54.0763714702991</v>
      </c>
      <c r="W59" s="10">
        <f t="shared" si="7"/>
        <v>87.81612016651756</v>
      </c>
      <c r="X59" s="10">
        <f t="shared" si="7"/>
        <v>0</v>
      </c>
      <c r="Y59" s="10">
        <f t="shared" si="7"/>
        <v>0</v>
      </c>
      <c r="Z59" s="11">
        <f t="shared" si="7"/>
        <v>87.81613769415344</v>
      </c>
    </row>
    <row r="60" spans="1:26" ht="13.5">
      <c r="A60" s="37" t="s">
        <v>32</v>
      </c>
      <c r="B60" s="12">
        <f t="shared" si="7"/>
        <v>74.8168349099448</v>
      </c>
      <c r="C60" s="12">
        <f t="shared" si="7"/>
        <v>0</v>
      </c>
      <c r="D60" s="3">
        <f t="shared" si="7"/>
        <v>93.13891792296755</v>
      </c>
      <c r="E60" s="13">
        <f t="shared" si="7"/>
        <v>93.13891792296755</v>
      </c>
      <c r="F60" s="13">
        <f t="shared" si="7"/>
        <v>61.160127732522774</v>
      </c>
      <c r="G60" s="13">
        <f t="shared" si="7"/>
        <v>109.65719510546484</v>
      </c>
      <c r="H60" s="13">
        <f t="shared" si="7"/>
        <v>83.88648372300361</v>
      </c>
      <c r="I60" s="13">
        <f t="shared" si="7"/>
        <v>83.23009308697746</v>
      </c>
      <c r="J60" s="13">
        <f t="shared" si="7"/>
        <v>96.60391858535155</v>
      </c>
      <c r="K60" s="13">
        <f t="shared" si="7"/>
        <v>160.58099710537888</v>
      </c>
      <c r="L60" s="13">
        <f t="shared" si="7"/>
        <v>77.92055186248965</v>
      </c>
      <c r="M60" s="13">
        <f t="shared" si="7"/>
        <v>103.75708515339844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92.2638337101067</v>
      </c>
      <c r="W60" s="13">
        <f t="shared" si="7"/>
        <v>93.1389180352925</v>
      </c>
      <c r="X60" s="13">
        <f t="shared" si="7"/>
        <v>0</v>
      </c>
      <c r="Y60" s="13">
        <f t="shared" si="7"/>
        <v>0</v>
      </c>
      <c r="Z60" s="14">
        <f t="shared" si="7"/>
        <v>93.13891792296755</v>
      </c>
    </row>
    <row r="61" spans="1:26" ht="13.5">
      <c r="A61" s="38" t="s">
        <v>113</v>
      </c>
      <c r="B61" s="12">
        <f t="shared" si="7"/>
        <v>122.52349886420417</v>
      </c>
      <c r="C61" s="12">
        <f t="shared" si="7"/>
        <v>0</v>
      </c>
      <c r="D61" s="3">
        <f t="shared" si="7"/>
        <v>96</v>
      </c>
      <c r="E61" s="13">
        <f t="shared" si="7"/>
        <v>96</v>
      </c>
      <c r="F61" s="13">
        <f t="shared" si="7"/>
        <v>87.18417221451801</v>
      </c>
      <c r="G61" s="13">
        <f t="shared" si="7"/>
        <v>99.48732997251616</v>
      </c>
      <c r="H61" s="13">
        <f t="shared" si="7"/>
        <v>72.39750269611484</v>
      </c>
      <c r="I61" s="13">
        <f t="shared" si="7"/>
        <v>84.82654306766129</v>
      </c>
      <c r="J61" s="13">
        <f t="shared" si="7"/>
        <v>103.93874550202426</v>
      </c>
      <c r="K61" s="13">
        <f t="shared" si="7"/>
        <v>332.09061819688094</v>
      </c>
      <c r="L61" s="13">
        <f t="shared" si="7"/>
        <v>85.56049880634353</v>
      </c>
      <c r="M61" s="13">
        <f t="shared" si="7"/>
        <v>125.45065758962728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101.3397750811687</v>
      </c>
      <c r="W61" s="13">
        <f t="shared" si="7"/>
        <v>96.00000489331578</v>
      </c>
      <c r="X61" s="13">
        <f t="shared" si="7"/>
        <v>0</v>
      </c>
      <c r="Y61" s="13">
        <f t="shared" si="7"/>
        <v>0</v>
      </c>
      <c r="Z61" s="14">
        <f t="shared" si="7"/>
        <v>96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88.00000199916835</v>
      </c>
      <c r="E62" s="13">
        <f t="shared" si="7"/>
        <v>88.00000199916835</v>
      </c>
      <c r="F62" s="13">
        <f t="shared" si="7"/>
        <v>63.94312040828374</v>
      </c>
      <c r="G62" s="13">
        <f t="shared" si="7"/>
        <v>214.3828098832865</v>
      </c>
      <c r="H62" s="13">
        <f t="shared" si="7"/>
        <v>100.26639664812318</v>
      </c>
      <c r="I62" s="13">
        <f t="shared" si="7"/>
        <v>104.17974312403359</v>
      </c>
      <c r="J62" s="13">
        <f t="shared" si="7"/>
        <v>63.15021576688311</v>
      </c>
      <c r="K62" s="13">
        <f t="shared" si="7"/>
        <v>58.49659026578372</v>
      </c>
      <c r="L62" s="13">
        <f t="shared" si="7"/>
        <v>56.64298091571982</v>
      </c>
      <c r="M62" s="13">
        <f t="shared" si="7"/>
        <v>59.28405812746554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76.28990210805047</v>
      </c>
      <c r="W62" s="13">
        <f t="shared" si="7"/>
        <v>88.00001199501007</v>
      </c>
      <c r="X62" s="13">
        <f t="shared" si="7"/>
        <v>0</v>
      </c>
      <c r="Y62" s="13">
        <f t="shared" si="7"/>
        <v>0</v>
      </c>
      <c r="Z62" s="14">
        <f t="shared" si="7"/>
        <v>88.00000199916835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88</v>
      </c>
      <c r="E63" s="13">
        <f t="shared" si="7"/>
        <v>88</v>
      </c>
      <c r="F63" s="13">
        <f t="shared" si="7"/>
        <v>20.137075115898448</v>
      </c>
      <c r="G63" s="13">
        <f t="shared" si="7"/>
        <v>111.21644172497585</v>
      </c>
      <c r="H63" s="13">
        <f t="shared" si="7"/>
        <v>114.82799295135437</v>
      </c>
      <c r="I63" s="13">
        <f t="shared" si="7"/>
        <v>60.95350687281035</v>
      </c>
      <c r="J63" s="13">
        <f t="shared" si="7"/>
        <v>93.37300157698687</v>
      </c>
      <c r="K63" s="13">
        <f t="shared" si="7"/>
        <v>79.84322334594249</v>
      </c>
      <c r="L63" s="13">
        <f t="shared" si="7"/>
        <v>60.26327019101755</v>
      </c>
      <c r="M63" s="13">
        <f t="shared" si="7"/>
        <v>77.85447725009098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67.59553104887995</v>
      </c>
      <c r="W63" s="13">
        <f t="shared" si="7"/>
        <v>88.00000309348034</v>
      </c>
      <c r="X63" s="13">
        <f t="shared" si="7"/>
        <v>0</v>
      </c>
      <c r="Y63" s="13">
        <f t="shared" si="7"/>
        <v>0</v>
      </c>
      <c r="Z63" s="14">
        <f t="shared" si="7"/>
        <v>88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88</v>
      </c>
      <c r="E64" s="13">
        <f t="shared" si="7"/>
        <v>88</v>
      </c>
      <c r="F64" s="13">
        <f t="shared" si="7"/>
        <v>24.99333952811369</v>
      </c>
      <c r="G64" s="13">
        <f t="shared" si="7"/>
        <v>76.324347887006</v>
      </c>
      <c r="H64" s="13">
        <f t="shared" si="7"/>
        <v>94.36598146790797</v>
      </c>
      <c r="I64" s="13">
        <f t="shared" si="7"/>
        <v>57.7809480094717</v>
      </c>
      <c r="J64" s="13">
        <f t="shared" si="7"/>
        <v>73.47207963815701</v>
      </c>
      <c r="K64" s="13">
        <f t="shared" si="7"/>
        <v>71.17210492033983</v>
      </c>
      <c r="L64" s="13">
        <f t="shared" si="7"/>
        <v>54.53969354940412</v>
      </c>
      <c r="M64" s="13">
        <f t="shared" si="7"/>
        <v>66.39255718064825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61.62390436339544</v>
      </c>
      <c r="W64" s="13">
        <f t="shared" si="7"/>
        <v>87.99992946062359</v>
      </c>
      <c r="X64" s="13">
        <f t="shared" si="7"/>
        <v>0</v>
      </c>
      <c r="Y64" s="13">
        <f t="shared" si="7"/>
        <v>0</v>
      </c>
      <c r="Z64" s="14">
        <f t="shared" si="7"/>
        <v>88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154519284</v>
      </c>
      <c r="C67" s="23"/>
      <c r="D67" s="24">
        <v>162261306</v>
      </c>
      <c r="E67" s="25">
        <v>162261306</v>
      </c>
      <c r="F67" s="25">
        <v>47615940</v>
      </c>
      <c r="G67" s="25">
        <v>8387090</v>
      </c>
      <c r="H67" s="25">
        <v>11415538</v>
      </c>
      <c r="I67" s="25">
        <v>67418568</v>
      </c>
      <c r="J67" s="25">
        <v>9598229</v>
      </c>
      <c r="K67" s="25">
        <v>5598962</v>
      </c>
      <c r="L67" s="25">
        <v>9560589</v>
      </c>
      <c r="M67" s="25">
        <v>24757780</v>
      </c>
      <c r="N67" s="25"/>
      <c r="O67" s="25"/>
      <c r="P67" s="25"/>
      <c r="Q67" s="25"/>
      <c r="R67" s="25"/>
      <c r="S67" s="25"/>
      <c r="T67" s="25"/>
      <c r="U67" s="25"/>
      <c r="V67" s="25">
        <v>92176348</v>
      </c>
      <c r="W67" s="25">
        <v>81130656</v>
      </c>
      <c r="X67" s="25"/>
      <c r="Y67" s="24"/>
      <c r="Z67" s="26">
        <v>162261306</v>
      </c>
    </row>
    <row r="68" spans="1:26" ht="13.5" hidden="1">
      <c r="A68" s="36" t="s">
        <v>31</v>
      </c>
      <c r="B68" s="18">
        <v>33875647</v>
      </c>
      <c r="C68" s="18"/>
      <c r="D68" s="19">
        <v>37156436</v>
      </c>
      <c r="E68" s="20">
        <v>37156436</v>
      </c>
      <c r="F68" s="20">
        <v>36728215</v>
      </c>
      <c r="G68" s="20">
        <v>-479616</v>
      </c>
      <c r="H68" s="20">
        <v>8194</v>
      </c>
      <c r="I68" s="20">
        <v>36256793</v>
      </c>
      <c r="J68" s="20">
        <v>107226</v>
      </c>
      <c r="K68" s="20">
        <v>248</v>
      </c>
      <c r="L68" s="20">
        <v>-2652</v>
      </c>
      <c r="M68" s="20">
        <v>104822</v>
      </c>
      <c r="N68" s="20"/>
      <c r="O68" s="20"/>
      <c r="P68" s="20"/>
      <c r="Q68" s="20"/>
      <c r="R68" s="20"/>
      <c r="S68" s="20"/>
      <c r="T68" s="20"/>
      <c r="U68" s="20"/>
      <c r="V68" s="20">
        <v>36361615</v>
      </c>
      <c r="W68" s="20">
        <v>18578220</v>
      </c>
      <c r="X68" s="20"/>
      <c r="Y68" s="19"/>
      <c r="Z68" s="22">
        <v>37156436</v>
      </c>
    </row>
    <row r="69" spans="1:26" ht="13.5" hidden="1">
      <c r="A69" s="37" t="s">
        <v>32</v>
      </c>
      <c r="B69" s="18">
        <v>116995957</v>
      </c>
      <c r="C69" s="18"/>
      <c r="D69" s="19">
        <v>122164870</v>
      </c>
      <c r="E69" s="20">
        <v>122164870</v>
      </c>
      <c r="F69" s="20">
        <v>10669170</v>
      </c>
      <c r="G69" s="20">
        <v>8632403</v>
      </c>
      <c r="H69" s="20">
        <v>11180564</v>
      </c>
      <c r="I69" s="20">
        <v>30482137</v>
      </c>
      <c r="J69" s="20">
        <v>9269978</v>
      </c>
      <c r="K69" s="20">
        <v>5393452</v>
      </c>
      <c r="L69" s="20">
        <v>9295649</v>
      </c>
      <c r="M69" s="20">
        <v>23959079</v>
      </c>
      <c r="N69" s="20"/>
      <c r="O69" s="20"/>
      <c r="P69" s="20"/>
      <c r="Q69" s="20"/>
      <c r="R69" s="20"/>
      <c r="S69" s="20"/>
      <c r="T69" s="20"/>
      <c r="U69" s="20"/>
      <c r="V69" s="20">
        <v>54441216</v>
      </c>
      <c r="W69" s="20">
        <v>61082436</v>
      </c>
      <c r="X69" s="20"/>
      <c r="Y69" s="19"/>
      <c r="Z69" s="22">
        <v>122164870</v>
      </c>
    </row>
    <row r="70" spans="1:26" ht="13.5" hidden="1">
      <c r="A70" s="38" t="s">
        <v>113</v>
      </c>
      <c r="B70" s="18">
        <v>71441538</v>
      </c>
      <c r="C70" s="18"/>
      <c r="D70" s="19">
        <v>78474400</v>
      </c>
      <c r="E70" s="20">
        <v>78474400</v>
      </c>
      <c r="F70" s="20">
        <v>5065775</v>
      </c>
      <c r="G70" s="20">
        <v>6212378</v>
      </c>
      <c r="H70" s="20">
        <v>8288779</v>
      </c>
      <c r="I70" s="20">
        <v>19566932</v>
      </c>
      <c r="J70" s="20">
        <v>5900432</v>
      </c>
      <c r="K70" s="20">
        <v>1728527</v>
      </c>
      <c r="L70" s="20">
        <v>5772180</v>
      </c>
      <c r="M70" s="20">
        <v>13401139</v>
      </c>
      <c r="N70" s="20"/>
      <c r="O70" s="20"/>
      <c r="P70" s="20"/>
      <c r="Q70" s="20"/>
      <c r="R70" s="20"/>
      <c r="S70" s="20"/>
      <c r="T70" s="20"/>
      <c r="U70" s="20"/>
      <c r="V70" s="20">
        <v>32968071</v>
      </c>
      <c r="W70" s="20">
        <v>39237198</v>
      </c>
      <c r="X70" s="20"/>
      <c r="Y70" s="19"/>
      <c r="Z70" s="22">
        <v>78474400</v>
      </c>
    </row>
    <row r="71" spans="1:26" ht="13.5" hidden="1">
      <c r="A71" s="38" t="s">
        <v>114</v>
      </c>
      <c r="B71" s="18">
        <v>23803490</v>
      </c>
      <c r="C71" s="18"/>
      <c r="D71" s="19">
        <v>20008320</v>
      </c>
      <c r="E71" s="20">
        <v>20008320</v>
      </c>
      <c r="F71" s="20">
        <v>1490728</v>
      </c>
      <c r="G71" s="20">
        <v>582195</v>
      </c>
      <c r="H71" s="20">
        <v>1067581</v>
      </c>
      <c r="I71" s="20">
        <v>3140504</v>
      </c>
      <c r="J71" s="20">
        <v>1556541</v>
      </c>
      <c r="K71" s="20">
        <v>1874193</v>
      </c>
      <c r="L71" s="20">
        <v>1719740</v>
      </c>
      <c r="M71" s="20">
        <v>5150474</v>
      </c>
      <c r="N71" s="20"/>
      <c r="O71" s="20"/>
      <c r="P71" s="20"/>
      <c r="Q71" s="20"/>
      <c r="R71" s="20"/>
      <c r="S71" s="20"/>
      <c r="T71" s="20"/>
      <c r="U71" s="20"/>
      <c r="V71" s="20">
        <v>8290978</v>
      </c>
      <c r="W71" s="20">
        <v>10004160</v>
      </c>
      <c r="X71" s="20"/>
      <c r="Y71" s="19"/>
      <c r="Z71" s="22">
        <v>20008320</v>
      </c>
    </row>
    <row r="72" spans="1:26" ht="13.5" hidden="1">
      <c r="A72" s="38" t="s">
        <v>115</v>
      </c>
      <c r="B72" s="18">
        <v>14338111</v>
      </c>
      <c r="C72" s="18"/>
      <c r="D72" s="19">
        <v>15516500</v>
      </c>
      <c r="E72" s="20">
        <v>15516500</v>
      </c>
      <c r="F72" s="20">
        <v>3035416</v>
      </c>
      <c r="G72" s="20">
        <v>1195495</v>
      </c>
      <c r="H72" s="20">
        <v>1184341</v>
      </c>
      <c r="I72" s="20">
        <v>5415252</v>
      </c>
      <c r="J72" s="20">
        <v>1176928</v>
      </c>
      <c r="K72" s="20">
        <v>1159739</v>
      </c>
      <c r="L72" s="20">
        <v>1169369</v>
      </c>
      <c r="M72" s="20">
        <v>3506036</v>
      </c>
      <c r="N72" s="20"/>
      <c r="O72" s="20"/>
      <c r="P72" s="20"/>
      <c r="Q72" s="20"/>
      <c r="R72" s="20"/>
      <c r="S72" s="20"/>
      <c r="T72" s="20"/>
      <c r="U72" s="20"/>
      <c r="V72" s="20">
        <v>8921288</v>
      </c>
      <c r="W72" s="20">
        <v>7758252</v>
      </c>
      <c r="X72" s="20"/>
      <c r="Y72" s="19"/>
      <c r="Z72" s="22">
        <v>15516500</v>
      </c>
    </row>
    <row r="73" spans="1:26" ht="13.5" hidden="1">
      <c r="A73" s="38" t="s">
        <v>116</v>
      </c>
      <c r="B73" s="18">
        <v>7412818</v>
      </c>
      <c r="C73" s="18"/>
      <c r="D73" s="19">
        <v>8165650</v>
      </c>
      <c r="E73" s="20">
        <v>8165650</v>
      </c>
      <c r="F73" s="20">
        <v>1077251</v>
      </c>
      <c r="G73" s="20">
        <v>642335</v>
      </c>
      <c r="H73" s="20">
        <v>639863</v>
      </c>
      <c r="I73" s="20">
        <v>2359449</v>
      </c>
      <c r="J73" s="20">
        <v>636077</v>
      </c>
      <c r="K73" s="20">
        <v>630993</v>
      </c>
      <c r="L73" s="20">
        <v>634360</v>
      </c>
      <c r="M73" s="20">
        <v>1901430</v>
      </c>
      <c r="N73" s="20"/>
      <c r="O73" s="20"/>
      <c r="P73" s="20"/>
      <c r="Q73" s="20"/>
      <c r="R73" s="20"/>
      <c r="S73" s="20"/>
      <c r="T73" s="20"/>
      <c r="U73" s="20"/>
      <c r="V73" s="20">
        <v>4260879</v>
      </c>
      <c r="W73" s="20">
        <v>4082826</v>
      </c>
      <c r="X73" s="20"/>
      <c r="Y73" s="19"/>
      <c r="Z73" s="22">
        <v>8165650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3647680</v>
      </c>
      <c r="C75" s="27"/>
      <c r="D75" s="28">
        <v>2940000</v>
      </c>
      <c r="E75" s="29">
        <v>2940000</v>
      </c>
      <c r="F75" s="29">
        <v>218555</v>
      </c>
      <c r="G75" s="29">
        <v>234303</v>
      </c>
      <c r="H75" s="29">
        <v>226780</v>
      </c>
      <c r="I75" s="29">
        <v>679638</v>
      </c>
      <c r="J75" s="29">
        <v>221025</v>
      </c>
      <c r="K75" s="29">
        <v>205262</v>
      </c>
      <c r="L75" s="29">
        <v>267592</v>
      </c>
      <c r="M75" s="29">
        <v>693879</v>
      </c>
      <c r="N75" s="29"/>
      <c r="O75" s="29"/>
      <c r="P75" s="29"/>
      <c r="Q75" s="29"/>
      <c r="R75" s="29"/>
      <c r="S75" s="29"/>
      <c r="T75" s="29"/>
      <c r="U75" s="29"/>
      <c r="V75" s="29">
        <v>1373517</v>
      </c>
      <c r="W75" s="29">
        <v>1470000</v>
      </c>
      <c r="X75" s="29"/>
      <c r="Y75" s="28"/>
      <c r="Z75" s="30">
        <v>2940000</v>
      </c>
    </row>
    <row r="76" spans="1:26" ht="13.5" hidden="1">
      <c r="A76" s="41" t="s">
        <v>120</v>
      </c>
      <c r="B76" s="31">
        <v>134083217</v>
      </c>
      <c r="C76" s="31"/>
      <c r="D76" s="32">
        <v>149352385</v>
      </c>
      <c r="E76" s="33">
        <v>149352385</v>
      </c>
      <c r="F76" s="33">
        <v>8348836</v>
      </c>
      <c r="G76" s="33">
        <v>12727270</v>
      </c>
      <c r="H76" s="33">
        <v>15406490</v>
      </c>
      <c r="I76" s="33">
        <v>36482596</v>
      </c>
      <c r="J76" s="33">
        <v>12834606</v>
      </c>
      <c r="K76" s="33">
        <v>12759278</v>
      </c>
      <c r="L76" s="33">
        <v>9189632</v>
      </c>
      <c r="M76" s="33">
        <v>34783516</v>
      </c>
      <c r="N76" s="33"/>
      <c r="O76" s="33"/>
      <c r="P76" s="33"/>
      <c r="Q76" s="33"/>
      <c r="R76" s="33"/>
      <c r="S76" s="33"/>
      <c r="T76" s="33"/>
      <c r="U76" s="33"/>
      <c r="V76" s="33">
        <v>71266112</v>
      </c>
      <c r="W76" s="33">
        <v>74676192</v>
      </c>
      <c r="X76" s="33"/>
      <c r="Y76" s="32"/>
      <c r="Z76" s="34">
        <v>149352385</v>
      </c>
    </row>
    <row r="77" spans="1:26" ht="13.5" hidden="1">
      <c r="A77" s="36" t="s">
        <v>31</v>
      </c>
      <c r="B77" s="18">
        <v>42902865</v>
      </c>
      <c r="C77" s="18"/>
      <c r="D77" s="19">
        <v>32629347</v>
      </c>
      <c r="E77" s="20">
        <v>32629347</v>
      </c>
      <c r="F77" s="20">
        <v>1605003</v>
      </c>
      <c r="G77" s="20">
        <v>3026916</v>
      </c>
      <c r="H77" s="20">
        <v>5800728</v>
      </c>
      <c r="I77" s="20">
        <v>10432647</v>
      </c>
      <c r="J77" s="20">
        <v>3658419</v>
      </c>
      <c r="K77" s="20">
        <v>3893157</v>
      </c>
      <c r="L77" s="20">
        <v>1678819</v>
      </c>
      <c r="M77" s="20">
        <v>9230395</v>
      </c>
      <c r="N77" s="20"/>
      <c r="O77" s="20"/>
      <c r="P77" s="20"/>
      <c r="Q77" s="20"/>
      <c r="R77" s="20"/>
      <c r="S77" s="20"/>
      <c r="T77" s="20"/>
      <c r="U77" s="20"/>
      <c r="V77" s="20">
        <v>19663042</v>
      </c>
      <c r="W77" s="20">
        <v>16314672</v>
      </c>
      <c r="X77" s="20"/>
      <c r="Y77" s="19"/>
      <c r="Z77" s="22">
        <v>32629347</v>
      </c>
    </row>
    <row r="78" spans="1:26" ht="13.5" hidden="1">
      <c r="A78" s="37" t="s">
        <v>32</v>
      </c>
      <c r="B78" s="18">
        <v>87532672</v>
      </c>
      <c r="C78" s="18"/>
      <c r="D78" s="19">
        <v>113783038</v>
      </c>
      <c r="E78" s="20">
        <v>113783038</v>
      </c>
      <c r="F78" s="20">
        <v>6525278</v>
      </c>
      <c r="G78" s="20">
        <v>9466051</v>
      </c>
      <c r="H78" s="20">
        <v>9378982</v>
      </c>
      <c r="I78" s="20">
        <v>25370311</v>
      </c>
      <c r="J78" s="20">
        <v>8955162</v>
      </c>
      <c r="K78" s="20">
        <v>8660859</v>
      </c>
      <c r="L78" s="20">
        <v>7243221</v>
      </c>
      <c r="M78" s="20">
        <v>24859242</v>
      </c>
      <c r="N78" s="20"/>
      <c r="O78" s="20"/>
      <c r="P78" s="20"/>
      <c r="Q78" s="20"/>
      <c r="R78" s="20"/>
      <c r="S78" s="20"/>
      <c r="T78" s="20"/>
      <c r="U78" s="20"/>
      <c r="V78" s="20">
        <v>50229553</v>
      </c>
      <c r="W78" s="20">
        <v>56891520</v>
      </c>
      <c r="X78" s="20"/>
      <c r="Y78" s="19"/>
      <c r="Z78" s="22">
        <v>113783038</v>
      </c>
    </row>
    <row r="79" spans="1:26" ht="13.5" hidden="1">
      <c r="A79" s="38" t="s">
        <v>113</v>
      </c>
      <c r="B79" s="18">
        <v>87532672</v>
      </c>
      <c r="C79" s="18"/>
      <c r="D79" s="19">
        <v>75335424</v>
      </c>
      <c r="E79" s="20">
        <v>75335424</v>
      </c>
      <c r="F79" s="20">
        <v>4416554</v>
      </c>
      <c r="G79" s="20">
        <v>6180529</v>
      </c>
      <c r="H79" s="20">
        <v>6000869</v>
      </c>
      <c r="I79" s="20">
        <v>16597952</v>
      </c>
      <c r="J79" s="20">
        <v>6132835</v>
      </c>
      <c r="K79" s="20">
        <v>5740276</v>
      </c>
      <c r="L79" s="20">
        <v>4938706</v>
      </c>
      <c r="M79" s="20">
        <v>16811817</v>
      </c>
      <c r="N79" s="20"/>
      <c r="O79" s="20"/>
      <c r="P79" s="20"/>
      <c r="Q79" s="20"/>
      <c r="R79" s="20"/>
      <c r="S79" s="20"/>
      <c r="T79" s="20"/>
      <c r="U79" s="20"/>
      <c r="V79" s="20">
        <v>33409769</v>
      </c>
      <c r="W79" s="20">
        <v>37667712</v>
      </c>
      <c r="X79" s="20"/>
      <c r="Y79" s="19"/>
      <c r="Z79" s="22">
        <v>75335424</v>
      </c>
    </row>
    <row r="80" spans="1:26" ht="13.5" hidden="1">
      <c r="A80" s="38" t="s">
        <v>114</v>
      </c>
      <c r="B80" s="18"/>
      <c r="C80" s="18"/>
      <c r="D80" s="19">
        <v>17607322</v>
      </c>
      <c r="E80" s="20">
        <v>17607322</v>
      </c>
      <c r="F80" s="20">
        <v>953218</v>
      </c>
      <c r="G80" s="20">
        <v>1248126</v>
      </c>
      <c r="H80" s="20">
        <v>1070425</v>
      </c>
      <c r="I80" s="20">
        <v>3271769</v>
      </c>
      <c r="J80" s="20">
        <v>982959</v>
      </c>
      <c r="K80" s="20">
        <v>1096339</v>
      </c>
      <c r="L80" s="20">
        <v>974112</v>
      </c>
      <c r="M80" s="20">
        <v>3053410</v>
      </c>
      <c r="N80" s="20"/>
      <c r="O80" s="20"/>
      <c r="P80" s="20"/>
      <c r="Q80" s="20"/>
      <c r="R80" s="20"/>
      <c r="S80" s="20"/>
      <c r="T80" s="20"/>
      <c r="U80" s="20"/>
      <c r="V80" s="20">
        <v>6325179</v>
      </c>
      <c r="W80" s="20">
        <v>8803662</v>
      </c>
      <c r="X80" s="20"/>
      <c r="Y80" s="19"/>
      <c r="Z80" s="22">
        <v>17607322</v>
      </c>
    </row>
    <row r="81" spans="1:26" ht="13.5" hidden="1">
      <c r="A81" s="38" t="s">
        <v>115</v>
      </c>
      <c r="B81" s="18"/>
      <c r="C81" s="18"/>
      <c r="D81" s="19">
        <v>13654520</v>
      </c>
      <c r="E81" s="20">
        <v>13654520</v>
      </c>
      <c r="F81" s="20">
        <v>611244</v>
      </c>
      <c r="G81" s="20">
        <v>1329587</v>
      </c>
      <c r="H81" s="20">
        <v>1359955</v>
      </c>
      <c r="I81" s="20">
        <v>3300786</v>
      </c>
      <c r="J81" s="20">
        <v>1098933</v>
      </c>
      <c r="K81" s="20">
        <v>925973</v>
      </c>
      <c r="L81" s="20">
        <v>704700</v>
      </c>
      <c r="M81" s="20">
        <v>2729606</v>
      </c>
      <c r="N81" s="20"/>
      <c r="O81" s="20"/>
      <c r="P81" s="20"/>
      <c r="Q81" s="20"/>
      <c r="R81" s="20"/>
      <c r="S81" s="20"/>
      <c r="T81" s="20"/>
      <c r="U81" s="20"/>
      <c r="V81" s="20">
        <v>6030392</v>
      </c>
      <c r="W81" s="20">
        <v>6827262</v>
      </c>
      <c r="X81" s="20"/>
      <c r="Y81" s="19"/>
      <c r="Z81" s="22">
        <v>13654520</v>
      </c>
    </row>
    <row r="82" spans="1:26" ht="13.5" hidden="1">
      <c r="A82" s="38" t="s">
        <v>116</v>
      </c>
      <c r="B82" s="18"/>
      <c r="C82" s="18"/>
      <c r="D82" s="19">
        <v>7185772</v>
      </c>
      <c r="E82" s="20">
        <v>7185772</v>
      </c>
      <c r="F82" s="20">
        <v>269241</v>
      </c>
      <c r="G82" s="20">
        <v>490258</v>
      </c>
      <c r="H82" s="20">
        <v>603813</v>
      </c>
      <c r="I82" s="20">
        <v>1363312</v>
      </c>
      <c r="J82" s="20">
        <v>467339</v>
      </c>
      <c r="K82" s="20">
        <v>449091</v>
      </c>
      <c r="L82" s="20">
        <v>345978</v>
      </c>
      <c r="M82" s="20">
        <v>1262408</v>
      </c>
      <c r="N82" s="20"/>
      <c r="O82" s="20"/>
      <c r="P82" s="20"/>
      <c r="Q82" s="20"/>
      <c r="R82" s="20"/>
      <c r="S82" s="20"/>
      <c r="T82" s="20"/>
      <c r="U82" s="20"/>
      <c r="V82" s="20">
        <v>2625720</v>
      </c>
      <c r="W82" s="20">
        <v>3592884</v>
      </c>
      <c r="X82" s="20"/>
      <c r="Y82" s="19"/>
      <c r="Z82" s="22">
        <v>7185772</v>
      </c>
    </row>
    <row r="83" spans="1:26" ht="13.5" hidden="1">
      <c r="A83" s="38" t="s">
        <v>117</v>
      </c>
      <c r="B83" s="18"/>
      <c r="C83" s="18"/>
      <c r="D83" s="19"/>
      <c r="E83" s="20"/>
      <c r="F83" s="20">
        <v>275021</v>
      </c>
      <c r="G83" s="20">
        <v>217551</v>
      </c>
      <c r="H83" s="20">
        <v>343920</v>
      </c>
      <c r="I83" s="20">
        <v>836492</v>
      </c>
      <c r="J83" s="20">
        <v>273096</v>
      </c>
      <c r="K83" s="20">
        <v>449180</v>
      </c>
      <c r="L83" s="20">
        <v>279725</v>
      </c>
      <c r="M83" s="20">
        <v>1002001</v>
      </c>
      <c r="N83" s="20"/>
      <c r="O83" s="20"/>
      <c r="P83" s="20"/>
      <c r="Q83" s="20"/>
      <c r="R83" s="20"/>
      <c r="S83" s="20"/>
      <c r="T83" s="20"/>
      <c r="U83" s="20"/>
      <c r="V83" s="20">
        <v>1838493</v>
      </c>
      <c r="W83" s="20"/>
      <c r="X83" s="20"/>
      <c r="Y83" s="19"/>
      <c r="Z83" s="22"/>
    </row>
    <row r="84" spans="1:26" ht="13.5" hidden="1">
      <c r="A84" s="39" t="s">
        <v>118</v>
      </c>
      <c r="B84" s="27">
        <v>3647680</v>
      </c>
      <c r="C84" s="27"/>
      <c r="D84" s="28">
        <v>2940000</v>
      </c>
      <c r="E84" s="29">
        <v>2940000</v>
      </c>
      <c r="F84" s="29">
        <v>218555</v>
      </c>
      <c r="G84" s="29">
        <v>234303</v>
      </c>
      <c r="H84" s="29">
        <v>226780</v>
      </c>
      <c r="I84" s="29">
        <v>679638</v>
      </c>
      <c r="J84" s="29">
        <v>221025</v>
      </c>
      <c r="K84" s="29">
        <v>205262</v>
      </c>
      <c r="L84" s="29">
        <v>267592</v>
      </c>
      <c r="M84" s="29">
        <v>693879</v>
      </c>
      <c r="N84" s="29"/>
      <c r="O84" s="29"/>
      <c r="P84" s="29"/>
      <c r="Q84" s="29"/>
      <c r="R84" s="29"/>
      <c r="S84" s="29"/>
      <c r="T84" s="29"/>
      <c r="U84" s="29"/>
      <c r="V84" s="29">
        <v>1373517</v>
      </c>
      <c r="W84" s="29">
        <v>1470000</v>
      </c>
      <c r="X84" s="29"/>
      <c r="Y84" s="28"/>
      <c r="Z84" s="30">
        <v>2940000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94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/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513228</v>
      </c>
      <c r="C7" s="18">
        <v>0</v>
      </c>
      <c r="D7" s="58">
        <v>700000</v>
      </c>
      <c r="E7" s="59">
        <v>700000</v>
      </c>
      <c r="F7" s="59">
        <v>55691</v>
      </c>
      <c r="G7" s="59">
        <v>58147</v>
      </c>
      <c r="H7" s="59">
        <v>60201</v>
      </c>
      <c r="I7" s="59">
        <v>174039</v>
      </c>
      <c r="J7" s="59">
        <v>47235</v>
      </c>
      <c r="K7" s="59">
        <v>42979</v>
      </c>
      <c r="L7" s="59">
        <v>24195</v>
      </c>
      <c r="M7" s="59">
        <v>114409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288448</v>
      </c>
      <c r="W7" s="59">
        <v>349998</v>
      </c>
      <c r="X7" s="59">
        <v>-61550</v>
      </c>
      <c r="Y7" s="60">
        <v>-17.59</v>
      </c>
      <c r="Z7" s="61">
        <v>700000</v>
      </c>
    </row>
    <row r="8" spans="1:26" ht="13.5">
      <c r="A8" s="57" t="s">
        <v>34</v>
      </c>
      <c r="B8" s="18">
        <v>30818036</v>
      </c>
      <c r="C8" s="18">
        <v>0</v>
      </c>
      <c r="D8" s="58">
        <v>35883000</v>
      </c>
      <c r="E8" s="59">
        <v>35883000</v>
      </c>
      <c r="F8" s="59">
        <v>11879000</v>
      </c>
      <c r="G8" s="59">
        <v>96000</v>
      </c>
      <c r="H8" s="59">
        <v>1242475</v>
      </c>
      <c r="I8" s="59">
        <v>13217475</v>
      </c>
      <c r="J8" s="59">
        <v>789491</v>
      </c>
      <c r="K8" s="59">
        <v>891491</v>
      </c>
      <c r="L8" s="59">
        <v>9501000</v>
      </c>
      <c r="M8" s="59">
        <v>11181982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24399457</v>
      </c>
      <c r="W8" s="59">
        <v>17941500</v>
      </c>
      <c r="X8" s="59">
        <v>6457957</v>
      </c>
      <c r="Y8" s="60">
        <v>35.99</v>
      </c>
      <c r="Z8" s="61">
        <v>35883000</v>
      </c>
    </row>
    <row r="9" spans="1:26" ht="13.5">
      <c r="A9" s="57" t="s">
        <v>35</v>
      </c>
      <c r="B9" s="18">
        <v>49464917</v>
      </c>
      <c r="C9" s="18">
        <v>0</v>
      </c>
      <c r="D9" s="58">
        <v>45313918</v>
      </c>
      <c r="E9" s="59">
        <v>45313918</v>
      </c>
      <c r="F9" s="59">
        <v>306762</v>
      </c>
      <c r="G9" s="59">
        <v>7651645</v>
      </c>
      <c r="H9" s="59">
        <v>3833740</v>
      </c>
      <c r="I9" s="59">
        <v>11792147</v>
      </c>
      <c r="J9" s="59">
        <v>3793664</v>
      </c>
      <c r="K9" s="59">
        <v>3932651</v>
      </c>
      <c r="L9" s="59">
        <v>450813</v>
      </c>
      <c r="M9" s="59">
        <v>8177128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19969275</v>
      </c>
      <c r="W9" s="59">
        <v>22656954</v>
      </c>
      <c r="X9" s="59">
        <v>-2687679</v>
      </c>
      <c r="Y9" s="60">
        <v>-11.86</v>
      </c>
      <c r="Z9" s="61">
        <v>45313918</v>
      </c>
    </row>
    <row r="10" spans="1:26" ht="25.5">
      <c r="A10" s="62" t="s">
        <v>105</v>
      </c>
      <c r="B10" s="63">
        <f>SUM(B5:B9)</f>
        <v>80796181</v>
      </c>
      <c r="C10" s="63">
        <f>SUM(C5:C9)</f>
        <v>0</v>
      </c>
      <c r="D10" s="64">
        <f aca="true" t="shared" si="0" ref="D10:Z10">SUM(D5:D9)</f>
        <v>81896918</v>
      </c>
      <c r="E10" s="65">
        <f t="shared" si="0"/>
        <v>81896918</v>
      </c>
      <c r="F10" s="65">
        <f t="shared" si="0"/>
        <v>12241453</v>
      </c>
      <c r="G10" s="65">
        <f t="shared" si="0"/>
        <v>7805792</v>
      </c>
      <c r="H10" s="65">
        <f t="shared" si="0"/>
        <v>5136416</v>
      </c>
      <c r="I10" s="65">
        <f t="shared" si="0"/>
        <v>25183661</v>
      </c>
      <c r="J10" s="65">
        <f t="shared" si="0"/>
        <v>4630390</v>
      </c>
      <c r="K10" s="65">
        <f t="shared" si="0"/>
        <v>4867121</v>
      </c>
      <c r="L10" s="65">
        <f t="shared" si="0"/>
        <v>9976008</v>
      </c>
      <c r="M10" s="65">
        <f t="shared" si="0"/>
        <v>19473519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44657180</v>
      </c>
      <c r="W10" s="65">
        <f t="shared" si="0"/>
        <v>40948452</v>
      </c>
      <c r="X10" s="65">
        <f t="shared" si="0"/>
        <v>3708728</v>
      </c>
      <c r="Y10" s="66">
        <f>+IF(W10&lt;&gt;0,(X10/W10)*100,0)</f>
        <v>9.057065209693398</v>
      </c>
      <c r="Z10" s="67">
        <f t="shared" si="0"/>
        <v>81896918</v>
      </c>
    </row>
    <row r="11" spans="1:26" ht="13.5">
      <c r="A11" s="57" t="s">
        <v>36</v>
      </c>
      <c r="B11" s="18">
        <v>39503099</v>
      </c>
      <c r="C11" s="18">
        <v>0</v>
      </c>
      <c r="D11" s="58">
        <v>47418629</v>
      </c>
      <c r="E11" s="59">
        <v>47418629</v>
      </c>
      <c r="F11" s="59">
        <v>3048498</v>
      </c>
      <c r="G11" s="59">
        <v>3886339</v>
      </c>
      <c r="H11" s="59">
        <v>3326911</v>
      </c>
      <c r="I11" s="59">
        <v>10261748</v>
      </c>
      <c r="J11" s="59">
        <v>3416479</v>
      </c>
      <c r="K11" s="59">
        <v>3547495</v>
      </c>
      <c r="L11" s="59">
        <v>5465920</v>
      </c>
      <c r="M11" s="59">
        <v>12429894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22691642</v>
      </c>
      <c r="W11" s="59">
        <v>23709312</v>
      </c>
      <c r="X11" s="59">
        <v>-1017670</v>
      </c>
      <c r="Y11" s="60">
        <v>-4.29</v>
      </c>
      <c r="Z11" s="61">
        <v>47418629</v>
      </c>
    </row>
    <row r="12" spans="1:26" ht="13.5">
      <c r="A12" s="57" t="s">
        <v>37</v>
      </c>
      <c r="B12" s="18">
        <v>3550046</v>
      </c>
      <c r="C12" s="18">
        <v>0</v>
      </c>
      <c r="D12" s="58">
        <v>4032070</v>
      </c>
      <c r="E12" s="59">
        <v>4032070</v>
      </c>
      <c r="F12" s="59">
        <v>314006</v>
      </c>
      <c r="G12" s="59">
        <v>311250</v>
      </c>
      <c r="H12" s="59">
        <v>319376</v>
      </c>
      <c r="I12" s="59">
        <v>944632</v>
      </c>
      <c r="J12" s="59">
        <v>320995</v>
      </c>
      <c r="K12" s="59">
        <v>321828</v>
      </c>
      <c r="L12" s="59">
        <v>290127</v>
      </c>
      <c r="M12" s="59">
        <v>932950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1877582</v>
      </c>
      <c r="W12" s="59">
        <v>2016036</v>
      </c>
      <c r="X12" s="59">
        <v>-138454</v>
      </c>
      <c r="Y12" s="60">
        <v>-6.87</v>
      </c>
      <c r="Z12" s="61">
        <v>4032070</v>
      </c>
    </row>
    <row r="13" spans="1:26" ht="13.5">
      <c r="A13" s="57" t="s">
        <v>106</v>
      </c>
      <c r="B13" s="18">
        <v>526809</v>
      </c>
      <c r="C13" s="18">
        <v>0</v>
      </c>
      <c r="D13" s="58">
        <v>432355</v>
      </c>
      <c r="E13" s="59">
        <v>432355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216180</v>
      </c>
      <c r="X13" s="59">
        <v>-216180</v>
      </c>
      <c r="Y13" s="60">
        <v>-100</v>
      </c>
      <c r="Z13" s="61">
        <v>432355</v>
      </c>
    </row>
    <row r="14" spans="1:26" ht="13.5">
      <c r="A14" s="57" t="s">
        <v>38</v>
      </c>
      <c r="B14" s="18">
        <v>734790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/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8818134</v>
      </c>
      <c r="C15" s="18">
        <v>0</v>
      </c>
      <c r="D15" s="58">
        <v>65500</v>
      </c>
      <c r="E15" s="59">
        <v>65500</v>
      </c>
      <c r="F15" s="59">
        <v>10120</v>
      </c>
      <c r="G15" s="59">
        <v>2156</v>
      </c>
      <c r="H15" s="59">
        <v>121167</v>
      </c>
      <c r="I15" s="59">
        <v>133443</v>
      </c>
      <c r="J15" s="59">
        <v>7471</v>
      </c>
      <c r="K15" s="59">
        <v>1211</v>
      </c>
      <c r="L15" s="59">
        <v>2423</v>
      </c>
      <c r="M15" s="59">
        <v>11105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144548</v>
      </c>
      <c r="W15" s="59">
        <v>32748</v>
      </c>
      <c r="X15" s="59">
        <v>111800</v>
      </c>
      <c r="Y15" s="60">
        <v>341.39</v>
      </c>
      <c r="Z15" s="61">
        <v>65500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/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28726783</v>
      </c>
      <c r="C17" s="18">
        <v>0</v>
      </c>
      <c r="D17" s="58">
        <v>28534603</v>
      </c>
      <c r="E17" s="59">
        <v>28534603</v>
      </c>
      <c r="F17" s="59">
        <v>2639169</v>
      </c>
      <c r="G17" s="59">
        <v>2278116</v>
      </c>
      <c r="H17" s="59">
        <v>2961867</v>
      </c>
      <c r="I17" s="59">
        <v>7879152</v>
      </c>
      <c r="J17" s="59">
        <v>2799199</v>
      </c>
      <c r="K17" s="59">
        <v>3115442</v>
      </c>
      <c r="L17" s="59">
        <v>2829580</v>
      </c>
      <c r="M17" s="59">
        <v>8744221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16623373</v>
      </c>
      <c r="W17" s="59">
        <v>14267304</v>
      </c>
      <c r="X17" s="59">
        <v>2356069</v>
      </c>
      <c r="Y17" s="60">
        <v>16.51</v>
      </c>
      <c r="Z17" s="61">
        <v>28534603</v>
      </c>
    </row>
    <row r="18" spans="1:26" ht="13.5">
      <c r="A18" s="69" t="s">
        <v>42</v>
      </c>
      <c r="B18" s="70">
        <f>SUM(B11:B17)</f>
        <v>81859661</v>
      </c>
      <c r="C18" s="70">
        <f>SUM(C11:C17)</f>
        <v>0</v>
      </c>
      <c r="D18" s="71">
        <f aca="true" t="shared" si="1" ref="D18:Z18">SUM(D11:D17)</f>
        <v>80483157</v>
      </c>
      <c r="E18" s="72">
        <f t="shared" si="1"/>
        <v>80483157</v>
      </c>
      <c r="F18" s="72">
        <f t="shared" si="1"/>
        <v>6011793</v>
      </c>
      <c r="G18" s="72">
        <f t="shared" si="1"/>
        <v>6477861</v>
      </c>
      <c r="H18" s="72">
        <f t="shared" si="1"/>
        <v>6729321</v>
      </c>
      <c r="I18" s="72">
        <f t="shared" si="1"/>
        <v>19218975</v>
      </c>
      <c r="J18" s="72">
        <f t="shared" si="1"/>
        <v>6544144</v>
      </c>
      <c r="K18" s="72">
        <f t="shared" si="1"/>
        <v>6985976</v>
      </c>
      <c r="L18" s="72">
        <f t="shared" si="1"/>
        <v>8588050</v>
      </c>
      <c r="M18" s="72">
        <f t="shared" si="1"/>
        <v>22118170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41337145</v>
      </c>
      <c r="W18" s="72">
        <f t="shared" si="1"/>
        <v>40241580</v>
      </c>
      <c r="X18" s="72">
        <f t="shared" si="1"/>
        <v>1095565</v>
      </c>
      <c r="Y18" s="66">
        <f>+IF(W18&lt;&gt;0,(X18/W18)*100,0)</f>
        <v>2.722470141579928</v>
      </c>
      <c r="Z18" s="73">
        <f t="shared" si="1"/>
        <v>80483157</v>
      </c>
    </row>
    <row r="19" spans="1:26" ht="13.5">
      <c r="A19" s="69" t="s">
        <v>43</v>
      </c>
      <c r="B19" s="74">
        <f>+B10-B18</f>
        <v>-1063480</v>
      </c>
      <c r="C19" s="74">
        <f>+C10-C18</f>
        <v>0</v>
      </c>
      <c r="D19" s="75">
        <f aca="true" t="shared" si="2" ref="D19:Z19">+D10-D18</f>
        <v>1413761</v>
      </c>
      <c r="E19" s="76">
        <f t="shared" si="2"/>
        <v>1413761</v>
      </c>
      <c r="F19" s="76">
        <f t="shared" si="2"/>
        <v>6229660</v>
      </c>
      <c r="G19" s="76">
        <f t="shared" si="2"/>
        <v>1327931</v>
      </c>
      <c r="H19" s="76">
        <f t="shared" si="2"/>
        <v>-1592905</v>
      </c>
      <c r="I19" s="76">
        <f t="shared" si="2"/>
        <v>5964686</v>
      </c>
      <c r="J19" s="76">
        <f t="shared" si="2"/>
        <v>-1913754</v>
      </c>
      <c r="K19" s="76">
        <f t="shared" si="2"/>
        <v>-2118855</v>
      </c>
      <c r="L19" s="76">
        <f t="shared" si="2"/>
        <v>1387958</v>
      </c>
      <c r="M19" s="76">
        <f t="shared" si="2"/>
        <v>-2644651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3320035</v>
      </c>
      <c r="W19" s="76">
        <f>IF(E10=E18,0,W10-W18)</f>
        <v>706872</v>
      </c>
      <c r="X19" s="76">
        <f t="shared" si="2"/>
        <v>2613163</v>
      </c>
      <c r="Y19" s="77">
        <f>+IF(W19&lt;&gt;0,(X19/W19)*100,0)</f>
        <v>369.67980058624477</v>
      </c>
      <c r="Z19" s="78">
        <f t="shared" si="2"/>
        <v>1413761</v>
      </c>
    </row>
    <row r="20" spans="1:26" ht="13.5">
      <c r="A20" s="57" t="s">
        <v>44</v>
      </c>
      <c r="B20" s="18">
        <v>991224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-72256</v>
      </c>
      <c r="C22" s="85">
        <f>SUM(C19:C21)</f>
        <v>0</v>
      </c>
      <c r="D22" s="86">
        <f aca="true" t="shared" si="3" ref="D22:Z22">SUM(D19:D21)</f>
        <v>1413761</v>
      </c>
      <c r="E22" s="87">
        <f t="shared" si="3"/>
        <v>1413761</v>
      </c>
      <c r="F22" s="87">
        <f t="shared" si="3"/>
        <v>6229660</v>
      </c>
      <c r="G22" s="87">
        <f t="shared" si="3"/>
        <v>1327931</v>
      </c>
      <c r="H22" s="87">
        <f t="shared" si="3"/>
        <v>-1592905</v>
      </c>
      <c r="I22" s="87">
        <f t="shared" si="3"/>
        <v>5964686</v>
      </c>
      <c r="J22" s="87">
        <f t="shared" si="3"/>
        <v>-1913754</v>
      </c>
      <c r="K22" s="87">
        <f t="shared" si="3"/>
        <v>-2118855</v>
      </c>
      <c r="L22" s="87">
        <f t="shared" si="3"/>
        <v>1387958</v>
      </c>
      <c r="M22" s="87">
        <f t="shared" si="3"/>
        <v>-2644651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3320035</v>
      </c>
      <c r="W22" s="87">
        <f t="shared" si="3"/>
        <v>706872</v>
      </c>
      <c r="X22" s="87">
        <f t="shared" si="3"/>
        <v>2613163</v>
      </c>
      <c r="Y22" s="88">
        <f>+IF(W22&lt;&gt;0,(X22/W22)*100,0)</f>
        <v>369.67980058624477</v>
      </c>
      <c r="Z22" s="89">
        <f t="shared" si="3"/>
        <v>1413761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-72256</v>
      </c>
      <c r="C24" s="74">
        <f>SUM(C22:C23)</f>
        <v>0</v>
      </c>
      <c r="D24" s="75">
        <f aca="true" t="shared" si="4" ref="D24:Z24">SUM(D22:D23)</f>
        <v>1413761</v>
      </c>
      <c r="E24" s="76">
        <f t="shared" si="4"/>
        <v>1413761</v>
      </c>
      <c r="F24" s="76">
        <f t="shared" si="4"/>
        <v>6229660</v>
      </c>
      <c r="G24" s="76">
        <f t="shared" si="4"/>
        <v>1327931</v>
      </c>
      <c r="H24" s="76">
        <f t="shared" si="4"/>
        <v>-1592905</v>
      </c>
      <c r="I24" s="76">
        <f t="shared" si="4"/>
        <v>5964686</v>
      </c>
      <c r="J24" s="76">
        <f t="shared" si="4"/>
        <v>-1913754</v>
      </c>
      <c r="K24" s="76">
        <f t="shared" si="4"/>
        <v>-2118855</v>
      </c>
      <c r="L24" s="76">
        <f t="shared" si="4"/>
        <v>1387958</v>
      </c>
      <c r="M24" s="76">
        <f t="shared" si="4"/>
        <v>-2644651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3320035</v>
      </c>
      <c r="W24" s="76">
        <f t="shared" si="4"/>
        <v>706872</v>
      </c>
      <c r="X24" s="76">
        <f t="shared" si="4"/>
        <v>2613163</v>
      </c>
      <c r="Y24" s="77">
        <f>+IF(W24&lt;&gt;0,(X24/W24)*100,0)</f>
        <v>369.67980058624477</v>
      </c>
      <c r="Z24" s="78">
        <f t="shared" si="4"/>
        <v>1413761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1806512</v>
      </c>
      <c r="C27" s="21">
        <v>0</v>
      </c>
      <c r="D27" s="98">
        <v>1015350</v>
      </c>
      <c r="E27" s="99">
        <v>1015350</v>
      </c>
      <c r="F27" s="99">
        <v>1250</v>
      </c>
      <c r="G27" s="99">
        <v>39371</v>
      </c>
      <c r="H27" s="99">
        <v>90242</v>
      </c>
      <c r="I27" s="99">
        <v>130863</v>
      </c>
      <c r="J27" s="99">
        <v>30636</v>
      </c>
      <c r="K27" s="99">
        <v>5129</v>
      </c>
      <c r="L27" s="99">
        <v>59435</v>
      </c>
      <c r="M27" s="99">
        <v>95200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226063</v>
      </c>
      <c r="W27" s="99">
        <v>507675</v>
      </c>
      <c r="X27" s="99">
        <v>-281612</v>
      </c>
      <c r="Y27" s="100">
        <v>-55.47</v>
      </c>
      <c r="Z27" s="101">
        <v>1015350</v>
      </c>
    </row>
    <row r="28" spans="1:26" ht="13.5">
      <c r="A28" s="102" t="s">
        <v>44</v>
      </c>
      <c r="B28" s="18">
        <v>1335512</v>
      </c>
      <c r="C28" s="18">
        <v>0</v>
      </c>
      <c r="D28" s="58">
        <v>915350</v>
      </c>
      <c r="E28" s="59">
        <v>915350</v>
      </c>
      <c r="F28" s="59">
        <v>1250</v>
      </c>
      <c r="G28" s="59">
        <v>20376</v>
      </c>
      <c r="H28" s="59">
        <v>76242</v>
      </c>
      <c r="I28" s="59">
        <v>97868</v>
      </c>
      <c r="J28" s="59">
        <v>63631</v>
      </c>
      <c r="K28" s="59">
        <v>5129</v>
      </c>
      <c r="L28" s="59">
        <v>59435</v>
      </c>
      <c r="M28" s="59">
        <v>128195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226063</v>
      </c>
      <c r="W28" s="59">
        <v>457675</v>
      </c>
      <c r="X28" s="59">
        <v>-231612</v>
      </c>
      <c r="Y28" s="60">
        <v>-50.61</v>
      </c>
      <c r="Z28" s="61">
        <v>915350</v>
      </c>
    </row>
    <row r="29" spans="1:26" ht="13.5">
      <c r="A29" s="57" t="s">
        <v>110</v>
      </c>
      <c r="B29" s="18">
        <v>471000</v>
      </c>
      <c r="C29" s="18">
        <v>0</v>
      </c>
      <c r="D29" s="58">
        <v>0</v>
      </c>
      <c r="E29" s="59">
        <v>0</v>
      </c>
      <c r="F29" s="59">
        <v>0</v>
      </c>
      <c r="G29" s="59">
        <v>18995</v>
      </c>
      <c r="H29" s="59">
        <v>14000</v>
      </c>
      <c r="I29" s="59">
        <v>32995</v>
      </c>
      <c r="J29" s="59">
        <v>-32995</v>
      </c>
      <c r="K29" s="59">
        <v>0</v>
      </c>
      <c r="L29" s="59">
        <v>0</v>
      </c>
      <c r="M29" s="59">
        <v>-32995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100000</v>
      </c>
      <c r="E31" s="59">
        <v>100000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50000</v>
      </c>
      <c r="X31" s="59">
        <v>-50000</v>
      </c>
      <c r="Y31" s="60">
        <v>-100</v>
      </c>
      <c r="Z31" s="61">
        <v>100000</v>
      </c>
    </row>
    <row r="32" spans="1:26" ht="13.5">
      <c r="A32" s="69" t="s">
        <v>50</v>
      </c>
      <c r="B32" s="21">
        <f>SUM(B28:B31)</f>
        <v>1806512</v>
      </c>
      <c r="C32" s="21">
        <f>SUM(C28:C31)</f>
        <v>0</v>
      </c>
      <c r="D32" s="98">
        <f aca="true" t="shared" si="5" ref="D32:Z32">SUM(D28:D31)</f>
        <v>1015350</v>
      </c>
      <c r="E32" s="99">
        <f t="shared" si="5"/>
        <v>1015350</v>
      </c>
      <c r="F32" s="99">
        <f t="shared" si="5"/>
        <v>1250</v>
      </c>
      <c r="G32" s="99">
        <f t="shared" si="5"/>
        <v>39371</v>
      </c>
      <c r="H32" s="99">
        <f t="shared" si="5"/>
        <v>90242</v>
      </c>
      <c r="I32" s="99">
        <f t="shared" si="5"/>
        <v>130863</v>
      </c>
      <c r="J32" s="99">
        <f t="shared" si="5"/>
        <v>30636</v>
      </c>
      <c r="K32" s="99">
        <f t="shared" si="5"/>
        <v>5129</v>
      </c>
      <c r="L32" s="99">
        <f t="shared" si="5"/>
        <v>59435</v>
      </c>
      <c r="M32" s="99">
        <f t="shared" si="5"/>
        <v>95200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226063</v>
      </c>
      <c r="W32" s="99">
        <f t="shared" si="5"/>
        <v>507675</v>
      </c>
      <c r="X32" s="99">
        <f t="shared" si="5"/>
        <v>-281612</v>
      </c>
      <c r="Y32" s="100">
        <f>+IF(W32&lt;&gt;0,(X32/W32)*100,0)</f>
        <v>-55.47092135716748</v>
      </c>
      <c r="Z32" s="101">
        <f t="shared" si="5"/>
        <v>1015350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16682803</v>
      </c>
      <c r="C35" s="18">
        <v>0</v>
      </c>
      <c r="D35" s="58">
        <v>8131133</v>
      </c>
      <c r="E35" s="59">
        <v>8131133</v>
      </c>
      <c r="F35" s="59">
        <v>16546486</v>
      </c>
      <c r="G35" s="59">
        <v>21428912</v>
      </c>
      <c r="H35" s="59">
        <v>18760912</v>
      </c>
      <c r="I35" s="59">
        <v>18760912</v>
      </c>
      <c r="J35" s="59">
        <v>16229074</v>
      </c>
      <c r="K35" s="59">
        <v>14647966</v>
      </c>
      <c r="L35" s="59">
        <v>15763977</v>
      </c>
      <c r="M35" s="59">
        <v>15763977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15763977</v>
      </c>
      <c r="W35" s="59">
        <v>4065567</v>
      </c>
      <c r="X35" s="59">
        <v>11698410</v>
      </c>
      <c r="Y35" s="60">
        <v>287.74</v>
      </c>
      <c r="Z35" s="61">
        <v>8131133</v>
      </c>
    </row>
    <row r="36" spans="1:26" ht="13.5">
      <c r="A36" s="57" t="s">
        <v>53</v>
      </c>
      <c r="B36" s="18">
        <v>17839703</v>
      </c>
      <c r="C36" s="18">
        <v>0</v>
      </c>
      <c r="D36" s="58">
        <v>19259844</v>
      </c>
      <c r="E36" s="59">
        <v>19259844</v>
      </c>
      <c r="F36" s="59">
        <v>18182367</v>
      </c>
      <c r="G36" s="59">
        <v>18768532</v>
      </c>
      <c r="H36" s="59">
        <v>18768532</v>
      </c>
      <c r="I36" s="59">
        <v>18768532</v>
      </c>
      <c r="J36" s="59">
        <v>18768532</v>
      </c>
      <c r="K36" s="59">
        <v>18768532</v>
      </c>
      <c r="L36" s="59">
        <v>18768532</v>
      </c>
      <c r="M36" s="59">
        <v>18768532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18768532</v>
      </c>
      <c r="W36" s="59">
        <v>9629922</v>
      </c>
      <c r="X36" s="59">
        <v>9138610</v>
      </c>
      <c r="Y36" s="60">
        <v>94.9</v>
      </c>
      <c r="Z36" s="61">
        <v>19259844</v>
      </c>
    </row>
    <row r="37" spans="1:26" ht="13.5">
      <c r="A37" s="57" t="s">
        <v>54</v>
      </c>
      <c r="B37" s="18">
        <v>14151332</v>
      </c>
      <c r="C37" s="18">
        <v>0</v>
      </c>
      <c r="D37" s="58">
        <v>5589849</v>
      </c>
      <c r="E37" s="59">
        <v>5589849</v>
      </c>
      <c r="F37" s="59">
        <v>7237194</v>
      </c>
      <c r="G37" s="59">
        <v>12249027</v>
      </c>
      <c r="H37" s="59">
        <v>11298647</v>
      </c>
      <c r="I37" s="59">
        <v>11298647</v>
      </c>
      <c r="J37" s="59">
        <v>10711199</v>
      </c>
      <c r="K37" s="59">
        <v>11254073</v>
      </c>
      <c r="L37" s="59">
        <v>11041564</v>
      </c>
      <c r="M37" s="59">
        <v>11041564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11041564</v>
      </c>
      <c r="W37" s="59">
        <v>2794925</v>
      </c>
      <c r="X37" s="59">
        <v>8246639</v>
      </c>
      <c r="Y37" s="60">
        <v>295.06</v>
      </c>
      <c r="Z37" s="61">
        <v>5589849</v>
      </c>
    </row>
    <row r="38" spans="1:26" ht="13.5">
      <c r="A38" s="57" t="s">
        <v>55</v>
      </c>
      <c r="B38" s="18">
        <v>17184958</v>
      </c>
      <c r="C38" s="18">
        <v>0</v>
      </c>
      <c r="D38" s="58">
        <v>20387367</v>
      </c>
      <c r="E38" s="59">
        <v>20387367</v>
      </c>
      <c r="F38" s="59">
        <v>17535620</v>
      </c>
      <c r="G38" s="59">
        <v>17178807</v>
      </c>
      <c r="H38" s="59">
        <v>17184958</v>
      </c>
      <c r="I38" s="59">
        <v>17184958</v>
      </c>
      <c r="J38" s="59">
        <v>17184958</v>
      </c>
      <c r="K38" s="59">
        <v>17184958</v>
      </c>
      <c r="L38" s="59">
        <v>17184958</v>
      </c>
      <c r="M38" s="59">
        <v>17184958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17184958</v>
      </c>
      <c r="W38" s="59">
        <v>10193684</v>
      </c>
      <c r="X38" s="59">
        <v>6991274</v>
      </c>
      <c r="Y38" s="60">
        <v>68.58</v>
      </c>
      <c r="Z38" s="61">
        <v>20387367</v>
      </c>
    </row>
    <row r="39" spans="1:26" ht="13.5">
      <c r="A39" s="57" t="s">
        <v>56</v>
      </c>
      <c r="B39" s="18">
        <v>3186216</v>
      </c>
      <c r="C39" s="18">
        <v>0</v>
      </c>
      <c r="D39" s="58">
        <v>1413761</v>
      </c>
      <c r="E39" s="59">
        <v>1413761</v>
      </c>
      <c r="F39" s="59">
        <v>9956039</v>
      </c>
      <c r="G39" s="59">
        <v>10769609</v>
      </c>
      <c r="H39" s="59">
        <v>9045839</v>
      </c>
      <c r="I39" s="59">
        <v>9045839</v>
      </c>
      <c r="J39" s="59">
        <v>7101449</v>
      </c>
      <c r="K39" s="59">
        <v>4977465</v>
      </c>
      <c r="L39" s="59">
        <v>6305988</v>
      </c>
      <c r="M39" s="59">
        <v>6305988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6305988</v>
      </c>
      <c r="W39" s="59">
        <v>706881</v>
      </c>
      <c r="X39" s="59">
        <v>5599107</v>
      </c>
      <c r="Y39" s="60">
        <v>792.09</v>
      </c>
      <c r="Z39" s="61">
        <v>1413761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6438126</v>
      </c>
      <c r="C42" s="18">
        <v>0</v>
      </c>
      <c r="D42" s="58">
        <v>1846104</v>
      </c>
      <c r="E42" s="59">
        <v>1846104</v>
      </c>
      <c r="F42" s="59">
        <v>7180921</v>
      </c>
      <c r="G42" s="59">
        <v>4196833</v>
      </c>
      <c r="H42" s="59">
        <v>-2578341</v>
      </c>
      <c r="I42" s="59">
        <v>8799413</v>
      </c>
      <c r="J42" s="59">
        <v>-1711844</v>
      </c>
      <c r="K42" s="59">
        <v>-1564446</v>
      </c>
      <c r="L42" s="59">
        <v>865219</v>
      </c>
      <c r="M42" s="59">
        <v>-2411071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6388342</v>
      </c>
      <c r="W42" s="59">
        <v>923052</v>
      </c>
      <c r="X42" s="59">
        <v>5465290</v>
      </c>
      <c r="Y42" s="60">
        <v>592.09</v>
      </c>
      <c r="Z42" s="61">
        <v>1846104</v>
      </c>
    </row>
    <row r="43" spans="1:26" ht="13.5">
      <c r="A43" s="57" t="s">
        <v>59</v>
      </c>
      <c r="B43" s="18">
        <v>-1335512</v>
      </c>
      <c r="C43" s="18">
        <v>0</v>
      </c>
      <c r="D43" s="58">
        <v>-1015356</v>
      </c>
      <c r="E43" s="59">
        <v>-1015356</v>
      </c>
      <c r="F43" s="59">
        <v>-1250</v>
      </c>
      <c r="G43" s="59">
        <v>-39370</v>
      </c>
      <c r="H43" s="59">
        <v>-90243</v>
      </c>
      <c r="I43" s="59">
        <v>-130863</v>
      </c>
      <c r="J43" s="59">
        <v>-30635</v>
      </c>
      <c r="K43" s="59">
        <v>244732</v>
      </c>
      <c r="L43" s="59">
        <v>-59435</v>
      </c>
      <c r="M43" s="59">
        <v>154662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23799</v>
      </c>
      <c r="W43" s="59">
        <v>-507678</v>
      </c>
      <c r="X43" s="59">
        <v>531477</v>
      </c>
      <c r="Y43" s="60">
        <v>-104.69</v>
      </c>
      <c r="Z43" s="61">
        <v>-1015356</v>
      </c>
    </row>
    <row r="44" spans="1:26" ht="13.5">
      <c r="A44" s="57" t="s">
        <v>60</v>
      </c>
      <c r="B44" s="18">
        <v>17212</v>
      </c>
      <c r="C44" s="18">
        <v>0</v>
      </c>
      <c r="D44" s="58">
        <v>105696</v>
      </c>
      <c r="E44" s="59">
        <v>105696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52848</v>
      </c>
      <c r="X44" s="59">
        <v>-52848</v>
      </c>
      <c r="Y44" s="60">
        <v>-100</v>
      </c>
      <c r="Z44" s="61">
        <v>105696</v>
      </c>
    </row>
    <row r="45" spans="1:26" ht="13.5">
      <c r="A45" s="69" t="s">
        <v>61</v>
      </c>
      <c r="B45" s="21">
        <v>8108327</v>
      </c>
      <c r="C45" s="21">
        <v>0</v>
      </c>
      <c r="D45" s="98">
        <v>3924947</v>
      </c>
      <c r="E45" s="99">
        <v>3924947</v>
      </c>
      <c r="F45" s="99">
        <v>10168671</v>
      </c>
      <c r="G45" s="99">
        <v>14326134</v>
      </c>
      <c r="H45" s="99">
        <v>11657550</v>
      </c>
      <c r="I45" s="99">
        <v>11657550</v>
      </c>
      <c r="J45" s="99">
        <v>9915071</v>
      </c>
      <c r="K45" s="99">
        <v>8595357</v>
      </c>
      <c r="L45" s="99">
        <v>9401141</v>
      </c>
      <c r="M45" s="99">
        <v>9401141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9401141</v>
      </c>
      <c r="W45" s="99">
        <v>3456725</v>
      </c>
      <c r="X45" s="99">
        <v>5944416</v>
      </c>
      <c r="Y45" s="100">
        <v>171.97</v>
      </c>
      <c r="Z45" s="101">
        <v>3924947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-62170</v>
      </c>
      <c r="C49" s="51">
        <v>0</v>
      </c>
      <c r="D49" s="128">
        <v>20128</v>
      </c>
      <c r="E49" s="53">
        <v>115590</v>
      </c>
      <c r="F49" s="53">
        <v>0</v>
      </c>
      <c r="G49" s="53">
        <v>0</v>
      </c>
      <c r="H49" s="53">
        <v>0</v>
      </c>
      <c r="I49" s="53">
        <v>56412</v>
      </c>
      <c r="J49" s="53">
        <v>0</v>
      </c>
      <c r="K49" s="53">
        <v>0</v>
      </c>
      <c r="L49" s="53">
        <v>0</v>
      </c>
      <c r="M49" s="53">
        <v>1603709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390143</v>
      </c>
      <c r="W49" s="53">
        <v>0</v>
      </c>
      <c r="X49" s="53">
        <v>-1008</v>
      </c>
      <c r="Y49" s="53">
        <v>2122804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596971</v>
      </c>
      <c r="C51" s="51">
        <v>0</v>
      </c>
      <c r="D51" s="128">
        <v>1323003</v>
      </c>
      <c r="E51" s="53">
        <v>5248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770145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2695367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113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114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115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116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120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113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114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115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116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41372155</v>
      </c>
      <c r="C5" s="18">
        <v>0</v>
      </c>
      <c r="D5" s="58">
        <v>43322800</v>
      </c>
      <c r="E5" s="59">
        <v>43322800</v>
      </c>
      <c r="F5" s="59">
        <v>8626502</v>
      </c>
      <c r="G5" s="59">
        <v>3381499</v>
      </c>
      <c r="H5" s="59">
        <v>3380846</v>
      </c>
      <c r="I5" s="59">
        <v>15388847</v>
      </c>
      <c r="J5" s="59">
        <v>3379954</v>
      </c>
      <c r="K5" s="59">
        <v>3380995</v>
      </c>
      <c r="L5" s="59">
        <v>3380198</v>
      </c>
      <c r="M5" s="59">
        <v>10141147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25529994</v>
      </c>
      <c r="W5" s="59">
        <v>23253615</v>
      </c>
      <c r="X5" s="59">
        <v>2276379</v>
      </c>
      <c r="Y5" s="60">
        <v>9.79</v>
      </c>
      <c r="Z5" s="61">
        <v>43322800</v>
      </c>
    </row>
    <row r="6" spans="1:26" ht="13.5">
      <c r="A6" s="57" t="s">
        <v>32</v>
      </c>
      <c r="B6" s="18">
        <v>120342155</v>
      </c>
      <c r="C6" s="18">
        <v>0</v>
      </c>
      <c r="D6" s="58">
        <v>134687300</v>
      </c>
      <c r="E6" s="59">
        <v>134687300</v>
      </c>
      <c r="F6" s="59">
        <v>11975095</v>
      </c>
      <c r="G6" s="59">
        <v>12401508</v>
      </c>
      <c r="H6" s="59">
        <v>11066143</v>
      </c>
      <c r="I6" s="59">
        <v>35442746</v>
      </c>
      <c r="J6" s="59">
        <v>11102315</v>
      </c>
      <c r="K6" s="59">
        <v>11575944</v>
      </c>
      <c r="L6" s="59">
        <v>10441520</v>
      </c>
      <c r="M6" s="59">
        <v>33119779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68562525</v>
      </c>
      <c r="W6" s="59">
        <v>62979789</v>
      </c>
      <c r="X6" s="59">
        <v>5582736</v>
      </c>
      <c r="Y6" s="60">
        <v>8.86</v>
      </c>
      <c r="Z6" s="61">
        <v>134687300</v>
      </c>
    </row>
    <row r="7" spans="1:26" ht="13.5">
      <c r="A7" s="57" t="s">
        <v>33</v>
      </c>
      <c r="B7" s="18">
        <v>1426564</v>
      </c>
      <c r="C7" s="18">
        <v>0</v>
      </c>
      <c r="D7" s="58">
        <v>1898600</v>
      </c>
      <c r="E7" s="59">
        <v>1898600</v>
      </c>
      <c r="F7" s="59">
        <v>72849</v>
      </c>
      <c r="G7" s="59">
        <v>87484</v>
      </c>
      <c r="H7" s="59">
        <v>95125</v>
      </c>
      <c r="I7" s="59">
        <v>255458</v>
      </c>
      <c r="J7" s="59">
        <v>77862</v>
      </c>
      <c r="K7" s="59">
        <v>64923</v>
      </c>
      <c r="L7" s="59">
        <v>30942</v>
      </c>
      <c r="M7" s="59">
        <v>173727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429185</v>
      </c>
      <c r="W7" s="59">
        <v>705573</v>
      </c>
      <c r="X7" s="59">
        <v>-276388</v>
      </c>
      <c r="Y7" s="60">
        <v>-39.17</v>
      </c>
      <c r="Z7" s="61">
        <v>1898600</v>
      </c>
    </row>
    <row r="8" spans="1:26" ht="13.5">
      <c r="A8" s="57" t="s">
        <v>34</v>
      </c>
      <c r="B8" s="18">
        <v>57682107</v>
      </c>
      <c r="C8" s="18">
        <v>0</v>
      </c>
      <c r="D8" s="58">
        <v>65299600</v>
      </c>
      <c r="E8" s="59">
        <v>77098681</v>
      </c>
      <c r="F8" s="59">
        <v>17001208</v>
      </c>
      <c r="G8" s="59">
        <v>0</v>
      </c>
      <c r="H8" s="59">
        <v>2550230</v>
      </c>
      <c r="I8" s="59">
        <v>19551438</v>
      </c>
      <c r="J8" s="59">
        <v>3734160</v>
      </c>
      <c r="K8" s="59">
        <v>1404392</v>
      </c>
      <c r="L8" s="59">
        <v>17585780</v>
      </c>
      <c r="M8" s="59">
        <v>22724332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42275770</v>
      </c>
      <c r="W8" s="59">
        <v>44085360</v>
      </c>
      <c r="X8" s="59">
        <v>-1809590</v>
      </c>
      <c r="Y8" s="60">
        <v>-4.1</v>
      </c>
      <c r="Z8" s="61">
        <v>77098681</v>
      </c>
    </row>
    <row r="9" spans="1:26" ht="13.5">
      <c r="A9" s="57" t="s">
        <v>35</v>
      </c>
      <c r="B9" s="18">
        <v>27395215</v>
      </c>
      <c r="C9" s="18">
        <v>0</v>
      </c>
      <c r="D9" s="58">
        <v>35175500</v>
      </c>
      <c r="E9" s="59">
        <v>35175500</v>
      </c>
      <c r="F9" s="59">
        <v>660269</v>
      </c>
      <c r="G9" s="59">
        <v>984551</v>
      </c>
      <c r="H9" s="59">
        <v>1122957</v>
      </c>
      <c r="I9" s="59">
        <v>2767777</v>
      </c>
      <c r="J9" s="59">
        <v>1912259</v>
      </c>
      <c r="K9" s="59">
        <v>2124544</v>
      </c>
      <c r="L9" s="59">
        <v>1219058</v>
      </c>
      <c r="M9" s="59">
        <v>5255861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8023638</v>
      </c>
      <c r="W9" s="59">
        <v>18777416</v>
      </c>
      <c r="X9" s="59">
        <v>-10753778</v>
      </c>
      <c r="Y9" s="60">
        <v>-57.27</v>
      </c>
      <c r="Z9" s="61">
        <v>35175500</v>
      </c>
    </row>
    <row r="10" spans="1:26" ht="25.5">
      <c r="A10" s="62" t="s">
        <v>105</v>
      </c>
      <c r="B10" s="63">
        <f>SUM(B5:B9)</f>
        <v>248218196</v>
      </c>
      <c r="C10" s="63">
        <f>SUM(C5:C9)</f>
        <v>0</v>
      </c>
      <c r="D10" s="64">
        <f aca="true" t="shared" si="0" ref="D10:Z10">SUM(D5:D9)</f>
        <v>280383800</v>
      </c>
      <c r="E10" s="65">
        <f t="shared" si="0"/>
        <v>292182881</v>
      </c>
      <c r="F10" s="65">
        <f t="shared" si="0"/>
        <v>38335923</v>
      </c>
      <c r="G10" s="65">
        <f t="shared" si="0"/>
        <v>16855042</v>
      </c>
      <c r="H10" s="65">
        <f t="shared" si="0"/>
        <v>18215301</v>
      </c>
      <c r="I10" s="65">
        <f t="shared" si="0"/>
        <v>73406266</v>
      </c>
      <c r="J10" s="65">
        <f t="shared" si="0"/>
        <v>20206550</v>
      </c>
      <c r="K10" s="65">
        <f t="shared" si="0"/>
        <v>18550798</v>
      </c>
      <c r="L10" s="65">
        <f t="shared" si="0"/>
        <v>32657498</v>
      </c>
      <c r="M10" s="65">
        <f t="shared" si="0"/>
        <v>71414846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144821112</v>
      </c>
      <c r="W10" s="65">
        <f t="shared" si="0"/>
        <v>149801753</v>
      </c>
      <c r="X10" s="65">
        <f t="shared" si="0"/>
        <v>-4980641</v>
      </c>
      <c r="Y10" s="66">
        <f>+IF(W10&lt;&gt;0,(X10/W10)*100,0)</f>
        <v>-3.32482157268213</v>
      </c>
      <c r="Z10" s="67">
        <f t="shared" si="0"/>
        <v>292182881</v>
      </c>
    </row>
    <row r="11" spans="1:26" ht="13.5">
      <c r="A11" s="57" t="s">
        <v>36</v>
      </c>
      <c r="B11" s="18">
        <v>93658527</v>
      </c>
      <c r="C11" s="18">
        <v>0</v>
      </c>
      <c r="D11" s="58">
        <v>106311100</v>
      </c>
      <c r="E11" s="59">
        <v>106359328</v>
      </c>
      <c r="F11" s="59">
        <v>7228251</v>
      </c>
      <c r="G11" s="59">
        <v>8345088</v>
      </c>
      <c r="H11" s="59">
        <v>8098701</v>
      </c>
      <c r="I11" s="59">
        <v>23672040</v>
      </c>
      <c r="J11" s="59">
        <v>8219808</v>
      </c>
      <c r="K11" s="59">
        <v>12791750</v>
      </c>
      <c r="L11" s="59">
        <v>8766547</v>
      </c>
      <c r="M11" s="59">
        <v>29778105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53450145</v>
      </c>
      <c r="W11" s="59">
        <v>53154180</v>
      </c>
      <c r="X11" s="59">
        <v>295965</v>
      </c>
      <c r="Y11" s="60">
        <v>0.56</v>
      </c>
      <c r="Z11" s="61">
        <v>106359328</v>
      </c>
    </row>
    <row r="12" spans="1:26" ht="13.5">
      <c r="A12" s="57" t="s">
        <v>37</v>
      </c>
      <c r="B12" s="18">
        <v>5293216</v>
      </c>
      <c r="C12" s="18">
        <v>0</v>
      </c>
      <c r="D12" s="58">
        <v>5429400</v>
      </c>
      <c r="E12" s="59">
        <v>5415112</v>
      </c>
      <c r="F12" s="59">
        <v>420324</v>
      </c>
      <c r="G12" s="59">
        <v>424078</v>
      </c>
      <c r="H12" s="59">
        <v>412562</v>
      </c>
      <c r="I12" s="59">
        <v>1256964</v>
      </c>
      <c r="J12" s="59">
        <v>406328</v>
      </c>
      <c r="K12" s="59">
        <v>399801</v>
      </c>
      <c r="L12" s="59">
        <v>409973</v>
      </c>
      <c r="M12" s="59">
        <v>1216102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2473066</v>
      </c>
      <c r="W12" s="59">
        <v>2398296</v>
      </c>
      <c r="X12" s="59">
        <v>74770</v>
      </c>
      <c r="Y12" s="60">
        <v>3.12</v>
      </c>
      <c r="Z12" s="61">
        <v>5415112</v>
      </c>
    </row>
    <row r="13" spans="1:26" ht="13.5">
      <c r="A13" s="57" t="s">
        <v>106</v>
      </c>
      <c r="B13" s="18">
        <v>16070012</v>
      </c>
      <c r="C13" s="18">
        <v>0</v>
      </c>
      <c r="D13" s="58">
        <v>18115000</v>
      </c>
      <c r="E13" s="59">
        <v>18115000</v>
      </c>
      <c r="F13" s="59">
        <v>1509583</v>
      </c>
      <c r="G13" s="59">
        <v>1509583</v>
      </c>
      <c r="H13" s="59">
        <v>1509583</v>
      </c>
      <c r="I13" s="59">
        <v>4528749</v>
      </c>
      <c r="J13" s="59">
        <v>1509583</v>
      </c>
      <c r="K13" s="59">
        <v>1509583</v>
      </c>
      <c r="L13" s="59">
        <v>1509583</v>
      </c>
      <c r="M13" s="59">
        <v>4528749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9057498</v>
      </c>
      <c r="W13" s="59">
        <v>9057498</v>
      </c>
      <c r="X13" s="59">
        <v>0</v>
      </c>
      <c r="Y13" s="60">
        <v>0</v>
      </c>
      <c r="Z13" s="61">
        <v>18115000</v>
      </c>
    </row>
    <row r="14" spans="1:26" ht="13.5">
      <c r="A14" s="57" t="s">
        <v>38</v>
      </c>
      <c r="B14" s="18">
        <v>8073767</v>
      </c>
      <c r="C14" s="18">
        <v>0</v>
      </c>
      <c r="D14" s="58">
        <v>8289000</v>
      </c>
      <c r="E14" s="59">
        <v>8299500</v>
      </c>
      <c r="F14" s="59">
        <v>-5</v>
      </c>
      <c r="G14" s="59">
        <v>0</v>
      </c>
      <c r="H14" s="59">
        <v>2135127</v>
      </c>
      <c r="I14" s="59">
        <v>2135122</v>
      </c>
      <c r="J14" s="59">
        <v>240558</v>
      </c>
      <c r="K14" s="59">
        <v>212320</v>
      </c>
      <c r="L14" s="59">
        <v>364768</v>
      </c>
      <c r="M14" s="59">
        <v>817646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2952768</v>
      </c>
      <c r="W14" s="59">
        <v>3432175</v>
      </c>
      <c r="X14" s="59">
        <v>-479407</v>
      </c>
      <c r="Y14" s="60">
        <v>-13.97</v>
      </c>
      <c r="Z14" s="61">
        <v>8299500</v>
      </c>
    </row>
    <row r="15" spans="1:26" ht="13.5">
      <c r="A15" s="57" t="s">
        <v>39</v>
      </c>
      <c r="B15" s="18">
        <v>68531369</v>
      </c>
      <c r="C15" s="18">
        <v>0</v>
      </c>
      <c r="D15" s="58">
        <v>80506200</v>
      </c>
      <c r="E15" s="59">
        <v>81203199</v>
      </c>
      <c r="F15" s="59">
        <v>156569</v>
      </c>
      <c r="G15" s="59">
        <v>9652433</v>
      </c>
      <c r="H15" s="59">
        <v>10896103</v>
      </c>
      <c r="I15" s="59">
        <v>20705105</v>
      </c>
      <c r="J15" s="59">
        <v>5890817</v>
      </c>
      <c r="K15" s="59">
        <v>2185527</v>
      </c>
      <c r="L15" s="59">
        <v>5787580</v>
      </c>
      <c r="M15" s="59">
        <v>13863924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34569029</v>
      </c>
      <c r="W15" s="59">
        <v>44432569</v>
      </c>
      <c r="X15" s="59">
        <v>-9863540</v>
      </c>
      <c r="Y15" s="60">
        <v>-22.2</v>
      </c>
      <c r="Z15" s="61">
        <v>81203199</v>
      </c>
    </row>
    <row r="16" spans="1:26" ht="13.5">
      <c r="A16" s="68" t="s">
        <v>40</v>
      </c>
      <c r="B16" s="18">
        <v>1021052</v>
      </c>
      <c r="C16" s="18">
        <v>0</v>
      </c>
      <c r="D16" s="58">
        <v>898800</v>
      </c>
      <c r="E16" s="59">
        <v>895368</v>
      </c>
      <c r="F16" s="59">
        <v>0</v>
      </c>
      <c r="G16" s="59">
        <v>2500</v>
      </c>
      <c r="H16" s="59">
        <v>1500</v>
      </c>
      <c r="I16" s="59">
        <v>4000</v>
      </c>
      <c r="J16" s="59">
        <v>3283</v>
      </c>
      <c r="K16" s="59">
        <v>155000</v>
      </c>
      <c r="L16" s="59">
        <v>9780</v>
      </c>
      <c r="M16" s="59">
        <v>168063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172063</v>
      </c>
      <c r="W16" s="59">
        <v>515054</v>
      </c>
      <c r="X16" s="59">
        <v>-342991</v>
      </c>
      <c r="Y16" s="60">
        <v>-66.59</v>
      </c>
      <c r="Z16" s="61">
        <v>895368</v>
      </c>
    </row>
    <row r="17" spans="1:26" ht="13.5">
      <c r="A17" s="57" t="s">
        <v>41</v>
      </c>
      <c r="B17" s="18">
        <v>76675976</v>
      </c>
      <c r="C17" s="18">
        <v>0</v>
      </c>
      <c r="D17" s="58">
        <v>72194300</v>
      </c>
      <c r="E17" s="59">
        <v>75351105</v>
      </c>
      <c r="F17" s="59">
        <v>4902176</v>
      </c>
      <c r="G17" s="59">
        <v>5459616</v>
      </c>
      <c r="H17" s="59">
        <v>6289078</v>
      </c>
      <c r="I17" s="59">
        <v>16650870</v>
      </c>
      <c r="J17" s="59">
        <v>7470868</v>
      </c>
      <c r="K17" s="59">
        <v>5525244</v>
      </c>
      <c r="L17" s="59">
        <v>7080129</v>
      </c>
      <c r="M17" s="59">
        <v>20076241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36727111</v>
      </c>
      <c r="W17" s="59">
        <v>38594161</v>
      </c>
      <c r="X17" s="59">
        <v>-1867050</v>
      </c>
      <c r="Y17" s="60">
        <v>-4.84</v>
      </c>
      <c r="Z17" s="61">
        <v>75351105</v>
      </c>
    </row>
    <row r="18" spans="1:26" ht="13.5">
      <c r="A18" s="69" t="s">
        <v>42</v>
      </c>
      <c r="B18" s="70">
        <f>SUM(B11:B17)</f>
        <v>269323919</v>
      </c>
      <c r="C18" s="70">
        <f>SUM(C11:C17)</f>
        <v>0</v>
      </c>
      <c r="D18" s="71">
        <f aca="true" t="shared" si="1" ref="D18:Z18">SUM(D11:D17)</f>
        <v>291743800</v>
      </c>
      <c r="E18" s="72">
        <f t="shared" si="1"/>
        <v>295638612</v>
      </c>
      <c r="F18" s="72">
        <f t="shared" si="1"/>
        <v>14216898</v>
      </c>
      <c r="G18" s="72">
        <f t="shared" si="1"/>
        <v>25393298</v>
      </c>
      <c r="H18" s="72">
        <f t="shared" si="1"/>
        <v>29342654</v>
      </c>
      <c r="I18" s="72">
        <f t="shared" si="1"/>
        <v>68952850</v>
      </c>
      <c r="J18" s="72">
        <f t="shared" si="1"/>
        <v>23741245</v>
      </c>
      <c r="K18" s="72">
        <f t="shared" si="1"/>
        <v>22779225</v>
      </c>
      <c r="L18" s="72">
        <f t="shared" si="1"/>
        <v>23928360</v>
      </c>
      <c r="M18" s="72">
        <f t="shared" si="1"/>
        <v>70448830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139401680</v>
      </c>
      <c r="W18" s="72">
        <f t="shared" si="1"/>
        <v>151583933</v>
      </c>
      <c r="X18" s="72">
        <f t="shared" si="1"/>
        <v>-12182253</v>
      </c>
      <c r="Y18" s="66">
        <f>+IF(W18&lt;&gt;0,(X18/W18)*100,0)</f>
        <v>-8.03663868518308</v>
      </c>
      <c r="Z18" s="73">
        <f t="shared" si="1"/>
        <v>295638612</v>
      </c>
    </row>
    <row r="19" spans="1:26" ht="13.5">
      <c r="A19" s="69" t="s">
        <v>43</v>
      </c>
      <c r="B19" s="74">
        <f>+B10-B18</f>
        <v>-21105723</v>
      </c>
      <c r="C19" s="74">
        <f>+C10-C18</f>
        <v>0</v>
      </c>
      <c r="D19" s="75">
        <f aca="true" t="shared" si="2" ref="D19:Z19">+D10-D18</f>
        <v>-11360000</v>
      </c>
      <c r="E19" s="76">
        <f t="shared" si="2"/>
        <v>-3455731</v>
      </c>
      <c r="F19" s="76">
        <f t="shared" si="2"/>
        <v>24119025</v>
      </c>
      <c r="G19" s="76">
        <f t="shared" si="2"/>
        <v>-8538256</v>
      </c>
      <c r="H19" s="76">
        <f t="shared" si="2"/>
        <v>-11127353</v>
      </c>
      <c r="I19" s="76">
        <f t="shared" si="2"/>
        <v>4453416</v>
      </c>
      <c r="J19" s="76">
        <f t="shared" si="2"/>
        <v>-3534695</v>
      </c>
      <c r="K19" s="76">
        <f t="shared" si="2"/>
        <v>-4228427</v>
      </c>
      <c r="L19" s="76">
        <f t="shared" si="2"/>
        <v>8729138</v>
      </c>
      <c r="M19" s="76">
        <f t="shared" si="2"/>
        <v>966016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5419432</v>
      </c>
      <c r="W19" s="76">
        <f>IF(E10=E18,0,W10-W18)</f>
        <v>-1782180</v>
      </c>
      <c r="X19" s="76">
        <f t="shared" si="2"/>
        <v>7201612</v>
      </c>
      <c r="Y19" s="77">
        <f>+IF(W19&lt;&gt;0,(X19/W19)*100,0)</f>
        <v>-404.0900470210641</v>
      </c>
      <c r="Z19" s="78">
        <f t="shared" si="2"/>
        <v>-3455731</v>
      </c>
    </row>
    <row r="20" spans="1:26" ht="13.5">
      <c r="A20" s="57" t="s">
        <v>44</v>
      </c>
      <c r="B20" s="18">
        <v>33979082</v>
      </c>
      <c r="C20" s="18">
        <v>0</v>
      </c>
      <c r="D20" s="58">
        <v>58473400</v>
      </c>
      <c r="E20" s="59">
        <v>117292897</v>
      </c>
      <c r="F20" s="59">
        <v>0</v>
      </c>
      <c r="G20" s="59">
        <v>0</v>
      </c>
      <c r="H20" s="59">
        <v>3205076</v>
      </c>
      <c r="I20" s="59">
        <v>3205076</v>
      </c>
      <c r="J20" s="59">
        <v>8295053</v>
      </c>
      <c r="K20" s="59">
        <v>1528068</v>
      </c>
      <c r="L20" s="59">
        <v>10851655</v>
      </c>
      <c r="M20" s="59">
        <v>20674776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23879852</v>
      </c>
      <c r="W20" s="59">
        <v>35448252</v>
      </c>
      <c r="X20" s="59">
        <v>-11568400</v>
      </c>
      <c r="Y20" s="60">
        <v>-32.63</v>
      </c>
      <c r="Z20" s="61">
        <v>117292897</v>
      </c>
    </row>
    <row r="21" spans="1:26" ht="13.5">
      <c r="A21" s="57" t="s">
        <v>107</v>
      </c>
      <c r="B21" s="79">
        <v>-1046370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11826989</v>
      </c>
      <c r="C22" s="85">
        <f>SUM(C19:C21)</f>
        <v>0</v>
      </c>
      <c r="D22" s="86">
        <f aca="true" t="shared" si="3" ref="D22:Z22">SUM(D19:D21)</f>
        <v>47113400</v>
      </c>
      <c r="E22" s="87">
        <f t="shared" si="3"/>
        <v>113837166</v>
      </c>
      <c r="F22" s="87">
        <f t="shared" si="3"/>
        <v>24119025</v>
      </c>
      <c r="G22" s="87">
        <f t="shared" si="3"/>
        <v>-8538256</v>
      </c>
      <c r="H22" s="87">
        <f t="shared" si="3"/>
        <v>-7922277</v>
      </c>
      <c r="I22" s="87">
        <f t="shared" si="3"/>
        <v>7658492</v>
      </c>
      <c r="J22" s="87">
        <f t="shared" si="3"/>
        <v>4760358</v>
      </c>
      <c r="K22" s="87">
        <f t="shared" si="3"/>
        <v>-2700359</v>
      </c>
      <c r="L22" s="87">
        <f t="shared" si="3"/>
        <v>19580793</v>
      </c>
      <c r="M22" s="87">
        <f t="shared" si="3"/>
        <v>21640792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29299284</v>
      </c>
      <c r="W22" s="87">
        <f t="shared" si="3"/>
        <v>33666072</v>
      </c>
      <c r="X22" s="87">
        <f t="shared" si="3"/>
        <v>-4366788</v>
      </c>
      <c r="Y22" s="88">
        <f>+IF(W22&lt;&gt;0,(X22/W22)*100,0)</f>
        <v>-12.970886535263157</v>
      </c>
      <c r="Z22" s="89">
        <f t="shared" si="3"/>
        <v>113837166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11826989</v>
      </c>
      <c r="C24" s="74">
        <f>SUM(C22:C23)</f>
        <v>0</v>
      </c>
      <c r="D24" s="75">
        <f aca="true" t="shared" si="4" ref="D24:Z24">SUM(D22:D23)</f>
        <v>47113400</v>
      </c>
      <c r="E24" s="76">
        <f t="shared" si="4"/>
        <v>113837166</v>
      </c>
      <c r="F24" s="76">
        <f t="shared" si="4"/>
        <v>24119025</v>
      </c>
      <c r="G24" s="76">
        <f t="shared" si="4"/>
        <v>-8538256</v>
      </c>
      <c r="H24" s="76">
        <f t="shared" si="4"/>
        <v>-7922277</v>
      </c>
      <c r="I24" s="76">
        <f t="shared" si="4"/>
        <v>7658492</v>
      </c>
      <c r="J24" s="76">
        <f t="shared" si="4"/>
        <v>4760358</v>
      </c>
      <c r="K24" s="76">
        <f t="shared" si="4"/>
        <v>-2700359</v>
      </c>
      <c r="L24" s="76">
        <f t="shared" si="4"/>
        <v>19580793</v>
      </c>
      <c r="M24" s="76">
        <f t="shared" si="4"/>
        <v>21640792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29299284</v>
      </c>
      <c r="W24" s="76">
        <f t="shared" si="4"/>
        <v>33666072</v>
      </c>
      <c r="X24" s="76">
        <f t="shared" si="4"/>
        <v>-4366788</v>
      </c>
      <c r="Y24" s="77">
        <f>+IF(W24&lt;&gt;0,(X24/W24)*100,0)</f>
        <v>-12.970886535263157</v>
      </c>
      <c r="Z24" s="78">
        <f t="shared" si="4"/>
        <v>113837166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45684314</v>
      </c>
      <c r="C27" s="21">
        <v>0</v>
      </c>
      <c r="D27" s="98">
        <v>68091327</v>
      </c>
      <c r="E27" s="99">
        <v>126910827</v>
      </c>
      <c r="F27" s="99">
        <v>246725</v>
      </c>
      <c r="G27" s="99">
        <v>3324437</v>
      </c>
      <c r="H27" s="99">
        <v>406745</v>
      </c>
      <c r="I27" s="99">
        <v>3977907</v>
      </c>
      <c r="J27" s="99">
        <v>8488410</v>
      </c>
      <c r="K27" s="99">
        <v>2523477</v>
      </c>
      <c r="L27" s="99">
        <v>12456694</v>
      </c>
      <c r="M27" s="99">
        <v>23468581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27446488</v>
      </c>
      <c r="W27" s="99">
        <v>63455414</v>
      </c>
      <c r="X27" s="99">
        <v>-36008926</v>
      </c>
      <c r="Y27" s="100">
        <v>-56.75</v>
      </c>
      <c r="Z27" s="101">
        <v>126910827</v>
      </c>
    </row>
    <row r="28" spans="1:26" ht="13.5">
      <c r="A28" s="102" t="s">
        <v>44</v>
      </c>
      <c r="B28" s="18">
        <v>32157093</v>
      </c>
      <c r="C28" s="18">
        <v>0</v>
      </c>
      <c r="D28" s="58">
        <v>58473327</v>
      </c>
      <c r="E28" s="59">
        <v>117292828</v>
      </c>
      <c r="F28" s="59">
        <v>246725</v>
      </c>
      <c r="G28" s="59">
        <v>2857711</v>
      </c>
      <c r="H28" s="59">
        <v>273282</v>
      </c>
      <c r="I28" s="59">
        <v>3377718</v>
      </c>
      <c r="J28" s="59">
        <v>8122412</v>
      </c>
      <c r="K28" s="59">
        <v>1528068</v>
      </c>
      <c r="L28" s="59">
        <v>11788480</v>
      </c>
      <c r="M28" s="59">
        <v>21438960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24816678</v>
      </c>
      <c r="W28" s="59">
        <v>58646414</v>
      </c>
      <c r="X28" s="59">
        <v>-33829736</v>
      </c>
      <c r="Y28" s="60">
        <v>-57.68</v>
      </c>
      <c r="Z28" s="61">
        <v>117292828</v>
      </c>
    </row>
    <row r="29" spans="1:26" ht="13.5">
      <c r="A29" s="57" t="s">
        <v>110</v>
      </c>
      <c r="B29" s="18">
        <v>1046370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3159487</v>
      </c>
      <c r="C30" s="18">
        <v>0</v>
      </c>
      <c r="D30" s="58">
        <v>800000</v>
      </c>
      <c r="E30" s="59">
        <v>800000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400000</v>
      </c>
      <c r="X30" s="59">
        <v>-400000</v>
      </c>
      <c r="Y30" s="60">
        <v>-100</v>
      </c>
      <c r="Z30" s="61">
        <v>800000</v>
      </c>
    </row>
    <row r="31" spans="1:26" ht="13.5">
      <c r="A31" s="57" t="s">
        <v>49</v>
      </c>
      <c r="B31" s="18">
        <v>9321366</v>
      </c>
      <c r="C31" s="18">
        <v>0</v>
      </c>
      <c r="D31" s="58">
        <v>8818000</v>
      </c>
      <c r="E31" s="59">
        <v>8818000</v>
      </c>
      <c r="F31" s="59">
        <v>0</v>
      </c>
      <c r="G31" s="59">
        <v>466726</v>
      </c>
      <c r="H31" s="59">
        <v>133463</v>
      </c>
      <c r="I31" s="59">
        <v>600189</v>
      </c>
      <c r="J31" s="59">
        <v>365998</v>
      </c>
      <c r="K31" s="59">
        <v>995409</v>
      </c>
      <c r="L31" s="59">
        <v>668214</v>
      </c>
      <c r="M31" s="59">
        <v>2029621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2629810</v>
      </c>
      <c r="W31" s="59">
        <v>4409000</v>
      </c>
      <c r="X31" s="59">
        <v>-1779190</v>
      </c>
      <c r="Y31" s="60">
        <v>-40.35</v>
      </c>
      <c r="Z31" s="61">
        <v>8818000</v>
      </c>
    </row>
    <row r="32" spans="1:26" ht="13.5">
      <c r="A32" s="69" t="s">
        <v>50</v>
      </c>
      <c r="B32" s="21">
        <f>SUM(B28:B31)</f>
        <v>45684316</v>
      </c>
      <c r="C32" s="21">
        <f>SUM(C28:C31)</f>
        <v>0</v>
      </c>
      <c r="D32" s="98">
        <f aca="true" t="shared" si="5" ref="D32:Z32">SUM(D28:D31)</f>
        <v>68091327</v>
      </c>
      <c r="E32" s="99">
        <f t="shared" si="5"/>
        <v>126910828</v>
      </c>
      <c r="F32" s="99">
        <f t="shared" si="5"/>
        <v>246725</v>
      </c>
      <c r="G32" s="99">
        <f t="shared" si="5"/>
        <v>3324437</v>
      </c>
      <c r="H32" s="99">
        <f t="shared" si="5"/>
        <v>406745</v>
      </c>
      <c r="I32" s="99">
        <f t="shared" si="5"/>
        <v>3977907</v>
      </c>
      <c r="J32" s="99">
        <f t="shared" si="5"/>
        <v>8488410</v>
      </c>
      <c r="K32" s="99">
        <f t="shared" si="5"/>
        <v>2523477</v>
      </c>
      <c r="L32" s="99">
        <f t="shared" si="5"/>
        <v>12456694</v>
      </c>
      <c r="M32" s="99">
        <f t="shared" si="5"/>
        <v>23468581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27446488</v>
      </c>
      <c r="W32" s="99">
        <f t="shared" si="5"/>
        <v>63455414</v>
      </c>
      <c r="X32" s="99">
        <f t="shared" si="5"/>
        <v>-36008926</v>
      </c>
      <c r="Y32" s="100">
        <f>+IF(W32&lt;&gt;0,(X32/W32)*100,0)</f>
        <v>-56.74681438529422</v>
      </c>
      <c r="Z32" s="101">
        <f t="shared" si="5"/>
        <v>126910828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67636822</v>
      </c>
      <c r="C35" s="18">
        <v>0</v>
      </c>
      <c r="D35" s="58">
        <v>42313827</v>
      </c>
      <c r="E35" s="59">
        <v>51389640</v>
      </c>
      <c r="F35" s="59">
        <v>259019653</v>
      </c>
      <c r="G35" s="59">
        <v>121661087</v>
      </c>
      <c r="H35" s="59">
        <v>104425236</v>
      </c>
      <c r="I35" s="59">
        <v>104425236</v>
      </c>
      <c r="J35" s="59">
        <v>103455154</v>
      </c>
      <c r="K35" s="59">
        <v>109818638</v>
      </c>
      <c r="L35" s="59">
        <v>118708532</v>
      </c>
      <c r="M35" s="59">
        <v>118708532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118708532</v>
      </c>
      <c r="W35" s="59">
        <v>25694820</v>
      </c>
      <c r="X35" s="59">
        <v>93013712</v>
      </c>
      <c r="Y35" s="60">
        <v>361.99</v>
      </c>
      <c r="Z35" s="61">
        <v>51389640</v>
      </c>
    </row>
    <row r="36" spans="1:26" ht="13.5">
      <c r="A36" s="57" t="s">
        <v>53</v>
      </c>
      <c r="B36" s="18">
        <v>597622718</v>
      </c>
      <c r="C36" s="18">
        <v>0</v>
      </c>
      <c r="D36" s="58">
        <v>670571372</v>
      </c>
      <c r="E36" s="59">
        <v>706418546</v>
      </c>
      <c r="F36" s="59">
        <v>607076413</v>
      </c>
      <c r="G36" s="59">
        <v>598174711</v>
      </c>
      <c r="H36" s="59">
        <v>597071874</v>
      </c>
      <c r="I36" s="59">
        <v>597071874</v>
      </c>
      <c r="J36" s="59">
        <v>604050700</v>
      </c>
      <c r="K36" s="59">
        <v>605064592</v>
      </c>
      <c r="L36" s="59">
        <v>616011703</v>
      </c>
      <c r="M36" s="59">
        <v>616011703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616011703</v>
      </c>
      <c r="W36" s="59">
        <v>353209273</v>
      </c>
      <c r="X36" s="59">
        <v>262802430</v>
      </c>
      <c r="Y36" s="60">
        <v>74.4</v>
      </c>
      <c r="Z36" s="61">
        <v>706418546</v>
      </c>
    </row>
    <row r="37" spans="1:26" ht="13.5">
      <c r="A37" s="57" t="s">
        <v>54</v>
      </c>
      <c r="B37" s="18">
        <v>100116203</v>
      </c>
      <c r="C37" s="18">
        <v>0</v>
      </c>
      <c r="D37" s="58">
        <v>45179876</v>
      </c>
      <c r="E37" s="59">
        <v>52565148</v>
      </c>
      <c r="F37" s="59">
        <v>276228428</v>
      </c>
      <c r="G37" s="59">
        <v>131438730</v>
      </c>
      <c r="H37" s="59">
        <v>120498188</v>
      </c>
      <c r="I37" s="59">
        <v>120498188</v>
      </c>
      <c r="J37" s="59">
        <v>121535618</v>
      </c>
      <c r="K37" s="59">
        <v>131296280</v>
      </c>
      <c r="L37" s="59">
        <v>131926452</v>
      </c>
      <c r="M37" s="59">
        <v>131926452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131926452</v>
      </c>
      <c r="W37" s="59">
        <v>26282574</v>
      </c>
      <c r="X37" s="59">
        <v>105643878</v>
      </c>
      <c r="Y37" s="60">
        <v>401.95</v>
      </c>
      <c r="Z37" s="61">
        <v>52565148</v>
      </c>
    </row>
    <row r="38" spans="1:26" ht="13.5">
      <c r="A38" s="57" t="s">
        <v>55</v>
      </c>
      <c r="B38" s="18">
        <v>93324994</v>
      </c>
      <c r="C38" s="18">
        <v>0</v>
      </c>
      <c r="D38" s="58">
        <v>124469347</v>
      </c>
      <c r="E38" s="59">
        <v>119587530</v>
      </c>
      <c r="F38" s="59">
        <v>92028201</v>
      </c>
      <c r="G38" s="59">
        <v>98097922</v>
      </c>
      <c r="H38" s="59">
        <v>98622041</v>
      </c>
      <c r="I38" s="59">
        <v>98622041</v>
      </c>
      <c r="J38" s="59">
        <v>98870572</v>
      </c>
      <c r="K38" s="59">
        <v>99187641</v>
      </c>
      <c r="L38" s="59">
        <v>98813671</v>
      </c>
      <c r="M38" s="59">
        <v>98813671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98813671</v>
      </c>
      <c r="W38" s="59">
        <v>59793765</v>
      </c>
      <c r="X38" s="59">
        <v>39019906</v>
      </c>
      <c r="Y38" s="60">
        <v>65.26</v>
      </c>
      <c r="Z38" s="61">
        <v>119587530</v>
      </c>
    </row>
    <row r="39" spans="1:26" ht="13.5">
      <c r="A39" s="57" t="s">
        <v>56</v>
      </c>
      <c r="B39" s="18">
        <v>471818343</v>
      </c>
      <c r="C39" s="18">
        <v>0</v>
      </c>
      <c r="D39" s="58">
        <v>543235975</v>
      </c>
      <c r="E39" s="59">
        <v>585655508</v>
      </c>
      <c r="F39" s="59">
        <v>497839437</v>
      </c>
      <c r="G39" s="59">
        <v>490299146</v>
      </c>
      <c r="H39" s="59">
        <v>482376881</v>
      </c>
      <c r="I39" s="59">
        <v>482376881</v>
      </c>
      <c r="J39" s="59">
        <v>487099664</v>
      </c>
      <c r="K39" s="59">
        <v>484399309</v>
      </c>
      <c r="L39" s="59">
        <v>503980112</v>
      </c>
      <c r="M39" s="59">
        <v>503980112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503980112</v>
      </c>
      <c r="W39" s="59">
        <v>292827754</v>
      </c>
      <c r="X39" s="59">
        <v>211152358</v>
      </c>
      <c r="Y39" s="60">
        <v>72.11</v>
      </c>
      <c r="Z39" s="61">
        <v>585655508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40510330</v>
      </c>
      <c r="C42" s="18">
        <v>0</v>
      </c>
      <c r="D42" s="58">
        <v>71148203</v>
      </c>
      <c r="E42" s="59">
        <v>112915665</v>
      </c>
      <c r="F42" s="59">
        <v>22258685</v>
      </c>
      <c r="G42" s="59">
        <v>1344830</v>
      </c>
      <c r="H42" s="59">
        <v>-23730357</v>
      </c>
      <c r="I42" s="59">
        <v>-126842</v>
      </c>
      <c r="J42" s="59">
        <v>-1280093</v>
      </c>
      <c r="K42" s="59">
        <v>1566587</v>
      </c>
      <c r="L42" s="59">
        <v>14626106</v>
      </c>
      <c r="M42" s="59">
        <v>14912600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14785758</v>
      </c>
      <c r="W42" s="59">
        <v>27173715</v>
      </c>
      <c r="X42" s="59">
        <v>-12387957</v>
      </c>
      <c r="Y42" s="60">
        <v>-45.59</v>
      </c>
      <c r="Z42" s="61">
        <v>112915665</v>
      </c>
    </row>
    <row r="43" spans="1:26" ht="13.5">
      <c r="A43" s="57" t="s">
        <v>59</v>
      </c>
      <c r="B43" s="18">
        <v>-44136262</v>
      </c>
      <c r="C43" s="18">
        <v>0</v>
      </c>
      <c r="D43" s="58">
        <v>-68091327</v>
      </c>
      <c r="E43" s="59">
        <v>-126910828</v>
      </c>
      <c r="F43" s="59">
        <v>-246725</v>
      </c>
      <c r="G43" s="59">
        <v>-3324437</v>
      </c>
      <c r="H43" s="59">
        <v>-406744</v>
      </c>
      <c r="I43" s="59">
        <v>-3977906</v>
      </c>
      <c r="J43" s="59">
        <v>-8488410</v>
      </c>
      <c r="K43" s="59">
        <v>-2523477</v>
      </c>
      <c r="L43" s="59">
        <v>-12456695</v>
      </c>
      <c r="M43" s="59">
        <v>-23468582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-27446488</v>
      </c>
      <c r="W43" s="59">
        <v>-41077444</v>
      </c>
      <c r="X43" s="59">
        <v>13630956</v>
      </c>
      <c r="Y43" s="60">
        <v>-33.18</v>
      </c>
      <c r="Z43" s="61">
        <v>-126910828</v>
      </c>
    </row>
    <row r="44" spans="1:26" ht="13.5">
      <c r="A44" s="57" t="s">
        <v>60</v>
      </c>
      <c r="B44" s="18">
        <v>-142893</v>
      </c>
      <c r="C44" s="18">
        <v>0</v>
      </c>
      <c r="D44" s="58">
        <v>-2156070</v>
      </c>
      <c r="E44" s="59">
        <v>-2252000</v>
      </c>
      <c r="F44" s="59">
        <v>-89085</v>
      </c>
      <c r="G44" s="59">
        <v>-22092</v>
      </c>
      <c r="H44" s="59">
        <v>-1257878</v>
      </c>
      <c r="I44" s="59">
        <v>-1369055</v>
      </c>
      <c r="J44" s="59">
        <v>-70649</v>
      </c>
      <c r="K44" s="59">
        <v>-112007</v>
      </c>
      <c r="L44" s="59">
        <v>-844293</v>
      </c>
      <c r="M44" s="59">
        <v>-1026949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-2396004</v>
      </c>
      <c r="W44" s="59">
        <v>-1642778</v>
      </c>
      <c r="X44" s="59">
        <v>-753226</v>
      </c>
      <c r="Y44" s="60">
        <v>45.85</v>
      </c>
      <c r="Z44" s="61">
        <v>-2252000</v>
      </c>
    </row>
    <row r="45" spans="1:26" ht="13.5">
      <c r="A45" s="69" t="s">
        <v>61</v>
      </c>
      <c r="B45" s="21">
        <v>18532065</v>
      </c>
      <c r="C45" s="21">
        <v>0</v>
      </c>
      <c r="D45" s="98">
        <v>1484630</v>
      </c>
      <c r="E45" s="99">
        <v>2284902</v>
      </c>
      <c r="F45" s="99">
        <v>40454939</v>
      </c>
      <c r="G45" s="99">
        <v>38453240</v>
      </c>
      <c r="H45" s="99">
        <v>13058261</v>
      </c>
      <c r="I45" s="99">
        <v>13058261</v>
      </c>
      <c r="J45" s="99">
        <v>3219109</v>
      </c>
      <c r="K45" s="99">
        <v>2150212</v>
      </c>
      <c r="L45" s="99">
        <v>3475330</v>
      </c>
      <c r="M45" s="99">
        <v>3475330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3475330</v>
      </c>
      <c r="W45" s="99">
        <v>2985558</v>
      </c>
      <c r="X45" s="99">
        <v>489772</v>
      </c>
      <c r="Y45" s="100">
        <v>16.4</v>
      </c>
      <c r="Z45" s="101">
        <v>2284902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4580551</v>
      </c>
      <c r="C49" s="51">
        <v>0</v>
      </c>
      <c r="D49" s="128">
        <v>8226273</v>
      </c>
      <c r="E49" s="53">
        <v>5459256</v>
      </c>
      <c r="F49" s="53">
        <v>0</v>
      </c>
      <c r="G49" s="53">
        <v>0</v>
      </c>
      <c r="H49" s="53">
        <v>0</v>
      </c>
      <c r="I49" s="53">
        <v>4634848</v>
      </c>
      <c r="J49" s="53">
        <v>0</v>
      </c>
      <c r="K49" s="53">
        <v>0</v>
      </c>
      <c r="L49" s="53">
        <v>0</v>
      </c>
      <c r="M49" s="53">
        <v>4491149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5464367</v>
      </c>
      <c r="W49" s="53">
        <v>22448933</v>
      </c>
      <c r="X49" s="53">
        <v>53587977</v>
      </c>
      <c r="Y49" s="53">
        <v>108893354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26600</v>
      </c>
      <c r="C51" s="51">
        <v>0</v>
      </c>
      <c r="D51" s="128">
        <v>1375500</v>
      </c>
      <c r="E51" s="53">
        <v>18511</v>
      </c>
      <c r="F51" s="53">
        <v>0</v>
      </c>
      <c r="G51" s="53">
        <v>0</v>
      </c>
      <c r="H51" s="53">
        <v>0</v>
      </c>
      <c r="I51" s="53">
        <v>2374979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43661</v>
      </c>
      <c r="X51" s="53">
        <v>0</v>
      </c>
      <c r="Y51" s="53">
        <v>3839251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84.79987379819534</v>
      </c>
      <c r="C58" s="5">
        <f>IF(C67=0,0,+(C76/C67)*100)</f>
        <v>0</v>
      </c>
      <c r="D58" s="6">
        <f aca="true" t="shared" si="6" ref="D58:Z58">IF(D67=0,0,+(D76/D67)*100)</f>
        <v>87.80425210225101</v>
      </c>
      <c r="E58" s="7">
        <f t="shared" si="6"/>
        <v>87.80425596769813</v>
      </c>
      <c r="F58" s="7">
        <f t="shared" si="6"/>
        <v>17.197937597480273</v>
      </c>
      <c r="G58" s="7">
        <f t="shared" si="6"/>
        <v>9.597625456601229</v>
      </c>
      <c r="H58" s="7">
        <f t="shared" si="6"/>
        <v>24.11505909178164</v>
      </c>
      <c r="I58" s="7">
        <f t="shared" si="6"/>
        <v>16.805778961218927</v>
      </c>
      <c r="J58" s="7">
        <f t="shared" si="6"/>
        <v>18.76087777216219</v>
      </c>
      <c r="K58" s="7">
        <f t="shared" si="6"/>
        <v>32.19214909788357</v>
      </c>
      <c r="L58" s="7">
        <f t="shared" si="6"/>
        <v>24.357688537026906</v>
      </c>
      <c r="M58" s="7">
        <f t="shared" si="6"/>
        <v>25.189338538631254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20.68268017570947</v>
      </c>
      <c r="W58" s="7">
        <f t="shared" si="6"/>
        <v>55.08811041352383</v>
      </c>
      <c r="X58" s="7">
        <f t="shared" si="6"/>
        <v>0</v>
      </c>
      <c r="Y58" s="7">
        <f t="shared" si="6"/>
        <v>0</v>
      </c>
      <c r="Z58" s="8">
        <f t="shared" si="6"/>
        <v>87.80425596769813</v>
      </c>
    </row>
    <row r="59" spans="1:26" ht="13.5">
      <c r="A59" s="36" t="s">
        <v>31</v>
      </c>
      <c r="B59" s="9">
        <f aca="true" t="shared" si="7" ref="B59:Z66">IF(B68=0,0,+(B77/B68)*100)</f>
        <v>89.99683482767577</v>
      </c>
      <c r="C59" s="9">
        <f t="shared" si="7"/>
        <v>0</v>
      </c>
      <c r="D59" s="2">
        <f t="shared" si="7"/>
        <v>85.69999861504797</v>
      </c>
      <c r="E59" s="10">
        <f t="shared" si="7"/>
        <v>85.70000323155475</v>
      </c>
      <c r="F59" s="10">
        <f t="shared" si="7"/>
        <v>17.19790941913652</v>
      </c>
      <c r="G59" s="10">
        <f t="shared" si="7"/>
        <v>2.442910673639117</v>
      </c>
      <c r="H59" s="10">
        <f t="shared" si="7"/>
        <v>24.96827717086197</v>
      </c>
      <c r="I59" s="10">
        <f t="shared" si="7"/>
        <v>15.662797869132106</v>
      </c>
      <c r="J59" s="10">
        <f t="shared" si="7"/>
        <v>16.995408813256038</v>
      </c>
      <c r="K59" s="10">
        <f t="shared" si="7"/>
        <v>33.84290719152202</v>
      </c>
      <c r="L59" s="10">
        <f t="shared" si="7"/>
        <v>22.812332295327078</v>
      </c>
      <c r="M59" s="10">
        <f t="shared" si="7"/>
        <v>24.55112819092357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19.19346318686953</v>
      </c>
      <c r="W59" s="10">
        <f t="shared" si="7"/>
        <v>49.54275281499242</v>
      </c>
      <c r="X59" s="10">
        <f t="shared" si="7"/>
        <v>0</v>
      </c>
      <c r="Y59" s="10">
        <f t="shared" si="7"/>
        <v>0</v>
      </c>
      <c r="Z59" s="11">
        <f t="shared" si="7"/>
        <v>85.70000323155475</v>
      </c>
    </row>
    <row r="60" spans="1:26" ht="13.5">
      <c r="A60" s="37" t="s">
        <v>32</v>
      </c>
      <c r="B60" s="12">
        <f t="shared" si="7"/>
        <v>82.75204146045083</v>
      </c>
      <c r="C60" s="12">
        <f t="shared" si="7"/>
        <v>0</v>
      </c>
      <c r="D60" s="3">
        <f t="shared" si="7"/>
        <v>88.20206879193509</v>
      </c>
      <c r="E60" s="13">
        <f t="shared" si="7"/>
        <v>88.20207176177709</v>
      </c>
      <c r="F60" s="13">
        <f t="shared" si="7"/>
        <v>17.197909494663715</v>
      </c>
      <c r="G60" s="13">
        <f t="shared" si="7"/>
        <v>9.030651756221905</v>
      </c>
      <c r="H60" s="13">
        <f t="shared" si="7"/>
        <v>21.434044363966738</v>
      </c>
      <c r="I60" s="13">
        <f t="shared" si="7"/>
        <v>15.662795992161554</v>
      </c>
      <c r="J60" s="13">
        <f t="shared" si="7"/>
        <v>16.668883921956816</v>
      </c>
      <c r="K60" s="13">
        <f t="shared" si="7"/>
        <v>29.651974819505</v>
      </c>
      <c r="L60" s="13">
        <f t="shared" si="7"/>
        <v>22.267524268497308</v>
      </c>
      <c r="M60" s="13">
        <f t="shared" si="7"/>
        <v>22.971759563975354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19.193460275857692</v>
      </c>
      <c r="W60" s="13">
        <f t="shared" si="7"/>
        <v>55.971472054312535</v>
      </c>
      <c r="X60" s="13">
        <f t="shared" si="7"/>
        <v>0</v>
      </c>
      <c r="Y60" s="13">
        <f t="shared" si="7"/>
        <v>0</v>
      </c>
      <c r="Z60" s="14">
        <f t="shared" si="7"/>
        <v>88.20207176177709</v>
      </c>
    </row>
    <row r="61" spans="1:26" ht="13.5">
      <c r="A61" s="38" t="s">
        <v>113</v>
      </c>
      <c r="B61" s="12">
        <f t="shared" si="7"/>
        <v>95.08497289394376</v>
      </c>
      <c r="C61" s="12">
        <f t="shared" si="7"/>
        <v>0</v>
      </c>
      <c r="D61" s="3">
        <f t="shared" si="7"/>
        <v>98.25092709628221</v>
      </c>
      <c r="E61" s="13">
        <f t="shared" si="7"/>
        <v>98.25092825696613</v>
      </c>
      <c r="F61" s="13">
        <f t="shared" si="7"/>
        <v>17.197908882208804</v>
      </c>
      <c r="G61" s="13">
        <f t="shared" si="7"/>
        <v>8.780106752742583</v>
      </c>
      <c r="H61" s="13">
        <f t="shared" si="7"/>
        <v>21.395350973610096</v>
      </c>
      <c r="I61" s="13">
        <f t="shared" si="7"/>
        <v>15.662794023418098</v>
      </c>
      <c r="J61" s="13">
        <f t="shared" si="7"/>
        <v>16.693145687108778</v>
      </c>
      <c r="K61" s="13">
        <f t="shared" si="7"/>
        <v>30.61757622280202</v>
      </c>
      <c r="L61" s="13">
        <f t="shared" si="7"/>
        <v>22.375424464091758</v>
      </c>
      <c r="M61" s="13">
        <f t="shared" si="7"/>
        <v>23.206951779292844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19.193459211147825</v>
      </c>
      <c r="W61" s="13">
        <f t="shared" si="7"/>
        <v>59.8803727112364</v>
      </c>
      <c r="X61" s="13">
        <f t="shared" si="7"/>
        <v>0</v>
      </c>
      <c r="Y61" s="13">
        <f t="shared" si="7"/>
        <v>0</v>
      </c>
      <c r="Z61" s="14">
        <f t="shared" si="7"/>
        <v>98.25092825696613</v>
      </c>
    </row>
    <row r="62" spans="1:26" ht="13.5">
      <c r="A62" s="38" t="s">
        <v>114</v>
      </c>
      <c r="B62" s="12">
        <f t="shared" si="7"/>
        <v>66.11729889691493</v>
      </c>
      <c r="C62" s="12">
        <f t="shared" si="7"/>
        <v>0</v>
      </c>
      <c r="D62" s="3">
        <f t="shared" si="7"/>
        <v>74.34666130686135</v>
      </c>
      <c r="E62" s="13">
        <f t="shared" si="7"/>
        <v>74.34665108689357</v>
      </c>
      <c r="F62" s="13">
        <f t="shared" si="7"/>
        <v>17.197928898677876</v>
      </c>
      <c r="G62" s="13">
        <f t="shared" si="7"/>
        <v>9.837201660841773</v>
      </c>
      <c r="H62" s="13">
        <f t="shared" si="7"/>
        <v>22.097442535739894</v>
      </c>
      <c r="I62" s="13">
        <f t="shared" si="7"/>
        <v>15.662803845189277</v>
      </c>
      <c r="J62" s="13">
        <f t="shared" si="7"/>
        <v>16.628103706079873</v>
      </c>
      <c r="K62" s="13">
        <f t="shared" si="7"/>
        <v>27.1730740715508</v>
      </c>
      <c r="L62" s="13">
        <f t="shared" si="7"/>
        <v>22.149711151687193</v>
      </c>
      <c r="M62" s="13">
        <f t="shared" si="7"/>
        <v>22.44321749438001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19.19346747810123</v>
      </c>
      <c r="W62" s="13">
        <f t="shared" si="7"/>
        <v>52.547802056227255</v>
      </c>
      <c r="X62" s="13">
        <f t="shared" si="7"/>
        <v>0</v>
      </c>
      <c r="Y62" s="13">
        <f t="shared" si="7"/>
        <v>0</v>
      </c>
      <c r="Z62" s="14">
        <f t="shared" si="7"/>
        <v>74.34665108689357</v>
      </c>
    </row>
    <row r="63" spans="1:26" ht="13.5">
      <c r="A63" s="38" t="s">
        <v>115</v>
      </c>
      <c r="B63" s="12">
        <f t="shared" si="7"/>
        <v>41.01999586318024</v>
      </c>
      <c r="C63" s="12">
        <f t="shared" si="7"/>
        <v>0</v>
      </c>
      <c r="D63" s="3">
        <f t="shared" si="7"/>
        <v>62.79517442218167</v>
      </c>
      <c r="E63" s="13">
        <f t="shared" si="7"/>
        <v>62.79521543856771</v>
      </c>
      <c r="F63" s="13">
        <f t="shared" si="7"/>
        <v>17.197898276939334</v>
      </c>
      <c r="G63" s="13">
        <f t="shared" si="7"/>
        <v>9.099023349071858</v>
      </c>
      <c r="H63" s="13">
        <f t="shared" si="7"/>
        <v>20.9224698949526</v>
      </c>
      <c r="I63" s="13">
        <f t="shared" si="7"/>
        <v>15.662821393996248</v>
      </c>
      <c r="J63" s="13">
        <f t="shared" si="7"/>
        <v>16.564651838569404</v>
      </c>
      <c r="K63" s="13">
        <f t="shared" si="7"/>
        <v>33.091483981989306</v>
      </c>
      <c r="L63" s="13">
        <f t="shared" si="7"/>
        <v>22.89236705179928</v>
      </c>
      <c r="M63" s="13">
        <f t="shared" si="7"/>
        <v>23.285549874445987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19.19347335636176</v>
      </c>
      <c r="W63" s="13">
        <f t="shared" si="7"/>
        <v>45.45547774022841</v>
      </c>
      <c r="X63" s="13">
        <f t="shared" si="7"/>
        <v>0</v>
      </c>
      <c r="Y63" s="13">
        <f t="shared" si="7"/>
        <v>0</v>
      </c>
      <c r="Z63" s="14">
        <f t="shared" si="7"/>
        <v>62.79521543856771</v>
      </c>
    </row>
    <row r="64" spans="1:26" ht="13.5">
      <c r="A64" s="38" t="s">
        <v>116</v>
      </c>
      <c r="B64" s="12">
        <f t="shared" si="7"/>
        <v>55.986931821592336</v>
      </c>
      <c r="C64" s="12">
        <f t="shared" si="7"/>
        <v>0</v>
      </c>
      <c r="D64" s="3">
        <f t="shared" si="7"/>
        <v>65.78421594321304</v>
      </c>
      <c r="E64" s="13">
        <f t="shared" si="7"/>
        <v>65.78423716404767</v>
      </c>
      <c r="F64" s="13">
        <f t="shared" si="7"/>
        <v>17.197843800579342</v>
      </c>
      <c r="G64" s="13">
        <f t="shared" si="7"/>
        <v>9.656150562230351</v>
      </c>
      <c r="H64" s="13">
        <f t="shared" si="7"/>
        <v>20.5337439502156</v>
      </c>
      <c r="I64" s="13">
        <f t="shared" si="7"/>
        <v>15.662725140137344</v>
      </c>
      <c r="J64" s="13">
        <f t="shared" si="7"/>
        <v>16.670669488114868</v>
      </c>
      <c r="K64" s="13">
        <f t="shared" si="7"/>
        <v>23.945719563050265</v>
      </c>
      <c r="L64" s="13">
        <f t="shared" si="7"/>
        <v>20.80140437933675</v>
      </c>
      <c r="M64" s="13">
        <f t="shared" si="7"/>
        <v>21.303150002363502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19.193419347055926</v>
      </c>
      <c r="W64" s="13">
        <f t="shared" si="7"/>
        <v>38.68351211420974</v>
      </c>
      <c r="X64" s="13">
        <f t="shared" si="7"/>
        <v>0</v>
      </c>
      <c r="Y64" s="13">
        <f t="shared" si="7"/>
        <v>0</v>
      </c>
      <c r="Z64" s="14">
        <f t="shared" si="7"/>
        <v>65.78423716404767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100.00003245172806</v>
      </c>
      <c r="E66" s="16">
        <f t="shared" si="7"/>
        <v>100.00006490345609</v>
      </c>
      <c r="F66" s="16">
        <f t="shared" si="7"/>
        <v>100</v>
      </c>
      <c r="G66" s="16">
        <f t="shared" si="7"/>
        <v>100.00028952023601</v>
      </c>
      <c r="H66" s="16">
        <f t="shared" si="7"/>
        <v>100</v>
      </c>
      <c r="I66" s="16">
        <f t="shared" si="7"/>
        <v>100.00014319262272</v>
      </c>
      <c r="J66" s="16">
        <f t="shared" si="7"/>
        <v>99.9997217197718</v>
      </c>
      <c r="K66" s="16">
        <f t="shared" si="7"/>
        <v>100.00028462458017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100.00005660498044</v>
      </c>
      <c r="W66" s="16">
        <f t="shared" si="7"/>
        <v>103.71925467651286</v>
      </c>
      <c r="X66" s="16">
        <f t="shared" si="7"/>
        <v>0</v>
      </c>
      <c r="Y66" s="16">
        <f t="shared" si="7"/>
        <v>0</v>
      </c>
      <c r="Z66" s="17">
        <f t="shared" si="7"/>
        <v>100.00006490345609</v>
      </c>
    </row>
    <row r="67" spans="1:26" ht="13.5" hidden="1">
      <c r="A67" s="40" t="s">
        <v>119</v>
      </c>
      <c r="B67" s="23">
        <v>163782127</v>
      </c>
      <c r="C67" s="23"/>
      <c r="D67" s="24">
        <v>181091600</v>
      </c>
      <c r="E67" s="25">
        <v>181091600</v>
      </c>
      <c r="F67" s="25">
        <v>20601604</v>
      </c>
      <c r="G67" s="25">
        <v>16128406</v>
      </c>
      <c r="H67" s="25">
        <v>14799943</v>
      </c>
      <c r="I67" s="25">
        <v>51529953</v>
      </c>
      <c r="J67" s="25">
        <v>14841619</v>
      </c>
      <c r="K67" s="25">
        <v>15308279</v>
      </c>
      <c r="L67" s="25">
        <v>14179297</v>
      </c>
      <c r="M67" s="25">
        <v>44329195</v>
      </c>
      <c r="N67" s="25"/>
      <c r="O67" s="25"/>
      <c r="P67" s="25"/>
      <c r="Q67" s="25"/>
      <c r="R67" s="25"/>
      <c r="S67" s="25"/>
      <c r="T67" s="25"/>
      <c r="U67" s="25"/>
      <c r="V67" s="25">
        <v>95859148</v>
      </c>
      <c r="W67" s="25">
        <v>87740991</v>
      </c>
      <c r="X67" s="25"/>
      <c r="Y67" s="24"/>
      <c r="Z67" s="26">
        <v>181091600</v>
      </c>
    </row>
    <row r="68" spans="1:26" ht="13.5" hidden="1">
      <c r="A68" s="36" t="s">
        <v>31</v>
      </c>
      <c r="B68" s="18">
        <v>41372155</v>
      </c>
      <c r="C68" s="18"/>
      <c r="D68" s="19">
        <v>43322800</v>
      </c>
      <c r="E68" s="20">
        <v>43322800</v>
      </c>
      <c r="F68" s="20">
        <v>8626502</v>
      </c>
      <c r="G68" s="20">
        <v>3381499</v>
      </c>
      <c r="H68" s="20">
        <v>3380846</v>
      </c>
      <c r="I68" s="20">
        <v>15388847</v>
      </c>
      <c r="J68" s="20">
        <v>3379954</v>
      </c>
      <c r="K68" s="20">
        <v>3380995</v>
      </c>
      <c r="L68" s="20">
        <v>3380198</v>
      </c>
      <c r="M68" s="20">
        <v>10141147</v>
      </c>
      <c r="N68" s="20"/>
      <c r="O68" s="20"/>
      <c r="P68" s="20"/>
      <c r="Q68" s="20"/>
      <c r="R68" s="20"/>
      <c r="S68" s="20"/>
      <c r="T68" s="20"/>
      <c r="U68" s="20"/>
      <c r="V68" s="20">
        <v>25529994</v>
      </c>
      <c r="W68" s="20">
        <v>23253615</v>
      </c>
      <c r="X68" s="20"/>
      <c r="Y68" s="19"/>
      <c r="Z68" s="22">
        <v>43322800</v>
      </c>
    </row>
    <row r="69" spans="1:26" ht="13.5" hidden="1">
      <c r="A69" s="37" t="s">
        <v>32</v>
      </c>
      <c r="B69" s="18">
        <v>120342155</v>
      </c>
      <c r="C69" s="18"/>
      <c r="D69" s="19">
        <v>134687300</v>
      </c>
      <c r="E69" s="20">
        <v>134687300</v>
      </c>
      <c r="F69" s="20">
        <v>11975095</v>
      </c>
      <c r="G69" s="20">
        <v>12401508</v>
      </c>
      <c r="H69" s="20">
        <v>11066143</v>
      </c>
      <c r="I69" s="20">
        <v>35442746</v>
      </c>
      <c r="J69" s="20">
        <v>11102315</v>
      </c>
      <c r="K69" s="20">
        <v>11575944</v>
      </c>
      <c r="L69" s="20">
        <v>10441520</v>
      </c>
      <c r="M69" s="20">
        <v>33119779</v>
      </c>
      <c r="N69" s="20"/>
      <c r="O69" s="20"/>
      <c r="P69" s="20"/>
      <c r="Q69" s="20"/>
      <c r="R69" s="20"/>
      <c r="S69" s="20"/>
      <c r="T69" s="20"/>
      <c r="U69" s="20"/>
      <c r="V69" s="20">
        <v>68562525</v>
      </c>
      <c r="W69" s="20">
        <v>62979789</v>
      </c>
      <c r="X69" s="20"/>
      <c r="Y69" s="19"/>
      <c r="Z69" s="22">
        <v>134687300</v>
      </c>
    </row>
    <row r="70" spans="1:26" ht="13.5" hidden="1">
      <c r="A70" s="38" t="s">
        <v>113</v>
      </c>
      <c r="B70" s="18">
        <v>79800801</v>
      </c>
      <c r="C70" s="18"/>
      <c r="D70" s="19">
        <v>86156100</v>
      </c>
      <c r="E70" s="20">
        <v>86156100</v>
      </c>
      <c r="F70" s="20">
        <v>8925370</v>
      </c>
      <c r="G70" s="20">
        <v>8699917</v>
      </c>
      <c r="H70" s="20">
        <v>8055278</v>
      </c>
      <c r="I70" s="20">
        <v>25680565</v>
      </c>
      <c r="J70" s="20">
        <v>7797368</v>
      </c>
      <c r="K70" s="20">
        <v>7654796</v>
      </c>
      <c r="L70" s="20">
        <v>7139002</v>
      </c>
      <c r="M70" s="20">
        <v>22591166</v>
      </c>
      <c r="N70" s="20"/>
      <c r="O70" s="20"/>
      <c r="P70" s="20"/>
      <c r="Q70" s="20"/>
      <c r="R70" s="20"/>
      <c r="S70" s="20"/>
      <c r="T70" s="20"/>
      <c r="U70" s="20"/>
      <c r="V70" s="20">
        <v>48271731</v>
      </c>
      <c r="W70" s="20">
        <v>42009144</v>
      </c>
      <c r="X70" s="20"/>
      <c r="Y70" s="19"/>
      <c r="Z70" s="22">
        <v>86156100</v>
      </c>
    </row>
    <row r="71" spans="1:26" ht="13.5" hidden="1">
      <c r="A71" s="38" t="s">
        <v>114</v>
      </c>
      <c r="B71" s="18">
        <v>23925988</v>
      </c>
      <c r="C71" s="18"/>
      <c r="D71" s="19">
        <v>29354300</v>
      </c>
      <c r="E71" s="20">
        <v>29354300</v>
      </c>
      <c r="F71" s="20">
        <v>1807927</v>
      </c>
      <c r="G71" s="20">
        <v>2343390</v>
      </c>
      <c r="H71" s="20">
        <v>1690268</v>
      </c>
      <c r="I71" s="20">
        <v>5841585</v>
      </c>
      <c r="J71" s="20">
        <v>1932770</v>
      </c>
      <c r="K71" s="20">
        <v>2495290</v>
      </c>
      <c r="L71" s="20">
        <v>1918481</v>
      </c>
      <c r="M71" s="20">
        <v>6346541</v>
      </c>
      <c r="N71" s="20"/>
      <c r="O71" s="20"/>
      <c r="P71" s="20"/>
      <c r="Q71" s="20"/>
      <c r="R71" s="20"/>
      <c r="S71" s="20"/>
      <c r="T71" s="20"/>
      <c r="U71" s="20"/>
      <c r="V71" s="20">
        <v>12188126</v>
      </c>
      <c r="W71" s="20">
        <v>12147490</v>
      </c>
      <c r="X71" s="20"/>
      <c r="Y71" s="19"/>
      <c r="Z71" s="22">
        <v>29354300</v>
      </c>
    </row>
    <row r="72" spans="1:26" ht="13.5" hidden="1">
      <c r="A72" s="38" t="s">
        <v>115</v>
      </c>
      <c r="B72" s="18">
        <v>9451705</v>
      </c>
      <c r="C72" s="18"/>
      <c r="D72" s="19">
        <v>9752200</v>
      </c>
      <c r="E72" s="20">
        <v>9752200</v>
      </c>
      <c r="F72" s="20">
        <v>953884</v>
      </c>
      <c r="G72" s="20">
        <v>1004965</v>
      </c>
      <c r="H72" s="20">
        <v>975750</v>
      </c>
      <c r="I72" s="20">
        <v>2934599</v>
      </c>
      <c r="J72" s="20">
        <v>1064061</v>
      </c>
      <c r="K72" s="20">
        <v>757772</v>
      </c>
      <c r="L72" s="20">
        <v>710145</v>
      </c>
      <c r="M72" s="20">
        <v>2531978</v>
      </c>
      <c r="N72" s="20"/>
      <c r="O72" s="20"/>
      <c r="P72" s="20"/>
      <c r="Q72" s="20"/>
      <c r="R72" s="20"/>
      <c r="S72" s="20"/>
      <c r="T72" s="20"/>
      <c r="U72" s="20"/>
      <c r="V72" s="20">
        <v>5466577</v>
      </c>
      <c r="W72" s="20">
        <v>4417296</v>
      </c>
      <c r="X72" s="20"/>
      <c r="Y72" s="19"/>
      <c r="Z72" s="22">
        <v>9752200</v>
      </c>
    </row>
    <row r="73" spans="1:26" ht="13.5" hidden="1">
      <c r="A73" s="38" t="s">
        <v>116</v>
      </c>
      <c r="B73" s="18">
        <v>7163661</v>
      </c>
      <c r="C73" s="18"/>
      <c r="D73" s="19">
        <v>9424700</v>
      </c>
      <c r="E73" s="20">
        <v>9424700</v>
      </c>
      <c r="F73" s="20">
        <v>287914</v>
      </c>
      <c r="G73" s="20">
        <v>353236</v>
      </c>
      <c r="H73" s="20">
        <v>344847</v>
      </c>
      <c r="I73" s="20">
        <v>985997</v>
      </c>
      <c r="J73" s="20">
        <v>308116</v>
      </c>
      <c r="K73" s="20">
        <v>668086</v>
      </c>
      <c r="L73" s="20">
        <v>673892</v>
      </c>
      <c r="M73" s="20">
        <v>1650094</v>
      </c>
      <c r="N73" s="20"/>
      <c r="O73" s="20"/>
      <c r="P73" s="20"/>
      <c r="Q73" s="20"/>
      <c r="R73" s="20"/>
      <c r="S73" s="20"/>
      <c r="T73" s="20"/>
      <c r="U73" s="20"/>
      <c r="V73" s="20">
        <v>2636091</v>
      </c>
      <c r="W73" s="20">
        <v>4405859</v>
      </c>
      <c r="X73" s="20"/>
      <c r="Y73" s="19"/>
      <c r="Z73" s="22">
        <v>9424700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2067817</v>
      </c>
      <c r="C75" s="27"/>
      <c r="D75" s="28">
        <v>3081500</v>
      </c>
      <c r="E75" s="29">
        <v>3081500</v>
      </c>
      <c r="F75" s="29">
        <v>7</v>
      </c>
      <c r="G75" s="29">
        <v>345399</v>
      </c>
      <c r="H75" s="29">
        <v>352954</v>
      </c>
      <c r="I75" s="29">
        <v>698360</v>
      </c>
      <c r="J75" s="29">
        <v>359350</v>
      </c>
      <c r="K75" s="29">
        <v>351340</v>
      </c>
      <c r="L75" s="29">
        <v>357579</v>
      </c>
      <c r="M75" s="29">
        <v>1068269</v>
      </c>
      <c r="N75" s="29"/>
      <c r="O75" s="29"/>
      <c r="P75" s="29"/>
      <c r="Q75" s="29"/>
      <c r="R75" s="29"/>
      <c r="S75" s="29"/>
      <c r="T75" s="29"/>
      <c r="U75" s="29"/>
      <c r="V75" s="29">
        <v>1766629</v>
      </c>
      <c r="W75" s="29">
        <v>1507587</v>
      </c>
      <c r="X75" s="29"/>
      <c r="Y75" s="28"/>
      <c r="Z75" s="30">
        <v>3081500</v>
      </c>
    </row>
    <row r="76" spans="1:26" ht="13.5" hidden="1">
      <c r="A76" s="41" t="s">
        <v>120</v>
      </c>
      <c r="B76" s="31">
        <v>138887037</v>
      </c>
      <c r="C76" s="31"/>
      <c r="D76" s="32">
        <v>159006125</v>
      </c>
      <c r="E76" s="33">
        <v>159006132</v>
      </c>
      <c r="F76" s="33">
        <v>3543051</v>
      </c>
      <c r="G76" s="33">
        <v>1547944</v>
      </c>
      <c r="H76" s="33">
        <v>3569015</v>
      </c>
      <c r="I76" s="33">
        <v>8660010</v>
      </c>
      <c r="J76" s="33">
        <v>2784418</v>
      </c>
      <c r="K76" s="33">
        <v>4928064</v>
      </c>
      <c r="L76" s="33">
        <v>3453749</v>
      </c>
      <c r="M76" s="33">
        <v>11166231</v>
      </c>
      <c r="N76" s="33"/>
      <c r="O76" s="33"/>
      <c r="P76" s="33"/>
      <c r="Q76" s="33"/>
      <c r="R76" s="33"/>
      <c r="S76" s="33"/>
      <c r="T76" s="33"/>
      <c r="U76" s="33"/>
      <c r="V76" s="33">
        <v>19826241</v>
      </c>
      <c r="W76" s="33">
        <v>48334854</v>
      </c>
      <c r="X76" s="33"/>
      <c r="Y76" s="32"/>
      <c r="Z76" s="34">
        <v>159006132</v>
      </c>
    </row>
    <row r="77" spans="1:26" ht="13.5" hidden="1">
      <c r="A77" s="36" t="s">
        <v>31</v>
      </c>
      <c r="B77" s="18">
        <v>37233630</v>
      </c>
      <c r="C77" s="18"/>
      <c r="D77" s="19">
        <v>37127639</v>
      </c>
      <c r="E77" s="20">
        <v>37127641</v>
      </c>
      <c r="F77" s="20">
        <v>1483578</v>
      </c>
      <c r="G77" s="20">
        <v>82607</v>
      </c>
      <c r="H77" s="20">
        <v>844139</v>
      </c>
      <c r="I77" s="20">
        <v>2410324</v>
      </c>
      <c r="J77" s="20">
        <v>574437</v>
      </c>
      <c r="K77" s="20">
        <v>1144227</v>
      </c>
      <c r="L77" s="20">
        <v>771102</v>
      </c>
      <c r="M77" s="20">
        <v>2489766</v>
      </c>
      <c r="N77" s="20"/>
      <c r="O77" s="20"/>
      <c r="P77" s="20"/>
      <c r="Q77" s="20"/>
      <c r="R77" s="20"/>
      <c r="S77" s="20"/>
      <c r="T77" s="20"/>
      <c r="U77" s="20"/>
      <c r="V77" s="20">
        <v>4900090</v>
      </c>
      <c r="W77" s="20">
        <v>11520481</v>
      </c>
      <c r="X77" s="20"/>
      <c r="Y77" s="19"/>
      <c r="Z77" s="22">
        <v>37127641</v>
      </c>
    </row>
    <row r="78" spans="1:26" ht="13.5" hidden="1">
      <c r="A78" s="37" t="s">
        <v>32</v>
      </c>
      <c r="B78" s="18">
        <v>99585590</v>
      </c>
      <c r="C78" s="18"/>
      <c r="D78" s="19">
        <v>118796985</v>
      </c>
      <c r="E78" s="20">
        <v>118796989</v>
      </c>
      <c r="F78" s="20">
        <v>2059466</v>
      </c>
      <c r="G78" s="20">
        <v>1119937</v>
      </c>
      <c r="H78" s="20">
        <v>2371922</v>
      </c>
      <c r="I78" s="20">
        <v>5551325</v>
      </c>
      <c r="J78" s="20">
        <v>1850632</v>
      </c>
      <c r="K78" s="20">
        <v>3432496</v>
      </c>
      <c r="L78" s="20">
        <v>2325068</v>
      </c>
      <c r="M78" s="20">
        <v>7608196</v>
      </c>
      <c r="N78" s="20"/>
      <c r="O78" s="20"/>
      <c r="P78" s="20"/>
      <c r="Q78" s="20"/>
      <c r="R78" s="20"/>
      <c r="S78" s="20"/>
      <c r="T78" s="20"/>
      <c r="U78" s="20"/>
      <c r="V78" s="20">
        <v>13159521</v>
      </c>
      <c r="W78" s="20">
        <v>35250715</v>
      </c>
      <c r="X78" s="20"/>
      <c r="Y78" s="19"/>
      <c r="Z78" s="22">
        <v>118796989</v>
      </c>
    </row>
    <row r="79" spans="1:26" ht="13.5" hidden="1">
      <c r="A79" s="38" t="s">
        <v>113</v>
      </c>
      <c r="B79" s="18">
        <v>75878570</v>
      </c>
      <c r="C79" s="18"/>
      <c r="D79" s="19">
        <v>84649167</v>
      </c>
      <c r="E79" s="20">
        <v>84649168</v>
      </c>
      <c r="F79" s="20">
        <v>1534977</v>
      </c>
      <c r="G79" s="20">
        <v>763862</v>
      </c>
      <c r="H79" s="20">
        <v>1723455</v>
      </c>
      <c r="I79" s="20">
        <v>4022294</v>
      </c>
      <c r="J79" s="20">
        <v>1301626</v>
      </c>
      <c r="K79" s="20">
        <v>2343713</v>
      </c>
      <c r="L79" s="20">
        <v>1597382</v>
      </c>
      <c r="M79" s="20">
        <v>5242721</v>
      </c>
      <c r="N79" s="20"/>
      <c r="O79" s="20"/>
      <c r="P79" s="20"/>
      <c r="Q79" s="20"/>
      <c r="R79" s="20"/>
      <c r="S79" s="20"/>
      <c r="T79" s="20"/>
      <c r="U79" s="20"/>
      <c r="V79" s="20">
        <v>9265015</v>
      </c>
      <c r="W79" s="20">
        <v>25155232</v>
      </c>
      <c r="X79" s="20"/>
      <c r="Y79" s="19"/>
      <c r="Z79" s="22">
        <v>84649168</v>
      </c>
    </row>
    <row r="80" spans="1:26" ht="13.5" hidden="1">
      <c r="A80" s="38" t="s">
        <v>114</v>
      </c>
      <c r="B80" s="18">
        <v>15819217</v>
      </c>
      <c r="C80" s="18"/>
      <c r="D80" s="19">
        <v>21823942</v>
      </c>
      <c r="E80" s="20">
        <v>21823939</v>
      </c>
      <c r="F80" s="20">
        <v>310926</v>
      </c>
      <c r="G80" s="20">
        <v>230524</v>
      </c>
      <c r="H80" s="20">
        <v>373506</v>
      </c>
      <c r="I80" s="20">
        <v>914956</v>
      </c>
      <c r="J80" s="20">
        <v>321383</v>
      </c>
      <c r="K80" s="20">
        <v>678047</v>
      </c>
      <c r="L80" s="20">
        <v>424938</v>
      </c>
      <c r="M80" s="20">
        <v>1424368</v>
      </c>
      <c r="N80" s="20"/>
      <c r="O80" s="20"/>
      <c r="P80" s="20"/>
      <c r="Q80" s="20"/>
      <c r="R80" s="20"/>
      <c r="S80" s="20"/>
      <c r="T80" s="20"/>
      <c r="U80" s="20"/>
      <c r="V80" s="20">
        <v>2339324</v>
      </c>
      <c r="W80" s="20">
        <v>6383239</v>
      </c>
      <c r="X80" s="20"/>
      <c r="Y80" s="19"/>
      <c r="Z80" s="22">
        <v>21823939</v>
      </c>
    </row>
    <row r="81" spans="1:26" ht="13.5" hidden="1">
      <c r="A81" s="38" t="s">
        <v>115</v>
      </c>
      <c r="B81" s="18">
        <v>3877089</v>
      </c>
      <c r="C81" s="18"/>
      <c r="D81" s="19">
        <v>6123911</v>
      </c>
      <c r="E81" s="20">
        <v>6123915</v>
      </c>
      <c r="F81" s="20">
        <v>164048</v>
      </c>
      <c r="G81" s="20">
        <v>91442</v>
      </c>
      <c r="H81" s="20">
        <v>204151</v>
      </c>
      <c r="I81" s="20">
        <v>459641</v>
      </c>
      <c r="J81" s="20">
        <v>176258</v>
      </c>
      <c r="K81" s="20">
        <v>250758</v>
      </c>
      <c r="L81" s="20">
        <v>162569</v>
      </c>
      <c r="M81" s="20">
        <v>589585</v>
      </c>
      <c r="N81" s="20"/>
      <c r="O81" s="20"/>
      <c r="P81" s="20"/>
      <c r="Q81" s="20"/>
      <c r="R81" s="20"/>
      <c r="S81" s="20"/>
      <c r="T81" s="20"/>
      <c r="U81" s="20"/>
      <c r="V81" s="20">
        <v>1049226</v>
      </c>
      <c r="W81" s="20">
        <v>2007903</v>
      </c>
      <c r="X81" s="20"/>
      <c r="Y81" s="19"/>
      <c r="Z81" s="22">
        <v>6123915</v>
      </c>
    </row>
    <row r="82" spans="1:26" ht="13.5" hidden="1">
      <c r="A82" s="38" t="s">
        <v>116</v>
      </c>
      <c r="B82" s="18">
        <v>4010714</v>
      </c>
      <c r="C82" s="18"/>
      <c r="D82" s="19">
        <v>6199965</v>
      </c>
      <c r="E82" s="20">
        <v>6199967</v>
      </c>
      <c r="F82" s="20">
        <v>49515</v>
      </c>
      <c r="G82" s="20">
        <v>34109</v>
      </c>
      <c r="H82" s="20">
        <v>70810</v>
      </c>
      <c r="I82" s="20">
        <v>154434</v>
      </c>
      <c r="J82" s="20">
        <v>51365</v>
      </c>
      <c r="K82" s="20">
        <v>159978</v>
      </c>
      <c r="L82" s="20">
        <v>140179</v>
      </c>
      <c r="M82" s="20">
        <v>351522</v>
      </c>
      <c r="N82" s="20"/>
      <c r="O82" s="20"/>
      <c r="P82" s="20"/>
      <c r="Q82" s="20"/>
      <c r="R82" s="20"/>
      <c r="S82" s="20"/>
      <c r="T82" s="20"/>
      <c r="U82" s="20"/>
      <c r="V82" s="20">
        <v>505956</v>
      </c>
      <c r="W82" s="20">
        <v>1704341</v>
      </c>
      <c r="X82" s="20"/>
      <c r="Y82" s="19"/>
      <c r="Z82" s="22">
        <v>6199967</v>
      </c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>
        <v>2067817</v>
      </c>
      <c r="C84" s="27"/>
      <c r="D84" s="28">
        <v>3081501</v>
      </c>
      <c r="E84" s="29">
        <v>3081502</v>
      </c>
      <c r="F84" s="29">
        <v>7</v>
      </c>
      <c r="G84" s="29">
        <v>345400</v>
      </c>
      <c r="H84" s="29">
        <v>352954</v>
      </c>
      <c r="I84" s="29">
        <v>698361</v>
      </c>
      <c r="J84" s="29">
        <v>359349</v>
      </c>
      <c r="K84" s="29">
        <v>351341</v>
      </c>
      <c r="L84" s="29">
        <v>357579</v>
      </c>
      <c r="M84" s="29">
        <v>1068269</v>
      </c>
      <c r="N84" s="29"/>
      <c r="O84" s="29"/>
      <c r="P84" s="29"/>
      <c r="Q84" s="29"/>
      <c r="R84" s="29"/>
      <c r="S84" s="29"/>
      <c r="T84" s="29"/>
      <c r="U84" s="29"/>
      <c r="V84" s="29">
        <v>1766630</v>
      </c>
      <c r="W84" s="29">
        <v>1563658</v>
      </c>
      <c r="X84" s="29"/>
      <c r="Y84" s="28"/>
      <c r="Z84" s="30">
        <v>3081502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62606570</v>
      </c>
      <c r="C5" s="18">
        <v>0</v>
      </c>
      <c r="D5" s="58">
        <v>67181878</v>
      </c>
      <c r="E5" s="59">
        <v>67181878</v>
      </c>
      <c r="F5" s="59">
        <v>16664911</v>
      </c>
      <c r="G5" s="59">
        <v>4804883</v>
      </c>
      <c r="H5" s="59">
        <v>3244448</v>
      </c>
      <c r="I5" s="59">
        <v>24714242</v>
      </c>
      <c r="J5" s="59">
        <v>4643651</v>
      </c>
      <c r="K5" s="59">
        <v>4764531</v>
      </c>
      <c r="L5" s="59">
        <v>4753965</v>
      </c>
      <c r="M5" s="59">
        <v>14162147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38876389</v>
      </c>
      <c r="W5" s="59">
        <v>37559716</v>
      </c>
      <c r="X5" s="59">
        <v>1316673</v>
      </c>
      <c r="Y5" s="60">
        <v>3.51</v>
      </c>
      <c r="Z5" s="61">
        <v>67181878</v>
      </c>
    </row>
    <row r="6" spans="1:26" ht="13.5">
      <c r="A6" s="57" t="s">
        <v>32</v>
      </c>
      <c r="B6" s="18">
        <v>145624075</v>
      </c>
      <c r="C6" s="18">
        <v>0</v>
      </c>
      <c r="D6" s="58">
        <v>168198368</v>
      </c>
      <c r="E6" s="59">
        <v>168198368</v>
      </c>
      <c r="F6" s="59">
        <v>13336870</v>
      </c>
      <c r="G6" s="59">
        <v>12750452</v>
      </c>
      <c r="H6" s="59">
        <v>17388617</v>
      </c>
      <c r="I6" s="59">
        <v>43475939</v>
      </c>
      <c r="J6" s="59">
        <v>8692379</v>
      </c>
      <c r="K6" s="59">
        <v>25385220</v>
      </c>
      <c r="L6" s="59">
        <v>-69604</v>
      </c>
      <c r="M6" s="59">
        <v>34007995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77483934</v>
      </c>
      <c r="W6" s="59">
        <v>79731086</v>
      </c>
      <c r="X6" s="59">
        <v>-2247152</v>
      </c>
      <c r="Y6" s="60">
        <v>-2.82</v>
      </c>
      <c r="Z6" s="61">
        <v>168198368</v>
      </c>
    </row>
    <row r="7" spans="1:26" ht="13.5">
      <c r="A7" s="57" t="s">
        <v>33</v>
      </c>
      <c r="B7" s="18">
        <v>6729330</v>
      </c>
      <c r="C7" s="18">
        <v>0</v>
      </c>
      <c r="D7" s="58">
        <v>5118750</v>
      </c>
      <c r="E7" s="59">
        <v>5118750</v>
      </c>
      <c r="F7" s="59">
        <v>123510</v>
      </c>
      <c r="G7" s="59">
        <v>413989</v>
      </c>
      <c r="H7" s="59">
        <v>382016</v>
      </c>
      <c r="I7" s="59">
        <v>919515</v>
      </c>
      <c r="J7" s="59">
        <v>876472</v>
      </c>
      <c r="K7" s="59">
        <v>622671</v>
      </c>
      <c r="L7" s="59">
        <v>36700</v>
      </c>
      <c r="M7" s="59">
        <v>1535843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2455358</v>
      </c>
      <c r="W7" s="59">
        <v>2850158</v>
      </c>
      <c r="X7" s="59">
        <v>-394800</v>
      </c>
      <c r="Y7" s="60">
        <v>-13.85</v>
      </c>
      <c r="Z7" s="61">
        <v>5118750</v>
      </c>
    </row>
    <row r="8" spans="1:26" ht="13.5">
      <c r="A8" s="57" t="s">
        <v>34</v>
      </c>
      <c r="B8" s="18">
        <v>48799497</v>
      </c>
      <c r="C8" s="18">
        <v>0</v>
      </c>
      <c r="D8" s="58">
        <v>61748130</v>
      </c>
      <c r="E8" s="59">
        <v>61748130</v>
      </c>
      <c r="F8" s="59">
        <v>17363251</v>
      </c>
      <c r="G8" s="59">
        <v>-731842</v>
      </c>
      <c r="H8" s="59">
        <v>7131241</v>
      </c>
      <c r="I8" s="59">
        <v>23762650</v>
      </c>
      <c r="J8" s="59">
        <v>0</v>
      </c>
      <c r="K8" s="59">
        <v>0</v>
      </c>
      <c r="L8" s="59">
        <v>17869859</v>
      </c>
      <c r="M8" s="59">
        <v>17869859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41632509</v>
      </c>
      <c r="W8" s="59">
        <v>36379578</v>
      </c>
      <c r="X8" s="59">
        <v>5252931</v>
      </c>
      <c r="Y8" s="60">
        <v>14.44</v>
      </c>
      <c r="Z8" s="61">
        <v>61748130</v>
      </c>
    </row>
    <row r="9" spans="1:26" ht="13.5">
      <c r="A9" s="57" t="s">
        <v>35</v>
      </c>
      <c r="B9" s="18">
        <v>32019564</v>
      </c>
      <c r="C9" s="18">
        <v>0</v>
      </c>
      <c r="D9" s="58">
        <v>26479442</v>
      </c>
      <c r="E9" s="59">
        <v>26479442</v>
      </c>
      <c r="F9" s="59">
        <v>1457841</v>
      </c>
      <c r="G9" s="59">
        <v>2874509</v>
      </c>
      <c r="H9" s="59">
        <v>2471099</v>
      </c>
      <c r="I9" s="59">
        <v>6803449</v>
      </c>
      <c r="J9" s="59">
        <v>2232633</v>
      </c>
      <c r="K9" s="59">
        <v>915900</v>
      </c>
      <c r="L9" s="59">
        <v>1789442</v>
      </c>
      <c r="M9" s="59">
        <v>4937975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11741424</v>
      </c>
      <c r="W9" s="59">
        <v>10933784</v>
      </c>
      <c r="X9" s="59">
        <v>807640</v>
      </c>
      <c r="Y9" s="60">
        <v>7.39</v>
      </c>
      <c r="Z9" s="61">
        <v>26479442</v>
      </c>
    </row>
    <row r="10" spans="1:26" ht="25.5">
      <c r="A10" s="62" t="s">
        <v>105</v>
      </c>
      <c r="B10" s="63">
        <f>SUM(B5:B9)</f>
        <v>295779036</v>
      </c>
      <c r="C10" s="63">
        <f>SUM(C5:C9)</f>
        <v>0</v>
      </c>
      <c r="D10" s="64">
        <f aca="true" t="shared" si="0" ref="D10:Z10">SUM(D5:D9)</f>
        <v>328726568</v>
      </c>
      <c r="E10" s="65">
        <f t="shared" si="0"/>
        <v>328726568</v>
      </c>
      <c r="F10" s="65">
        <f t="shared" si="0"/>
        <v>48946383</v>
      </c>
      <c r="G10" s="65">
        <f t="shared" si="0"/>
        <v>20111991</v>
      </c>
      <c r="H10" s="65">
        <f t="shared" si="0"/>
        <v>30617421</v>
      </c>
      <c r="I10" s="65">
        <f t="shared" si="0"/>
        <v>99675795</v>
      </c>
      <c r="J10" s="65">
        <f t="shared" si="0"/>
        <v>16445135</v>
      </c>
      <c r="K10" s="65">
        <f t="shared" si="0"/>
        <v>31688322</v>
      </c>
      <c r="L10" s="65">
        <f t="shared" si="0"/>
        <v>24380362</v>
      </c>
      <c r="M10" s="65">
        <f t="shared" si="0"/>
        <v>72513819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172189614</v>
      </c>
      <c r="W10" s="65">
        <f t="shared" si="0"/>
        <v>167454322</v>
      </c>
      <c r="X10" s="65">
        <f t="shared" si="0"/>
        <v>4735292</v>
      </c>
      <c r="Y10" s="66">
        <f>+IF(W10&lt;&gt;0,(X10/W10)*100,0)</f>
        <v>2.8278111567642905</v>
      </c>
      <c r="Z10" s="67">
        <f t="shared" si="0"/>
        <v>328726568</v>
      </c>
    </row>
    <row r="11" spans="1:26" ht="13.5">
      <c r="A11" s="57" t="s">
        <v>36</v>
      </c>
      <c r="B11" s="18">
        <v>111580828</v>
      </c>
      <c r="C11" s="18">
        <v>0</v>
      </c>
      <c r="D11" s="58">
        <v>125026679</v>
      </c>
      <c r="E11" s="59">
        <v>125026679</v>
      </c>
      <c r="F11" s="59">
        <v>7927631</v>
      </c>
      <c r="G11" s="59">
        <v>9552659</v>
      </c>
      <c r="H11" s="59">
        <v>10955917</v>
      </c>
      <c r="I11" s="59">
        <v>28436207</v>
      </c>
      <c r="J11" s="59">
        <v>9590518</v>
      </c>
      <c r="K11" s="59">
        <v>14537843</v>
      </c>
      <c r="L11" s="59">
        <v>9364850</v>
      </c>
      <c r="M11" s="59">
        <v>33493211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61929418</v>
      </c>
      <c r="W11" s="59">
        <v>64223378</v>
      </c>
      <c r="X11" s="59">
        <v>-2293960</v>
      </c>
      <c r="Y11" s="60">
        <v>-3.57</v>
      </c>
      <c r="Z11" s="61">
        <v>125026679</v>
      </c>
    </row>
    <row r="12" spans="1:26" ht="13.5">
      <c r="A12" s="57" t="s">
        <v>37</v>
      </c>
      <c r="B12" s="18">
        <v>5822315</v>
      </c>
      <c r="C12" s="18">
        <v>0</v>
      </c>
      <c r="D12" s="58">
        <v>6377666</v>
      </c>
      <c r="E12" s="59">
        <v>6377666</v>
      </c>
      <c r="F12" s="59">
        <v>435572</v>
      </c>
      <c r="G12" s="59">
        <v>470504</v>
      </c>
      <c r="H12" s="59">
        <v>550156</v>
      </c>
      <c r="I12" s="59">
        <v>1456232</v>
      </c>
      <c r="J12" s="59">
        <v>500092</v>
      </c>
      <c r="K12" s="59">
        <v>443699</v>
      </c>
      <c r="L12" s="59">
        <v>468819</v>
      </c>
      <c r="M12" s="59">
        <v>1412610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2868842</v>
      </c>
      <c r="W12" s="59">
        <v>3250286</v>
      </c>
      <c r="X12" s="59">
        <v>-381444</v>
      </c>
      <c r="Y12" s="60">
        <v>-11.74</v>
      </c>
      <c r="Z12" s="61">
        <v>6377666</v>
      </c>
    </row>
    <row r="13" spans="1:26" ht="13.5">
      <c r="A13" s="57" t="s">
        <v>106</v>
      </c>
      <c r="B13" s="18">
        <v>20635898</v>
      </c>
      <c r="C13" s="18">
        <v>0</v>
      </c>
      <c r="D13" s="58">
        <v>21890612</v>
      </c>
      <c r="E13" s="59">
        <v>21890612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9121088</v>
      </c>
      <c r="L13" s="59">
        <v>1824218</v>
      </c>
      <c r="M13" s="59">
        <v>10945306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10945306</v>
      </c>
      <c r="W13" s="59">
        <v>10945326</v>
      </c>
      <c r="X13" s="59">
        <v>-20</v>
      </c>
      <c r="Y13" s="60">
        <v>0</v>
      </c>
      <c r="Z13" s="61">
        <v>21890612</v>
      </c>
    </row>
    <row r="14" spans="1:26" ht="13.5">
      <c r="A14" s="57" t="s">
        <v>38</v>
      </c>
      <c r="B14" s="18">
        <v>12834747</v>
      </c>
      <c r="C14" s="18">
        <v>0</v>
      </c>
      <c r="D14" s="58">
        <v>14013694</v>
      </c>
      <c r="E14" s="59">
        <v>14013694</v>
      </c>
      <c r="F14" s="59">
        <v>2364</v>
      </c>
      <c r="G14" s="59">
        <v>0</v>
      </c>
      <c r="H14" s="59">
        <v>-2364</v>
      </c>
      <c r="I14" s="59">
        <v>0</v>
      </c>
      <c r="J14" s="59">
        <v>0</v>
      </c>
      <c r="K14" s="59">
        <v>0</v>
      </c>
      <c r="L14" s="59">
        <v>2216411</v>
      </c>
      <c r="M14" s="59">
        <v>2216411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2216411</v>
      </c>
      <c r="W14" s="59">
        <v>7006848</v>
      </c>
      <c r="X14" s="59">
        <v>-4790437</v>
      </c>
      <c r="Y14" s="60">
        <v>-68.37</v>
      </c>
      <c r="Z14" s="61">
        <v>14013694</v>
      </c>
    </row>
    <row r="15" spans="1:26" ht="13.5">
      <c r="A15" s="57" t="s">
        <v>39</v>
      </c>
      <c r="B15" s="18">
        <v>77802743</v>
      </c>
      <c r="C15" s="18">
        <v>0</v>
      </c>
      <c r="D15" s="58">
        <v>90894779</v>
      </c>
      <c r="E15" s="59">
        <v>90894779</v>
      </c>
      <c r="F15" s="59">
        <v>733654</v>
      </c>
      <c r="G15" s="59">
        <v>1361988</v>
      </c>
      <c r="H15" s="59">
        <v>20360135</v>
      </c>
      <c r="I15" s="59">
        <v>22455777</v>
      </c>
      <c r="J15" s="59">
        <v>13412877</v>
      </c>
      <c r="K15" s="59">
        <v>1273084</v>
      </c>
      <c r="L15" s="59">
        <v>7041896</v>
      </c>
      <c r="M15" s="59">
        <v>21727857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44183634</v>
      </c>
      <c r="W15" s="59">
        <v>45314258</v>
      </c>
      <c r="X15" s="59">
        <v>-1130624</v>
      </c>
      <c r="Y15" s="60">
        <v>-2.5</v>
      </c>
      <c r="Z15" s="61">
        <v>90894779</v>
      </c>
    </row>
    <row r="16" spans="1:26" ht="13.5">
      <c r="A16" s="68" t="s">
        <v>40</v>
      </c>
      <c r="B16" s="18">
        <v>4150106</v>
      </c>
      <c r="C16" s="18">
        <v>0</v>
      </c>
      <c r="D16" s="58">
        <v>5280520</v>
      </c>
      <c r="E16" s="59">
        <v>5280520</v>
      </c>
      <c r="F16" s="59">
        <v>220530</v>
      </c>
      <c r="G16" s="59">
        <v>60563</v>
      </c>
      <c r="H16" s="59">
        <v>2043395</v>
      </c>
      <c r="I16" s="59">
        <v>2324488</v>
      </c>
      <c r="J16" s="59">
        <v>42407</v>
      </c>
      <c r="K16" s="59">
        <v>570613</v>
      </c>
      <c r="L16" s="59">
        <v>66875</v>
      </c>
      <c r="M16" s="59">
        <v>679895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3004383</v>
      </c>
      <c r="W16" s="59">
        <v>2018536</v>
      </c>
      <c r="X16" s="59">
        <v>985847</v>
      </c>
      <c r="Y16" s="60">
        <v>48.84</v>
      </c>
      <c r="Z16" s="61">
        <v>5280520</v>
      </c>
    </row>
    <row r="17" spans="1:26" ht="13.5">
      <c r="A17" s="57" t="s">
        <v>41</v>
      </c>
      <c r="B17" s="18">
        <v>58476792</v>
      </c>
      <c r="C17" s="18">
        <v>0</v>
      </c>
      <c r="D17" s="58">
        <v>72361335</v>
      </c>
      <c r="E17" s="59">
        <v>72361335</v>
      </c>
      <c r="F17" s="59">
        <v>2075831</v>
      </c>
      <c r="G17" s="59">
        <v>1463028</v>
      </c>
      <c r="H17" s="59">
        <v>3508267</v>
      </c>
      <c r="I17" s="59">
        <v>7047126</v>
      </c>
      <c r="J17" s="59">
        <v>3289936</v>
      </c>
      <c r="K17" s="59">
        <v>3067057</v>
      </c>
      <c r="L17" s="59">
        <v>3312949</v>
      </c>
      <c r="M17" s="59">
        <v>9669942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16717068</v>
      </c>
      <c r="W17" s="59">
        <v>35061007</v>
      </c>
      <c r="X17" s="59">
        <v>-18343939</v>
      </c>
      <c r="Y17" s="60">
        <v>-52.32</v>
      </c>
      <c r="Z17" s="61">
        <v>72361335</v>
      </c>
    </row>
    <row r="18" spans="1:26" ht="13.5">
      <c r="A18" s="69" t="s">
        <v>42</v>
      </c>
      <c r="B18" s="70">
        <f>SUM(B11:B17)</f>
        <v>291303429</v>
      </c>
      <c r="C18" s="70">
        <f>SUM(C11:C17)</f>
        <v>0</v>
      </c>
      <c r="D18" s="71">
        <f aca="true" t="shared" si="1" ref="D18:Z18">SUM(D11:D17)</f>
        <v>335845285</v>
      </c>
      <c r="E18" s="72">
        <f t="shared" si="1"/>
        <v>335845285</v>
      </c>
      <c r="F18" s="72">
        <f t="shared" si="1"/>
        <v>11395582</v>
      </c>
      <c r="G18" s="72">
        <f t="shared" si="1"/>
        <v>12908742</v>
      </c>
      <c r="H18" s="72">
        <f t="shared" si="1"/>
        <v>37415506</v>
      </c>
      <c r="I18" s="72">
        <f t="shared" si="1"/>
        <v>61719830</v>
      </c>
      <c r="J18" s="72">
        <f t="shared" si="1"/>
        <v>26835830</v>
      </c>
      <c r="K18" s="72">
        <f t="shared" si="1"/>
        <v>29013384</v>
      </c>
      <c r="L18" s="72">
        <f t="shared" si="1"/>
        <v>24296018</v>
      </c>
      <c r="M18" s="72">
        <f t="shared" si="1"/>
        <v>80145232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141865062</v>
      </c>
      <c r="W18" s="72">
        <f t="shared" si="1"/>
        <v>167819639</v>
      </c>
      <c r="X18" s="72">
        <f t="shared" si="1"/>
        <v>-25954577</v>
      </c>
      <c r="Y18" s="66">
        <f>+IF(W18&lt;&gt;0,(X18/W18)*100,0)</f>
        <v>-15.46575666272289</v>
      </c>
      <c r="Z18" s="73">
        <f t="shared" si="1"/>
        <v>335845285</v>
      </c>
    </row>
    <row r="19" spans="1:26" ht="13.5">
      <c r="A19" s="69" t="s">
        <v>43</v>
      </c>
      <c r="B19" s="74">
        <f>+B10-B18</f>
        <v>4475607</v>
      </c>
      <c r="C19" s="74">
        <f>+C10-C18</f>
        <v>0</v>
      </c>
      <c r="D19" s="75">
        <f aca="true" t="shared" si="2" ref="D19:Z19">+D10-D18</f>
        <v>-7118717</v>
      </c>
      <c r="E19" s="76">
        <f t="shared" si="2"/>
        <v>-7118717</v>
      </c>
      <c r="F19" s="76">
        <f t="shared" si="2"/>
        <v>37550801</v>
      </c>
      <c r="G19" s="76">
        <f t="shared" si="2"/>
        <v>7203249</v>
      </c>
      <c r="H19" s="76">
        <f t="shared" si="2"/>
        <v>-6798085</v>
      </c>
      <c r="I19" s="76">
        <f t="shared" si="2"/>
        <v>37955965</v>
      </c>
      <c r="J19" s="76">
        <f t="shared" si="2"/>
        <v>-10390695</v>
      </c>
      <c r="K19" s="76">
        <f t="shared" si="2"/>
        <v>2674938</v>
      </c>
      <c r="L19" s="76">
        <f t="shared" si="2"/>
        <v>84344</v>
      </c>
      <c r="M19" s="76">
        <f t="shared" si="2"/>
        <v>-7631413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30324552</v>
      </c>
      <c r="W19" s="76">
        <f>IF(E10=E18,0,W10-W18)</f>
        <v>-365317</v>
      </c>
      <c r="X19" s="76">
        <f t="shared" si="2"/>
        <v>30689869</v>
      </c>
      <c r="Y19" s="77">
        <f>+IF(W19&lt;&gt;0,(X19/W19)*100,0)</f>
        <v>-8400.887174700329</v>
      </c>
      <c r="Z19" s="78">
        <f t="shared" si="2"/>
        <v>-7118717</v>
      </c>
    </row>
    <row r="20" spans="1:26" ht="13.5">
      <c r="A20" s="57" t="s">
        <v>44</v>
      </c>
      <c r="B20" s="18">
        <v>14950441</v>
      </c>
      <c r="C20" s="18">
        <v>0</v>
      </c>
      <c r="D20" s="58">
        <v>21434870</v>
      </c>
      <c r="E20" s="59">
        <v>21434870</v>
      </c>
      <c r="F20" s="59">
        <v>6767389</v>
      </c>
      <c r="G20" s="59">
        <v>0</v>
      </c>
      <c r="H20" s="59">
        <v>-6767389</v>
      </c>
      <c r="I20" s="59">
        <v>0</v>
      </c>
      <c r="J20" s="59">
        <v>0</v>
      </c>
      <c r="K20" s="59">
        <v>0</v>
      </c>
      <c r="L20" s="59">
        <v>6489913</v>
      </c>
      <c r="M20" s="59">
        <v>6489913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6489913</v>
      </c>
      <c r="W20" s="59">
        <v>15228788</v>
      </c>
      <c r="X20" s="59">
        <v>-8738875</v>
      </c>
      <c r="Y20" s="60">
        <v>-57.38</v>
      </c>
      <c r="Z20" s="61">
        <v>21434870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19426048</v>
      </c>
      <c r="C22" s="85">
        <f>SUM(C19:C21)</f>
        <v>0</v>
      </c>
      <c r="D22" s="86">
        <f aca="true" t="shared" si="3" ref="D22:Z22">SUM(D19:D21)</f>
        <v>14316153</v>
      </c>
      <c r="E22" s="87">
        <f t="shared" si="3"/>
        <v>14316153</v>
      </c>
      <c r="F22" s="87">
        <f t="shared" si="3"/>
        <v>44318190</v>
      </c>
      <c r="G22" s="87">
        <f t="shared" si="3"/>
        <v>7203249</v>
      </c>
      <c r="H22" s="87">
        <f t="shared" si="3"/>
        <v>-13565474</v>
      </c>
      <c r="I22" s="87">
        <f t="shared" si="3"/>
        <v>37955965</v>
      </c>
      <c r="J22" s="87">
        <f t="shared" si="3"/>
        <v>-10390695</v>
      </c>
      <c r="K22" s="87">
        <f t="shared" si="3"/>
        <v>2674938</v>
      </c>
      <c r="L22" s="87">
        <f t="shared" si="3"/>
        <v>6574257</v>
      </c>
      <c r="M22" s="87">
        <f t="shared" si="3"/>
        <v>-1141500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36814465</v>
      </c>
      <c r="W22" s="87">
        <f t="shared" si="3"/>
        <v>14863471</v>
      </c>
      <c r="X22" s="87">
        <f t="shared" si="3"/>
        <v>21950994</v>
      </c>
      <c r="Y22" s="88">
        <f>+IF(W22&lt;&gt;0,(X22/W22)*100,0)</f>
        <v>147.6841714832289</v>
      </c>
      <c r="Z22" s="89">
        <f t="shared" si="3"/>
        <v>14316153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19426048</v>
      </c>
      <c r="C24" s="74">
        <f>SUM(C22:C23)</f>
        <v>0</v>
      </c>
      <c r="D24" s="75">
        <f aca="true" t="shared" si="4" ref="D24:Z24">SUM(D22:D23)</f>
        <v>14316153</v>
      </c>
      <c r="E24" s="76">
        <f t="shared" si="4"/>
        <v>14316153</v>
      </c>
      <c r="F24" s="76">
        <f t="shared" si="4"/>
        <v>44318190</v>
      </c>
      <c r="G24" s="76">
        <f t="shared" si="4"/>
        <v>7203249</v>
      </c>
      <c r="H24" s="76">
        <f t="shared" si="4"/>
        <v>-13565474</v>
      </c>
      <c r="I24" s="76">
        <f t="shared" si="4"/>
        <v>37955965</v>
      </c>
      <c r="J24" s="76">
        <f t="shared" si="4"/>
        <v>-10390695</v>
      </c>
      <c r="K24" s="76">
        <f t="shared" si="4"/>
        <v>2674938</v>
      </c>
      <c r="L24" s="76">
        <f t="shared" si="4"/>
        <v>6574257</v>
      </c>
      <c r="M24" s="76">
        <f t="shared" si="4"/>
        <v>-1141500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36814465</v>
      </c>
      <c r="W24" s="76">
        <f t="shared" si="4"/>
        <v>14863471</v>
      </c>
      <c r="X24" s="76">
        <f t="shared" si="4"/>
        <v>21950994</v>
      </c>
      <c r="Y24" s="77">
        <f>+IF(W24&lt;&gt;0,(X24/W24)*100,0)</f>
        <v>147.6841714832289</v>
      </c>
      <c r="Z24" s="78">
        <f t="shared" si="4"/>
        <v>14316153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31376857</v>
      </c>
      <c r="C27" s="21">
        <v>0</v>
      </c>
      <c r="D27" s="98">
        <v>45663870</v>
      </c>
      <c r="E27" s="99">
        <v>45663870</v>
      </c>
      <c r="F27" s="99">
        <v>0</v>
      </c>
      <c r="G27" s="99">
        <v>2699624</v>
      </c>
      <c r="H27" s="99">
        <v>2808530</v>
      </c>
      <c r="I27" s="99">
        <v>5508154</v>
      </c>
      <c r="J27" s="99">
        <v>3029659</v>
      </c>
      <c r="K27" s="99">
        <v>1230218</v>
      </c>
      <c r="L27" s="99">
        <v>3243673</v>
      </c>
      <c r="M27" s="99">
        <v>7503550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13011704</v>
      </c>
      <c r="W27" s="99">
        <v>22831935</v>
      </c>
      <c r="X27" s="99">
        <v>-9820231</v>
      </c>
      <c r="Y27" s="100">
        <v>-43.01</v>
      </c>
      <c r="Z27" s="101">
        <v>45663870</v>
      </c>
    </row>
    <row r="28" spans="1:26" ht="13.5">
      <c r="A28" s="102" t="s">
        <v>44</v>
      </c>
      <c r="B28" s="18">
        <v>14939540</v>
      </c>
      <c r="C28" s="18">
        <v>0</v>
      </c>
      <c r="D28" s="58">
        <v>21434870</v>
      </c>
      <c r="E28" s="59">
        <v>21434870</v>
      </c>
      <c r="F28" s="59">
        <v>0</v>
      </c>
      <c r="G28" s="59">
        <v>1503506</v>
      </c>
      <c r="H28" s="59">
        <v>2298993</v>
      </c>
      <c r="I28" s="59">
        <v>3802499</v>
      </c>
      <c r="J28" s="59">
        <v>2127115</v>
      </c>
      <c r="K28" s="59">
        <v>696584</v>
      </c>
      <c r="L28" s="59">
        <v>1360140</v>
      </c>
      <c r="M28" s="59">
        <v>4183839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7986338</v>
      </c>
      <c r="W28" s="59">
        <v>10717435</v>
      </c>
      <c r="X28" s="59">
        <v>-2731097</v>
      </c>
      <c r="Y28" s="60">
        <v>-25.48</v>
      </c>
      <c r="Z28" s="61">
        <v>21434870</v>
      </c>
    </row>
    <row r="29" spans="1:26" ht="13.5">
      <c r="A29" s="57" t="s">
        <v>110</v>
      </c>
      <c r="B29" s="18">
        <v>1893582</v>
      </c>
      <c r="C29" s="18">
        <v>0</v>
      </c>
      <c r="D29" s="58">
        <v>10000</v>
      </c>
      <c r="E29" s="59">
        <v>10000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5000</v>
      </c>
      <c r="X29" s="59">
        <v>-5000</v>
      </c>
      <c r="Y29" s="60">
        <v>-100</v>
      </c>
      <c r="Z29" s="61">
        <v>10000</v>
      </c>
    </row>
    <row r="30" spans="1:26" ht="13.5">
      <c r="A30" s="57" t="s">
        <v>48</v>
      </c>
      <c r="B30" s="18">
        <v>4475854</v>
      </c>
      <c r="C30" s="18">
        <v>0</v>
      </c>
      <c r="D30" s="58">
        <v>6950000</v>
      </c>
      <c r="E30" s="59">
        <v>6950000</v>
      </c>
      <c r="F30" s="59">
        <v>0</v>
      </c>
      <c r="G30" s="59">
        <v>82619</v>
      </c>
      <c r="H30" s="59">
        <v>79931</v>
      </c>
      <c r="I30" s="59">
        <v>162550</v>
      </c>
      <c r="J30" s="59">
        <v>135352</v>
      </c>
      <c r="K30" s="59">
        <v>95982</v>
      </c>
      <c r="L30" s="59">
        <v>132579</v>
      </c>
      <c r="M30" s="59">
        <v>363913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526463</v>
      </c>
      <c r="W30" s="59">
        <v>3475000</v>
      </c>
      <c r="X30" s="59">
        <v>-2948537</v>
      </c>
      <c r="Y30" s="60">
        <v>-84.85</v>
      </c>
      <c r="Z30" s="61">
        <v>6950000</v>
      </c>
    </row>
    <row r="31" spans="1:26" ht="13.5">
      <c r="A31" s="57" t="s">
        <v>49</v>
      </c>
      <c r="B31" s="18">
        <v>10067881</v>
      </c>
      <c r="C31" s="18">
        <v>0</v>
      </c>
      <c r="D31" s="58">
        <v>17269000</v>
      </c>
      <c r="E31" s="59">
        <v>17269000</v>
      </c>
      <c r="F31" s="59">
        <v>0</v>
      </c>
      <c r="G31" s="59">
        <v>1113499</v>
      </c>
      <c r="H31" s="59">
        <v>429606</v>
      </c>
      <c r="I31" s="59">
        <v>1543105</v>
      </c>
      <c r="J31" s="59">
        <v>767193</v>
      </c>
      <c r="K31" s="59">
        <v>437651</v>
      </c>
      <c r="L31" s="59">
        <v>1750954</v>
      </c>
      <c r="M31" s="59">
        <v>2955798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4498903</v>
      </c>
      <c r="W31" s="59">
        <v>8634500</v>
      </c>
      <c r="X31" s="59">
        <v>-4135597</v>
      </c>
      <c r="Y31" s="60">
        <v>-47.9</v>
      </c>
      <c r="Z31" s="61">
        <v>17269000</v>
      </c>
    </row>
    <row r="32" spans="1:26" ht="13.5">
      <c r="A32" s="69" t="s">
        <v>50</v>
      </c>
      <c r="B32" s="21">
        <f>SUM(B28:B31)</f>
        <v>31376857</v>
      </c>
      <c r="C32" s="21">
        <f>SUM(C28:C31)</f>
        <v>0</v>
      </c>
      <c r="D32" s="98">
        <f aca="true" t="shared" si="5" ref="D32:Z32">SUM(D28:D31)</f>
        <v>45663870</v>
      </c>
      <c r="E32" s="99">
        <f t="shared" si="5"/>
        <v>45663870</v>
      </c>
      <c r="F32" s="99">
        <f t="shared" si="5"/>
        <v>0</v>
      </c>
      <c r="G32" s="99">
        <f t="shared" si="5"/>
        <v>2699624</v>
      </c>
      <c r="H32" s="99">
        <f t="shared" si="5"/>
        <v>2808530</v>
      </c>
      <c r="I32" s="99">
        <f t="shared" si="5"/>
        <v>5508154</v>
      </c>
      <c r="J32" s="99">
        <f t="shared" si="5"/>
        <v>3029660</v>
      </c>
      <c r="K32" s="99">
        <f t="shared" si="5"/>
        <v>1230217</v>
      </c>
      <c r="L32" s="99">
        <f t="shared" si="5"/>
        <v>3243673</v>
      </c>
      <c r="M32" s="99">
        <f t="shared" si="5"/>
        <v>7503550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13011704</v>
      </c>
      <c r="W32" s="99">
        <f t="shared" si="5"/>
        <v>22831935</v>
      </c>
      <c r="X32" s="99">
        <f t="shared" si="5"/>
        <v>-9820231</v>
      </c>
      <c r="Y32" s="100">
        <f>+IF(W32&lt;&gt;0,(X32/W32)*100,0)</f>
        <v>-43.010944976849316</v>
      </c>
      <c r="Z32" s="101">
        <f t="shared" si="5"/>
        <v>45663870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169480904</v>
      </c>
      <c r="C35" s="18">
        <v>0</v>
      </c>
      <c r="D35" s="58">
        <v>167150057</v>
      </c>
      <c r="E35" s="59">
        <v>167150057</v>
      </c>
      <c r="F35" s="59">
        <v>179163048</v>
      </c>
      <c r="G35" s="59">
        <v>164709187</v>
      </c>
      <c r="H35" s="59">
        <v>224688134</v>
      </c>
      <c r="I35" s="59">
        <v>224688134</v>
      </c>
      <c r="J35" s="59">
        <v>191058752</v>
      </c>
      <c r="K35" s="59">
        <v>219067388</v>
      </c>
      <c r="L35" s="59">
        <v>225859816</v>
      </c>
      <c r="M35" s="59">
        <v>225859816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225859816</v>
      </c>
      <c r="W35" s="59">
        <v>83575029</v>
      </c>
      <c r="X35" s="59">
        <v>142284787</v>
      </c>
      <c r="Y35" s="60">
        <v>170.25</v>
      </c>
      <c r="Z35" s="61">
        <v>167150057</v>
      </c>
    </row>
    <row r="36" spans="1:26" ht="13.5">
      <c r="A36" s="57" t="s">
        <v>53</v>
      </c>
      <c r="B36" s="18">
        <v>371850551</v>
      </c>
      <c r="C36" s="18">
        <v>0</v>
      </c>
      <c r="D36" s="58">
        <v>395526507</v>
      </c>
      <c r="E36" s="59">
        <v>395526507</v>
      </c>
      <c r="F36" s="59">
        <v>388596221</v>
      </c>
      <c r="G36" s="59">
        <v>373811856</v>
      </c>
      <c r="H36" s="59">
        <v>377125897</v>
      </c>
      <c r="I36" s="59">
        <v>377125897</v>
      </c>
      <c r="J36" s="59">
        <v>381453560</v>
      </c>
      <c r="K36" s="59">
        <v>373207583</v>
      </c>
      <c r="L36" s="59">
        <v>374552790</v>
      </c>
      <c r="M36" s="59">
        <v>374552790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374552790</v>
      </c>
      <c r="W36" s="59">
        <v>197763254</v>
      </c>
      <c r="X36" s="59">
        <v>176789536</v>
      </c>
      <c r="Y36" s="60">
        <v>89.39</v>
      </c>
      <c r="Z36" s="61">
        <v>395526507</v>
      </c>
    </row>
    <row r="37" spans="1:26" ht="13.5">
      <c r="A37" s="57" t="s">
        <v>54</v>
      </c>
      <c r="B37" s="18">
        <v>44793285</v>
      </c>
      <c r="C37" s="18">
        <v>0</v>
      </c>
      <c r="D37" s="58">
        <v>47295461</v>
      </c>
      <c r="E37" s="59">
        <v>47295461</v>
      </c>
      <c r="F37" s="59">
        <v>33034533</v>
      </c>
      <c r="G37" s="59">
        <v>24502957</v>
      </c>
      <c r="H37" s="59">
        <v>67383945</v>
      </c>
      <c r="I37" s="59">
        <v>67383945</v>
      </c>
      <c r="J37" s="59">
        <v>43965700</v>
      </c>
      <c r="K37" s="59">
        <v>60882393</v>
      </c>
      <c r="L37" s="59">
        <v>64070589</v>
      </c>
      <c r="M37" s="59">
        <v>64070589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64070589</v>
      </c>
      <c r="W37" s="59">
        <v>23647731</v>
      </c>
      <c r="X37" s="59">
        <v>40422858</v>
      </c>
      <c r="Y37" s="60">
        <v>170.94</v>
      </c>
      <c r="Z37" s="61">
        <v>47295461</v>
      </c>
    </row>
    <row r="38" spans="1:26" ht="13.5">
      <c r="A38" s="57" t="s">
        <v>55</v>
      </c>
      <c r="B38" s="18">
        <v>157423052</v>
      </c>
      <c r="C38" s="18">
        <v>0</v>
      </c>
      <c r="D38" s="58">
        <v>173335477</v>
      </c>
      <c r="E38" s="59">
        <v>173335477</v>
      </c>
      <c r="F38" s="59">
        <v>164466232</v>
      </c>
      <c r="G38" s="59">
        <v>157423052</v>
      </c>
      <c r="H38" s="59">
        <v>157105495</v>
      </c>
      <c r="I38" s="59">
        <v>157105495</v>
      </c>
      <c r="J38" s="59">
        <v>164037927</v>
      </c>
      <c r="K38" s="59">
        <v>163919006</v>
      </c>
      <c r="L38" s="59">
        <v>162294191</v>
      </c>
      <c r="M38" s="59">
        <v>162294191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162294191</v>
      </c>
      <c r="W38" s="59">
        <v>86667739</v>
      </c>
      <c r="X38" s="59">
        <v>75626452</v>
      </c>
      <c r="Y38" s="60">
        <v>87.26</v>
      </c>
      <c r="Z38" s="61">
        <v>173335477</v>
      </c>
    </row>
    <row r="39" spans="1:26" ht="13.5">
      <c r="A39" s="57" t="s">
        <v>56</v>
      </c>
      <c r="B39" s="18">
        <v>339115118</v>
      </c>
      <c r="C39" s="18">
        <v>0</v>
      </c>
      <c r="D39" s="58">
        <v>342045625</v>
      </c>
      <c r="E39" s="59">
        <v>342045625</v>
      </c>
      <c r="F39" s="59">
        <v>370258504</v>
      </c>
      <c r="G39" s="59">
        <v>356595034</v>
      </c>
      <c r="H39" s="59">
        <v>377324591</v>
      </c>
      <c r="I39" s="59">
        <v>377324591</v>
      </c>
      <c r="J39" s="59">
        <v>364508685</v>
      </c>
      <c r="K39" s="59">
        <v>367473572</v>
      </c>
      <c r="L39" s="59">
        <v>374047826</v>
      </c>
      <c r="M39" s="59">
        <v>374047826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374047826</v>
      </c>
      <c r="W39" s="59">
        <v>171022813</v>
      </c>
      <c r="X39" s="59">
        <v>203025013</v>
      </c>
      <c r="Y39" s="60">
        <v>118.71</v>
      </c>
      <c r="Z39" s="61">
        <v>342045625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22792031</v>
      </c>
      <c r="C42" s="18">
        <v>0</v>
      </c>
      <c r="D42" s="58">
        <v>42303105</v>
      </c>
      <c r="E42" s="59">
        <v>42303105</v>
      </c>
      <c r="F42" s="59">
        <v>20768103</v>
      </c>
      <c r="G42" s="59">
        <v>-5737285</v>
      </c>
      <c r="H42" s="59">
        <v>26825578</v>
      </c>
      <c r="I42" s="59">
        <v>41856396</v>
      </c>
      <c r="J42" s="59">
        <v>-19582545</v>
      </c>
      <c r="K42" s="59">
        <v>21920232</v>
      </c>
      <c r="L42" s="59">
        <v>19540238</v>
      </c>
      <c r="M42" s="59">
        <v>21877925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63734321</v>
      </c>
      <c r="W42" s="59">
        <v>28555317</v>
      </c>
      <c r="X42" s="59">
        <v>35179004</v>
      </c>
      <c r="Y42" s="60">
        <v>123.2</v>
      </c>
      <c r="Z42" s="61">
        <v>42303105</v>
      </c>
    </row>
    <row r="43" spans="1:26" ht="13.5">
      <c r="A43" s="57" t="s">
        <v>59</v>
      </c>
      <c r="B43" s="18">
        <v>-28678527</v>
      </c>
      <c r="C43" s="18">
        <v>0</v>
      </c>
      <c r="D43" s="58">
        <v>-45663868</v>
      </c>
      <c r="E43" s="59">
        <v>-45663868</v>
      </c>
      <c r="F43" s="59">
        <v>0</v>
      </c>
      <c r="G43" s="59">
        <v>-2699625</v>
      </c>
      <c r="H43" s="59">
        <v>-2808532</v>
      </c>
      <c r="I43" s="59">
        <v>-5508157</v>
      </c>
      <c r="J43" s="59">
        <v>-3029663</v>
      </c>
      <c r="K43" s="59">
        <v>-1230218</v>
      </c>
      <c r="L43" s="59">
        <v>-3243674</v>
      </c>
      <c r="M43" s="59">
        <v>-7503555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-13011712</v>
      </c>
      <c r="W43" s="59">
        <v>-15221288</v>
      </c>
      <c r="X43" s="59">
        <v>2209576</v>
      </c>
      <c r="Y43" s="60">
        <v>-14.52</v>
      </c>
      <c r="Z43" s="61">
        <v>-45663868</v>
      </c>
    </row>
    <row r="44" spans="1:26" ht="13.5">
      <c r="A44" s="57" t="s">
        <v>60</v>
      </c>
      <c r="B44" s="18">
        <v>1741970</v>
      </c>
      <c r="C44" s="18">
        <v>0</v>
      </c>
      <c r="D44" s="58">
        <v>2957352</v>
      </c>
      <c r="E44" s="59">
        <v>2957352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-1624815</v>
      </c>
      <c r="M44" s="59">
        <v>-1624815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-1624815</v>
      </c>
      <c r="W44" s="59">
        <v>1478676</v>
      </c>
      <c r="X44" s="59">
        <v>-3103491</v>
      </c>
      <c r="Y44" s="60">
        <v>-209.88</v>
      </c>
      <c r="Z44" s="61">
        <v>2957352</v>
      </c>
    </row>
    <row r="45" spans="1:26" ht="13.5">
      <c r="A45" s="69" t="s">
        <v>61</v>
      </c>
      <c r="B45" s="21">
        <v>77935964</v>
      </c>
      <c r="C45" s="21">
        <v>0</v>
      </c>
      <c r="D45" s="98">
        <v>84239671</v>
      </c>
      <c r="E45" s="99">
        <v>84239671</v>
      </c>
      <c r="F45" s="99">
        <v>98704067</v>
      </c>
      <c r="G45" s="99">
        <v>90267157</v>
      </c>
      <c r="H45" s="99">
        <v>114284203</v>
      </c>
      <c r="I45" s="99">
        <v>114284203</v>
      </c>
      <c r="J45" s="99">
        <v>91671995</v>
      </c>
      <c r="K45" s="99">
        <v>112362009</v>
      </c>
      <c r="L45" s="99">
        <v>127033758</v>
      </c>
      <c r="M45" s="99">
        <v>127033758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127033758</v>
      </c>
      <c r="W45" s="99">
        <v>99455787</v>
      </c>
      <c r="X45" s="99">
        <v>27577971</v>
      </c>
      <c r="Y45" s="100">
        <v>27.73</v>
      </c>
      <c r="Z45" s="101">
        <v>84239671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4930250</v>
      </c>
      <c r="C49" s="51">
        <v>0</v>
      </c>
      <c r="D49" s="128">
        <v>7835423</v>
      </c>
      <c r="E49" s="53">
        <v>5117759</v>
      </c>
      <c r="F49" s="53">
        <v>0</v>
      </c>
      <c r="G49" s="53">
        <v>0</v>
      </c>
      <c r="H49" s="53">
        <v>0</v>
      </c>
      <c r="I49" s="53">
        <v>4401020</v>
      </c>
      <c r="J49" s="53">
        <v>0</v>
      </c>
      <c r="K49" s="53">
        <v>0</v>
      </c>
      <c r="L49" s="53">
        <v>0</v>
      </c>
      <c r="M49" s="53">
        <v>4203581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22120681</v>
      </c>
      <c r="W49" s="53">
        <v>60575863</v>
      </c>
      <c r="X49" s="53">
        <v>0</v>
      </c>
      <c r="Y49" s="53">
        <v>109184577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272001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272001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91.73552920066906</v>
      </c>
      <c r="C58" s="5">
        <f>IF(C67=0,0,+(C76/C67)*100)</f>
        <v>0</v>
      </c>
      <c r="D58" s="6">
        <f aca="true" t="shared" si="6" ref="D58:Z58">IF(D67=0,0,+(D76/D67)*100)</f>
        <v>96.4999977510279</v>
      </c>
      <c r="E58" s="7">
        <f t="shared" si="6"/>
        <v>96.4999977510279</v>
      </c>
      <c r="F58" s="7">
        <f t="shared" si="6"/>
        <v>50.15769940867403</v>
      </c>
      <c r="G58" s="7">
        <f t="shared" si="6"/>
        <v>80.31350767510558</v>
      </c>
      <c r="H58" s="7">
        <f t="shared" si="6"/>
        <v>70.95504755981626</v>
      </c>
      <c r="I58" s="7">
        <f t="shared" si="6"/>
        <v>64.34958947569218</v>
      </c>
      <c r="J58" s="7">
        <f t="shared" si="6"/>
        <v>139.38526376928112</v>
      </c>
      <c r="K58" s="7">
        <f t="shared" si="6"/>
        <v>76.46665317437763</v>
      </c>
      <c r="L58" s="7">
        <f t="shared" si="6"/>
        <v>237.00344776579195</v>
      </c>
      <c r="M58" s="7">
        <f t="shared" si="6"/>
        <v>111.37349392523879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83.93826503731934</v>
      </c>
      <c r="W58" s="7">
        <f t="shared" si="6"/>
        <v>96.50000095450842</v>
      </c>
      <c r="X58" s="7">
        <f t="shared" si="6"/>
        <v>0</v>
      </c>
      <c r="Y58" s="7">
        <f t="shared" si="6"/>
        <v>0</v>
      </c>
      <c r="Z58" s="8">
        <f t="shared" si="6"/>
        <v>96.4999977510279</v>
      </c>
    </row>
    <row r="59" spans="1:26" ht="13.5">
      <c r="A59" s="36" t="s">
        <v>31</v>
      </c>
      <c r="B59" s="9">
        <f aca="true" t="shared" si="7" ref="B59:Z66">IF(B68=0,0,+(B77/B68)*100)</f>
        <v>86.9989539436516</v>
      </c>
      <c r="C59" s="9">
        <f t="shared" si="7"/>
        <v>0</v>
      </c>
      <c r="D59" s="2">
        <f t="shared" si="7"/>
        <v>96.5000025750992</v>
      </c>
      <c r="E59" s="10">
        <f t="shared" si="7"/>
        <v>96.5000025750992</v>
      </c>
      <c r="F59" s="10">
        <f t="shared" si="7"/>
        <v>24.652558900554585</v>
      </c>
      <c r="G59" s="10">
        <f t="shared" si="7"/>
        <v>97.09306137110934</v>
      </c>
      <c r="H59" s="10">
        <f t="shared" si="7"/>
        <v>187.0089457436211</v>
      </c>
      <c r="I59" s="10">
        <f t="shared" si="7"/>
        <v>60.050164597400965</v>
      </c>
      <c r="J59" s="10">
        <f t="shared" si="7"/>
        <v>166.18518489007894</v>
      </c>
      <c r="K59" s="10">
        <f t="shared" si="7"/>
        <v>96.40409517746868</v>
      </c>
      <c r="L59" s="10">
        <f t="shared" si="7"/>
        <v>96.73279041810362</v>
      </c>
      <c r="M59" s="10">
        <f t="shared" si="7"/>
        <v>119.39507477220792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81.66871928357338</v>
      </c>
      <c r="W59" s="10">
        <f t="shared" si="7"/>
        <v>96.50000015974561</v>
      </c>
      <c r="X59" s="10">
        <f t="shared" si="7"/>
        <v>0</v>
      </c>
      <c r="Y59" s="10">
        <f t="shared" si="7"/>
        <v>0</v>
      </c>
      <c r="Z59" s="11">
        <f t="shared" si="7"/>
        <v>96.5000025750992</v>
      </c>
    </row>
    <row r="60" spans="1:26" ht="13.5">
      <c r="A60" s="37" t="s">
        <v>32</v>
      </c>
      <c r="B60" s="12">
        <f t="shared" si="7"/>
        <v>97.0948642935586</v>
      </c>
      <c r="C60" s="12">
        <f t="shared" si="7"/>
        <v>0</v>
      </c>
      <c r="D60" s="3">
        <f t="shared" si="7"/>
        <v>96.4999981450474</v>
      </c>
      <c r="E60" s="13">
        <f t="shared" si="7"/>
        <v>96.4999981450474</v>
      </c>
      <c r="F60" s="13">
        <f t="shared" si="7"/>
        <v>84.21992566471744</v>
      </c>
      <c r="G60" s="13">
        <f t="shared" si="7"/>
        <v>79.34607337841827</v>
      </c>
      <c r="H60" s="13">
        <f t="shared" si="7"/>
        <v>52.2898917147925</v>
      </c>
      <c r="I60" s="13">
        <f t="shared" si="7"/>
        <v>70.01981946841907</v>
      </c>
      <c r="J60" s="13">
        <f t="shared" si="7"/>
        <v>133.04416431911216</v>
      </c>
      <c r="K60" s="13">
        <f t="shared" si="7"/>
        <v>74.43413529605021</v>
      </c>
      <c r="L60" s="13">
        <f t="shared" si="7"/>
        <v>-11918.419918395495</v>
      </c>
      <c r="M60" s="13">
        <f t="shared" si="7"/>
        <v>113.96046429670434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89.30553655161599</v>
      </c>
      <c r="W60" s="13">
        <f t="shared" si="7"/>
        <v>96.50000628362191</v>
      </c>
      <c r="X60" s="13">
        <f t="shared" si="7"/>
        <v>0</v>
      </c>
      <c r="Y60" s="13">
        <f t="shared" si="7"/>
        <v>0</v>
      </c>
      <c r="Z60" s="14">
        <f t="shared" si="7"/>
        <v>96.4999981450474</v>
      </c>
    </row>
    <row r="61" spans="1:26" ht="13.5">
      <c r="A61" s="38" t="s">
        <v>113</v>
      </c>
      <c r="B61" s="12">
        <f t="shared" si="7"/>
        <v>101.08070484544578</v>
      </c>
      <c r="C61" s="12">
        <f t="shared" si="7"/>
        <v>0</v>
      </c>
      <c r="D61" s="3">
        <f t="shared" si="7"/>
        <v>96.49999953639201</v>
      </c>
      <c r="E61" s="13">
        <f t="shared" si="7"/>
        <v>96.49999953639201</v>
      </c>
      <c r="F61" s="13">
        <f t="shared" si="7"/>
        <v>83.85874776384814</v>
      </c>
      <c r="G61" s="13">
        <f t="shared" si="7"/>
        <v>84.55508147552514</v>
      </c>
      <c r="H61" s="13">
        <f t="shared" si="7"/>
        <v>53.85075327322498</v>
      </c>
      <c r="I61" s="13">
        <f t="shared" si="7"/>
        <v>72.92439544114269</v>
      </c>
      <c r="J61" s="13">
        <f t="shared" si="7"/>
        <v>160.07537541279166</v>
      </c>
      <c r="K61" s="13">
        <f t="shared" si="7"/>
        <v>126.63433615418533</v>
      </c>
      <c r="L61" s="13">
        <f t="shared" si="7"/>
        <v>80.67855297333621</v>
      </c>
      <c r="M61" s="13">
        <f t="shared" si="7"/>
        <v>122.13761962240173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95.09640686235059</v>
      </c>
      <c r="W61" s="13">
        <f t="shared" si="7"/>
        <v>96.50000238537135</v>
      </c>
      <c r="X61" s="13">
        <f t="shared" si="7"/>
        <v>0</v>
      </c>
      <c r="Y61" s="13">
        <f t="shared" si="7"/>
        <v>0</v>
      </c>
      <c r="Z61" s="14">
        <f t="shared" si="7"/>
        <v>96.49999953639201</v>
      </c>
    </row>
    <row r="62" spans="1:26" ht="13.5">
      <c r="A62" s="38" t="s">
        <v>114</v>
      </c>
      <c r="B62" s="12">
        <f t="shared" si="7"/>
        <v>98.22361503747436</v>
      </c>
      <c r="C62" s="12">
        <f t="shared" si="7"/>
        <v>0</v>
      </c>
      <c r="D62" s="3">
        <f t="shared" si="7"/>
        <v>96.5000004344701</v>
      </c>
      <c r="E62" s="13">
        <f t="shared" si="7"/>
        <v>96.5000004344701</v>
      </c>
      <c r="F62" s="13">
        <f t="shared" si="7"/>
        <v>67.6158949614424</v>
      </c>
      <c r="G62" s="13">
        <f t="shared" si="7"/>
        <v>81.8560042939521</v>
      </c>
      <c r="H62" s="13">
        <f t="shared" si="7"/>
        <v>53.14496169041274</v>
      </c>
      <c r="I62" s="13">
        <f t="shared" si="7"/>
        <v>64.74561101926636</v>
      </c>
      <c r="J62" s="13">
        <f t="shared" si="7"/>
        <v>105.18120693041175</v>
      </c>
      <c r="K62" s="13">
        <f t="shared" si="7"/>
        <v>13.74307890795034</v>
      </c>
      <c r="L62" s="13">
        <f t="shared" si="7"/>
        <v>-23.305963830275584</v>
      </c>
      <c r="M62" s="13">
        <f t="shared" si="7"/>
        <v>82.60559124726227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73.48170434982994</v>
      </c>
      <c r="W62" s="13">
        <f t="shared" si="7"/>
        <v>96.50006424394435</v>
      </c>
      <c r="X62" s="13">
        <f t="shared" si="7"/>
        <v>0</v>
      </c>
      <c r="Y62" s="13">
        <f t="shared" si="7"/>
        <v>0</v>
      </c>
      <c r="Z62" s="14">
        <f t="shared" si="7"/>
        <v>96.5000004344701</v>
      </c>
    </row>
    <row r="63" spans="1:26" ht="13.5">
      <c r="A63" s="38" t="s">
        <v>115</v>
      </c>
      <c r="B63" s="12">
        <f t="shared" si="7"/>
        <v>73.42223448330711</v>
      </c>
      <c r="C63" s="12">
        <f t="shared" si="7"/>
        <v>0</v>
      </c>
      <c r="D63" s="3">
        <f t="shared" si="7"/>
        <v>96.49998353507706</v>
      </c>
      <c r="E63" s="13">
        <f t="shared" si="7"/>
        <v>96.49998353507706</v>
      </c>
      <c r="F63" s="13">
        <f t="shared" si="7"/>
        <v>170.3651314622989</v>
      </c>
      <c r="G63" s="13">
        <f t="shared" si="7"/>
        <v>58.89234904483056</v>
      </c>
      <c r="H63" s="13">
        <f t="shared" si="7"/>
        <v>38.85251710011625</v>
      </c>
      <c r="I63" s="13">
        <f t="shared" si="7"/>
        <v>62.55055458823565</v>
      </c>
      <c r="J63" s="13">
        <f t="shared" si="7"/>
        <v>84.28221305599448</v>
      </c>
      <c r="K63" s="13">
        <f t="shared" si="7"/>
        <v>87.4150318723131</v>
      </c>
      <c r="L63" s="13">
        <f t="shared" si="7"/>
        <v>226.94703606781204</v>
      </c>
      <c r="M63" s="13">
        <f t="shared" si="7"/>
        <v>106.23434128204094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79.26892172926645</v>
      </c>
      <c r="W63" s="13">
        <f t="shared" si="7"/>
        <v>96.4999617489097</v>
      </c>
      <c r="X63" s="13">
        <f t="shared" si="7"/>
        <v>0</v>
      </c>
      <c r="Y63" s="13">
        <f t="shared" si="7"/>
        <v>0</v>
      </c>
      <c r="Z63" s="14">
        <f t="shared" si="7"/>
        <v>96.49998353507706</v>
      </c>
    </row>
    <row r="64" spans="1:26" ht="13.5">
      <c r="A64" s="38" t="s">
        <v>116</v>
      </c>
      <c r="B64" s="12">
        <f t="shared" si="7"/>
        <v>74.47129931554987</v>
      </c>
      <c r="C64" s="12">
        <f t="shared" si="7"/>
        <v>0</v>
      </c>
      <c r="D64" s="3">
        <f t="shared" si="7"/>
        <v>96.49999731924895</v>
      </c>
      <c r="E64" s="13">
        <f t="shared" si="7"/>
        <v>96.49999731924895</v>
      </c>
      <c r="F64" s="13">
        <f t="shared" si="7"/>
        <v>79.39875048486631</v>
      </c>
      <c r="G64" s="13">
        <f t="shared" si="7"/>
        <v>70.54798301639077</v>
      </c>
      <c r="H64" s="13">
        <f t="shared" si="7"/>
        <v>56.15675149300425</v>
      </c>
      <c r="I64" s="13">
        <f t="shared" si="7"/>
        <v>67.32294353464923</v>
      </c>
      <c r="J64" s="13">
        <f t="shared" si="7"/>
        <v>109.82439899924606</v>
      </c>
      <c r="K64" s="13">
        <f t="shared" si="7"/>
        <v>90.12527411001726</v>
      </c>
      <c r="L64" s="13">
        <f t="shared" si="7"/>
        <v>196.64102849923827</v>
      </c>
      <c r="M64" s="13">
        <f t="shared" si="7"/>
        <v>117.35678095953787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85.5867273228067</v>
      </c>
      <c r="W64" s="13">
        <f t="shared" si="7"/>
        <v>96.50000086931543</v>
      </c>
      <c r="X64" s="13">
        <f t="shared" si="7"/>
        <v>0</v>
      </c>
      <c r="Y64" s="13">
        <f t="shared" si="7"/>
        <v>0</v>
      </c>
      <c r="Z64" s="14">
        <f t="shared" si="7"/>
        <v>96.49999731924895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96.49990664675131</v>
      </c>
      <c r="E66" s="16">
        <f t="shared" si="7"/>
        <v>96.49990664675131</v>
      </c>
      <c r="F66" s="16">
        <f t="shared" si="7"/>
        <v>8.756604617710853</v>
      </c>
      <c r="G66" s="16">
        <f t="shared" si="7"/>
        <v>0</v>
      </c>
      <c r="H66" s="16">
        <f t="shared" si="7"/>
        <v>10.619371422003598</v>
      </c>
      <c r="I66" s="16">
        <f t="shared" si="7"/>
        <v>6.340893487845026</v>
      </c>
      <c r="J66" s="16">
        <f t="shared" si="7"/>
        <v>31.775561677854952</v>
      </c>
      <c r="K66" s="16">
        <f t="shared" si="7"/>
        <v>22.306214828875984</v>
      </c>
      <c r="L66" s="16">
        <f t="shared" si="7"/>
        <v>12.501628419681332</v>
      </c>
      <c r="M66" s="16">
        <f t="shared" si="7"/>
        <v>21.536854414900063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13.655144926976643</v>
      </c>
      <c r="W66" s="16">
        <f t="shared" si="7"/>
        <v>96.49981656103756</v>
      </c>
      <c r="X66" s="16">
        <f t="shared" si="7"/>
        <v>0</v>
      </c>
      <c r="Y66" s="16">
        <f t="shared" si="7"/>
        <v>0</v>
      </c>
      <c r="Z66" s="17">
        <f t="shared" si="7"/>
        <v>96.49990664675131</v>
      </c>
    </row>
    <row r="67" spans="1:26" ht="13.5" hidden="1">
      <c r="A67" s="40" t="s">
        <v>119</v>
      </c>
      <c r="B67" s="23">
        <v>213505673</v>
      </c>
      <c r="C67" s="23"/>
      <c r="D67" s="24">
        <v>239665046</v>
      </c>
      <c r="E67" s="25">
        <v>239665046</v>
      </c>
      <c r="F67" s="25">
        <v>30708105</v>
      </c>
      <c r="G67" s="25">
        <v>18405610</v>
      </c>
      <c r="H67" s="25">
        <v>21494406</v>
      </c>
      <c r="I67" s="25">
        <v>70608121</v>
      </c>
      <c r="J67" s="25">
        <v>13980305</v>
      </c>
      <c r="K67" s="25">
        <v>30951012</v>
      </c>
      <c r="L67" s="25">
        <v>5482681</v>
      </c>
      <c r="M67" s="25">
        <v>50413998</v>
      </c>
      <c r="N67" s="25"/>
      <c r="O67" s="25"/>
      <c r="P67" s="25"/>
      <c r="Q67" s="25"/>
      <c r="R67" s="25"/>
      <c r="S67" s="25"/>
      <c r="T67" s="25"/>
      <c r="U67" s="25"/>
      <c r="V67" s="25">
        <v>121022119</v>
      </c>
      <c r="W67" s="25">
        <v>119433204</v>
      </c>
      <c r="X67" s="25"/>
      <c r="Y67" s="24"/>
      <c r="Z67" s="26">
        <v>239665046</v>
      </c>
    </row>
    <row r="68" spans="1:26" ht="13.5" hidden="1">
      <c r="A68" s="36" t="s">
        <v>31</v>
      </c>
      <c r="B68" s="18">
        <v>62606570</v>
      </c>
      <c r="C68" s="18"/>
      <c r="D68" s="19">
        <v>67181878</v>
      </c>
      <c r="E68" s="20">
        <v>67181878</v>
      </c>
      <c r="F68" s="20">
        <v>16664911</v>
      </c>
      <c r="G68" s="20">
        <v>4804883</v>
      </c>
      <c r="H68" s="20">
        <v>3244448</v>
      </c>
      <c r="I68" s="20">
        <v>24714242</v>
      </c>
      <c r="J68" s="20">
        <v>4643651</v>
      </c>
      <c r="K68" s="20">
        <v>4764531</v>
      </c>
      <c r="L68" s="20">
        <v>4753965</v>
      </c>
      <c r="M68" s="20">
        <v>14162147</v>
      </c>
      <c r="N68" s="20"/>
      <c r="O68" s="20"/>
      <c r="P68" s="20"/>
      <c r="Q68" s="20"/>
      <c r="R68" s="20"/>
      <c r="S68" s="20"/>
      <c r="T68" s="20"/>
      <c r="U68" s="20"/>
      <c r="V68" s="20">
        <v>38876389</v>
      </c>
      <c r="W68" s="20">
        <v>37559716</v>
      </c>
      <c r="X68" s="20"/>
      <c r="Y68" s="19"/>
      <c r="Z68" s="22">
        <v>67181878</v>
      </c>
    </row>
    <row r="69" spans="1:26" ht="13.5" hidden="1">
      <c r="A69" s="37" t="s">
        <v>32</v>
      </c>
      <c r="B69" s="18">
        <v>145624075</v>
      </c>
      <c r="C69" s="18"/>
      <c r="D69" s="19">
        <v>168198368</v>
      </c>
      <c r="E69" s="20">
        <v>168198368</v>
      </c>
      <c r="F69" s="20">
        <v>13336870</v>
      </c>
      <c r="G69" s="20">
        <v>12750452</v>
      </c>
      <c r="H69" s="20">
        <v>17388617</v>
      </c>
      <c r="I69" s="20">
        <v>43475939</v>
      </c>
      <c r="J69" s="20">
        <v>8692379</v>
      </c>
      <c r="K69" s="20">
        <v>25385220</v>
      </c>
      <c r="L69" s="20">
        <v>-69604</v>
      </c>
      <c r="M69" s="20">
        <v>34007995</v>
      </c>
      <c r="N69" s="20"/>
      <c r="O69" s="20"/>
      <c r="P69" s="20"/>
      <c r="Q69" s="20"/>
      <c r="R69" s="20"/>
      <c r="S69" s="20"/>
      <c r="T69" s="20"/>
      <c r="U69" s="20"/>
      <c r="V69" s="20">
        <v>77483934</v>
      </c>
      <c r="W69" s="20">
        <v>79731086</v>
      </c>
      <c r="X69" s="20"/>
      <c r="Y69" s="19"/>
      <c r="Z69" s="22">
        <v>168198368</v>
      </c>
    </row>
    <row r="70" spans="1:26" ht="13.5" hidden="1">
      <c r="A70" s="38" t="s">
        <v>113</v>
      </c>
      <c r="B70" s="18">
        <v>94502306</v>
      </c>
      <c r="C70" s="18"/>
      <c r="D70" s="19">
        <v>112163728</v>
      </c>
      <c r="E70" s="20">
        <v>112163728</v>
      </c>
      <c r="F70" s="20">
        <v>8999277</v>
      </c>
      <c r="G70" s="20">
        <v>7949197</v>
      </c>
      <c r="H70" s="20">
        <v>10006263</v>
      </c>
      <c r="I70" s="20">
        <v>26954737</v>
      </c>
      <c r="J70" s="20">
        <v>4695165</v>
      </c>
      <c r="K70" s="20">
        <v>11826805</v>
      </c>
      <c r="L70" s="20">
        <v>5579137</v>
      </c>
      <c r="M70" s="20">
        <v>22101107</v>
      </c>
      <c r="N70" s="20"/>
      <c r="O70" s="20"/>
      <c r="P70" s="20"/>
      <c r="Q70" s="20"/>
      <c r="R70" s="20"/>
      <c r="S70" s="20"/>
      <c r="T70" s="20"/>
      <c r="U70" s="20"/>
      <c r="V70" s="20">
        <v>49055844</v>
      </c>
      <c r="W70" s="20">
        <v>53660408</v>
      </c>
      <c r="X70" s="20"/>
      <c r="Y70" s="19"/>
      <c r="Z70" s="22">
        <v>112163728</v>
      </c>
    </row>
    <row r="71" spans="1:26" ht="13.5" hidden="1">
      <c r="A71" s="38" t="s">
        <v>114</v>
      </c>
      <c r="B71" s="18">
        <v>19308934</v>
      </c>
      <c r="C71" s="18"/>
      <c r="D71" s="19">
        <v>21865717</v>
      </c>
      <c r="E71" s="20">
        <v>21865717</v>
      </c>
      <c r="F71" s="20">
        <v>1868114</v>
      </c>
      <c r="G71" s="20">
        <v>1415945</v>
      </c>
      <c r="H71" s="20">
        <v>2550667</v>
      </c>
      <c r="I71" s="20">
        <v>5834726</v>
      </c>
      <c r="J71" s="20">
        <v>1481759</v>
      </c>
      <c r="K71" s="20">
        <v>10831925</v>
      </c>
      <c r="L71" s="20">
        <v>-6726952</v>
      </c>
      <c r="M71" s="20">
        <v>5586732</v>
      </c>
      <c r="N71" s="20"/>
      <c r="O71" s="20"/>
      <c r="P71" s="20"/>
      <c r="Q71" s="20"/>
      <c r="R71" s="20"/>
      <c r="S71" s="20"/>
      <c r="T71" s="20"/>
      <c r="U71" s="20"/>
      <c r="V71" s="20">
        <v>11421458</v>
      </c>
      <c r="W71" s="20">
        <v>9417230</v>
      </c>
      <c r="X71" s="20"/>
      <c r="Y71" s="19"/>
      <c r="Z71" s="22">
        <v>21865717</v>
      </c>
    </row>
    <row r="72" spans="1:26" ht="13.5" hidden="1">
      <c r="A72" s="38" t="s">
        <v>115</v>
      </c>
      <c r="B72" s="18">
        <v>12070710</v>
      </c>
      <c r="C72" s="18"/>
      <c r="D72" s="19">
        <v>12906225</v>
      </c>
      <c r="E72" s="20">
        <v>12906225</v>
      </c>
      <c r="F72" s="20">
        <v>507598</v>
      </c>
      <c r="G72" s="20">
        <v>1302125</v>
      </c>
      <c r="H72" s="20">
        <v>2108319</v>
      </c>
      <c r="I72" s="20">
        <v>3918042</v>
      </c>
      <c r="J72" s="20">
        <v>1065748</v>
      </c>
      <c r="K72" s="20">
        <v>1011850</v>
      </c>
      <c r="L72" s="20">
        <v>351560</v>
      </c>
      <c r="M72" s="20">
        <v>2429158</v>
      </c>
      <c r="N72" s="20"/>
      <c r="O72" s="20"/>
      <c r="P72" s="20"/>
      <c r="Q72" s="20"/>
      <c r="R72" s="20"/>
      <c r="S72" s="20"/>
      <c r="T72" s="20"/>
      <c r="U72" s="20"/>
      <c r="V72" s="20">
        <v>6347200</v>
      </c>
      <c r="W72" s="20">
        <v>6300474</v>
      </c>
      <c r="X72" s="20"/>
      <c r="Y72" s="19"/>
      <c r="Z72" s="22">
        <v>12906225</v>
      </c>
    </row>
    <row r="73" spans="1:26" ht="13.5" hidden="1">
      <c r="A73" s="38" t="s">
        <v>116</v>
      </c>
      <c r="B73" s="18">
        <v>19742125</v>
      </c>
      <c r="C73" s="18"/>
      <c r="D73" s="19">
        <v>21262698</v>
      </c>
      <c r="E73" s="20">
        <v>21262698</v>
      </c>
      <c r="F73" s="20">
        <v>1961881</v>
      </c>
      <c r="G73" s="20">
        <v>2083185</v>
      </c>
      <c r="H73" s="20">
        <v>2723368</v>
      </c>
      <c r="I73" s="20">
        <v>6768434</v>
      </c>
      <c r="J73" s="20">
        <v>1449707</v>
      </c>
      <c r="K73" s="20">
        <v>1714640</v>
      </c>
      <c r="L73" s="20">
        <v>726651</v>
      </c>
      <c r="M73" s="20">
        <v>3890998</v>
      </c>
      <c r="N73" s="20"/>
      <c r="O73" s="20"/>
      <c r="P73" s="20"/>
      <c r="Q73" s="20"/>
      <c r="R73" s="20"/>
      <c r="S73" s="20"/>
      <c r="T73" s="20"/>
      <c r="U73" s="20"/>
      <c r="V73" s="20">
        <v>10659432</v>
      </c>
      <c r="W73" s="20">
        <v>10352974</v>
      </c>
      <c r="X73" s="20"/>
      <c r="Y73" s="19"/>
      <c r="Z73" s="22">
        <v>21262698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5275028</v>
      </c>
      <c r="C75" s="27"/>
      <c r="D75" s="28">
        <v>4284800</v>
      </c>
      <c r="E75" s="29">
        <v>4284800</v>
      </c>
      <c r="F75" s="29">
        <v>706324</v>
      </c>
      <c r="G75" s="29">
        <v>850275</v>
      </c>
      <c r="H75" s="29">
        <v>861341</v>
      </c>
      <c r="I75" s="29">
        <v>2417940</v>
      </c>
      <c r="J75" s="29">
        <v>644275</v>
      </c>
      <c r="K75" s="29">
        <v>801261</v>
      </c>
      <c r="L75" s="29">
        <v>798320</v>
      </c>
      <c r="M75" s="29">
        <v>2243856</v>
      </c>
      <c r="N75" s="29"/>
      <c r="O75" s="29"/>
      <c r="P75" s="29"/>
      <c r="Q75" s="29"/>
      <c r="R75" s="29"/>
      <c r="S75" s="29"/>
      <c r="T75" s="29"/>
      <c r="U75" s="29"/>
      <c r="V75" s="29">
        <v>4661796</v>
      </c>
      <c r="W75" s="29">
        <v>2142402</v>
      </c>
      <c r="X75" s="29"/>
      <c r="Y75" s="28"/>
      <c r="Z75" s="30">
        <v>4284800</v>
      </c>
    </row>
    <row r="76" spans="1:26" ht="13.5" hidden="1">
      <c r="A76" s="41" t="s">
        <v>120</v>
      </c>
      <c r="B76" s="31">
        <v>195860559</v>
      </c>
      <c r="C76" s="31"/>
      <c r="D76" s="32">
        <v>231276764</v>
      </c>
      <c r="E76" s="33">
        <v>231276764</v>
      </c>
      <c r="F76" s="33">
        <v>15402479</v>
      </c>
      <c r="G76" s="33">
        <v>14782191</v>
      </c>
      <c r="H76" s="33">
        <v>15251366</v>
      </c>
      <c r="I76" s="33">
        <v>45436036</v>
      </c>
      <c r="J76" s="33">
        <v>19486485</v>
      </c>
      <c r="K76" s="33">
        <v>23667203</v>
      </c>
      <c r="L76" s="33">
        <v>12994143</v>
      </c>
      <c r="M76" s="33">
        <v>56147831</v>
      </c>
      <c r="N76" s="33"/>
      <c r="O76" s="33"/>
      <c r="P76" s="33"/>
      <c r="Q76" s="33"/>
      <c r="R76" s="33"/>
      <c r="S76" s="33"/>
      <c r="T76" s="33"/>
      <c r="U76" s="33"/>
      <c r="V76" s="33">
        <v>101583867</v>
      </c>
      <c r="W76" s="33">
        <v>115253043</v>
      </c>
      <c r="X76" s="33"/>
      <c r="Y76" s="32"/>
      <c r="Z76" s="34">
        <v>231276764</v>
      </c>
    </row>
    <row r="77" spans="1:26" ht="13.5" hidden="1">
      <c r="A77" s="36" t="s">
        <v>31</v>
      </c>
      <c r="B77" s="18">
        <v>54467061</v>
      </c>
      <c r="C77" s="18"/>
      <c r="D77" s="19">
        <v>64830514</v>
      </c>
      <c r="E77" s="20">
        <v>64830514</v>
      </c>
      <c r="F77" s="20">
        <v>4108327</v>
      </c>
      <c r="G77" s="20">
        <v>4665208</v>
      </c>
      <c r="H77" s="20">
        <v>6067408</v>
      </c>
      <c r="I77" s="20">
        <v>14840943</v>
      </c>
      <c r="J77" s="20">
        <v>7717060</v>
      </c>
      <c r="K77" s="20">
        <v>4593203</v>
      </c>
      <c r="L77" s="20">
        <v>4598643</v>
      </c>
      <c r="M77" s="20">
        <v>16908906</v>
      </c>
      <c r="N77" s="20"/>
      <c r="O77" s="20"/>
      <c r="P77" s="20"/>
      <c r="Q77" s="20"/>
      <c r="R77" s="20"/>
      <c r="S77" s="20"/>
      <c r="T77" s="20"/>
      <c r="U77" s="20"/>
      <c r="V77" s="20">
        <v>31749849</v>
      </c>
      <c r="W77" s="20">
        <v>36245126</v>
      </c>
      <c r="X77" s="20"/>
      <c r="Y77" s="19"/>
      <c r="Z77" s="22">
        <v>64830514</v>
      </c>
    </row>
    <row r="78" spans="1:26" ht="13.5" hidden="1">
      <c r="A78" s="37" t="s">
        <v>32</v>
      </c>
      <c r="B78" s="18">
        <v>141393498</v>
      </c>
      <c r="C78" s="18"/>
      <c r="D78" s="19">
        <v>162311422</v>
      </c>
      <c r="E78" s="20">
        <v>162311422</v>
      </c>
      <c r="F78" s="20">
        <v>11232302</v>
      </c>
      <c r="G78" s="20">
        <v>10116983</v>
      </c>
      <c r="H78" s="20">
        <v>9092489</v>
      </c>
      <c r="I78" s="20">
        <v>30441774</v>
      </c>
      <c r="J78" s="20">
        <v>11564703</v>
      </c>
      <c r="K78" s="20">
        <v>18895269</v>
      </c>
      <c r="L78" s="20">
        <v>8295697</v>
      </c>
      <c r="M78" s="20">
        <v>38755669</v>
      </c>
      <c r="N78" s="20"/>
      <c r="O78" s="20"/>
      <c r="P78" s="20"/>
      <c r="Q78" s="20"/>
      <c r="R78" s="20"/>
      <c r="S78" s="20"/>
      <c r="T78" s="20"/>
      <c r="U78" s="20"/>
      <c r="V78" s="20">
        <v>69197443</v>
      </c>
      <c r="W78" s="20">
        <v>76940503</v>
      </c>
      <c r="X78" s="20"/>
      <c r="Y78" s="19"/>
      <c r="Z78" s="22">
        <v>162311422</v>
      </c>
    </row>
    <row r="79" spans="1:26" ht="13.5" hidden="1">
      <c r="A79" s="38" t="s">
        <v>113</v>
      </c>
      <c r="B79" s="18">
        <v>95523597</v>
      </c>
      <c r="C79" s="18"/>
      <c r="D79" s="19">
        <v>108237997</v>
      </c>
      <c r="E79" s="20">
        <v>108237997</v>
      </c>
      <c r="F79" s="20">
        <v>7546681</v>
      </c>
      <c r="G79" s="20">
        <v>6721450</v>
      </c>
      <c r="H79" s="20">
        <v>5388448</v>
      </c>
      <c r="I79" s="20">
        <v>19656579</v>
      </c>
      <c r="J79" s="20">
        <v>7515803</v>
      </c>
      <c r="K79" s="20">
        <v>14976796</v>
      </c>
      <c r="L79" s="20">
        <v>4501167</v>
      </c>
      <c r="M79" s="20">
        <v>26993766</v>
      </c>
      <c r="N79" s="20"/>
      <c r="O79" s="20"/>
      <c r="P79" s="20"/>
      <c r="Q79" s="20"/>
      <c r="R79" s="20"/>
      <c r="S79" s="20"/>
      <c r="T79" s="20"/>
      <c r="U79" s="20"/>
      <c r="V79" s="20">
        <v>46650345</v>
      </c>
      <c r="W79" s="20">
        <v>51782295</v>
      </c>
      <c r="X79" s="20"/>
      <c r="Y79" s="19"/>
      <c r="Z79" s="22">
        <v>108237997</v>
      </c>
    </row>
    <row r="80" spans="1:26" ht="13.5" hidden="1">
      <c r="A80" s="38" t="s">
        <v>114</v>
      </c>
      <c r="B80" s="18">
        <v>18965933</v>
      </c>
      <c r="C80" s="18"/>
      <c r="D80" s="19">
        <v>21100417</v>
      </c>
      <c r="E80" s="20">
        <v>21100417</v>
      </c>
      <c r="F80" s="20">
        <v>1263142</v>
      </c>
      <c r="G80" s="20">
        <v>1159036</v>
      </c>
      <c r="H80" s="20">
        <v>1355551</v>
      </c>
      <c r="I80" s="20">
        <v>3777729</v>
      </c>
      <c r="J80" s="20">
        <v>1558532</v>
      </c>
      <c r="K80" s="20">
        <v>1488640</v>
      </c>
      <c r="L80" s="20">
        <v>1567781</v>
      </c>
      <c r="M80" s="20">
        <v>4614953</v>
      </c>
      <c r="N80" s="20"/>
      <c r="O80" s="20"/>
      <c r="P80" s="20"/>
      <c r="Q80" s="20"/>
      <c r="R80" s="20"/>
      <c r="S80" s="20"/>
      <c r="T80" s="20"/>
      <c r="U80" s="20"/>
      <c r="V80" s="20">
        <v>8392682</v>
      </c>
      <c r="W80" s="20">
        <v>9087633</v>
      </c>
      <c r="X80" s="20"/>
      <c r="Y80" s="19"/>
      <c r="Z80" s="22">
        <v>21100417</v>
      </c>
    </row>
    <row r="81" spans="1:26" ht="13.5" hidden="1">
      <c r="A81" s="38" t="s">
        <v>115</v>
      </c>
      <c r="B81" s="18">
        <v>8862585</v>
      </c>
      <c r="C81" s="18"/>
      <c r="D81" s="19">
        <v>12454505</v>
      </c>
      <c r="E81" s="20">
        <v>12454505</v>
      </c>
      <c r="F81" s="20">
        <v>864770</v>
      </c>
      <c r="G81" s="20">
        <v>766852</v>
      </c>
      <c r="H81" s="20">
        <v>819135</v>
      </c>
      <c r="I81" s="20">
        <v>2450757</v>
      </c>
      <c r="J81" s="20">
        <v>898236</v>
      </c>
      <c r="K81" s="20">
        <v>884509</v>
      </c>
      <c r="L81" s="20">
        <v>797855</v>
      </c>
      <c r="M81" s="20">
        <v>2580600</v>
      </c>
      <c r="N81" s="20"/>
      <c r="O81" s="20"/>
      <c r="P81" s="20"/>
      <c r="Q81" s="20"/>
      <c r="R81" s="20"/>
      <c r="S81" s="20"/>
      <c r="T81" s="20"/>
      <c r="U81" s="20"/>
      <c r="V81" s="20">
        <v>5031357</v>
      </c>
      <c r="W81" s="20">
        <v>6079955</v>
      </c>
      <c r="X81" s="20"/>
      <c r="Y81" s="19"/>
      <c r="Z81" s="22">
        <v>12454505</v>
      </c>
    </row>
    <row r="82" spans="1:26" ht="13.5" hidden="1">
      <c r="A82" s="38" t="s">
        <v>116</v>
      </c>
      <c r="B82" s="18">
        <v>14702217</v>
      </c>
      <c r="C82" s="18"/>
      <c r="D82" s="19">
        <v>20518503</v>
      </c>
      <c r="E82" s="20">
        <v>20518503</v>
      </c>
      <c r="F82" s="20">
        <v>1557709</v>
      </c>
      <c r="G82" s="20">
        <v>1469645</v>
      </c>
      <c r="H82" s="20">
        <v>1529355</v>
      </c>
      <c r="I82" s="20">
        <v>4556709</v>
      </c>
      <c r="J82" s="20">
        <v>1592132</v>
      </c>
      <c r="K82" s="20">
        <v>1545324</v>
      </c>
      <c r="L82" s="20">
        <v>1428894</v>
      </c>
      <c r="M82" s="20">
        <v>4566350</v>
      </c>
      <c r="N82" s="20"/>
      <c r="O82" s="20"/>
      <c r="P82" s="20"/>
      <c r="Q82" s="20"/>
      <c r="R82" s="20"/>
      <c r="S82" s="20"/>
      <c r="T82" s="20"/>
      <c r="U82" s="20"/>
      <c r="V82" s="20">
        <v>9123059</v>
      </c>
      <c r="W82" s="20">
        <v>9990620</v>
      </c>
      <c r="X82" s="20"/>
      <c r="Y82" s="19"/>
      <c r="Z82" s="22">
        <v>20518503</v>
      </c>
    </row>
    <row r="83" spans="1:26" ht="13.5" hidden="1">
      <c r="A83" s="38" t="s">
        <v>117</v>
      </c>
      <c r="B83" s="18">
        <v>3339166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>
        <v>4134828</v>
      </c>
      <c r="E84" s="29">
        <v>4134828</v>
      </c>
      <c r="F84" s="29">
        <v>61850</v>
      </c>
      <c r="G84" s="29"/>
      <c r="H84" s="29">
        <v>91469</v>
      </c>
      <c r="I84" s="29">
        <v>153319</v>
      </c>
      <c r="J84" s="29">
        <v>204722</v>
      </c>
      <c r="K84" s="29">
        <v>178731</v>
      </c>
      <c r="L84" s="29">
        <v>99803</v>
      </c>
      <c r="M84" s="29">
        <v>483256</v>
      </c>
      <c r="N84" s="29"/>
      <c r="O84" s="29"/>
      <c r="P84" s="29"/>
      <c r="Q84" s="29"/>
      <c r="R84" s="29"/>
      <c r="S84" s="29"/>
      <c r="T84" s="29"/>
      <c r="U84" s="29"/>
      <c r="V84" s="29">
        <v>636575</v>
      </c>
      <c r="W84" s="29">
        <v>2067414</v>
      </c>
      <c r="X84" s="29"/>
      <c r="Y84" s="28"/>
      <c r="Z84" s="30">
        <v>4134828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196194126</v>
      </c>
      <c r="C5" s="18">
        <v>0</v>
      </c>
      <c r="D5" s="58">
        <v>215750383</v>
      </c>
      <c r="E5" s="59">
        <v>215750383</v>
      </c>
      <c r="F5" s="59">
        <v>39850591</v>
      </c>
      <c r="G5" s="59">
        <v>15268398</v>
      </c>
      <c r="H5" s="59">
        <v>15509145</v>
      </c>
      <c r="I5" s="59">
        <v>70628134</v>
      </c>
      <c r="J5" s="59">
        <v>15657087</v>
      </c>
      <c r="K5" s="59">
        <v>15504564</v>
      </c>
      <c r="L5" s="59">
        <v>15358486</v>
      </c>
      <c r="M5" s="59">
        <v>46520137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117148271</v>
      </c>
      <c r="W5" s="59">
        <v>116437281</v>
      </c>
      <c r="X5" s="59">
        <v>710990</v>
      </c>
      <c r="Y5" s="60">
        <v>0.61</v>
      </c>
      <c r="Z5" s="61">
        <v>215750383</v>
      </c>
    </row>
    <row r="6" spans="1:26" ht="13.5">
      <c r="A6" s="57" t="s">
        <v>32</v>
      </c>
      <c r="B6" s="18">
        <v>595859412</v>
      </c>
      <c r="C6" s="18">
        <v>0</v>
      </c>
      <c r="D6" s="58">
        <v>614511616</v>
      </c>
      <c r="E6" s="59">
        <v>614511616</v>
      </c>
      <c r="F6" s="59">
        <v>56620168</v>
      </c>
      <c r="G6" s="59">
        <v>22565815</v>
      </c>
      <c r="H6" s="59">
        <v>50104262</v>
      </c>
      <c r="I6" s="59">
        <v>129290245</v>
      </c>
      <c r="J6" s="59">
        <v>50139762</v>
      </c>
      <c r="K6" s="59">
        <v>48531115</v>
      </c>
      <c r="L6" s="59">
        <v>50120058</v>
      </c>
      <c r="M6" s="59">
        <v>148790935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278081180</v>
      </c>
      <c r="W6" s="59">
        <v>312029590</v>
      </c>
      <c r="X6" s="59">
        <v>-33948410</v>
      </c>
      <c r="Y6" s="60">
        <v>-10.88</v>
      </c>
      <c r="Z6" s="61">
        <v>614511616</v>
      </c>
    </row>
    <row r="7" spans="1:26" ht="13.5">
      <c r="A7" s="57" t="s">
        <v>33</v>
      </c>
      <c r="B7" s="18">
        <v>48222292</v>
      </c>
      <c r="C7" s="18">
        <v>0</v>
      </c>
      <c r="D7" s="58">
        <v>41310024</v>
      </c>
      <c r="E7" s="59">
        <v>41310024</v>
      </c>
      <c r="F7" s="59">
        <v>3801638</v>
      </c>
      <c r="G7" s="59">
        <v>4379044</v>
      </c>
      <c r="H7" s="59">
        <v>4308391</v>
      </c>
      <c r="I7" s="59">
        <v>12489073</v>
      </c>
      <c r="J7" s="59">
        <v>4078119</v>
      </c>
      <c r="K7" s="59">
        <v>4196540</v>
      </c>
      <c r="L7" s="59">
        <v>3675428</v>
      </c>
      <c r="M7" s="59">
        <v>11950087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24439160</v>
      </c>
      <c r="W7" s="59">
        <v>20655012</v>
      </c>
      <c r="X7" s="59">
        <v>3784148</v>
      </c>
      <c r="Y7" s="60">
        <v>18.32</v>
      </c>
      <c r="Z7" s="61">
        <v>41310024</v>
      </c>
    </row>
    <row r="8" spans="1:26" ht="13.5">
      <c r="A8" s="57" t="s">
        <v>34</v>
      </c>
      <c r="B8" s="18">
        <v>84939682</v>
      </c>
      <c r="C8" s="18">
        <v>0</v>
      </c>
      <c r="D8" s="58">
        <v>94075050</v>
      </c>
      <c r="E8" s="59">
        <v>94698245</v>
      </c>
      <c r="F8" s="59">
        <v>33513001</v>
      </c>
      <c r="G8" s="59">
        <v>0</v>
      </c>
      <c r="H8" s="59">
        <v>2784273</v>
      </c>
      <c r="I8" s="59">
        <v>36297274</v>
      </c>
      <c r="J8" s="59">
        <v>1357747</v>
      </c>
      <c r="K8" s="59">
        <v>0</v>
      </c>
      <c r="L8" s="59">
        <v>2371742</v>
      </c>
      <c r="M8" s="59">
        <v>3729489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40026763</v>
      </c>
      <c r="W8" s="59">
        <v>91880117</v>
      </c>
      <c r="X8" s="59">
        <v>-51853354</v>
      </c>
      <c r="Y8" s="60">
        <v>-56.44</v>
      </c>
      <c r="Z8" s="61">
        <v>94698245</v>
      </c>
    </row>
    <row r="9" spans="1:26" ht="13.5">
      <c r="A9" s="57" t="s">
        <v>35</v>
      </c>
      <c r="B9" s="18">
        <v>131201411</v>
      </c>
      <c r="C9" s="18">
        <v>0</v>
      </c>
      <c r="D9" s="58">
        <v>99187055</v>
      </c>
      <c r="E9" s="59">
        <v>99187215</v>
      </c>
      <c r="F9" s="59">
        <v>4161885</v>
      </c>
      <c r="G9" s="59">
        <v>5558542</v>
      </c>
      <c r="H9" s="59">
        <v>5235705</v>
      </c>
      <c r="I9" s="59">
        <v>14956132</v>
      </c>
      <c r="J9" s="59">
        <v>9914806</v>
      </c>
      <c r="K9" s="59">
        <v>5474463</v>
      </c>
      <c r="L9" s="59">
        <v>4409746</v>
      </c>
      <c r="M9" s="59">
        <v>19799015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34755147</v>
      </c>
      <c r="W9" s="59">
        <v>49593654</v>
      </c>
      <c r="X9" s="59">
        <v>-14838507</v>
      </c>
      <c r="Y9" s="60">
        <v>-29.92</v>
      </c>
      <c r="Z9" s="61">
        <v>99187215</v>
      </c>
    </row>
    <row r="10" spans="1:26" ht="25.5">
      <c r="A10" s="62" t="s">
        <v>105</v>
      </c>
      <c r="B10" s="63">
        <f>SUM(B5:B9)</f>
        <v>1056416923</v>
      </c>
      <c r="C10" s="63">
        <f>SUM(C5:C9)</f>
        <v>0</v>
      </c>
      <c r="D10" s="64">
        <f aca="true" t="shared" si="0" ref="D10:Z10">SUM(D5:D9)</f>
        <v>1064834128</v>
      </c>
      <c r="E10" s="65">
        <f t="shared" si="0"/>
        <v>1065457483</v>
      </c>
      <c r="F10" s="65">
        <f t="shared" si="0"/>
        <v>137947283</v>
      </c>
      <c r="G10" s="65">
        <f t="shared" si="0"/>
        <v>47771799</v>
      </c>
      <c r="H10" s="65">
        <f t="shared" si="0"/>
        <v>77941776</v>
      </c>
      <c r="I10" s="65">
        <f t="shared" si="0"/>
        <v>263660858</v>
      </c>
      <c r="J10" s="65">
        <f t="shared" si="0"/>
        <v>81147521</v>
      </c>
      <c r="K10" s="65">
        <f t="shared" si="0"/>
        <v>73706682</v>
      </c>
      <c r="L10" s="65">
        <f t="shared" si="0"/>
        <v>75935460</v>
      </c>
      <c r="M10" s="65">
        <f t="shared" si="0"/>
        <v>230789663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494450521</v>
      </c>
      <c r="W10" s="65">
        <f t="shared" si="0"/>
        <v>590595654</v>
      </c>
      <c r="X10" s="65">
        <f t="shared" si="0"/>
        <v>-96145133</v>
      </c>
      <c r="Y10" s="66">
        <f>+IF(W10&lt;&gt;0,(X10/W10)*100,0)</f>
        <v>-16.279349898500946</v>
      </c>
      <c r="Z10" s="67">
        <f t="shared" si="0"/>
        <v>1065457483</v>
      </c>
    </row>
    <row r="11" spans="1:26" ht="13.5">
      <c r="A11" s="57" t="s">
        <v>36</v>
      </c>
      <c r="B11" s="18">
        <v>316016318</v>
      </c>
      <c r="C11" s="18">
        <v>0</v>
      </c>
      <c r="D11" s="58">
        <v>362612887</v>
      </c>
      <c r="E11" s="59">
        <v>362529570</v>
      </c>
      <c r="F11" s="59">
        <v>25812594</v>
      </c>
      <c r="G11" s="59">
        <v>27315825</v>
      </c>
      <c r="H11" s="59">
        <v>29681129</v>
      </c>
      <c r="I11" s="59">
        <v>82809548</v>
      </c>
      <c r="J11" s="59">
        <v>27624166</v>
      </c>
      <c r="K11" s="59">
        <v>42835088</v>
      </c>
      <c r="L11" s="59">
        <v>27033212</v>
      </c>
      <c r="M11" s="59">
        <v>97492466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180302014</v>
      </c>
      <c r="W11" s="59">
        <v>187352922</v>
      </c>
      <c r="X11" s="59">
        <v>-7050908</v>
      </c>
      <c r="Y11" s="60">
        <v>-3.76</v>
      </c>
      <c r="Z11" s="61">
        <v>362529570</v>
      </c>
    </row>
    <row r="12" spans="1:26" ht="13.5">
      <c r="A12" s="57" t="s">
        <v>37</v>
      </c>
      <c r="B12" s="18">
        <v>11389313</v>
      </c>
      <c r="C12" s="18">
        <v>0</v>
      </c>
      <c r="D12" s="58">
        <v>12153716</v>
      </c>
      <c r="E12" s="59">
        <v>12153718</v>
      </c>
      <c r="F12" s="59">
        <v>953471</v>
      </c>
      <c r="G12" s="59">
        <v>953470</v>
      </c>
      <c r="H12" s="59">
        <v>944448</v>
      </c>
      <c r="I12" s="59">
        <v>2851389</v>
      </c>
      <c r="J12" s="59">
        <v>929714</v>
      </c>
      <c r="K12" s="59">
        <v>928126</v>
      </c>
      <c r="L12" s="59">
        <v>944498</v>
      </c>
      <c r="M12" s="59">
        <v>2802338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5653727</v>
      </c>
      <c r="W12" s="59">
        <v>6076866</v>
      </c>
      <c r="X12" s="59">
        <v>-423139</v>
      </c>
      <c r="Y12" s="60">
        <v>-6.96</v>
      </c>
      <c r="Z12" s="61">
        <v>12153718</v>
      </c>
    </row>
    <row r="13" spans="1:26" ht="13.5">
      <c r="A13" s="57" t="s">
        <v>106</v>
      </c>
      <c r="B13" s="18">
        <v>127902562</v>
      </c>
      <c r="C13" s="18">
        <v>0</v>
      </c>
      <c r="D13" s="58">
        <v>140762315</v>
      </c>
      <c r="E13" s="59">
        <v>122665249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70383945</v>
      </c>
      <c r="X13" s="59">
        <v>-70383945</v>
      </c>
      <c r="Y13" s="60">
        <v>-100</v>
      </c>
      <c r="Z13" s="61">
        <v>122665249</v>
      </c>
    </row>
    <row r="14" spans="1:26" ht="13.5">
      <c r="A14" s="57" t="s">
        <v>38</v>
      </c>
      <c r="B14" s="18">
        <v>34947105</v>
      </c>
      <c r="C14" s="18">
        <v>0</v>
      </c>
      <c r="D14" s="58">
        <v>21100000</v>
      </c>
      <c r="E14" s="59">
        <v>21100000</v>
      </c>
      <c r="F14" s="59">
        <v>1910677</v>
      </c>
      <c r="G14" s="59">
        <v>1616393</v>
      </c>
      <c r="H14" s="59">
        <v>1767813</v>
      </c>
      <c r="I14" s="59">
        <v>5294883</v>
      </c>
      <c r="J14" s="59">
        <v>1764939</v>
      </c>
      <c r="K14" s="59">
        <v>1764939</v>
      </c>
      <c r="L14" s="59">
        <v>8965487</v>
      </c>
      <c r="M14" s="59">
        <v>12495365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17790248</v>
      </c>
      <c r="W14" s="59">
        <v>10478949</v>
      </c>
      <c r="X14" s="59">
        <v>7311299</v>
      </c>
      <c r="Y14" s="60">
        <v>69.77</v>
      </c>
      <c r="Z14" s="61">
        <v>21100000</v>
      </c>
    </row>
    <row r="15" spans="1:26" ht="13.5">
      <c r="A15" s="57" t="s">
        <v>39</v>
      </c>
      <c r="B15" s="18">
        <v>254248547</v>
      </c>
      <c r="C15" s="18">
        <v>0</v>
      </c>
      <c r="D15" s="58">
        <v>370185192</v>
      </c>
      <c r="E15" s="59">
        <v>379950478</v>
      </c>
      <c r="F15" s="59">
        <v>84040</v>
      </c>
      <c r="G15" s="59">
        <v>30523903</v>
      </c>
      <c r="H15" s="59">
        <v>34611906</v>
      </c>
      <c r="I15" s="59">
        <v>65219849</v>
      </c>
      <c r="J15" s="59">
        <v>24053762</v>
      </c>
      <c r="K15" s="59">
        <v>25238672</v>
      </c>
      <c r="L15" s="59">
        <v>27653910</v>
      </c>
      <c r="M15" s="59">
        <v>76946344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142166193</v>
      </c>
      <c r="W15" s="59">
        <v>191252474</v>
      </c>
      <c r="X15" s="59">
        <v>-49086281</v>
      </c>
      <c r="Y15" s="60">
        <v>-25.67</v>
      </c>
      <c r="Z15" s="61">
        <v>379950478</v>
      </c>
    </row>
    <row r="16" spans="1:26" ht="13.5">
      <c r="A16" s="68" t="s">
        <v>40</v>
      </c>
      <c r="B16" s="18">
        <v>3410574</v>
      </c>
      <c r="C16" s="18">
        <v>0</v>
      </c>
      <c r="D16" s="58">
        <v>3722174</v>
      </c>
      <c r="E16" s="59">
        <v>3966397</v>
      </c>
      <c r="F16" s="59">
        <v>30122</v>
      </c>
      <c r="G16" s="59">
        <v>6890</v>
      </c>
      <c r="H16" s="59">
        <v>831938</v>
      </c>
      <c r="I16" s="59">
        <v>868950</v>
      </c>
      <c r="J16" s="59">
        <v>14442</v>
      </c>
      <c r="K16" s="59">
        <v>0</v>
      </c>
      <c r="L16" s="59">
        <v>0</v>
      </c>
      <c r="M16" s="59">
        <v>14442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883392</v>
      </c>
      <c r="W16" s="59">
        <v>1981076</v>
      </c>
      <c r="X16" s="59">
        <v>-1097684</v>
      </c>
      <c r="Y16" s="60">
        <v>-55.41</v>
      </c>
      <c r="Z16" s="61">
        <v>3966397</v>
      </c>
    </row>
    <row r="17" spans="1:26" ht="13.5">
      <c r="A17" s="57" t="s">
        <v>41</v>
      </c>
      <c r="B17" s="18">
        <v>209539878</v>
      </c>
      <c r="C17" s="18">
        <v>0</v>
      </c>
      <c r="D17" s="58">
        <v>238716000</v>
      </c>
      <c r="E17" s="59">
        <v>238600015</v>
      </c>
      <c r="F17" s="59">
        <v>3891104</v>
      </c>
      <c r="G17" s="59">
        <v>21622029</v>
      </c>
      <c r="H17" s="59">
        <v>16286250</v>
      </c>
      <c r="I17" s="59">
        <v>41799383</v>
      </c>
      <c r="J17" s="59">
        <v>11860971</v>
      </c>
      <c r="K17" s="59">
        <v>16213875</v>
      </c>
      <c r="L17" s="59">
        <v>17559969</v>
      </c>
      <c r="M17" s="59">
        <v>45634815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87434198</v>
      </c>
      <c r="W17" s="59">
        <v>120494886</v>
      </c>
      <c r="X17" s="59">
        <v>-33060688</v>
      </c>
      <c r="Y17" s="60">
        <v>-27.44</v>
      </c>
      <c r="Z17" s="61">
        <v>238600015</v>
      </c>
    </row>
    <row r="18" spans="1:26" ht="13.5">
      <c r="A18" s="69" t="s">
        <v>42</v>
      </c>
      <c r="B18" s="70">
        <f>SUM(B11:B17)</f>
        <v>957454297</v>
      </c>
      <c r="C18" s="70">
        <f>SUM(C11:C17)</f>
        <v>0</v>
      </c>
      <c r="D18" s="71">
        <f aca="true" t="shared" si="1" ref="D18:Z18">SUM(D11:D17)</f>
        <v>1149252284</v>
      </c>
      <c r="E18" s="72">
        <f t="shared" si="1"/>
        <v>1140965427</v>
      </c>
      <c r="F18" s="72">
        <f t="shared" si="1"/>
        <v>32682008</v>
      </c>
      <c r="G18" s="72">
        <f t="shared" si="1"/>
        <v>82038510</v>
      </c>
      <c r="H18" s="72">
        <f t="shared" si="1"/>
        <v>84123484</v>
      </c>
      <c r="I18" s="72">
        <f t="shared" si="1"/>
        <v>198844002</v>
      </c>
      <c r="J18" s="72">
        <f t="shared" si="1"/>
        <v>66247994</v>
      </c>
      <c r="K18" s="72">
        <f t="shared" si="1"/>
        <v>86980700</v>
      </c>
      <c r="L18" s="72">
        <f t="shared" si="1"/>
        <v>82157076</v>
      </c>
      <c r="M18" s="72">
        <f t="shared" si="1"/>
        <v>235385770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434229772</v>
      </c>
      <c r="W18" s="72">
        <f t="shared" si="1"/>
        <v>588021118</v>
      </c>
      <c r="X18" s="72">
        <f t="shared" si="1"/>
        <v>-153791346</v>
      </c>
      <c r="Y18" s="66">
        <f>+IF(W18&lt;&gt;0,(X18/W18)*100,0)</f>
        <v>-26.1540514944567</v>
      </c>
      <c r="Z18" s="73">
        <f t="shared" si="1"/>
        <v>1140965427</v>
      </c>
    </row>
    <row r="19" spans="1:26" ht="13.5">
      <c r="A19" s="69" t="s">
        <v>43</v>
      </c>
      <c r="B19" s="74">
        <f>+B10-B18</f>
        <v>98962626</v>
      </c>
      <c r="C19" s="74">
        <f>+C10-C18</f>
        <v>0</v>
      </c>
      <c r="D19" s="75">
        <f aca="true" t="shared" si="2" ref="D19:Z19">+D10-D18</f>
        <v>-84418156</v>
      </c>
      <c r="E19" s="76">
        <f t="shared" si="2"/>
        <v>-75507944</v>
      </c>
      <c r="F19" s="76">
        <f t="shared" si="2"/>
        <v>105265275</v>
      </c>
      <c r="G19" s="76">
        <f t="shared" si="2"/>
        <v>-34266711</v>
      </c>
      <c r="H19" s="76">
        <f t="shared" si="2"/>
        <v>-6181708</v>
      </c>
      <c r="I19" s="76">
        <f t="shared" si="2"/>
        <v>64816856</v>
      </c>
      <c r="J19" s="76">
        <f t="shared" si="2"/>
        <v>14899527</v>
      </c>
      <c r="K19" s="76">
        <f t="shared" si="2"/>
        <v>-13274018</v>
      </c>
      <c r="L19" s="76">
        <f t="shared" si="2"/>
        <v>-6221616</v>
      </c>
      <c r="M19" s="76">
        <f t="shared" si="2"/>
        <v>-4596107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60220749</v>
      </c>
      <c r="W19" s="76">
        <f>IF(E10=E18,0,W10-W18)</f>
        <v>2574536</v>
      </c>
      <c r="X19" s="76">
        <f t="shared" si="2"/>
        <v>57646213</v>
      </c>
      <c r="Y19" s="77">
        <f>+IF(W19&lt;&gt;0,(X19/W19)*100,0)</f>
        <v>2239.0913547140144</v>
      </c>
      <c r="Z19" s="78">
        <f t="shared" si="2"/>
        <v>-75507944</v>
      </c>
    </row>
    <row r="20" spans="1:26" ht="13.5">
      <c r="A20" s="57" t="s">
        <v>44</v>
      </c>
      <c r="B20" s="18">
        <v>52470984</v>
      </c>
      <c r="C20" s="18">
        <v>0</v>
      </c>
      <c r="D20" s="58">
        <v>46318660</v>
      </c>
      <c r="E20" s="59">
        <v>83294365</v>
      </c>
      <c r="F20" s="59">
        <v>0</v>
      </c>
      <c r="G20" s="59">
        <v>0</v>
      </c>
      <c r="H20" s="59">
        <v>371687</v>
      </c>
      <c r="I20" s="59">
        <v>371687</v>
      </c>
      <c r="J20" s="59">
        <v>30236029</v>
      </c>
      <c r="K20" s="59">
        <v>0</v>
      </c>
      <c r="L20" s="59">
        <v>3584220</v>
      </c>
      <c r="M20" s="59">
        <v>33820249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34191936</v>
      </c>
      <c r="W20" s="59">
        <v>43618498</v>
      </c>
      <c r="X20" s="59">
        <v>-9426562</v>
      </c>
      <c r="Y20" s="60">
        <v>-21.61</v>
      </c>
      <c r="Z20" s="61">
        <v>83294365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1350000</v>
      </c>
      <c r="X21" s="81">
        <v>-1350000</v>
      </c>
      <c r="Y21" s="82">
        <v>-100</v>
      </c>
      <c r="Z21" s="83">
        <v>0</v>
      </c>
    </row>
    <row r="22" spans="1:26" ht="25.5">
      <c r="A22" s="84" t="s">
        <v>108</v>
      </c>
      <c r="B22" s="85">
        <f>SUM(B19:B21)</f>
        <v>151433610</v>
      </c>
      <c r="C22" s="85">
        <f>SUM(C19:C21)</f>
        <v>0</v>
      </c>
      <c r="D22" s="86">
        <f aca="true" t="shared" si="3" ref="D22:Z22">SUM(D19:D21)</f>
        <v>-38099496</v>
      </c>
      <c r="E22" s="87">
        <f t="shared" si="3"/>
        <v>7786421</v>
      </c>
      <c r="F22" s="87">
        <f t="shared" si="3"/>
        <v>105265275</v>
      </c>
      <c r="G22" s="87">
        <f t="shared" si="3"/>
        <v>-34266711</v>
      </c>
      <c r="H22" s="87">
        <f t="shared" si="3"/>
        <v>-5810021</v>
      </c>
      <c r="I22" s="87">
        <f t="shared" si="3"/>
        <v>65188543</v>
      </c>
      <c r="J22" s="87">
        <f t="shared" si="3"/>
        <v>45135556</v>
      </c>
      <c r="K22" s="87">
        <f t="shared" si="3"/>
        <v>-13274018</v>
      </c>
      <c r="L22" s="87">
        <f t="shared" si="3"/>
        <v>-2637396</v>
      </c>
      <c r="M22" s="87">
        <f t="shared" si="3"/>
        <v>29224142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94412685</v>
      </c>
      <c r="W22" s="87">
        <f t="shared" si="3"/>
        <v>47543034</v>
      </c>
      <c r="X22" s="87">
        <f t="shared" si="3"/>
        <v>46869651</v>
      </c>
      <c r="Y22" s="88">
        <f>+IF(W22&lt;&gt;0,(X22/W22)*100,0)</f>
        <v>98.58363477602208</v>
      </c>
      <c r="Z22" s="89">
        <f t="shared" si="3"/>
        <v>7786421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151433610</v>
      </c>
      <c r="C24" s="74">
        <f>SUM(C22:C23)</f>
        <v>0</v>
      </c>
      <c r="D24" s="75">
        <f aca="true" t="shared" si="4" ref="D24:Z24">SUM(D22:D23)</f>
        <v>-38099496</v>
      </c>
      <c r="E24" s="76">
        <f t="shared" si="4"/>
        <v>7786421</v>
      </c>
      <c r="F24" s="76">
        <f t="shared" si="4"/>
        <v>105265275</v>
      </c>
      <c r="G24" s="76">
        <f t="shared" si="4"/>
        <v>-34266711</v>
      </c>
      <c r="H24" s="76">
        <f t="shared" si="4"/>
        <v>-5810021</v>
      </c>
      <c r="I24" s="76">
        <f t="shared" si="4"/>
        <v>65188543</v>
      </c>
      <c r="J24" s="76">
        <f t="shared" si="4"/>
        <v>45135556</v>
      </c>
      <c r="K24" s="76">
        <f t="shared" si="4"/>
        <v>-13274018</v>
      </c>
      <c r="L24" s="76">
        <f t="shared" si="4"/>
        <v>-2637396</v>
      </c>
      <c r="M24" s="76">
        <f t="shared" si="4"/>
        <v>29224142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94412685</v>
      </c>
      <c r="W24" s="76">
        <f t="shared" si="4"/>
        <v>47543034</v>
      </c>
      <c r="X24" s="76">
        <f t="shared" si="4"/>
        <v>46869651</v>
      </c>
      <c r="Y24" s="77">
        <f>+IF(W24&lt;&gt;0,(X24/W24)*100,0)</f>
        <v>98.58363477602208</v>
      </c>
      <c r="Z24" s="78">
        <f t="shared" si="4"/>
        <v>7786421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236432354</v>
      </c>
      <c r="C27" s="21">
        <v>0</v>
      </c>
      <c r="D27" s="98">
        <v>329140434</v>
      </c>
      <c r="E27" s="99">
        <v>329140434</v>
      </c>
      <c r="F27" s="99">
        <v>663012</v>
      </c>
      <c r="G27" s="99">
        <v>11999752</v>
      </c>
      <c r="H27" s="99">
        <v>47275757</v>
      </c>
      <c r="I27" s="99">
        <v>59938521</v>
      </c>
      <c r="J27" s="99">
        <v>31792647</v>
      </c>
      <c r="K27" s="99">
        <v>15790707</v>
      </c>
      <c r="L27" s="99">
        <v>23524089</v>
      </c>
      <c r="M27" s="99">
        <v>71107443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131045964</v>
      </c>
      <c r="W27" s="99">
        <v>164570217</v>
      </c>
      <c r="X27" s="99">
        <v>-33524253</v>
      </c>
      <c r="Y27" s="100">
        <v>-20.37</v>
      </c>
      <c r="Z27" s="101">
        <v>329140434</v>
      </c>
    </row>
    <row r="28" spans="1:26" ht="13.5">
      <c r="A28" s="102" t="s">
        <v>44</v>
      </c>
      <c r="B28" s="18">
        <v>46037889</v>
      </c>
      <c r="C28" s="18">
        <v>0</v>
      </c>
      <c r="D28" s="58">
        <v>46318498</v>
      </c>
      <c r="E28" s="59">
        <v>46318498</v>
      </c>
      <c r="F28" s="59">
        <v>0</v>
      </c>
      <c r="G28" s="59">
        <v>371687</v>
      </c>
      <c r="H28" s="59">
        <v>30236029</v>
      </c>
      <c r="I28" s="59">
        <v>30607716</v>
      </c>
      <c r="J28" s="59">
        <v>2380102</v>
      </c>
      <c r="K28" s="59">
        <v>2323884</v>
      </c>
      <c r="L28" s="59">
        <v>3217067</v>
      </c>
      <c r="M28" s="59">
        <v>7921053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38528769</v>
      </c>
      <c r="W28" s="59">
        <v>23159249</v>
      </c>
      <c r="X28" s="59">
        <v>15369520</v>
      </c>
      <c r="Y28" s="60">
        <v>66.36</v>
      </c>
      <c r="Z28" s="61">
        <v>46318498</v>
      </c>
    </row>
    <row r="29" spans="1:26" ht="13.5">
      <c r="A29" s="57" t="s">
        <v>110</v>
      </c>
      <c r="B29" s="18">
        <v>33292698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244858</v>
      </c>
      <c r="I29" s="59">
        <v>244858</v>
      </c>
      <c r="J29" s="59">
        <v>0</v>
      </c>
      <c r="K29" s="59">
        <v>0</v>
      </c>
      <c r="L29" s="59">
        <v>-244858</v>
      </c>
      <c r="M29" s="59">
        <v>-244858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30211293</v>
      </c>
      <c r="C30" s="18">
        <v>0</v>
      </c>
      <c r="D30" s="58">
        <v>6283993</v>
      </c>
      <c r="E30" s="59">
        <v>6283993</v>
      </c>
      <c r="F30" s="59">
        <v>267960</v>
      </c>
      <c r="G30" s="59">
        <v>0</v>
      </c>
      <c r="H30" s="59">
        <v>121937</v>
      </c>
      <c r="I30" s="59">
        <v>389897</v>
      </c>
      <c r="J30" s="59">
        <v>247444</v>
      </c>
      <c r="K30" s="59">
        <v>2010752</v>
      </c>
      <c r="L30" s="59">
        <v>2891652</v>
      </c>
      <c r="M30" s="59">
        <v>5149848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5539745</v>
      </c>
      <c r="W30" s="59">
        <v>3141997</v>
      </c>
      <c r="X30" s="59">
        <v>2397748</v>
      </c>
      <c r="Y30" s="60">
        <v>76.31</v>
      </c>
      <c r="Z30" s="61">
        <v>6283993</v>
      </c>
    </row>
    <row r="31" spans="1:26" ht="13.5">
      <c r="A31" s="57" t="s">
        <v>49</v>
      </c>
      <c r="B31" s="18">
        <v>126890474</v>
      </c>
      <c r="C31" s="18">
        <v>0</v>
      </c>
      <c r="D31" s="58">
        <v>276537943</v>
      </c>
      <c r="E31" s="59">
        <v>276537943</v>
      </c>
      <c r="F31" s="59">
        <v>395052</v>
      </c>
      <c r="G31" s="59">
        <v>11628068</v>
      </c>
      <c r="H31" s="59">
        <v>16672933</v>
      </c>
      <c r="I31" s="59">
        <v>28696053</v>
      </c>
      <c r="J31" s="59">
        <v>29165100</v>
      </c>
      <c r="K31" s="59">
        <v>11456071</v>
      </c>
      <c r="L31" s="59">
        <v>17660226</v>
      </c>
      <c r="M31" s="59">
        <v>58281397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86977450</v>
      </c>
      <c r="W31" s="59">
        <v>138268972</v>
      </c>
      <c r="X31" s="59">
        <v>-51291522</v>
      </c>
      <c r="Y31" s="60">
        <v>-37.1</v>
      </c>
      <c r="Z31" s="61">
        <v>276537943</v>
      </c>
    </row>
    <row r="32" spans="1:26" ht="13.5">
      <c r="A32" s="69" t="s">
        <v>50</v>
      </c>
      <c r="B32" s="21">
        <f>SUM(B28:B31)</f>
        <v>236432354</v>
      </c>
      <c r="C32" s="21">
        <f>SUM(C28:C31)</f>
        <v>0</v>
      </c>
      <c r="D32" s="98">
        <f aca="true" t="shared" si="5" ref="D32:Z32">SUM(D28:D31)</f>
        <v>329140434</v>
      </c>
      <c r="E32" s="99">
        <f t="shared" si="5"/>
        <v>329140434</v>
      </c>
      <c r="F32" s="99">
        <f t="shared" si="5"/>
        <v>663012</v>
      </c>
      <c r="G32" s="99">
        <f t="shared" si="5"/>
        <v>11999755</v>
      </c>
      <c r="H32" s="99">
        <f t="shared" si="5"/>
        <v>47275757</v>
      </c>
      <c r="I32" s="99">
        <f t="shared" si="5"/>
        <v>59938524</v>
      </c>
      <c r="J32" s="99">
        <f t="shared" si="5"/>
        <v>31792646</v>
      </c>
      <c r="K32" s="99">
        <f t="shared" si="5"/>
        <v>15790707</v>
      </c>
      <c r="L32" s="99">
        <f t="shared" si="5"/>
        <v>23524087</v>
      </c>
      <c r="M32" s="99">
        <f t="shared" si="5"/>
        <v>71107440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131045964</v>
      </c>
      <c r="W32" s="99">
        <f t="shared" si="5"/>
        <v>164570218</v>
      </c>
      <c r="X32" s="99">
        <f t="shared" si="5"/>
        <v>-33524254</v>
      </c>
      <c r="Y32" s="100">
        <f>+IF(W32&lt;&gt;0,(X32/W32)*100,0)</f>
        <v>-20.37079029694182</v>
      </c>
      <c r="Z32" s="101">
        <f t="shared" si="5"/>
        <v>329140434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777652931</v>
      </c>
      <c r="C35" s="18">
        <v>0</v>
      </c>
      <c r="D35" s="58">
        <v>504995514</v>
      </c>
      <c r="E35" s="59">
        <v>444886249</v>
      </c>
      <c r="F35" s="59">
        <v>888935239</v>
      </c>
      <c r="G35" s="59">
        <v>820598268</v>
      </c>
      <c r="H35" s="59">
        <v>768660488</v>
      </c>
      <c r="I35" s="59">
        <v>768660488</v>
      </c>
      <c r="J35" s="59">
        <v>753262992</v>
      </c>
      <c r="K35" s="59">
        <v>731836676</v>
      </c>
      <c r="L35" s="59">
        <v>725343499</v>
      </c>
      <c r="M35" s="59">
        <v>725343499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725343499</v>
      </c>
      <c r="W35" s="59">
        <v>222443125</v>
      </c>
      <c r="X35" s="59">
        <v>502900374</v>
      </c>
      <c r="Y35" s="60">
        <v>226.08</v>
      </c>
      <c r="Z35" s="61">
        <v>444886249</v>
      </c>
    </row>
    <row r="36" spans="1:26" ht="13.5">
      <c r="A36" s="57" t="s">
        <v>53</v>
      </c>
      <c r="B36" s="18">
        <v>2710489562</v>
      </c>
      <c r="C36" s="18">
        <v>0</v>
      </c>
      <c r="D36" s="58">
        <v>2809133390</v>
      </c>
      <c r="E36" s="59">
        <v>2906218533</v>
      </c>
      <c r="F36" s="59">
        <v>2742750184</v>
      </c>
      <c r="G36" s="59">
        <v>2759745971</v>
      </c>
      <c r="H36" s="59">
        <v>2807021727</v>
      </c>
      <c r="I36" s="59">
        <v>2807021727</v>
      </c>
      <c r="J36" s="59">
        <v>2837716044</v>
      </c>
      <c r="K36" s="59">
        <v>2816951372</v>
      </c>
      <c r="L36" s="59">
        <v>2840437185</v>
      </c>
      <c r="M36" s="59">
        <v>2840437185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2840437185</v>
      </c>
      <c r="W36" s="59">
        <v>1453109267</v>
      </c>
      <c r="X36" s="59">
        <v>1387327918</v>
      </c>
      <c r="Y36" s="60">
        <v>95.47</v>
      </c>
      <c r="Z36" s="61">
        <v>2906218533</v>
      </c>
    </row>
    <row r="37" spans="1:26" ht="13.5">
      <c r="A37" s="57" t="s">
        <v>54</v>
      </c>
      <c r="B37" s="18">
        <v>225317708</v>
      </c>
      <c r="C37" s="18">
        <v>0</v>
      </c>
      <c r="D37" s="58">
        <v>187833886</v>
      </c>
      <c r="E37" s="59">
        <v>187833886</v>
      </c>
      <c r="F37" s="59">
        <v>248964706</v>
      </c>
      <c r="G37" s="59">
        <v>195834189</v>
      </c>
      <c r="H37" s="59">
        <v>194571498</v>
      </c>
      <c r="I37" s="59">
        <v>194571498</v>
      </c>
      <c r="J37" s="59">
        <v>163366980</v>
      </c>
      <c r="K37" s="59">
        <v>169691800</v>
      </c>
      <c r="L37" s="59">
        <v>198287703</v>
      </c>
      <c r="M37" s="59">
        <v>198287703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198287703</v>
      </c>
      <c r="W37" s="59">
        <v>93916943</v>
      </c>
      <c r="X37" s="59">
        <v>104370760</v>
      </c>
      <c r="Y37" s="60">
        <v>111.13</v>
      </c>
      <c r="Z37" s="61">
        <v>187833886</v>
      </c>
    </row>
    <row r="38" spans="1:26" ht="13.5">
      <c r="A38" s="57" t="s">
        <v>55</v>
      </c>
      <c r="B38" s="18">
        <v>331889083</v>
      </c>
      <c r="C38" s="18">
        <v>0</v>
      </c>
      <c r="D38" s="58">
        <v>342531012</v>
      </c>
      <c r="E38" s="59">
        <v>342531012</v>
      </c>
      <c r="F38" s="59">
        <v>326914053</v>
      </c>
      <c r="G38" s="59">
        <v>345967325</v>
      </c>
      <c r="H38" s="59">
        <v>348378012</v>
      </c>
      <c r="I38" s="59">
        <v>348378012</v>
      </c>
      <c r="J38" s="59">
        <v>349743797</v>
      </c>
      <c r="K38" s="59">
        <v>351095655</v>
      </c>
      <c r="L38" s="59">
        <v>342129787</v>
      </c>
      <c r="M38" s="59">
        <v>342129787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342129787</v>
      </c>
      <c r="W38" s="59">
        <v>171265506</v>
      </c>
      <c r="X38" s="59">
        <v>170864281</v>
      </c>
      <c r="Y38" s="60">
        <v>99.77</v>
      </c>
      <c r="Z38" s="61">
        <v>342531012</v>
      </c>
    </row>
    <row r="39" spans="1:26" ht="13.5">
      <c r="A39" s="57" t="s">
        <v>56</v>
      </c>
      <c r="B39" s="18">
        <v>2930935702</v>
      </c>
      <c r="C39" s="18">
        <v>0</v>
      </c>
      <c r="D39" s="58">
        <v>2783764006</v>
      </c>
      <c r="E39" s="59">
        <v>2820739884</v>
      </c>
      <c r="F39" s="59">
        <v>3055806665</v>
      </c>
      <c r="G39" s="59">
        <v>3038542724</v>
      </c>
      <c r="H39" s="59">
        <v>3032732706</v>
      </c>
      <c r="I39" s="59">
        <v>3032732706</v>
      </c>
      <c r="J39" s="59">
        <v>3077868260</v>
      </c>
      <c r="K39" s="59">
        <v>3028000592</v>
      </c>
      <c r="L39" s="59">
        <v>3025363194</v>
      </c>
      <c r="M39" s="59">
        <v>3025363194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3025363194</v>
      </c>
      <c r="W39" s="59">
        <v>1410369942</v>
      </c>
      <c r="X39" s="59">
        <v>1614993252</v>
      </c>
      <c r="Y39" s="60">
        <v>114.51</v>
      </c>
      <c r="Z39" s="61">
        <v>2820739884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281646166</v>
      </c>
      <c r="C42" s="18">
        <v>0</v>
      </c>
      <c r="D42" s="58">
        <v>177686025</v>
      </c>
      <c r="E42" s="59">
        <v>120891496</v>
      </c>
      <c r="F42" s="59">
        <v>17211488</v>
      </c>
      <c r="G42" s="59">
        <v>92948123</v>
      </c>
      <c r="H42" s="59">
        <v>-27411596</v>
      </c>
      <c r="I42" s="59">
        <v>82748015</v>
      </c>
      <c r="J42" s="59">
        <v>15509763</v>
      </c>
      <c r="K42" s="59">
        <v>-24957169</v>
      </c>
      <c r="L42" s="59">
        <v>23894868</v>
      </c>
      <c r="M42" s="59">
        <v>14447462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97195477</v>
      </c>
      <c r="W42" s="59">
        <v>132034974</v>
      </c>
      <c r="X42" s="59">
        <v>-34839497</v>
      </c>
      <c r="Y42" s="60">
        <v>-26.39</v>
      </c>
      <c r="Z42" s="61">
        <v>120891496</v>
      </c>
    </row>
    <row r="43" spans="1:26" ht="13.5">
      <c r="A43" s="57" t="s">
        <v>59</v>
      </c>
      <c r="B43" s="18">
        <v>-255874646</v>
      </c>
      <c r="C43" s="18">
        <v>0</v>
      </c>
      <c r="D43" s="58">
        <v>-169190434</v>
      </c>
      <c r="E43" s="59">
        <v>-116853388</v>
      </c>
      <c r="F43" s="59">
        <v>-663012</v>
      </c>
      <c r="G43" s="59">
        <v>-71999754</v>
      </c>
      <c r="H43" s="59">
        <v>-7275756</v>
      </c>
      <c r="I43" s="59">
        <v>-79938522</v>
      </c>
      <c r="J43" s="59">
        <v>-26792647</v>
      </c>
      <c r="K43" s="59">
        <v>9209294</v>
      </c>
      <c r="L43" s="59">
        <v>-18485813</v>
      </c>
      <c r="M43" s="59">
        <v>-36069166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-116007688</v>
      </c>
      <c r="W43" s="59">
        <v>-64065749</v>
      </c>
      <c r="X43" s="59">
        <v>-51941939</v>
      </c>
      <c r="Y43" s="60">
        <v>81.08</v>
      </c>
      <c r="Z43" s="61">
        <v>-116853388</v>
      </c>
    </row>
    <row r="44" spans="1:26" ht="13.5">
      <c r="A44" s="57" t="s">
        <v>60</v>
      </c>
      <c r="B44" s="18">
        <v>-1101271</v>
      </c>
      <c r="C44" s="18">
        <v>0</v>
      </c>
      <c r="D44" s="58">
        <v>-7539996</v>
      </c>
      <c r="E44" s="59">
        <v>-9424317</v>
      </c>
      <c r="F44" s="59">
        <v>153859</v>
      </c>
      <c r="G44" s="59">
        <v>290009</v>
      </c>
      <c r="H44" s="59">
        <v>157889</v>
      </c>
      <c r="I44" s="59">
        <v>601757</v>
      </c>
      <c r="J44" s="59">
        <v>171547</v>
      </c>
      <c r="K44" s="59">
        <v>197840</v>
      </c>
      <c r="L44" s="59">
        <v>-4222776</v>
      </c>
      <c r="M44" s="59">
        <v>-3853389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-3251632</v>
      </c>
      <c r="W44" s="59">
        <v>-9424317</v>
      </c>
      <c r="X44" s="59">
        <v>6172685</v>
      </c>
      <c r="Y44" s="60">
        <v>-65.5</v>
      </c>
      <c r="Z44" s="61">
        <v>-9424317</v>
      </c>
    </row>
    <row r="45" spans="1:26" ht="13.5">
      <c r="A45" s="69" t="s">
        <v>61</v>
      </c>
      <c r="B45" s="21">
        <v>71858479</v>
      </c>
      <c r="C45" s="21">
        <v>0</v>
      </c>
      <c r="D45" s="98">
        <v>41999989</v>
      </c>
      <c r="E45" s="99">
        <v>562752885</v>
      </c>
      <c r="F45" s="99">
        <v>653589437</v>
      </c>
      <c r="G45" s="99">
        <v>674827815</v>
      </c>
      <c r="H45" s="99">
        <v>640298352</v>
      </c>
      <c r="I45" s="99">
        <v>640298352</v>
      </c>
      <c r="J45" s="99">
        <v>629187015</v>
      </c>
      <c r="K45" s="99">
        <v>613636980</v>
      </c>
      <c r="L45" s="99">
        <v>614823259</v>
      </c>
      <c r="M45" s="99">
        <v>614823259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614823259</v>
      </c>
      <c r="W45" s="99">
        <v>626684002</v>
      </c>
      <c r="X45" s="99">
        <v>-11860743</v>
      </c>
      <c r="Y45" s="100">
        <v>-1.89</v>
      </c>
      <c r="Z45" s="101">
        <v>562752885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60609507</v>
      </c>
      <c r="C49" s="51">
        <v>0</v>
      </c>
      <c r="D49" s="128">
        <v>9121073</v>
      </c>
      <c r="E49" s="53">
        <v>6714656</v>
      </c>
      <c r="F49" s="53">
        <v>0</v>
      </c>
      <c r="G49" s="53">
        <v>0</v>
      </c>
      <c r="H49" s="53">
        <v>0</v>
      </c>
      <c r="I49" s="53">
        <v>6091780</v>
      </c>
      <c r="J49" s="53">
        <v>0</v>
      </c>
      <c r="K49" s="53">
        <v>0</v>
      </c>
      <c r="L49" s="53">
        <v>0</v>
      </c>
      <c r="M49" s="53">
        <v>5035236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8219897</v>
      </c>
      <c r="W49" s="53">
        <v>21978485</v>
      </c>
      <c r="X49" s="53">
        <v>113054621</v>
      </c>
      <c r="Y49" s="53">
        <v>230825255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1666222</v>
      </c>
      <c r="C51" s="51">
        <v>0</v>
      </c>
      <c r="D51" s="128">
        <v>134497</v>
      </c>
      <c r="E51" s="53">
        <v>12358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1813077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95.10531097575358</v>
      </c>
      <c r="C58" s="5">
        <f>IF(C67=0,0,+(C76/C67)*100)</f>
        <v>0</v>
      </c>
      <c r="D58" s="6">
        <f aca="true" t="shared" si="6" ref="D58:Z58">IF(D67=0,0,+(D76/D67)*100)</f>
        <v>96.39666480618541</v>
      </c>
      <c r="E58" s="7">
        <f t="shared" si="6"/>
        <v>92.11607579747667</v>
      </c>
      <c r="F58" s="7">
        <f t="shared" si="6"/>
        <v>57.137799706176814</v>
      </c>
      <c r="G58" s="7">
        <f t="shared" si="6"/>
        <v>206.83026170511468</v>
      </c>
      <c r="H58" s="7">
        <f t="shared" si="6"/>
        <v>118.15071862565942</v>
      </c>
      <c r="I58" s="7">
        <f t="shared" si="6"/>
        <v>105.76972725985844</v>
      </c>
      <c r="J58" s="7">
        <f t="shared" si="6"/>
        <v>103.39426241092889</v>
      </c>
      <c r="K58" s="7">
        <f t="shared" si="6"/>
        <v>98.78161643118472</v>
      </c>
      <c r="L58" s="7">
        <f t="shared" si="6"/>
        <v>93.75082655835917</v>
      </c>
      <c r="M58" s="7">
        <f t="shared" si="6"/>
        <v>98.60265361314626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102.20937702572235</v>
      </c>
      <c r="W58" s="7">
        <f t="shared" si="6"/>
        <v>92.35777370055912</v>
      </c>
      <c r="X58" s="7">
        <f t="shared" si="6"/>
        <v>0</v>
      </c>
      <c r="Y58" s="7">
        <f t="shared" si="6"/>
        <v>0</v>
      </c>
      <c r="Z58" s="8">
        <f t="shared" si="6"/>
        <v>92.11607579747667</v>
      </c>
    </row>
    <row r="59" spans="1:26" ht="13.5">
      <c r="A59" s="36" t="s">
        <v>31</v>
      </c>
      <c r="B59" s="9">
        <f aca="true" t="shared" si="7" ref="B59:Z66">IF(B68=0,0,+(B77/B68)*100)</f>
        <v>101.76237166853335</v>
      </c>
      <c r="C59" s="9">
        <f t="shared" si="7"/>
        <v>0</v>
      </c>
      <c r="D59" s="2">
        <f t="shared" si="7"/>
        <v>96.00000014831956</v>
      </c>
      <c r="E59" s="10">
        <f t="shared" si="7"/>
        <v>100</v>
      </c>
      <c r="F59" s="10">
        <f t="shared" si="7"/>
        <v>24.270422990715495</v>
      </c>
      <c r="G59" s="10">
        <f t="shared" si="7"/>
        <v>153.68604486207394</v>
      </c>
      <c r="H59" s="10">
        <f t="shared" si="7"/>
        <v>203.34591623200376</v>
      </c>
      <c r="I59" s="10">
        <f t="shared" si="7"/>
        <v>91.57047388509514</v>
      </c>
      <c r="J59" s="10">
        <f t="shared" si="7"/>
        <v>113.77964496205458</v>
      </c>
      <c r="K59" s="10">
        <f t="shared" si="7"/>
        <v>104.01249593345547</v>
      </c>
      <c r="L59" s="10">
        <f t="shared" si="7"/>
        <v>95.19709169250146</v>
      </c>
      <c r="M59" s="10">
        <f t="shared" si="7"/>
        <v>104.3894045281939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96.66093236664159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94.40739101726231</v>
      </c>
      <c r="C60" s="12">
        <f t="shared" si="7"/>
        <v>0</v>
      </c>
      <c r="D60" s="3">
        <f t="shared" si="7"/>
        <v>96.54436735659688</v>
      </c>
      <c r="E60" s="13">
        <f t="shared" si="7"/>
        <v>89.18040729111296</v>
      </c>
      <c r="F60" s="13">
        <f t="shared" si="7"/>
        <v>79.68821109820797</v>
      </c>
      <c r="G60" s="13">
        <f t="shared" si="7"/>
        <v>246.66788680134087</v>
      </c>
      <c r="H60" s="13">
        <f t="shared" si="7"/>
        <v>92.07968974775041</v>
      </c>
      <c r="I60" s="13">
        <f t="shared" si="7"/>
        <v>113.6343016443352</v>
      </c>
      <c r="J60" s="13">
        <f t="shared" si="7"/>
        <v>100.20761566439027</v>
      </c>
      <c r="K60" s="13">
        <f t="shared" si="7"/>
        <v>97.08858739388123</v>
      </c>
      <c r="L60" s="13">
        <f t="shared" si="7"/>
        <v>92.96870127325072</v>
      </c>
      <c r="M60" s="13">
        <f t="shared" si="7"/>
        <v>96.75186260507066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104.60113410048102</v>
      </c>
      <c r="W60" s="13">
        <f t="shared" si="7"/>
        <v>89.34593735164668</v>
      </c>
      <c r="X60" s="13">
        <f t="shared" si="7"/>
        <v>0</v>
      </c>
      <c r="Y60" s="13">
        <f t="shared" si="7"/>
        <v>0</v>
      </c>
      <c r="Z60" s="14">
        <f t="shared" si="7"/>
        <v>89.18040729111296</v>
      </c>
    </row>
    <row r="61" spans="1:26" ht="13.5">
      <c r="A61" s="38" t="s">
        <v>113</v>
      </c>
      <c r="B61" s="12">
        <f t="shared" si="7"/>
        <v>97.9444601459287</v>
      </c>
      <c r="C61" s="12">
        <f t="shared" si="7"/>
        <v>0</v>
      </c>
      <c r="D61" s="3">
        <f t="shared" si="7"/>
        <v>96.99999887301693</v>
      </c>
      <c r="E61" s="13">
        <f t="shared" si="7"/>
        <v>100.01786572343636</v>
      </c>
      <c r="F61" s="13">
        <f t="shared" si="7"/>
        <v>94.78376858167911</v>
      </c>
      <c r="G61" s="13">
        <f t="shared" si="7"/>
        <v>195.7173962985027</v>
      </c>
      <c r="H61" s="13">
        <f t="shared" si="7"/>
        <v>95.52277475068529</v>
      </c>
      <c r="I61" s="13">
        <f t="shared" si="7"/>
        <v>116.4766357590045</v>
      </c>
      <c r="J61" s="13">
        <f t="shared" si="7"/>
        <v>102.28266771408843</v>
      </c>
      <c r="K61" s="13">
        <f t="shared" si="7"/>
        <v>105.1813047129736</v>
      </c>
      <c r="L61" s="13">
        <f t="shared" si="7"/>
        <v>98.16019918820817</v>
      </c>
      <c r="M61" s="13">
        <f t="shared" si="7"/>
        <v>101.89386563926455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108.89843971056375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100.01786572343636</v>
      </c>
    </row>
    <row r="62" spans="1:26" ht="13.5">
      <c r="A62" s="38" t="s">
        <v>114</v>
      </c>
      <c r="B62" s="12">
        <f t="shared" si="7"/>
        <v>95.13456282857</v>
      </c>
      <c r="C62" s="12">
        <f t="shared" si="7"/>
        <v>0</v>
      </c>
      <c r="D62" s="3">
        <f t="shared" si="7"/>
        <v>95.99999848873931</v>
      </c>
      <c r="E62" s="13">
        <f t="shared" si="7"/>
        <v>100</v>
      </c>
      <c r="F62" s="13">
        <f t="shared" si="7"/>
        <v>63.53289018749033</v>
      </c>
      <c r="G62" s="13">
        <f t="shared" si="7"/>
        <v>-621.3044906403405</v>
      </c>
      <c r="H62" s="13">
        <f t="shared" si="7"/>
        <v>81.65933605436835</v>
      </c>
      <c r="I62" s="13">
        <f t="shared" si="7"/>
        <v>140.3229312254257</v>
      </c>
      <c r="J62" s="13">
        <f t="shared" si="7"/>
        <v>97.01755279790852</v>
      </c>
      <c r="K62" s="13">
        <f t="shared" si="7"/>
        <v>89.56354386971401</v>
      </c>
      <c r="L62" s="13">
        <f t="shared" si="7"/>
        <v>85.21045099336808</v>
      </c>
      <c r="M62" s="13">
        <f t="shared" si="7"/>
        <v>90.36761710753473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110.17762834334792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115</v>
      </c>
      <c r="B63" s="12">
        <f t="shared" si="7"/>
        <v>91.4748734274774</v>
      </c>
      <c r="C63" s="12">
        <f t="shared" si="7"/>
        <v>0</v>
      </c>
      <c r="D63" s="3">
        <f t="shared" si="7"/>
        <v>95.99999380539056</v>
      </c>
      <c r="E63" s="13">
        <f t="shared" si="7"/>
        <v>99.9046907468024</v>
      </c>
      <c r="F63" s="13">
        <f t="shared" si="7"/>
        <v>58.95056912459551</v>
      </c>
      <c r="G63" s="13">
        <f t="shared" si="7"/>
        <v>111.09214198333393</v>
      </c>
      <c r="H63" s="13">
        <f t="shared" si="7"/>
        <v>93.61587684611442</v>
      </c>
      <c r="I63" s="13">
        <f t="shared" si="7"/>
        <v>86.46706552491344</v>
      </c>
      <c r="J63" s="13">
        <f t="shared" si="7"/>
        <v>102.87094243677211</v>
      </c>
      <c r="K63" s="13">
        <f t="shared" si="7"/>
        <v>96.01630476489038</v>
      </c>
      <c r="L63" s="13">
        <f t="shared" si="7"/>
        <v>94.59951834171079</v>
      </c>
      <c r="M63" s="13">
        <f t="shared" si="7"/>
        <v>97.96760269873782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92.08604693347976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99.9046907468024</v>
      </c>
    </row>
    <row r="64" spans="1:26" ht="13.5">
      <c r="A64" s="38" t="s">
        <v>116</v>
      </c>
      <c r="B64" s="12">
        <f t="shared" si="7"/>
        <v>78.88941137461867</v>
      </c>
      <c r="C64" s="12">
        <f t="shared" si="7"/>
        <v>0</v>
      </c>
      <c r="D64" s="3">
        <f t="shared" si="7"/>
        <v>95.99999422449166</v>
      </c>
      <c r="E64" s="13">
        <f t="shared" si="7"/>
        <v>0</v>
      </c>
      <c r="F64" s="13">
        <f t="shared" si="7"/>
        <v>74.83105384775297</v>
      </c>
      <c r="G64" s="13">
        <f t="shared" si="7"/>
        <v>82.67418985636395</v>
      </c>
      <c r="H64" s="13">
        <f t="shared" si="7"/>
        <v>100.6979522386143</v>
      </c>
      <c r="I64" s="13">
        <f t="shared" si="7"/>
        <v>85.90933588372131</v>
      </c>
      <c r="J64" s="13">
        <f t="shared" si="7"/>
        <v>96.26058547421358</v>
      </c>
      <c r="K64" s="13">
        <f t="shared" si="7"/>
        <v>82.92597705052171</v>
      </c>
      <c r="L64" s="13">
        <f t="shared" si="7"/>
        <v>90.89235728555295</v>
      </c>
      <c r="M64" s="13">
        <f t="shared" si="7"/>
        <v>89.99931813645317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87.96345568861005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96.00000153022422</v>
      </c>
      <c r="E66" s="16">
        <f t="shared" si="7"/>
        <v>100</v>
      </c>
      <c r="F66" s="16">
        <f t="shared" si="7"/>
        <v>100.00012997917733</v>
      </c>
      <c r="G66" s="16">
        <f t="shared" si="7"/>
        <v>100.00012203381556</v>
      </c>
      <c r="H66" s="16">
        <f t="shared" si="7"/>
        <v>100.00012072220854</v>
      </c>
      <c r="I66" s="16">
        <f t="shared" si="7"/>
        <v>100.00012411326244</v>
      </c>
      <c r="J66" s="16">
        <f t="shared" si="7"/>
        <v>100</v>
      </c>
      <c r="K66" s="16">
        <f t="shared" si="7"/>
        <v>100.00011472744774</v>
      </c>
      <c r="L66" s="16">
        <f t="shared" si="7"/>
        <v>100</v>
      </c>
      <c r="M66" s="16">
        <f t="shared" si="7"/>
        <v>100.00002260939556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100.00005847878835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119</v>
      </c>
      <c r="B67" s="23">
        <v>797510890</v>
      </c>
      <c r="C67" s="23"/>
      <c r="D67" s="24">
        <v>843331979</v>
      </c>
      <c r="E67" s="25">
        <v>843331979</v>
      </c>
      <c r="F67" s="25">
        <v>97240113</v>
      </c>
      <c r="G67" s="25">
        <v>38653658</v>
      </c>
      <c r="H67" s="25">
        <v>66441755</v>
      </c>
      <c r="I67" s="25">
        <v>202335526</v>
      </c>
      <c r="J67" s="25">
        <v>66629763</v>
      </c>
      <c r="K67" s="25">
        <v>64907310</v>
      </c>
      <c r="L67" s="25">
        <v>68196939</v>
      </c>
      <c r="M67" s="25">
        <v>199734012</v>
      </c>
      <c r="N67" s="25"/>
      <c r="O67" s="25"/>
      <c r="P67" s="25"/>
      <c r="Q67" s="25"/>
      <c r="R67" s="25"/>
      <c r="S67" s="25"/>
      <c r="T67" s="25"/>
      <c r="U67" s="25"/>
      <c r="V67" s="25">
        <v>402069538</v>
      </c>
      <c r="W67" s="25">
        <v>435001879</v>
      </c>
      <c r="X67" s="25"/>
      <c r="Y67" s="24"/>
      <c r="Z67" s="26">
        <v>843331979</v>
      </c>
    </row>
    <row r="68" spans="1:26" ht="13.5" hidden="1">
      <c r="A68" s="36" t="s">
        <v>31</v>
      </c>
      <c r="B68" s="18">
        <v>192546502</v>
      </c>
      <c r="C68" s="18"/>
      <c r="D68" s="19">
        <v>215750383</v>
      </c>
      <c r="E68" s="20">
        <v>215750383</v>
      </c>
      <c r="F68" s="20">
        <v>39850591</v>
      </c>
      <c r="G68" s="20">
        <v>15268398</v>
      </c>
      <c r="H68" s="20">
        <v>15509145</v>
      </c>
      <c r="I68" s="20">
        <v>70628134</v>
      </c>
      <c r="J68" s="20">
        <v>15657087</v>
      </c>
      <c r="K68" s="20">
        <v>15504564</v>
      </c>
      <c r="L68" s="20">
        <v>15358486</v>
      </c>
      <c r="M68" s="20">
        <v>46520137</v>
      </c>
      <c r="N68" s="20"/>
      <c r="O68" s="20"/>
      <c r="P68" s="20"/>
      <c r="Q68" s="20"/>
      <c r="R68" s="20"/>
      <c r="S68" s="20"/>
      <c r="T68" s="20"/>
      <c r="U68" s="20"/>
      <c r="V68" s="20">
        <v>117148271</v>
      </c>
      <c r="W68" s="20">
        <v>116437281</v>
      </c>
      <c r="X68" s="20"/>
      <c r="Y68" s="19"/>
      <c r="Z68" s="22">
        <v>215750383</v>
      </c>
    </row>
    <row r="69" spans="1:26" ht="13.5" hidden="1">
      <c r="A69" s="37" t="s">
        <v>32</v>
      </c>
      <c r="B69" s="18">
        <v>595859412</v>
      </c>
      <c r="C69" s="18"/>
      <c r="D69" s="19">
        <v>614511616</v>
      </c>
      <c r="E69" s="20">
        <v>614511616</v>
      </c>
      <c r="F69" s="20">
        <v>56620168</v>
      </c>
      <c r="G69" s="20">
        <v>22565815</v>
      </c>
      <c r="H69" s="20">
        <v>50104262</v>
      </c>
      <c r="I69" s="20">
        <v>129290245</v>
      </c>
      <c r="J69" s="20">
        <v>50139762</v>
      </c>
      <c r="K69" s="20">
        <v>48531115</v>
      </c>
      <c r="L69" s="20">
        <v>50120058</v>
      </c>
      <c r="M69" s="20">
        <v>148790935</v>
      </c>
      <c r="N69" s="20"/>
      <c r="O69" s="20"/>
      <c r="P69" s="20"/>
      <c r="Q69" s="20"/>
      <c r="R69" s="20"/>
      <c r="S69" s="20"/>
      <c r="T69" s="20"/>
      <c r="U69" s="20"/>
      <c r="V69" s="20">
        <v>278081180</v>
      </c>
      <c r="W69" s="20">
        <v>312029590</v>
      </c>
      <c r="X69" s="20"/>
      <c r="Y69" s="19"/>
      <c r="Z69" s="22">
        <v>614511616</v>
      </c>
    </row>
    <row r="70" spans="1:26" ht="13.5" hidden="1">
      <c r="A70" s="38" t="s">
        <v>113</v>
      </c>
      <c r="B70" s="18">
        <v>295605458</v>
      </c>
      <c r="C70" s="18"/>
      <c r="D70" s="19">
        <v>334521441</v>
      </c>
      <c r="E70" s="20">
        <v>334461687</v>
      </c>
      <c r="F70" s="20">
        <v>27901542</v>
      </c>
      <c r="G70" s="20">
        <v>14294972</v>
      </c>
      <c r="H70" s="20">
        <v>25173404</v>
      </c>
      <c r="I70" s="20">
        <v>67369918</v>
      </c>
      <c r="J70" s="20">
        <v>25235298</v>
      </c>
      <c r="K70" s="20">
        <v>23942676</v>
      </c>
      <c r="L70" s="20">
        <v>23709034</v>
      </c>
      <c r="M70" s="20">
        <v>72887008</v>
      </c>
      <c r="N70" s="20"/>
      <c r="O70" s="20"/>
      <c r="P70" s="20"/>
      <c r="Q70" s="20"/>
      <c r="R70" s="20"/>
      <c r="S70" s="20"/>
      <c r="T70" s="20"/>
      <c r="U70" s="20"/>
      <c r="V70" s="20">
        <v>140256926</v>
      </c>
      <c r="W70" s="20">
        <v>178666640</v>
      </c>
      <c r="X70" s="20"/>
      <c r="Y70" s="19"/>
      <c r="Z70" s="22">
        <v>334461687</v>
      </c>
    </row>
    <row r="71" spans="1:26" ht="13.5" hidden="1">
      <c r="A71" s="38" t="s">
        <v>114</v>
      </c>
      <c r="B71" s="18">
        <v>178670070</v>
      </c>
      <c r="C71" s="18"/>
      <c r="D71" s="19">
        <v>150867418</v>
      </c>
      <c r="E71" s="20">
        <v>150867418</v>
      </c>
      <c r="F71" s="20">
        <v>16663739</v>
      </c>
      <c r="G71" s="20">
        <v>-2755175</v>
      </c>
      <c r="H71" s="20">
        <v>13957679</v>
      </c>
      <c r="I71" s="20">
        <v>27866243</v>
      </c>
      <c r="J71" s="20">
        <v>13503944</v>
      </c>
      <c r="K71" s="20">
        <v>13609936</v>
      </c>
      <c r="L71" s="20">
        <v>15290757</v>
      </c>
      <c r="M71" s="20">
        <v>42404637</v>
      </c>
      <c r="N71" s="20"/>
      <c r="O71" s="20"/>
      <c r="P71" s="20"/>
      <c r="Q71" s="20"/>
      <c r="R71" s="20"/>
      <c r="S71" s="20"/>
      <c r="T71" s="20"/>
      <c r="U71" s="20"/>
      <c r="V71" s="20">
        <v>70270880</v>
      </c>
      <c r="W71" s="20">
        <v>68801588</v>
      </c>
      <c r="X71" s="20"/>
      <c r="Y71" s="19"/>
      <c r="Z71" s="22">
        <v>150867418</v>
      </c>
    </row>
    <row r="72" spans="1:26" ht="13.5" hidden="1">
      <c r="A72" s="38" t="s">
        <v>115</v>
      </c>
      <c r="B72" s="18">
        <v>56512463</v>
      </c>
      <c r="C72" s="18"/>
      <c r="D72" s="19">
        <v>62635103</v>
      </c>
      <c r="E72" s="20">
        <v>62694857</v>
      </c>
      <c r="F72" s="20">
        <v>5883246</v>
      </c>
      <c r="G72" s="20">
        <v>5106543</v>
      </c>
      <c r="H72" s="20">
        <v>5055009</v>
      </c>
      <c r="I72" s="20">
        <v>16044798</v>
      </c>
      <c r="J72" s="20">
        <v>5402442</v>
      </c>
      <c r="K72" s="20">
        <v>4899672</v>
      </c>
      <c r="L72" s="20">
        <v>5026385</v>
      </c>
      <c r="M72" s="20">
        <v>15328499</v>
      </c>
      <c r="N72" s="20"/>
      <c r="O72" s="20"/>
      <c r="P72" s="20"/>
      <c r="Q72" s="20"/>
      <c r="R72" s="20"/>
      <c r="S72" s="20"/>
      <c r="T72" s="20"/>
      <c r="U72" s="20"/>
      <c r="V72" s="20">
        <v>31373297</v>
      </c>
      <c r="W72" s="20">
        <v>31317534</v>
      </c>
      <c r="X72" s="20"/>
      <c r="Y72" s="19"/>
      <c r="Z72" s="22">
        <v>62694857</v>
      </c>
    </row>
    <row r="73" spans="1:26" ht="13.5" hidden="1">
      <c r="A73" s="38" t="s">
        <v>116</v>
      </c>
      <c r="B73" s="18">
        <v>65071421</v>
      </c>
      <c r="C73" s="18"/>
      <c r="D73" s="19">
        <v>66487654</v>
      </c>
      <c r="E73" s="20">
        <v>66487654</v>
      </c>
      <c r="F73" s="20">
        <v>6171641</v>
      </c>
      <c r="G73" s="20">
        <v>5919475</v>
      </c>
      <c r="H73" s="20">
        <v>5918170</v>
      </c>
      <c r="I73" s="20">
        <v>18009286</v>
      </c>
      <c r="J73" s="20">
        <v>5998078</v>
      </c>
      <c r="K73" s="20">
        <v>6078831</v>
      </c>
      <c r="L73" s="20">
        <v>6093882</v>
      </c>
      <c r="M73" s="20">
        <v>18170791</v>
      </c>
      <c r="N73" s="20"/>
      <c r="O73" s="20"/>
      <c r="P73" s="20"/>
      <c r="Q73" s="20"/>
      <c r="R73" s="20"/>
      <c r="S73" s="20"/>
      <c r="T73" s="20"/>
      <c r="U73" s="20"/>
      <c r="V73" s="20">
        <v>36180077</v>
      </c>
      <c r="W73" s="20">
        <v>33243828</v>
      </c>
      <c r="X73" s="20"/>
      <c r="Y73" s="19"/>
      <c r="Z73" s="22">
        <v>66487654</v>
      </c>
    </row>
    <row r="74" spans="1:26" ht="13.5" hidden="1">
      <c r="A74" s="38" t="s">
        <v>117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118</v>
      </c>
      <c r="B75" s="27">
        <v>9104976</v>
      </c>
      <c r="C75" s="27"/>
      <c r="D75" s="28">
        <v>13069980</v>
      </c>
      <c r="E75" s="29">
        <v>13069980</v>
      </c>
      <c r="F75" s="29">
        <v>769354</v>
      </c>
      <c r="G75" s="29">
        <v>819445</v>
      </c>
      <c r="H75" s="29">
        <v>828348</v>
      </c>
      <c r="I75" s="29">
        <v>2417147</v>
      </c>
      <c r="J75" s="29">
        <v>832914</v>
      </c>
      <c r="K75" s="29">
        <v>871631</v>
      </c>
      <c r="L75" s="29">
        <v>2718395</v>
      </c>
      <c r="M75" s="29">
        <v>4422940</v>
      </c>
      <c r="N75" s="29"/>
      <c r="O75" s="29"/>
      <c r="P75" s="29"/>
      <c r="Q75" s="29"/>
      <c r="R75" s="29"/>
      <c r="S75" s="29"/>
      <c r="T75" s="29"/>
      <c r="U75" s="29"/>
      <c r="V75" s="29">
        <v>6840087</v>
      </c>
      <c r="W75" s="29">
        <v>6535008</v>
      </c>
      <c r="X75" s="29"/>
      <c r="Y75" s="28"/>
      <c r="Z75" s="30">
        <v>13069980</v>
      </c>
    </row>
    <row r="76" spans="1:26" ht="13.5" hidden="1">
      <c r="A76" s="41" t="s">
        <v>120</v>
      </c>
      <c r="B76" s="31">
        <v>758475212</v>
      </c>
      <c r="C76" s="31"/>
      <c r="D76" s="32">
        <v>812943901</v>
      </c>
      <c r="E76" s="33">
        <v>776844325</v>
      </c>
      <c r="F76" s="33">
        <v>55560861</v>
      </c>
      <c r="G76" s="33">
        <v>79947462</v>
      </c>
      <c r="H76" s="33">
        <v>78501411</v>
      </c>
      <c r="I76" s="33">
        <v>214009734</v>
      </c>
      <c r="J76" s="33">
        <v>68891352</v>
      </c>
      <c r="K76" s="33">
        <v>64116490</v>
      </c>
      <c r="L76" s="33">
        <v>63935194</v>
      </c>
      <c r="M76" s="33">
        <v>196943036</v>
      </c>
      <c r="N76" s="33"/>
      <c r="O76" s="33"/>
      <c r="P76" s="33"/>
      <c r="Q76" s="33"/>
      <c r="R76" s="33"/>
      <c r="S76" s="33"/>
      <c r="T76" s="33"/>
      <c r="U76" s="33"/>
      <c r="V76" s="33">
        <v>410952770</v>
      </c>
      <c r="W76" s="33">
        <v>401758051</v>
      </c>
      <c r="X76" s="33"/>
      <c r="Y76" s="32"/>
      <c r="Z76" s="34">
        <v>776844325</v>
      </c>
    </row>
    <row r="77" spans="1:26" ht="13.5" hidden="1">
      <c r="A77" s="36" t="s">
        <v>31</v>
      </c>
      <c r="B77" s="18">
        <v>195939887</v>
      </c>
      <c r="C77" s="18"/>
      <c r="D77" s="19">
        <v>207120368</v>
      </c>
      <c r="E77" s="20">
        <v>215750383</v>
      </c>
      <c r="F77" s="20">
        <v>9671907</v>
      </c>
      <c r="G77" s="20">
        <v>23465397</v>
      </c>
      <c r="H77" s="20">
        <v>31537213</v>
      </c>
      <c r="I77" s="20">
        <v>64674517</v>
      </c>
      <c r="J77" s="20">
        <v>17814578</v>
      </c>
      <c r="K77" s="20">
        <v>16126684</v>
      </c>
      <c r="L77" s="20">
        <v>14620832</v>
      </c>
      <c r="M77" s="20">
        <v>48562094</v>
      </c>
      <c r="N77" s="20"/>
      <c r="O77" s="20"/>
      <c r="P77" s="20"/>
      <c r="Q77" s="20"/>
      <c r="R77" s="20"/>
      <c r="S77" s="20"/>
      <c r="T77" s="20"/>
      <c r="U77" s="20"/>
      <c r="V77" s="20">
        <v>113236611</v>
      </c>
      <c r="W77" s="20">
        <v>116437281</v>
      </c>
      <c r="X77" s="20"/>
      <c r="Y77" s="19"/>
      <c r="Z77" s="22">
        <v>215750383</v>
      </c>
    </row>
    <row r="78" spans="1:26" ht="13.5" hidden="1">
      <c r="A78" s="37" t="s">
        <v>32</v>
      </c>
      <c r="B78" s="18">
        <v>562535325</v>
      </c>
      <c r="C78" s="18"/>
      <c r="D78" s="19">
        <v>593276352</v>
      </c>
      <c r="E78" s="20">
        <v>548023962</v>
      </c>
      <c r="F78" s="20">
        <v>45119599</v>
      </c>
      <c r="G78" s="20">
        <v>55662619</v>
      </c>
      <c r="H78" s="20">
        <v>46135849</v>
      </c>
      <c r="I78" s="20">
        <v>146918067</v>
      </c>
      <c r="J78" s="20">
        <v>50243860</v>
      </c>
      <c r="K78" s="20">
        <v>47118174</v>
      </c>
      <c r="L78" s="20">
        <v>46595967</v>
      </c>
      <c r="M78" s="20">
        <v>143958001</v>
      </c>
      <c r="N78" s="20"/>
      <c r="O78" s="20"/>
      <c r="P78" s="20"/>
      <c r="Q78" s="20"/>
      <c r="R78" s="20"/>
      <c r="S78" s="20"/>
      <c r="T78" s="20"/>
      <c r="U78" s="20"/>
      <c r="V78" s="20">
        <v>290876068</v>
      </c>
      <c r="W78" s="20">
        <v>278785762</v>
      </c>
      <c r="X78" s="20"/>
      <c r="Y78" s="19"/>
      <c r="Z78" s="22">
        <v>548023962</v>
      </c>
    </row>
    <row r="79" spans="1:26" ht="13.5" hidden="1">
      <c r="A79" s="38" t="s">
        <v>113</v>
      </c>
      <c r="B79" s="18">
        <v>289529170</v>
      </c>
      <c r="C79" s="18"/>
      <c r="D79" s="19">
        <v>324485794</v>
      </c>
      <c r="E79" s="20">
        <v>334521441</v>
      </c>
      <c r="F79" s="20">
        <v>26446133</v>
      </c>
      <c r="G79" s="20">
        <v>27977747</v>
      </c>
      <c r="H79" s="20">
        <v>24046334</v>
      </c>
      <c r="I79" s="20">
        <v>78470214</v>
      </c>
      <c r="J79" s="20">
        <v>25811336</v>
      </c>
      <c r="K79" s="20">
        <v>25183219</v>
      </c>
      <c r="L79" s="20">
        <v>23272835</v>
      </c>
      <c r="M79" s="20">
        <v>74267390</v>
      </c>
      <c r="N79" s="20"/>
      <c r="O79" s="20"/>
      <c r="P79" s="20"/>
      <c r="Q79" s="20"/>
      <c r="R79" s="20"/>
      <c r="S79" s="20"/>
      <c r="T79" s="20"/>
      <c r="U79" s="20"/>
      <c r="V79" s="20">
        <v>152737604</v>
      </c>
      <c r="W79" s="20">
        <v>178666640</v>
      </c>
      <c r="X79" s="20"/>
      <c r="Y79" s="19"/>
      <c r="Z79" s="22">
        <v>334521441</v>
      </c>
    </row>
    <row r="80" spans="1:26" ht="13.5" hidden="1">
      <c r="A80" s="38" t="s">
        <v>114</v>
      </c>
      <c r="B80" s="18">
        <v>169976990</v>
      </c>
      <c r="C80" s="18"/>
      <c r="D80" s="19">
        <v>144832719</v>
      </c>
      <c r="E80" s="20">
        <v>150867418</v>
      </c>
      <c r="F80" s="20">
        <v>10586955</v>
      </c>
      <c r="G80" s="20">
        <v>17118026</v>
      </c>
      <c r="H80" s="20">
        <v>11397748</v>
      </c>
      <c r="I80" s="20">
        <v>39102729</v>
      </c>
      <c r="J80" s="20">
        <v>13101196</v>
      </c>
      <c r="K80" s="20">
        <v>12189541</v>
      </c>
      <c r="L80" s="20">
        <v>13029323</v>
      </c>
      <c r="M80" s="20">
        <v>38320060</v>
      </c>
      <c r="N80" s="20"/>
      <c r="O80" s="20"/>
      <c r="P80" s="20"/>
      <c r="Q80" s="20"/>
      <c r="R80" s="20"/>
      <c r="S80" s="20"/>
      <c r="T80" s="20"/>
      <c r="U80" s="20"/>
      <c r="V80" s="20">
        <v>77422789</v>
      </c>
      <c r="W80" s="20">
        <v>68801588</v>
      </c>
      <c r="X80" s="20"/>
      <c r="Y80" s="19"/>
      <c r="Z80" s="22">
        <v>150867418</v>
      </c>
    </row>
    <row r="81" spans="1:26" ht="13.5" hidden="1">
      <c r="A81" s="38" t="s">
        <v>115</v>
      </c>
      <c r="B81" s="18">
        <v>51694704</v>
      </c>
      <c r="C81" s="18"/>
      <c r="D81" s="19">
        <v>60129695</v>
      </c>
      <c r="E81" s="20">
        <v>62635103</v>
      </c>
      <c r="F81" s="20">
        <v>3468207</v>
      </c>
      <c r="G81" s="20">
        <v>5672968</v>
      </c>
      <c r="H81" s="20">
        <v>4732291</v>
      </c>
      <c r="I81" s="20">
        <v>13873466</v>
      </c>
      <c r="J81" s="20">
        <v>5557543</v>
      </c>
      <c r="K81" s="20">
        <v>4704484</v>
      </c>
      <c r="L81" s="20">
        <v>4754936</v>
      </c>
      <c r="M81" s="20">
        <v>15016963</v>
      </c>
      <c r="N81" s="20"/>
      <c r="O81" s="20"/>
      <c r="P81" s="20"/>
      <c r="Q81" s="20"/>
      <c r="R81" s="20"/>
      <c r="S81" s="20"/>
      <c r="T81" s="20"/>
      <c r="U81" s="20"/>
      <c r="V81" s="20">
        <v>28890429</v>
      </c>
      <c r="W81" s="20">
        <v>31317534</v>
      </c>
      <c r="X81" s="20"/>
      <c r="Y81" s="19"/>
      <c r="Z81" s="22">
        <v>62635103</v>
      </c>
    </row>
    <row r="82" spans="1:26" ht="13.5" hidden="1">
      <c r="A82" s="38" t="s">
        <v>116</v>
      </c>
      <c r="B82" s="18">
        <v>51334461</v>
      </c>
      <c r="C82" s="18"/>
      <c r="D82" s="19">
        <v>63828144</v>
      </c>
      <c r="E82" s="20"/>
      <c r="F82" s="20">
        <v>4618304</v>
      </c>
      <c r="G82" s="20">
        <v>4893878</v>
      </c>
      <c r="H82" s="20">
        <v>5959476</v>
      </c>
      <c r="I82" s="20">
        <v>15471658</v>
      </c>
      <c r="J82" s="20">
        <v>5773785</v>
      </c>
      <c r="K82" s="20">
        <v>5040930</v>
      </c>
      <c r="L82" s="20">
        <v>5538873</v>
      </c>
      <c r="M82" s="20">
        <v>16353588</v>
      </c>
      <c r="N82" s="20"/>
      <c r="O82" s="20"/>
      <c r="P82" s="20"/>
      <c r="Q82" s="20"/>
      <c r="R82" s="20"/>
      <c r="S82" s="20"/>
      <c r="T82" s="20"/>
      <c r="U82" s="20"/>
      <c r="V82" s="20">
        <v>31825246</v>
      </c>
      <c r="W82" s="20"/>
      <c r="X82" s="20"/>
      <c r="Y82" s="19"/>
      <c r="Z82" s="22"/>
    </row>
    <row r="83" spans="1:26" ht="13.5" hidden="1">
      <c r="A83" s="38" t="s">
        <v>117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118</v>
      </c>
      <c r="B84" s="27"/>
      <c r="C84" s="27"/>
      <c r="D84" s="28">
        <v>12547181</v>
      </c>
      <c r="E84" s="29">
        <v>13069980</v>
      </c>
      <c r="F84" s="29">
        <v>769355</v>
      </c>
      <c r="G84" s="29">
        <v>819446</v>
      </c>
      <c r="H84" s="29">
        <v>828349</v>
      </c>
      <c r="I84" s="29">
        <v>2417150</v>
      </c>
      <c r="J84" s="29">
        <v>832914</v>
      </c>
      <c r="K84" s="29">
        <v>871632</v>
      </c>
      <c r="L84" s="29">
        <v>2718395</v>
      </c>
      <c r="M84" s="29">
        <v>4422941</v>
      </c>
      <c r="N84" s="29"/>
      <c r="O84" s="29"/>
      <c r="P84" s="29"/>
      <c r="Q84" s="29"/>
      <c r="R84" s="29"/>
      <c r="S84" s="29"/>
      <c r="T84" s="29"/>
      <c r="U84" s="29"/>
      <c r="V84" s="29">
        <v>6840091</v>
      </c>
      <c r="W84" s="29">
        <v>6535008</v>
      </c>
      <c r="X84" s="29"/>
      <c r="Y84" s="28"/>
      <c r="Z84" s="30">
        <v>13069980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102723525</v>
      </c>
      <c r="C5" s="18">
        <v>0</v>
      </c>
      <c r="D5" s="58">
        <v>103644910</v>
      </c>
      <c r="E5" s="59">
        <v>103644911</v>
      </c>
      <c r="F5" s="59">
        <v>9477396</v>
      </c>
      <c r="G5" s="59">
        <v>17675808</v>
      </c>
      <c r="H5" s="59">
        <v>9040845</v>
      </c>
      <c r="I5" s="59">
        <v>36194049</v>
      </c>
      <c r="J5" s="59">
        <v>8781449</v>
      </c>
      <c r="K5" s="59">
        <v>8757345</v>
      </c>
      <c r="L5" s="59">
        <v>8664029</v>
      </c>
      <c r="M5" s="59">
        <v>26202823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62396872</v>
      </c>
      <c r="W5" s="59">
        <v>58001670</v>
      </c>
      <c r="X5" s="59">
        <v>4395202</v>
      </c>
      <c r="Y5" s="60">
        <v>7.58</v>
      </c>
      <c r="Z5" s="61">
        <v>103644911</v>
      </c>
    </row>
    <row r="6" spans="1:26" ht="13.5">
      <c r="A6" s="57" t="s">
        <v>32</v>
      </c>
      <c r="B6" s="18">
        <v>358502063</v>
      </c>
      <c r="C6" s="18">
        <v>0</v>
      </c>
      <c r="D6" s="58">
        <v>384068971</v>
      </c>
      <c r="E6" s="59">
        <v>384068971</v>
      </c>
      <c r="F6" s="59">
        <v>32963466</v>
      </c>
      <c r="G6" s="59">
        <v>33311478</v>
      </c>
      <c r="H6" s="59">
        <v>33317569</v>
      </c>
      <c r="I6" s="59">
        <v>99592513</v>
      </c>
      <c r="J6" s="59">
        <v>33174284</v>
      </c>
      <c r="K6" s="59">
        <v>33223718</v>
      </c>
      <c r="L6" s="59">
        <v>32739737</v>
      </c>
      <c r="M6" s="59">
        <v>99137739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198730252</v>
      </c>
      <c r="W6" s="59">
        <v>191900659</v>
      </c>
      <c r="X6" s="59">
        <v>6829593</v>
      </c>
      <c r="Y6" s="60">
        <v>3.56</v>
      </c>
      <c r="Z6" s="61">
        <v>384068971</v>
      </c>
    </row>
    <row r="7" spans="1:26" ht="13.5">
      <c r="A7" s="57" t="s">
        <v>33</v>
      </c>
      <c r="B7" s="18">
        <v>31923651</v>
      </c>
      <c r="C7" s="18">
        <v>0</v>
      </c>
      <c r="D7" s="58">
        <v>30262862</v>
      </c>
      <c r="E7" s="59">
        <v>30262862</v>
      </c>
      <c r="F7" s="59">
        <v>643184</v>
      </c>
      <c r="G7" s="59">
        <v>660223</v>
      </c>
      <c r="H7" s="59">
        <v>574376</v>
      </c>
      <c r="I7" s="59">
        <v>1877783</v>
      </c>
      <c r="J7" s="59">
        <v>1275539</v>
      </c>
      <c r="K7" s="59">
        <v>683975</v>
      </c>
      <c r="L7" s="59">
        <v>594972</v>
      </c>
      <c r="M7" s="59">
        <v>2554486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4432269</v>
      </c>
      <c r="W7" s="59">
        <v>3250002</v>
      </c>
      <c r="X7" s="59">
        <v>1182267</v>
      </c>
      <c r="Y7" s="60">
        <v>36.38</v>
      </c>
      <c r="Z7" s="61">
        <v>30262862</v>
      </c>
    </row>
    <row r="8" spans="1:26" ht="13.5">
      <c r="A8" s="57" t="s">
        <v>34</v>
      </c>
      <c r="B8" s="18">
        <v>99556584</v>
      </c>
      <c r="C8" s="18">
        <v>0</v>
      </c>
      <c r="D8" s="58">
        <v>132185177</v>
      </c>
      <c r="E8" s="59">
        <v>133718465</v>
      </c>
      <c r="F8" s="59">
        <v>34187000</v>
      </c>
      <c r="G8" s="59">
        <v>0</v>
      </c>
      <c r="H8" s="59">
        <v>0</v>
      </c>
      <c r="I8" s="59">
        <v>34187000</v>
      </c>
      <c r="J8" s="59">
        <v>147177</v>
      </c>
      <c r="K8" s="59">
        <v>26927</v>
      </c>
      <c r="L8" s="59">
        <v>27349000</v>
      </c>
      <c r="M8" s="59">
        <v>27523104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61710104</v>
      </c>
      <c r="W8" s="59">
        <v>61536000</v>
      </c>
      <c r="X8" s="59">
        <v>174104</v>
      </c>
      <c r="Y8" s="60">
        <v>0.28</v>
      </c>
      <c r="Z8" s="61">
        <v>133718465</v>
      </c>
    </row>
    <row r="9" spans="1:26" ht="13.5">
      <c r="A9" s="57" t="s">
        <v>35</v>
      </c>
      <c r="B9" s="18">
        <v>77275423</v>
      </c>
      <c r="C9" s="18">
        <v>0</v>
      </c>
      <c r="D9" s="58">
        <v>47493161</v>
      </c>
      <c r="E9" s="59">
        <v>47493161</v>
      </c>
      <c r="F9" s="59">
        <v>1781676</v>
      </c>
      <c r="G9" s="59">
        <v>2055788</v>
      </c>
      <c r="H9" s="59">
        <v>2219508</v>
      </c>
      <c r="I9" s="59">
        <v>6056972</v>
      </c>
      <c r="J9" s="59">
        <v>4132885</v>
      </c>
      <c r="K9" s="59">
        <v>2662679</v>
      </c>
      <c r="L9" s="59">
        <v>3610390</v>
      </c>
      <c r="M9" s="59">
        <v>10405954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16462926</v>
      </c>
      <c r="W9" s="59">
        <v>23846582</v>
      </c>
      <c r="X9" s="59">
        <v>-7383656</v>
      </c>
      <c r="Y9" s="60">
        <v>-30.96</v>
      </c>
      <c r="Z9" s="61">
        <v>47493161</v>
      </c>
    </row>
    <row r="10" spans="1:26" ht="25.5">
      <c r="A10" s="62" t="s">
        <v>105</v>
      </c>
      <c r="B10" s="63">
        <f>SUM(B5:B9)</f>
        <v>669981246</v>
      </c>
      <c r="C10" s="63">
        <f>SUM(C5:C9)</f>
        <v>0</v>
      </c>
      <c r="D10" s="64">
        <f aca="true" t="shared" si="0" ref="D10:Z10">SUM(D5:D9)</f>
        <v>697655081</v>
      </c>
      <c r="E10" s="65">
        <f t="shared" si="0"/>
        <v>699188370</v>
      </c>
      <c r="F10" s="65">
        <f t="shared" si="0"/>
        <v>79052722</v>
      </c>
      <c r="G10" s="65">
        <f t="shared" si="0"/>
        <v>53703297</v>
      </c>
      <c r="H10" s="65">
        <f t="shared" si="0"/>
        <v>45152298</v>
      </c>
      <c r="I10" s="65">
        <f t="shared" si="0"/>
        <v>177908317</v>
      </c>
      <c r="J10" s="65">
        <f t="shared" si="0"/>
        <v>47511334</v>
      </c>
      <c r="K10" s="65">
        <f t="shared" si="0"/>
        <v>45354644</v>
      </c>
      <c r="L10" s="65">
        <f t="shared" si="0"/>
        <v>72958128</v>
      </c>
      <c r="M10" s="65">
        <f t="shared" si="0"/>
        <v>165824106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343732423</v>
      </c>
      <c r="W10" s="65">
        <f t="shared" si="0"/>
        <v>338534913</v>
      </c>
      <c r="X10" s="65">
        <f t="shared" si="0"/>
        <v>5197510</v>
      </c>
      <c r="Y10" s="66">
        <f>+IF(W10&lt;&gt;0,(X10/W10)*100,0)</f>
        <v>1.535295120358827</v>
      </c>
      <c r="Z10" s="67">
        <f t="shared" si="0"/>
        <v>699188370</v>
      </c>
    </row>
    <row r="11" spans="1:26" ht="13.5">
      <c r="A11" s="57" t="s">
        <v>36</v>
      </c>
      <c r="B11" s="18">
        <v>181157112</v>
      </c>
      <c r="C11" s="18">
        <v>0</v>
      </c>
      <c r="D11" s="58">
        <v>202968396</v>
      </c>
      <c r="E11" s="59">
        <v>202968396</v>
      </c>
      <c r="F11" s="59">
        <v>12407982</v>
      </c>
      <c r="G11" s="59">
        <v>15757194</v>
      </c>
      <c r="H11" s="59">
        <v>14963232</v>
      </c>
      <c r="I11" s="59">
        <v>43128408</v>
      </c>
      <c r="J11" s="59">
        <v>14229489</v>
      </c>
      <c r="K11" s="59">
        <v>22911630</v>
      </c>
      <c r="L11" s="59">
        <v>15194404</v>
      </c>
      <c r="M11" s="59">
        <v>52335523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95463931</v>
      </c>
      <c r="W11" s="59">
        <v>100045626</v>
      </c>
      <c r="X11" s="59">
        <v>-4581695</v>
      </c>
      <c r="Y11" s="60">
        <v>-4.58</v>
      </c>
      <c r="Z11" s="61">
        <v>202968396</v>
      </c>
    </row>
    <row r="12" spans="1:26" ht="13.5">
      <c r="A12" s="57" t="s">
        <v>37</v>
      </c>
      <c r="B12" s="18">
        <v>9913122</v>
      </c>
      <c r="C12" s="18">
        <v>0</v>
      </c>
      <c r="D12" s="58">
        <v>10577970</v>
      </c>
      <c r="E12" s="59">
        <v>10577970</v>
      </c>
      <c r="F12" s="59">
        <v>825640</v>
      </c>
      <c r="G12" s="59">
        <v>825640</v>
      </c>
      <c r="H12" s="59">
        <v>825640</v>
      </c>
      <c r="I12" s="59">
        <v>2476920</v>
      </c>
      <c r="J12" s="59">
        <v>825640</v>
      </c>
      <c r="K12" s="59">
        <v>825640</v>
      </c>
      <c r="L12" s="59">
        <v>825640</v>
      </c>
      <c r="M12" s="59">
        <v>2476920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4953840</v>
      </c>
      <c r="W12" s="59">
        <v>5193786</v>
      </c>
      <c r="X12" s="59">
        <v>-239946</v>
      </c>
      <c r="Y12" s="60">
        <v>-4.62</v>
      </c>
      <c r="Z12" s="61">
        <v>10577970</v>
      </c>
    </row>
    <row r="13" spans="1:26" ht="13.5">
      <c r="A13" s="57" t="s">
        <v>106</v>
      </c>
      <c r="B13" s="18">
        <v>80097690</v>
      </c>
      <c r="C13" s="18">
        <v>0</v>
      </c>
      <c r="D13" s="58">
        <v>85062941</v>
      </c>
      <c r="E13" s="59">
        <v>85062941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/>
      <c r="X13" s="59">
        <v>0</v>
      </c>
      <c r="Y13" s="60">
        <v>0</v>
      </c>
      <c r="Z13" s="61">
        <v>85062941</v>
      </c>
    </row>
    <row r="14" spans="1:26" ht="13.5">
      <c r="A14" s="57" t="s">
        <v>38</v>
      </c>
      <c r="B14" s="18">
        <v>15512425</v>
      </c>
      <c r="C14" s="18">
        <v>0</v>
      </c>
      <c r="D14" s="58">
        <v>15134957</v>
      </c>
      <c r="E14" s="59">
        <v>15134957</v>
      </c>
      <c r="F14" s="59">
        <v>7472</v>
      </c>
      <c r="G14" s="59">
        <v>3475</v>
      </c>
      <c r="H14" s="59">
        <v>3475</v>
      </c>
      <c r="I14" s="59">
        <v>14422</v>
      </c>
      <c r="J14" s="59">
        <v>91179</v>
      </c>
      <c r="K14" s="59">
        <v>33211</v>
      </c>
      <c r="L14" s="59">
        <v>6557112</v>
      </c>
      <c r="M14" s="59">
        <v>6681502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6695924</v>
      </c>
      <c r="W14" s="59">
        <v>7567477</v>
      </c>
      <c r="X14" s="59">
        <v>-871553</v>
      </c>
      <c r="Y14" s="60">
        <v>-11.52</v>
      </c>
      <c r="Z14" s="61">
        <v>15134957</v>
      </c>
    </row>
    <row r="15" spans="1:26" ht="13.5">
      <c r="A15" s="57" t="s">
        <v>39</v>
      </c>
      <c r="B15" s="18">
        <v>196149753</v>
      </c>
      <c r="C15" s="18">
        <v>0</v>
      </c>
      <c r="D15" s="58">
        <v>223645000</v>
      </c>
      <c r="E15" s="59">
        <v>224070089</v>
      </c>
      <c r="F15" s="59">
        <v>1025095</v>
      </c>
      <c r="G15" s="59">
        <v>25439359</v>
      </c>
      <c r="H15" s="59">
        <v>26323358</v>
      </c>
      <c r="I15" s="59">
        <v>52787812</v>
      </c>
      <c r="J15" s="59">
        <v>9442129</v>
      </c>
      <c r="K15" s="59">
        <v>29262148</v>
      </c>
      <c r="L15" s="59">
        <v>16742205</v>
      </c>
      <c r="M15" s="59">
        <v>55446482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108234294</v>
      </c>
      <c r="W15" s="59">
        <v>104027329</v>
      </c>
      <c r="X15" s="59">
        <v>4206965</v>
      </c>
      <c r="Y15" s="60">
        <v>4.04</v>
      </c>
      <c r="Z15" s="61">
        <v>224070089</v>
      </c>
    </row>
    <row r="16" spans="1:26" ht="13.5">
      <c r="A16" s="68" t="s">
        <v>40</v>
      </c>
      <c r="B16" s="18">
        <v>2471270</v>
      </c>
      <c r="C16" s="18">
        <v>0</v>
      </c>
      <c r="D16" s="58">
        <v>2882751</v>
      </c>
      <c r="E16" s="59">
        <v>2882751</v>
      </c>
      <c r="F16" s="59">
        <v>265693</v>
      </c>
      <c r="G16" s="59">
        <v>305523</v>
      </c>
      <c r="H16" s="59">
        <v>216011</v>
      </c>
      <c r="I16" s="59">
        <v>787227</v>
      </c>
      <c r="J16" s="59">
        <v>220744</v>
      </c>
      <c r="K16" s="59">
        <v>260586</v>
      </c>
      <c r="L16" s="59">
        <v>203170</v>
      </c>
      <c r="M16" s="59">
        <v>684500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1471727</v>
      </c>
      <c r="W16" s="59">
        <v>1416372</v>
      </c>
      <c r="X16" s="59">
        <v>55355</v>
      </c>
      <c r="Y16" s="60">
        <v>3.91</v>
      </c>
      <c r="Z16" s="61">
        <v>2882751</v>
      </c>
    </row>
    <row r="17" spans="1:26" ht="13.5">
      <c r="A17" s="57" t="s">
        <v>41</v>
      </c>
      <c r="B17" s="18">
        <v>116364860</v>
      </c>
      <c r="C17" s="18">
        <v>0</v>
      </c>
      <c r="D17" s="58">
        <v>146431459</v>
      </c>
      <c r="E17" s="59">
        <v>147539656</v>
      </c>
      <c r="F17" s="59">
        <v>1979499</v>
      </c>
      <c r="G17" s="59">
        <v>5105315</v>
      </c>
      <c r="H17" s="59">
        <v>5827605</v>
      </c>
      <c r="I17" s="59">
        <v>12912419</v>
      </c>
      <c r="J17" s="59">
        <v>6504113</v>
      </c>
      <c r="K17" s="59">
        <v>7199883</v>
      </c>
      <c r="L17" s="59">
        <v>5898763</v>
      </c>
      <c r="M17" s="59">
        <v>19602759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32515178</v>
      </c>
      <c r="W17" s="59">
        <v>62569230</v>
      </c>
      <c r="X17" s="59">
        <v>-30054052</v>
      </c>
      <c r="Y17" s="60">
        <v>-48.03</v>
      </c>
      <c r="Z17" s="61">
        <v>147539656</v>
      </c>
    </row>
    <row r="18" spans="1:26" ht="13.5">
      <c r="A18" s="69" t="s">
        <v>42</v>
      </c>
      <c r="B18" s="70">
        <f>SUM(B11:B17)</f>
        <v>601666232</v>
      </c>
      <c r="C18" s="70">
        <f>SUM(C11:C17)</f>
        <v>0</v>
      </c>
      <c r="D18" s="71">
        <f aca="true" t="shared" si="1" ref="D18:Z18">SUM(D11:D17)</f>
        <v>686703474</v>
      </c>
      <c r="E18" s="72">
        <f t="shared" si="1"/>
        <v>688236760</v>
      </c>
      <c r="F18" s="72">
        <f t="shared" si="1"/>
        <v>16511381</v>
      </c>
      <c r="G18" s="72">
        <f t="shared" si="1"/>
        <v>47436506</v>
      </c>
      <c r="H18" s="72">
        <f t="shared" si="1"/>
        <v>48159321</v>
      </c>
      <c r="I18" s="72">
        <f t="shared" si="1"/>
        <v>112107208</v>
      </c>
      <c r="J18" s="72">
        <f t="shared" si="1"/>
        <v>31313294</v>
      </c>
      <c r="K18" s="72">
        <f t="shared" si="1"/>
        <v>60493098</v>
      </c>
      <c r="L18" s="72">
        <f t="shared" si="1"/>
        <v>45421294</v>
      </c>
      <c r="M18" s="72">
        <f t="shared" si="1"/>
        <v>137227686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249334894</v>
      </c>
      <c r="W18" s="72">
        <f t="shared" si="1"/>
        <v>280819820</v>
      </c>
      <c r="X18" s="72">
        <f t="shared" si="1"/>
        <v>-31484926</v>
      </c>
      <c r="Y18" s="66">
        <f>+IF(W18&lt;&gt;0,(X18/W18)*100,0)</f>
        <v>-11.211789110896802</v>
      </c>
      <c r="Z18" s="73">
        <f t="shared" si="1"/>
        <v>688236760</v>
      </c>
    </row>
    <row r="19" spans="1:26" ht="13.5">
      <c r="A19" s="69" t="s">
        <v>43</v>
      </c>
      <c r="B19" s="74">
        <f>+B10-B18</f>
        <v>68315014</v>
      </c>
      <c r="C19" s="74">
        <f>+C10-C18</f>
        <v>0</v>
      </c>
      <c r="D19" s="75">
        <f aca="true" t="shared" si="2" ref="D19:Z19">+D10-D18</f>
        <v>10951607</v>
      </c>
      <c r="E19" s="76">
        <f t="shared" si="2"/>
        <v>10951610</v>
      </c>
      <c r="F19" s="76">
        <f t="shared" si="2"/>
        <v>62541341</v>
      </c>
      <c r="G19" s="76">
        <f t="shared" si="2"/>
        <v>6266791</v>
      </c>
      <c r="H19" s="76">
        <f t="shared" si="2"/>
        <v>-3007023</v>
      </c>
      <c r="I19" s="76">
        <f t="shared" si="2"/>
        <v>65801109</v>
      </c>
      <c r="J19" s="76">
        <f t="shared" si="2"/>
        <v>16198040</v>
      </c>
      <c r="K19" s="76">
        <f t="shared" si="2"/>
        <v>-15138454</v>
      </c>
      <c r="L19" s="76">
        <f t="shared" si="2"/>
        <v>27536834</v>
      </c>
      <c r="M19" s="76">
        <f t="shared" si="2"/>
        <v>28596420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94397529</v>
      </c>
      <c r="W19" s="76">
        <f>IF(E10=E18,0,W10-W18)</f>
        <v>57715093</v>
      </c>
      <c r="X19" s="76">
        <f t="shared" si="2"/>
        <v>36682436</v>
      </c>
      <c r="Y19" s="77">
        <f>+IF(W19&lt;&gt;0,(X19/W19)*100,0)</f>
        <v>63.557787215209025</v>
      </c>
      <c r="Z19" s="78">
        <f t="shared" si="2"/>
        <v>10951610</v>
      </c>
    </row>
    <row r="20" spans="1:26" ht="13.5">
      <c r="A20" s="57" t="s">
        <v>44</v>
      </c>
      <c r="B20" s="18">
        <v>56742563</v>
      </c>
      <c r="C20" s="18">
        <v>0</v>
      </c>
      <c r="D20" s="58">
        <v>36975000</v>
      </c>
      <c r="E20" s="59">
        <v>40791114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/>
      <c r="X20" s="59">
        <v>0</v>
      </c>
      <c r="Y20" s="60">
        <v>0</v>
      </c>
      <c r="Z20" s="61">
        <v>40791114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125057577</v>
      </c>
      <c r="C22" s="85">
        <f>SUM(C19:C21)</f>
        <v>0</v>
      </c>
      <c r="D22" s="86">
        <f aca="true" t="shared" si="3" ref="D22:Z22">SUM(D19:D21)</f>
        <v>47926607</v>
      </c>
      <c r="E22" s="87">
        <f t="shared" si="3"/>
        <v>51742724</v>
      </c>
      <c r="F22" s="87">
        <f t="shared" si="3"/>
        <v>62541341</v>
      </c>
      <c r="G22" s="87">
        <f t="shared" si="3"/>
        <v>6266791</v>
      </c>
      <c r="H22" s="87">
        <f t="shared" si="3"/>
        <v>-3007023</v>
      </c>
      <c r="I22" s="87">
        <f t="shared" si="3"/>
        <v>65801109</v>
      </c>
      <c r="J22" s="87">
        <f t="shared" si="3"/>
        <v>16198040</v>
      </c>
      <c r="K22" s="87">
        <f t="shared" si="3"/>
        <v>-15138454</v>
      </c>
      <c r="L22" s="87">
        <f t="shared" si="3"/>
        <v>27536834</v>
      </c>
      <c r="M22" s="87">
        <f t="shared" si="3"/>
        <v>28596420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94397529</v>
      </c>
      <c r="W22" s="87">
        <f t="shared" si="3"/>
        <v>57715093</v>
      </c>
      <c r="X22" s="87">
        <f t="shared" si="3"/>
        <v>36682436</v>
      </c>
      <c r="Y22" s="88">
        <f>+IF(W22&lt;&gt;0,(X22/W22)*100,0)</f>
        <v>63.557787215209025</v>
      </c>
      <c r="Z22" s="89">
        <f t="shared" si="3"/>
        <v>51742724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125057577</v>
      </c>
      <c r="C24" s="74">
        <f>SUM(C22:C23)</f>
        <v>0</v>
      </c>
      <c r="D24" s="75">
        <f aca="true" t="shared" si="4" ref="D24:Z24">SUM(D22:D23)</f>
        <v>47926607</v>
      </c>
      <c r="E24" s="76">
        <f t="shared" si="4"/>
        <v>51742724</v>
      </c>
      <c r="F24" s="76">
        <f t="shared" si="4"/>
        <v>62541341</v>
      </c>
      <c r="G24" s="76">
        <f t="shared" si="4"/>
        <v>6266791</v>
      </c>
      <c r="H24" s="76">
        <f t="shared" si="4"/>
        <v>-3007023</v>
      </c>
      <c r="I24" s="76">
        <f t="shared" si="4"/>
        <v>65801109</v>
      </c>
      <c r="J24" s="76">
        <f t="shared" si="4"/>
        <v>16198040</v>
      </c>
      <c r="K24" s="76">
        <f t="shared" si="4"/>
        <v>-15138454</v>
      </c>
      <c r="L24" s="76">
        <f t="shared" si="4"/>
        <v>27536834</v>
      </c>
      <c r="M24" s="76">
        <f t="shared" si="4"/>
        <v>28596420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94397529</v>
      </c>
      <c r="W24" s="76">
        <f t="shared" si="4"/>
        <v>57715093</v>
      </c>
      <c r="X24" s="76">
        <f t="shared" si="4"/>
        <v>36682436</v>
      </c>
      <c r="Y24" s="77">
        <f>+IF(W24&lt;&gt;0,(X24/W24)*100,0)</f>
        <v>63.557787215209025</v>
      </c>
      <c r="Z24" s="78">
        <f t="shared" si="4"/>
        <v>51742724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253906289</v>
      </c>
      <c r="C27" s="21">
        <v>0</v>
      </c>
      <c r="D27" s="98">
        <v>87245909</v>
      </c>
      <c r="E27" s="99">
        <v>94009363</v>
      </c>
      <c r="F27" s="99">
        <v>677800</v>
      </c>
      <c r="G27" s="99">
        <v>2423093</v>
      </c>
      <c r="H27" s="99">
        <v>3509956</v>
      </c>
      <c r="I27" s="99">
        <v>6610849</v>
      </c>
      <c r="J27" s="99">
        <v>10452184</v>
      </c>
      <c r="K27" s="99">
        <v>7591583</v>
      </c>
      <c r="L27" s="99">
        <v>11303586</v>
      </c>
      <c r="M27" s="99">
        <v>29347353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35958202</v>
      </c>
      <c r="W27" s="99">
        <v>47004682</v>
      </c>
      <c r="X27" s="99">
        <v>-11046480</v>
      </c>
      <c r="Y27" s="100">
        <v>-23.5</v>
      </c>
      <c r="Z27" s="101">
        <v>94009363</v>
      </c>
    </row>
    <row r="28" spans="1:26" ht="13.5">
      <c r="A28" s="102" t="s">
        <v>44</v>
      </c>
      <c r="B28" s="18">
        <v>113255972</v>
      </c>
      <c r="C28" s="18">
        <v>0</v>
      </c>
      <c r="D28" s="58">
        <v>36975000</v>
      </c>
      <c r="E28" s="59">
        <v>40791114</v>
      </c>
      <c r="F28" s="59">
        <v>329166</v>
      </c>
      <c r="G28" s="59">
        <v>2095961</v>
      </c>
      <c r="H28" s="59">
        <v>2361115</v>
      </c>
      <c r="I28" s="59">
        <v>4786242</v>
      </c>
      <c r="J28" s="59">
        <v>5175813</v>
      </c>
      <c r="K28" s="59">
        <v>4718905</v>
      </c>
      <c r="L28" s="59">
        <v>6799374</v>
      </c>
      <c r="M28" s="59">
        <v>16694092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21480334</v>
      </c>
      <c r="W28" s="59">
        <v>20395557</v>
      </c>
      <c r="X28" s="59">
        <v>1084777</v>
      </c>
      <c r="Y28" s="60">
        <v>5.32</v>
      </c>
      <c r="Z28" s="61">
        <v>40791114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140650320</v>
      </c>
      <c r="C31" s="18">
        <v>0</v>
      </c>
      <c r="D31" s="58">
        <v>50270909</v>
      </c>
      <c r="E31" s="59">
        <v>53218249</v>
      </c>
      <c r="F31" s="59">
        <v>348634</v>
      </c>
      <c r="G31" s="59">
        <v>327133</v>
      </c>
      <c r="H31" s="59">
        <v>1148840</v>
      </c>
      <c r="I31" s="59">
        <v>1824607</v>
      </c>
      <c r="J31" s="59">
        <v>5276371</v>
      </c>
      <c r="K31" s="59">
        <v>2872678</v>
      </c>
      <c r="L31" s="59">
        <v>4504212</v>
      </c>
      <c r="M31" s="59">
        <v>12653261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14477868</v>
      </c>
      <c r="W31" s="59">
        <v>26609125</v>
      </c>
      <c r="X31" s="59">
        <v>-12131257</v>
      </c>
      <c r="Y31" s="60">
        <v>-45.59</v>
      </c>
      <c r="Z31" s="61">
        <v>53218249</v>
      </c>
    </row>
    <row r="32" spans="1:26" ht="13.5">
      <c r="A32" s="69" t="s">
        <v>50</v>
      </c>
      <c r="B32" s="21">
        <f>SUM(B28:B31)</f>
        <v>253906292</v>
      </c>
      <c r="C32" s="21">
        <f>SUM(C28:C31)</f>
        <v>0</v>
      </c>
      <c r="D32" s="98">
        <f aca="true" t="shared" si="5" ref="D32:Z32">SUM(D28:D31)</f>
        <v>87245909</v>
      </c>
      <c r="E32" s="99">
        <f t="shared" si="5"/>
        <v>94009363</v>
      </c>
      <c r="F32" s="99">
        <f t="shared" si="5"/>
        <v>677800</v>
      </c>
      <c r="G32" s="99">
        <f t="shared" si="5"/>
        <v>2423094</v>
      </c>
      <c r="H32" s="99">
        <f t="shared" si="5"/>
        <v>3509955</v>
      </c>
      <c r="I32" s="99">
        <f t="shared" si="5"/>
        <v>6610849</v>
      </c>
      <c r="J32" s="99">
        <f t="shared" si="5"/>
        <v>10452184</v>
      </c>
      <c r="K32" s="99">
        <f t="shared" si="5"/>
        <v>7591583</v>
      </c>
      <c r="L32" s="99">
        <f t="shared" si="5"/>
        <v>11303586</v>
      </c>
      <c r="M32" s="99">
        <f t="shared" si="5"/>
        <v>29347353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35958202</v>
      </c>
      <c r="W32" s="99">
        <f t="shared" si="5"/>
        <v>47004682</v>
      </c>
      <c r="X32" s="99">
        <f t="shared" si="5"/>
        <v>-11046480</v>
      </c>
      <c r="Y32" s="100">
        <f>+IF(W32&lt;&gt;0,(X32/W32)*100,0)</f>
        <v>-23.500807855694035</v>
      </c>
      <c r="Z32" s="101">
        <f t="shared" si="5"/>
        <v>94009363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561474088</v>
      </c>
      <c r="C35" s="18">
        <v>0</v>
      </c>
      <c r="D35" s="58">
        <v>525338723</v>
      </c>
      <c r="E35" s="59">
        <v>525338723</v>
      </c>
      <c r="F35" s="59">
        <v>602408637</v>
      </c>
      <c r="G35" s="59">
        <v>573263660</v>
      </c>
      <c r="H35" s="59">
        <v>582236050</v>
      </c>
      <c r="I35" s="59">
        <v>582236050</v>
      </c>
      <c r="J35" s="59">
        <v>579227216</v>
      </c>
      <c r="K35" s="59">
        <v>570367406</v>
      </c>
      <c r="L35" s="59">
        <v>591245512</v>
      </c>
      <c r="M35" s="59">
        <v>591245512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591245512</v>
      </c>
      <c r="W35" s="59">
        <v>262669362</v>
      </c>
      <c r="X35" s="59">
        <v>328576150</v>
      </c>
      <c r="Y35" s="60">
        <v>125.09</v>
      </c>
      <c r="Z35" s="61">
        <v>525338723</v>
      </c>
    </row>
    <row r="36" spans="1:26" ht="13.5">
      <c r="A36" s="57" t="s">
        <v>53</v>
      </c>
      <c r="B36" s="18">
        <v>1951638384</v>
      </c>
      <c r="C36" s="18">
        <v>0</v>
      </c>
      <c r="D36" s="58">
        <v>1848996246</v>
      </c>
      <c r="E36" s="59">
        <v>1848996246</v>
      </c>
      <c r="F36" s="59">
        <v>1739802532</v>
      </c>
      <c r="G36" s="59">
        <v>1953764453</v>
      </c>
      <c r="H36" s="59">
        <v>1957285208</v>
      </c>
      <c r="I36" s="59">
        <v>1957285208</v>
      </c>
      <c r="J36" s="59">
        <v>1967737392</v>
      </c>
      <c r="K36" s="59">
        <v>1975318173</v>
      </c>
      <c r="L36" s="59">
        <v>1986621760</v>
      </c>
      <c r="M36" s="59">
        <v>1986621760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1986621760</v>
      </c>
      <c r="W36" s="59">
        <v>924498123</v>
      </c>
      <c r="X36" s="59">
        <v>1062123637</v>
      </c>
      <c r="Y36" s="60">
        <v>114.89</v>
      </c>
      <c r="Z36" s="61">
        <v>1848996246</v>
      </c>
    </row>
    <row r="37" spans="1:26" ht="13.5">
      <c r="A37" s="57" t="s">
        <v>54</v>
      </c>
      <c r="B37" s="18">
        <v>133585544</v>
      </c>
      <c r="C37" s="18">
        <v>0</v>
      </c>
      <c r="D37" s="58">
        <v>98711008</v>
      </c>
      <c r="E37" s="59">
        <v>98711008</v>
      </c>
      <c r="F37" s="59">
        <v>87005558</v>
      </c>
      <c r="G37" s="59">
        <v>80311058</v>
      </c>
      <c r="H37" s="59">
        <v>95829058</v>
      </c>
      <c r="I37" s="59">
        <v>95829058</v>
      </c>
      <c r="J37" s="59">
        <v>87212455</v>
      </c>
      <c r="K37" s="59">
        <v>101082326</v>
      </c>
      <c r="L37" s="59">
        <v>107697105</v>
      </c>
      <c r="M37" s="59">
        <v>107697105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107697105</v>
      </c>
      <c r="W37" s="59">
        <v>49355504</v>
      </c>
      <c r="X37" s="59">
        <v>58341601</v>
      </c>
      <c r="Y37" s="60">
        <v>118.21</v>
      </c>
      <c r="Z37" s="61">
        <v>98711008</v>
      </c>
    </row>
    <row r="38" spans="1:26" ht="13.5">
      <c r="A38" s="57" t="s">
        <v>55</v>
      </c>
      <c r="B38" s="18">
        <v>198789297</v>
      </c>
      <c r="C38" s="18">
        <v>0</v>
      </c>
      <c r="D38" s="58">
        <v>186865509</v>
      </c>
      <c r="E38" s="59">
        <v>186865509</v>
      </c>
      <c r="F38" s="59">
        <v>189576361</v>
      </c>
      <c r="G38" s="59">
        <v>198789297</v>
      </c>
      <c r="H38" s="59">
        <v>198789297</v>
      </c>
      <c r="I38" s="59">
        <v>198789297</v>
      </c>
      <c r="J38" s="59">
        <v>198789297</v>
      </c>
      <c r="K38" s="59">
        <v>198789297</v>
      </c>
      <c r="L38" s="59">
        <v>196218863</v>
      </c>
      <c r="M38" s="59">
        <v>196218863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196218863</v>
      </c>
      <c r="W38" s="59">
        <v>93432755</v>
      </c>
      <c r="X38" s="59">
        <v>102786108</v>
      </c>
      <c r="Y38" s="60">
        <v>110.01</v>
      </c>
      <c r="Z38" s="61">
        <v>186865509</v>
      </c>
    </row>
    <row r="39" spans="1:26" ht="13.5">
      <c r="A39" s="57" t="s">
        <v>56</v>
      </c>
      <c r="B39" s="18">
        <v>2180737631</v>
      </c>
      <c r="C39" s="18">
        <v>0</v>
      </c>
      <c r="D39" s="58">
        <v>2088758452</v>
      </c>
      <c r="E39" s="59">
        <v>2088758452</v>
      </c>
      <c r="F39" s="59">
        <v>2065629250</v>
      </c>
      <c r="G39" s="59">
        <v>2247927758</v>
      </c>
      <c r="H39" s="59">
        <v>2244902903</v>
      </c>
      <c r="I39" s="59">
        <v>2244902903</v>
      </c>
      <c r="J39" s="59">
        <v>2260962856</v>
      </c>
      <c r="K39" s="59">
        <v>2245813956</v>
      </c>
      <c r="L39" s="59">
        <v>2273951304</v>
      </c>
      <c r="M39" s="59">
        <v>2273951304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2273951304</v>
      </c>
      <c r="W39" s="59">
        <v>1044379226</v>
      </c>
      <c r="X39" s="59">
        <v>1229572078</v>
      </c>
      <c r="Y39" s="60">
        <v>117.73</v>
      </c>
      <c r="Z39" s="61">
        <v>2088758452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241904705</v>
      </c>
      <c r="C42" s="18">
        <v>0</v>
      </c>
      <c r="D42" s="58">
        <v>113883996</v>
      </c>
      <c r="E42" s="59">
        <v>113883996</v>
      </c>
      <c r="F42" s="59">
        <v>108128601</v>
      </c>
      <c r="G42" s="59">
        <v>-8404994</v>
      </c>
      <c r="H42" s="59">
        <v>13417038</v>
      </c>
      <c r="I42" s="59">
        <v>113140645</v>
      </c>
      <c r="J42" s="59">
        <v>3868324</v>
      </c>
      <c r="K42" s="59">
        <v>-5477771</v>
      </c>
      <c r="L42" s="59">
        <v>27599935</v>
      </c>
      <c r="M42" s="59">
        <v>25990488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139131133</v>
      </c>
      <c r="W42" s="59">
        <v>37888801</v>
      </c>
      <c r="X42" s="59">
        <v>101242332</v>
      </c>
      <c r="Y42" s="60">
        <v>267.21</v>
      </c>
      <c r="Z42" s="61">
        <v>113883996</v>
      </c>
    </row>
    <row r="43" spans="1:26" ht="13.5">
      <c r="A43" s="57" t="s">
        <v>59</v>
      </c>
      <c r="B43" s="18">
        <v>-119757065</v>
      </c>
      <c r="C43" s="18">
        <v>0</v>
      </c>
      <c r="D43" s="58">
        <v>-94143985</v>
      </c>
      <c r="E43" s="59">
        <v>-94143985</v>
      </c>
      <c r="F43" s="59">
        <v>46738</v>
      </c>
      <c r="G43" s="59">
        <v>-1713784</v>
      </c>
      <c r="H43" s="59">
        <v>-2491166</v>
      </c>
      <c r="I43" s="59">
        <v>-4158212</v>
      </c>
      <c r="J43" s="59">
        <v>-5537135</v>
      </c>
      <c r="K43" s="59">
        <v>-4631985</v>
      </c>
      <c r="L43" s="59">
        <v>-4999016</v>
      </c>
      <c r="M43" s="59">
        <v>-15168136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-19326348</v>
      </c>
      <c r="W43" s="59">
        <v>-31922780</v>
      </c>
      <c r="X43" s="59">
        <v>12596432</v>
      </c>
      <c r="Y43" s="60">
        <v>-39.46</v>
      </c>
      <c r="Z43" s="61">
        <v>-94143985</v>
      </c>
    </row>
    <row r="44" spans="1:26" ht="13.5">
      <c r="A44" s="57" t="s">
        <v>60</v>
      </c>
      <c r="B44" s="18">
        <v>-10238198</v>
      </c>
      <c r="C44" s="18">
        <v>0</v>
      </c>
      <c r="D44" s="58">
        <v>-4335372</v>
      </c>
      <c r="E44" s="59">
        <v>-4335372</v>
      </c>
      <c r="F44" s="59">
        <v>78961</v>
      </c>
      <c r="G44" s="59">
        <v>0</v>
      </c>
      <c r="H44" s="59">
        <v>0</v>
      </c>
      <c r="I44" s="59">
        <v>78961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78961</v>
      </c>
      <c r="W44" s="59">
        <v>-2477168</v>
      </c>
      <c r="X44" s="59">
        <v>2556129</v>
      </c>
      <c r="Y44" s="60">
        <v>-103.19</v>
      </c>
      <c r="Z44" s="61">
        <v>-4335372</v>
      </c>
    </row>
    <row r="45" spans="1:26" ht="13.5">
      <c r="A45" s="69" t="s">
        <v>61</v>
      </c>
      <c r="B45" s="21">
        <v>460799391</v>
      </c>
      <c r="C45" s="21">
        <v>0</v>
      </c>
      <c r="D45" s="98">
        <v>383890253</v>
      </c>
      <c r="E45" s="99">
        <v>383890253</v>
      </c>
      <c r="F45" s="99">
        <v>476739914</v>
      </c>
      <c r="G45" s="99">
        <v>466621136</v>
      </c>
      <c r="H45" s="99">
        <v>477547008</v>
      </c>
      <c r="I45" s="99">
        <v>477547008</v>
      </c>
      <c r="J45" s="99">
        <v>475878197</v>
      </c>
      <c r="K45" s="99">
        <v>465768441</v>
      </c>
      <c r="L45" s="99">
        <v>488369360</v>
      </c>
      <c r="M45" s="99">
        <v>488369360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488369360</v>
      </c>
      <c r="W45" s="99">
        <v>371974467</v>
      </c>
      <c r="X45" s="99">
        <v>116394893</v>
      </c>
      <c r="Y45" s="100">
        <v>31.29</v>
      </c>
      <c r="Z45" s="101">
        <v>383890253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37502489</v>
      </c>
      <c r="C49" s="51">
        <v>0</v>
      </c>
      <c r="D49" s="128">
        <v>7599850</v>
      </c>
      <c r="E49" s="53">
        <v>1773862</v>
      </c>
      <c r="F49" s="53">
        <v>0</v>
      </c>
      <c r="G49" s="53">
        <v>0</v>
      </c>
      <c r="H49" s="53">
        <v>0</v>
      </c>
      <c r="I49" s="53">
        <v>1960734</v>
      </c>
      <c r="J49" s="53">
        <v>0</v>
      </c>
      <c r="K49" s="53">
        <v>0</v>
      </c>
      <c r="L49" s="53">
        <v>0</v>
      </c>
      <c r="M49" s="53">
        <v>1580898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1211870</v>
      </c>
      <c r="W49" s="53">
        <v>1088467</v>
      </c>
      <c r="X49" s="53">
        <v>9989576</v>
      </c>
      <c r="Y49" s="53">
        <v>62707746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14003486</v>
      </c>
      <c r="C51" s="51">
        <v>0</v>
      </c>
      <c r="D51" s="128">
        <v>786438</v>
      </c>
      <c r="E51" s="53">
        <v>17266</v>
      </c>
      <c r="F51" s="53">
        <v>0</v>
      </c>
      <c r="G51" s="53">
        <v>0</v>
      </c>
      <c r="H51" s="53">
        <v>0</v>
      </c>
      <c r="I51" s="53">
        <v>86830</v>
      </c>
      <c r="J51" s="53">
        <v>0</v>
      </c>
      <c r="K51" s="53">
        <v>0</v>
      </c>
      <c r="L51" s="53">
        <v>0</v>
      </c>
      <c r="M51" s="53">
        <v>121494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15015514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94.41995843138928</v>
      </c>
      <c r="E58" s="7">
        <f t="shared" si="6"/>
        <v>94.41995823854249</v>
      </c>
      <c r="F58" s="7">
        <f t="shared" si="6"/>
        <v>76.95554623371254</v>
      </c>
      <c r="G58" s="7">
        <f t="shared" si="6"/>
        <v>83.88354118488603</v>
      </c>
      <c r="H58" s="7">
        <f t="shared" si="6"/>
        <v>84.64881001336583</v>
      </c>
      <c r="I58" s="7">
        <f t="shared" si="6"/>
        <v>81.95772097160763</v>
      </c>
      <c r="J58" s="7">
        <f t="shared" si="6"/>
        <v>99.66934572412231</v>
      </c>
      <c r="K58" s="7">
        <f t="shared" si="6"/>
        <v>84.49025294194253</v>
      </c>
      <c r="L58" s="7">
        <f t="shared" si="6"/>
        <v>97.6323078883008</v>
      </c>
      <c r="M58" s="7">
        <f t="shared" si="6"/>
        <v>93.91098368999825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87.69687916274795</v>
      </c>
      <c r="W58" s="7">
        <f t="shared" si="6"/>
        <v>94.39426833661776</v>
      </c>
      <c r="X58" s="7">
        <f t="shared" si="6"/>
        <v>0</v>
      </c>
      <c r="Y58" s="7">
        <f t="shared" si="6"/>
        <v>0</v>
      </c>
      <c r="Z58" s="8">
        <f t="shared" si="6"/>
        <v>94.41995823854249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94.99999951758365</v>
      </c>
      <c r="E59" s="10">
        <f t="shared" si="7"/>
        <v>94.99999860099257</v>
      </c>
      <c r="F59" s="10">
        <f t="shared" si="7"/>
        <v>75.07459855006586</v>
      </c>
      <c r="G59" s="10">
        <f t="shared" si="7"/>
        <v>79.19333588597478</v>
      </c>
      <c r="H59" s="10">
        <f t="shared" si="7"/>
        <v>118.66009205997892</v>
      </c>
      <c r="I59" s="10">
        <f t="shared" si="7"/>
        <v>87.97317481666668</v>
      </c>
      <c r="J59" s="10">
        <f t="shared" si="7"/>
        <v>101.39758256296882</v>
      </c>
      <c r="K59" s="10">
        <f t="shared" si="7"/>
        <v>96.58253728727144</v>
      </c>
      <c r="L59" s="10">
        <f t="shared" si="7"/>
        <v>99.20931705099325</v>
      </c>
      <c r="M59" s="10">
        <f t="shared" si="7"/>
        <v>99.06477252470087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92.63095912884863</v>
      </c>
      <c r="W59" s="10">
        <f t="shared" si="7"/>
        <v>94.99999913795585</v>
      </c>
      <c r="X59" s="10">
        <f t="shared" si="7"/>
        <v>0</v>
      </c>
      <c r="Y59" s="10">
        <f t="shared" si="7"/>
        <v>0</v>
      </c>
      <c r="Z59" s="11">
        <f t="shared" si="7"/>
        <v>94.99999860099257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94.26056420475581</v>
      </c>
      <c r="E60" s="13">
        <f t="shared" si="7"/>
        <v>94.26056420475581</v>
      </c>
      <c r="F60" s="13">
        <f t="shared" si="7"/>
        <v>77.92922928675037</v>
      </c>
      <c r="G60" s="13">
        <f t="shared" si="7"/>
        <v>86.86935476114269</v>
      </c>
      <c r="H60" s="13">
        <f t="shared" si="7"/>
        <v>76.0441225468761</v>
      </c>
      <c r="I60" s="13">
        <f t="shared" si="7"/>
        <v>80.28886066967704</v>
      </c>
      <c r="J60" s="13">
        <f t="shared" si="7"/>
        <v>99.82662474343078</v>
      </c>
      <c r="K60" s="13">
        <f t="shared" si="7"/>
        <v>81.88539283893512</v>
      </c>
      <c r="L60" s="13">
        <f t="shared" si="7"/>
        <v>97.85508661844167</v>
      </c>
      <c r="M60" s="13">
        <f t="shared" si="7"/>
        <v>93.162945747633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86.71117269050713</v>
      </c>
      <c r="W60" s="13">
        <f t="shared" si="7"/>
        <v>94.2081934174077</v>
      </c>
      <c r="X60" s="13">
        <f t="shared" si="7"/>
        <v>0</v>
      </c>
      <c r="Y60" s="13">
        <f t="shared" si="7"/>
        <v>0</v>
      </c>
      <c r="Z60" s="14">
        <f t="shared" si="7"/>
        <v>94.26056420475581</v>
      </c>
    </row>
    <row r="61" spans="1:26" ht="13.5">
      <c r="A61" s="38" t="s">
        <v>113</v>
      </c>
      <c r="B61" s="12">
        <f t="shared" si="7"/>
        <v>100.25274787923921</v>
      </c>
      <c r="C61" s="12">
        <f t="shared" si="7"/>
        <v>0</v>
      </c>
      <c r="D61" s="3">
        <f t="shared" si="7"/>
        <v>94.99999971303741</v>
      </c>
      <c r="E61" s="13">
        <f t="shared" si="7"/>
        <v>94.99418429381136</v>
      </c>
      <c r="F61" s="13">
        <f t="shared" si="7"/>
        <v>76.61721728393395</v>
      </c>
      <c r="G61" s="13">
        <f t="shared" si="7"/>
        <v>81.49527023801141</v>
      </c>
      <c r="H61" s="13">
        <f t="shared" si="7"/>
        <v>65.56563343221141</v>
      </c>
      <c r="I61" s="13">
        <f t="shared" si="7"/>
        <v>74.51259669142765</v>
      </c>
      <c r="J61" s="13">
        <f t="shared" si="7"/>
        <v>102.75863202498815</v>
      </c>
      <c r="K61" s="13">
        <f t="shared" si="7"/>
        <v>78.13936625547558</v>
      </c>
      <c r="L61" s="13">
        <f t="shared" si="7"/>
        <v>93.29221745842946</v>
      </c>
      <c r="M61" s="13">
        <f t="shared" si="7"/>
        <v>91.43468761260702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82.80130525290565</v>
      </c>
      <c r="W61" s="13">
        <f t="shared" si="7"/>
        <v>94.99999957216771</v>
      </c>
      <c r="X61" s="13">
        <f t="shared" si="7"/>
        <v>0</v>
      </c>
      <c r="Y61" s="13">
        <f t="shared" si="7"/>
        <v>0</v>
      </c>
      <c r="Z61" s="14">
        <f t="shared" si="7"/>
        <v>94.99418429381136</v>
      </c>
    </row>
    <row r="62" spans="1:26" ht="13.5">
      <c r="A62" s="38" t="s">
        <v>114</v>
      </c>
      <c r="B62" s="12">
        <f t="shared" si="7"/>
        <v>100</v>
      </c>
      <c r="C62" s="12">
        <f t="shared" si="7"/>
        <v>0</v>
      </c>
      <c r="D62" s="3">
        <f t="shared" si="7"/>
        <v>89.99999753515945</v>
      </c>
      <c r="E62" s="13">
        <f t="shared" si="7"/>
        <v>87.68434125391865</v>
      </c>
      <c r="F62" s="13">
        <f t="shared" si="7"/>
        <v>69.61746504885801</v>
      </c>
      <c r="G62" s="13">
        <f t="shared" si="7"/>
        <v>105.9872010306205</v>
      </c>
      <c r="H62" s="13">
        <f t="shared" si="7"/>
        <v>111.90078559449202</v>
      </c>
      <c r="I62" s="13">
        <f t="shared" si="7"/>
        <v>93.65459510636529</v>
      </c>
      <c r="J62" s="13">
        <f t="shared" si="7"/>
        <v>91.61833565641606</v>
      </c>
      <c r="K62" s="13">
        <f t="shared" si="7"/>
        <v>86.05862545671695</v>
      </c>
      <c r="L62" s="13">
        <f t="shared" si="7"/>
        <v>116.99230367699722</v>
      </c>
      <c r="M62" s="13">
        <f t="shared" si="7"/>
        <v>98.12045410208412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96.03599836685338</v>
      </c>
      <c r="W62" s="13">
        <f t="shared" si="7"/>
        <v>89.99999934187964</v>
      </c>
      <c r="X62" s="13">
        <f t="shared" si="7"/>
        <v>0</v>
      </c>
      <c r="Y62" s="13">
        <f t="shared" si="7"/>
        <v>0</v>
      </c>
      <c r="Z62" s="14">
        <f t="shared" si="7"/>
        <v>87.68434125391865</v>
      </c>
    </row>
    <row r="63" spans="1:26" ht="13.5">
      <c r="A63" s="38" t="s">
        <v>115</v>
      </c>
      <c r="B63" s="12">
        <f t="shared" si="7"/>
        <v>98.43108405966457</v>
      </c>
      <c r="C63" s="12">
        <f t="shared" si="7"/>
        <v>0</v>
      </c>
      <c r="D63" s="3">
        <f t="shared" si="7"/>
        <v>94.99998941076456</v>
      </c>
      <c r="E63" s="13">
        <f t="shared" si="7"/>
        <v>98.60034195015277</v>
      </c>
      <c r="F63" s="13">
        <f t="shared" si="7"/>
        <v>91.26990873809024</v>
      </c>
      <c r="G63" s="13">
        <f t="shared" si="7"/>
        <v>89.07013449997343</v>
      </c>
      <c r="H63" s="13">
        <f t="shared" si="7"/>
        <v>82.27157226970712</v>
      </c>
      <c r="I63" s="13">
        <f t="shared" si="7"/>
        <v>87.37034226619947</v>
      </c>
      <c r="J63" s="13">
        <f t="shared" si="7"/>
        <v>88.88945476510544</v>
      </c>
      <c r="K63" s="13">
        <f t="shared" si="7"/>
        <v>83.78390024570554</v>
      </c>
      <c r="L63" s="13">
        <f t="shared" si="7"/>
        <v>89.25512411701841</v>
      </c>
      <c r="M63" s="13">
        <f t="shared" si="7"/>
        <v>87.30411531850723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87.33695024818192</v>
      </c>
      <c r="W63" s="13">
        <f t="shared" si="7"/>
        <v>94.99998247299088</v>
      </c>
      <c r="X63" s="13">
        <f t="shared" si="7"/>
        <v>0</v>
      </c>
      <c r="Y63" s="13">
        <f t="shared" si="7"/>
        <v>0</v>
      </c>
      <c r="Z63" s="14">
        <f t="shared" si="7"/>
        <v>98.60034195015277</v>
      </c>
    </row>
    <row r="64" spans="1:26" ht="13.5">
      <c r="A64" s="38" t="s">
        <v>116</v>
      </c>
      <c r="B64" s="12">
        <f t="shared" si="7"/>
        <v>100</v>
      </c>
      <c r="C64" s="12">
        <f t="shared" si="7"/>
        <v>0</v>
      </c>
      <c r="D64" s="3">
        <f t="shared" si="7"/>
        <v>95.00001349032745</v>
      </c>
      <c r="E64" s="13">
        <f t="shared" si="7"/>
        <v>95.00001349032745</v>
      </c>
      <c r="F64" s="13">
        <f t="shared" si="7"/>
        <v>93.80596622987841</v>
      </c>
      <c r="G64" s="13">
        <f t="shared" si="7"/>
        <v>99.08718597489184</v>
      </c>
      <c r="H64" s="13">
        <f t="shared" si="7"/>
        <v>102.15864987284698</v>
      </c>
      <c r="I64" s="13">
        <f t="shared" si="7"/>
        <v>98.35553775788529</v>
      </c>
      <c r="J64" s="13">
        <f t="shared" si="7"/>
        <v>106.36444315734899</v>
      </c>
      <c r="K64" s="13">
        <f t="shared" si="7"/>
        <v>104.42586985636746</v>
      </c>
      <c r="L64" s="13">
        <f t="shared" si="7"/>
        <v>105.91814287421943</v>
      </c>
      <c r="M64" s="13">
        <f t="shared" si="7"/>
        <v>105.57326273430319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101.9620031447304</v>
      </c>
      <c r="W64" s="13">
        <f t="shared" si="7"/>
        <v>95.00000966471181</v>
      </c>
      <c r="X64" s="13">
        <f t="shared" si="7"/>
        <v>0</v>
      </c>
      <c r="Y64" s="13">
        <f t="shared" si="7"/>
        <v>0</v>
      </c>
      <c r="Z64" s="14">
        <f t="shared" si="7"/>
        <v>95.00001349032745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100</v>
      </c>
      <c r="C66" s="15">
        <f t="shared" si="7"/>
        <v>0</v>
      </c>
      <c r="D66" s="4">
        <f t="shared" si="7"/>
        <v>94.99974174942103</v>
      </c>
      <c r="E66" s="16">
        <f t="shared" si="7"/>
        <v>94.99974174942103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94.99984188723397</v>
      </c>
      <c r="X66" s="16">
        <f t="shared" si="7"/>
        <v>0</v>
      </c>
      <c r="Y66" s="16">
        <f t="shared" si="7"/>
        <v>0</v>
      </c>
      <c r="Z66" s="17">
        <f t="shared" si="7"/>
        <v>94.99974174942103</v>
      </c>
    </row>
    <row r="67" spans="1:26" ht="13.5" hidden="1">
      <c r="A67" s="40" t="s">
        <v>119</v>
      </c>
      <c r="B67" s="23">
        <v>463193115</v>
      </c>
      <c r="C67" s="23"/>
      <c r="D67" s="24">
        <v>489611263</v>
      </c>
      <c r="E67" s="25">
        <v>489611264</v>
      </c>
      <c r="F67" s="25">
        <v>42626287</v>
      </c>
      <c r="G67" s="25">
        <v>51184687</v>
      </c>
      <c r="H67" s="25">
        <v>42604176</v>
      </c>
      <c r="I67" s="25">
        <v>136415150</v>
      </c>
      <c r="J67" s="25">
        <v>42160350</v>
      </c>
      <c r="K67" s="25">
        <v>42210121</v>
      </c>
      <c r="L67" s="25">
        <v>41618418</v>
      </c>
      <c r="M67" s="25">
        <v>125988889</v>
      </c>
      <c r="N67" s="25"/>
      <c r="O67" s="25"/>
      <c r="P67" s="25"/>
      <c r="Q67" s="25"/>
      <c r="R67" s="25"/>
      <c r="S67" s="25"/>
      <c r="T67" s="25"/>
      <c r="U67" s="25"/>
      <c r="V67" s="25">
        <v>262404039</v>
      </c>
      <c r="W67" s="25">
        <v>250851019</v>
      </c>
      <c r="X67" s="25"/>
      <c r="Y67" s="24"/>
      <c r="Z67" s="26">
        <v>489611264</v>
      </c>
    </row>
    <row r="68" spans="1:26" ht="13.5" hidden="1">
      <c r="A68" s="36" t="s">
        <v>31</v>
      </c>
      <c r="B68" s="18">
        <v>102723525</v>
      </c>
      <c r="C68" s="18"/>
      <c r="D68" s="19">
        <v>103644910</v>
      </c>
      <c r="E68" s="20">
        <v>103644911</v>
      </c>
      <c r="F68" s="20">
        <v>9477396</v>
      </c>
      <c r="G68" s="20">
        <v>17675808</v>
      </c>
      <c r="H68" s="20">
        <v>9040845</v>
      </c>
      <c r="I68" s="20">
        <v>36194049</v>
      </c>
      <c r="J68" s="20">
        <v>8781449</v>
      </c>
      <c r="K68" s="20">
        <v>8757345</v>
      </c>
      <c r="L68" s="20">
        <v>8664029</v>
      </c>
      <c r="M68" s="20">
        <v>26202823</v>
      </c>
      <c r="N68" s="20"/>
      <c r="O68" s="20"/>
      <c r="P68" s="20"/>
      <c r="Q68" s="20"/>
      <c r="R68" s="20"/>
      <c r="S68" s="20"/>
      <c r="T68" s="20"/>
      <c r="U68" s="20"/>
      <c r="V68" s="20">
        <v>62396872</v>
      </c>
      <c r="W68" s="20">
        <v>58001670</v>
      </c>
      <c r="X68" s="20"/>
      <c r="Y68" s="19"/>
      <c r="Z68" s="22">
        <v>103644911</v>
      </c>
    </row>
    <row r="69" spans="1:26" ht="13.5" hidden="1">
      <c r="A69" s="37" t="s">
        <v>32</v>
      </c>
      <c r="B69" s="18">
        <v>358502063</v>
      </c>
      <c r="C69" s="18"/>
      <c r="D69" s="19">
        <v>384068971</v>
      </c>
      <c r="E69" s="20">
        <v>384068971</v>
      </c>
      <c r="F69" s="20">
        <v>32963466</v>
      </c>
      <c r="G69" s="20">
        <v>33311478</v>
      </c>
      <c r="H69" s="20">
        <v>33317569</v>
      </c>
      <c r="I69" s="20">
        <v>99592513</v>
      </c>
      <c r="J69" s="20">
        <v>33174284</v>
      </c>
      <c r="K69" s="20">
        <v>33223718</v>
      </c>
      <c r="L69" s="20">
        <v>32739737</v>
      </c>
      <c r="M69" s="20">
        <v>99137739</v>
      </c>
      <c r="N69" s="20"/>
      <c r="O69" s="20"/>
      <c r="P69" s="20"/>
      <c r="Q69" s="20"/>
      <c r="R69" s="20"/>
      <c r="S69" s="20"/>
      <c r="T69" s="20"/>
      <c r="U69" s="20"/>
      <c r="V69" s="20">
        <v>198730252</v>
      </c>
      <c r="W69" s="20">
        <v>191900659</v>
      </c>
      <c r="X69" s="20"/>
      <c r="Y69" s="19"/>
      <c r="Z69" s="22">
        <v>384068971</v>
      </c>
    </row>
    <row r="70" spans="1:26" ht="13.5" hidden="1">
      <c r="A70" s="38" t="s">
        <v>113</v>
      </c>
      <c r="B70" s="18">
        <v>242357721</v>
      </c>
      <c r="C70" s="18"/>
      <c r="D70" s="19">
        <v>261358105</v>
      </c>
      <c r="E70" s="20">
        <v>261374105</v>
      </c>
      <c r="F70" s="20">
        <v>22088513</v>
      </c>
      <c r="G70" s="20">
        <v>23019023</v>
      </c>
      <c r="H70" s="20">
        <v>23161184</v>
      </c>
      <c r="I70" s="20">
        <v>68268720</v>
      </c>
      <c r="J70" s="20">
        <v>22146194</v>
      </c>
      <c r="K70" s="20">
        <v>21870043</v>
      </c>
      <c r="L70" s="20">
        <v>21526965</v>
      </c>
      <c r="M70" s="20">
        <v>65543202</v>
      </c>
      <c r="N70" s="20"/>
      <c r="O70" s="20"/>
      <c r="P70" s="20"/>
      <c r="Q70" s="20"/>
      <c r="R70" s="20"/>
      <c r="S70" s="20"/>
      <c r="T70" s="20"/>
      <c r="U70" s="20"/>
      <c r="V70" s="20">
        <v>133811922</v>
      </c>
      <c r="W70" s="20">
        <v>128555049</v>
      </c>
      <c r="X70" s="20"/>
      <c r="Y70" s="19"/>
      <c r="Z70" s="22">
        <v>261374105</v>
      </c>
    </row>
    <row r="71" spans="1:26" ht="13.5" hidden="1">
      <c r="A71" s="38" t="s">
        <v>114</v>
      </c>
      <c r="B71" s="18">
        <v>53360134</v>
      </c>
      <c r="C71" s="18"/>
      <c r="D71" s="19">
        <v>56798806</v>
      </c>
      <c r="E71" s="20">
        <v>58298806</v>
      </c>
      <c r="F71" s="20">
        <v>5754533</v>
      </c>
      <c r="G71" s="20">
        <v>4511457</v>
      </c>
      <c r="H71" s="20">
        <v>4531600</v>
      </c>
      <c r="I71" s="20">
        <v>14797590</v>
      </c>
      <c r="J71" s="20">
        <v>5509920</v>
      </c>
      <c r="K71" s="20">
        <v>5794070</v>
      </c>
      <c r="L71" s="20">
        <v>5601636</v>
      </c>
      <c r="M71" s="20">
        <v>16905626</v>
      </c>
      <c r="N71" s="20"/>
      <c r="O71" s="20"/>
      <c r="P71" s="20"/>
      <c r="Q71" s="20"/>
      <c r="R71" s="20"/>
      <c r="S71" s="20"/>
      <c r="T71" s="20"/>
      <c r="U71" s="20"/>
      <c r="V71" s="20">
        <v>31703216</v>
      </c>
      <c r="W71" s="20">
        <v>30389578</v>
      </c>
      <c r="X71" s="20"/>
      <c r="Y71" s="19"/>
      <c r="Z71" s="22">
        <v>58298806</v>
      </c>
    </row>
    <row r="72" spans="1:26" ht="13.5" hidden="1">
      <c r="A72" s="38" t="s">
        <v>115</v>
      </c>
      <c r="B72" s="18">
        <v>39043137</v>
      </c>
      <c r="C72" s="18"/>
      <c r="D72" s="19">
        <v>41079453</v>
      </c>
      <c r="E72" s="20">
        <v>39579453</v>
      </c>
      <c r="F72" s="20">
        <v>2987884</v>
      </c>
      <c r="G72" s="20">
        <v>3615168</v>
      </c>
      <c r="H72" s="20">
        <v>3490349</v>
      </c>
      <c r="I72" s="20">
        <v>10093401</v>
      </c>
      <c r="J72" s="20">
        <v>3377260</v>
      </c>
      <c r="K72" s="20">
        <v>3434599</v>
      </c>
      <c r="L72" s="20">
        <v>3452790</v>
      </c>
      <c r="M72" s="20">
        <v>10264649</v>
      </c>
      <c r="N72" s="20"/>
      <c r="O72" s="20"/>
      <c r="P72" s="20"/>
      <c r="Q72" s="20"/>
      <c r="R72" s="20"/>
      <c r="S72" s="20"/>
      <c r="T72" s="20"/>
      <c r="U72" s="20"/>
      <c r="V72" s="20">
        <v>20358050</v>
      </c>
      <c r="W72" s="20">
        <v>20539728</v>
      </c>
      <c r="X72" s="20"/>
      <c r="Y72" s="19"/>
      <c r="Z72" s="22">
        <v>39579453</v>
      </c>
    </row>
    <row r="73" spans="1:26" ht="13.5" hidden="1">
      <c r="A73" s="38" t="s">
        <v>116</v>
      </c>
      <c r="B73" s="18">
        <v>23741071</v>
      </c>
      <c r="C73" s="18"/>
      <c r="D73" s="19">
        <v>24832607</v>
      </c>
      <c r="E73" s="20">
        <v>24832607</v>
      </c>
      <c r="F73" s="20">
        <v>2132536</v>
      </c>
      <c r="G73" s="20">
        <v>2165830</v>
      </c>
      <c r="H73" s="20">
        <v>2134436</v>
      </c>
      <c r="I73" s="20">
        <v>6432802</v>
      </c>
      <c r="J73" s="20">
        <v>2140910</v>
      </c>
      <c r="K73" s="20">
        <v>2125006</v>
      </c>
      <c r="L73" s="20">
        <v>2158346</v>
      </c>
      <c r="M73" s="20">
        <v>6424262</v>
      </c>
      <c r="N73" s="20"/>
      <c r="O73" s="20"/>
      <c r="P73" s="20"/>
      <c r="Q73" s="20"/>
      <c r="R73" s="20"/>
      <c r="S73" s="20"/>
      <c r="T73" s="20"/>
      <c r="U73" s="20"/>
      <c r="V73" s="20">
        <v>12857064</v>
      </c>
      <c r="W73" s="20">
        <v>12416304</v>
      </c>
      <c r="X73" s="20"/>
      <c r="Y73" s="19"/>
      <c r="Z73" s="22">
        <v>24832607</v>
      </c>
    </row>
    <row r="74" spans="1:26" ht="13.5" hidden="1">
      <c r="A74" s="38" t="s">
        <v>117</v>
      </c>
      <c r="B74" s="18"/>
      <c r="C74" s="18"/>
      <c r="D74" s="19"/>
      <c r="E74" s="20">
        <v>-16000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>
        <v>-16000</v>
      </c>
    </row>
    <row r="75" spans="1:26" ht="13.5" hidden="1">
      <c r="A75" s="39" t="s">
        <v>118</v>
      </c>
      <c r="B75" s="27">
        <v>1967527</v>
      </c>
      <c r="C75" s="27"/>
      <c r="D75" s="28">
        <v>1897382</v>
      </c>
      <c r="E75" s="29">
        <v>1897382</v>
      </c>
      <c r="F75" s="29">
        <v>185425</v>
      </c>
      <c r="G75" s="29">
        <v>197401</v>
      </c>
      <c r="H75" s="29">
        <v>245762</v>
      </c>
      <c r="I75" s="29">
        <v>628588</v>
      </c>
      <c r="J75" s="29">
        <v>204617</v>
      </c>
      <c r="K75" s="29">
        <v>229058</v>
      </c>
      <c r="L75" s="29">
        <v>214652</v>
      </c>
      <c r="M75" s="29">
        <v>648327</v>
      </c>
      <c r="N75" s="29"/>
      <c r="O75" s="29"/>
      <c r="P75" s="29"/>
      <c r="Q75" s="29"/>
      <c r="R75" s="29"/>
      <c r="S75" s="29"/>
      <c r="T75" s="29"/>
      <c r="U75" s="29"/>
      <c r="V75" s="29">
        <v>1276915</v>
      </c>
      <c r="W75" s="29">
        <v>948690</v>
      </c>
      <c r="X75" s="29"/>
      <c r="Y75" s="28"/>
      <c r="Z75" s="30">
        <v>1897382</v>
      </c>
    </row>
    <row r="76" spans="1:26" ht="13.5" hidden="1">
      <c r="A76" s="41" t="s">
        <v>120</v>
      </c>
      <c r="B76" s="31">
        <v>463193115</v>
      </c>
      <c r="C76" s="31"/>
      <c r="D76" s="32">
        <v>462290751</v>
      </c>
      <c r="E76" s="33">
        <v>462290751</v>
      </c>
      <c r="F76" s="33">
        <v>32803292</v>
      </c>
      <c r="G76" s="33">
        <v>42935528</v>
      </c>
      <c r="H76" s="33">
        <v>36063928</v>
      </c>
      <c r="I76" s="33">
        <v>111802748</v>
      </c>
      <c r="J76" s="33">
        <v>42020945</v>
      </c>
      <c r="K76" s="33">
        <v>35663438</v>
      </c>
      <c r="L76" s="33">
        <v>40633022</v>
      </c>
      <c r="M76" s="33">
        <v>118317405</v>
      </c>
      <c r="N76" s="33"/>
      <c r="O76" s="33"/>
      <c r="P76" s="33"/>
      <c r="Q76" s="33"/>
      <c r="R76" s="33"/>
      <c r="S76" s="33"/>
      <c r="T76" s="33"/>
      <c r="U76" s="33"/>
      <c r="V76" s="33">
        <v>230120153</v>
      </c>
      <c r="W76" s="33">
        <v>236788984</v>
      </c>
      <c r="X76" s="33"/>
      <c r="Y76" s="32"/>
      <c r="Z76" s="34">
        <v>462290751</v>
      </c>
    </row>
    <row r="77" spans="1:26" ht="13.5" hidden="1">
      <c r="A77" s="36" t="s">
        <v>31</v>
      </c>
      <c r="B77" s="18">
        <v>102723525</v>
      </c>
      <c r="C77" s="18"/>
      <c r="D77" s="19">
        <v>98462664</v>
      </c>
      <c r="E77" s="20">
        <v>98462664</v>
      </c>
      <c r="F77" s="20">
        <v>7115117</v>
      </c>
      <c r="G77" s="20">
        <v>13998062</v>
      </c>
      <c r="H77" s="20">
        <v>10727875</v>
      </c>
      <c r="I77" s="20">
        <v>31841054</v>
      </c>
      <c r="J77" s="20">
        <v>8904177</v>
      </c>
      <c r="K77" s="20">
        <v>8458066</v>
      </c>
      <c r="L77" s="20">
        <v>8595524</v>
      </c>
      <c r="M77" s="20">
        <v>25957767</v>
      </c>
      <c r="N77" s="20"/>
      <c r="O77" s="20"/>
      <c r="P77" s="20"/>
      <c r="Q77" s="20"/>
      <c r="R77" s="20"/>
      <c r="S77" s="20"/>
      <c r="T77" s="20"/>
      <c r="U77" s="20"/>
      <c r="V77" s="20">
        <v>57798821</v>
      </c>
      <c r="W77" s="20">
        <v>55101586</v>
      </c>
      <c r="X77" s="20"/>
      <c r="Y77" s="19"/>
      <c r="Z77" s="22">
        <v>98462664</v>
      </c>
    </row>
    <row r="78" spans="1:26" ht="13.5" hidden="1">
      <c r="A78" s="37" t="s">
        <v>32</v>
      </c>
      <c r="B78" s="18">
        <v>358502063</v>
      </c>
      <c r="C78" s="18"/>
      <c r="D78" s="19">
        <v>362025579</v>
      </c>
      <c r="E78" s="20">
        <v>362025579</v>
      </c>
      <c r="F78" s="20">
        <v>25688175</v>
      </c>
      <c r="G78" s="20">
        <v>28937466</v>
      </c>
      <c r="H78" s="20">
        <v>25336053</v>
      </c>
      <c r="I78" s="20">
        <v>79961694</v>
      </c>
      <c r="J78" s="20">
        <v>33116768</v>
      </c>
      <c r="K78" s="20">
        <v>27205372</v>
      </c>
      <c r="L78" s="20">
        <v>32037498</v>
      </c>
      <c r="M78" s="20">
        <v>92359638</v>
      </c>
      <c r="N78" s="20"/>
      <c r="O78" s="20"/>
      <c r="P78" s="20"/>
      <c r="Q78" s="20"/>
      <c r="R78" s="20"/>
      <c r="S78" s="20"/>
      <c r="T78" s="20"/>
      <c r="U78" s="20"/>
      <c r="V78" s="20">
        <v>172321332</v>
      </c>
      <c r="W78" s="20">
        <v>180786144</v>
      </c>
      <c r="X78" s="20"/>
      <c r="Y78" s="19"/>
      <c r="Z78" s="22">
        <v>362025579</v>
      </c>
    </row>
    <row r="79" spans="1:26" ht="13.5" hidden="1">
      <c r="A79" s="38" t="s">
        <v>113</v>
      </c>
      <c r="B79" s="18">
        <v>242970275</v>
      </c>
      <c r="C79" s="18"/>
      <c r="D79" s="19">
        <v>248290199</v>
      </c>
      <c r="E79" s="20">
        <v>248290199</v>
      </c>
      <c r="F79" s="20">
        <v>16923604</v>
      </c>
      <c r="G79" s="20">
        <v>18759415</v>
      </c>
      <c r="H79" s="20">
        <v>15185777</v>
      </c>
      <c r="I79" s="20">
        <v>50868796</v>
      </c>
      <c r="J79" s="20">
        <v>22757126</v>
      </c>
      <c r="K79" s="20">
        <v>17089113</v>
      </c>
      <c r="L79" s="20">
        <v>20082983</v>
      </c>
      <c r="M79" s="20">
        <v>59929222</v>
      </c>
      <c r="N79" s="20"/>
      <c r="O79" s="20"/>
      <c r="P79" s="20"/>
      <c r="Q79" s="20"/>
      <c r="R79" s="20"/>
      <c r="S79" s="20"/>
      <c r="T79" s="20"/>
      <c r="U79" s="20"/>
      <c r="V79" s="20">
        <v>110798018</v>
      </c>
      <c r="W79" s="20">
        <v>122127296</v>
      </c>
      <c r="X79" s="20"/>
      <c r="Y79" s="19"/>
      <c r="Z79" s="22">
        <v>248290199</v>
      </c>
    </row>
    <row r="80" spans="1:26" ht="13.5" hidden="1">
      <c r="A80" s="38" t="s">
        <v>114</v>
      </c>
      <c r="B80" s="18">
        <v>53360134</v>
      </c>
      <c r="C80" s="18"/>
      <c r="D80" s="19">
        <v>51118924</v>
      </c>
      <c r="E80" s="20">
        <v>51118924</v>
      </c>
      <c r="F80" s="20">
        <v>4006160</v>
      </c>
      <c r="G80" s="20">
        <v>4781567</v>
      </c>
      <c r="H80" s="20">
        <v>5070896</v>
      </c>
      <c r="I80" s="20">
        <v>13858623</v>
      </c>
      <c r="J80" s="20">
        <v>5048097</v>
      </c>
      <c r="K80" s="20">
        <v>4986297</v>
      </c>
      <c r="L80" s="20">
        <v>6553483</v>
      </c>
      <c r="M80" s="20">
        <v>16587877</v>
      </c>
      <c r="N80" s="20"/>
      <c r="O80" s="20"/>
      <c r="P80" s="20"/>
      <c r="Q80" s="20"/>
      <c r="R80" s="20"/>
      <c r="S80" s="20"/>
      <c r="T80" s="20"/>
      <c r="U80" s="20"/>
      <c r="V80" s="20">
        <v>30446500</v>
      </c>
      <c r="W80" s="20">
        <v>27350620</v>
      </c>
      <c r="X80" s="20"/>
      <c r="Y80" s="19"/>
      <c r="Z80" s="22">
        <v>51118924</v>
      </c>
    </row>
    <row r="81" spans="1:26" ht="13.5" hidden="1">
      <c r="A81" s="38" t="s">
        <v>115</v>
      </c>
      <c r="B81" s="18">
        <v>38430583</v>
      </c>
      <c r="C81" s="18"/>
      <c r="D81" s="19">
        <v>39025476</v>
      </c>
      <c r="E81" s="20">
        <v>39025476</v>
      </c>
      <c r="F81" s="20">
        <v>2727039</v>
      </c>
      <c r="G81" s="20">
        <v>3220035</v>
      </c>
      <c r="H81" s="20">
        <v>2871565</v>
      </c>
      <c r="I81" s="20">
        <v>8818639</v>
      </c>
      <c r="J81" s="20">
        <v>3002028</v>
      </c>
      <c r="K81" s="20">
        <v>2877641</v>
      </c>
      <c r="L81" s="20">
        <v>3081792</v>
      </c>
      <c r="M81" s="20">
        <v>8961461</v>
      </c>
      <c r="N81" s="20"/>
      <c r="O81" s="20"/>
      <c r="P81" s="20"/>
      <c r="Q81" s="20"/>
      <c r="R81" s="20"/>
      <c r="S81" s="20"/>
      <c r="T81" s="20"/>
      <c r="U81" s="20"/>
      <c r="V81" s="20">
        <v>17780100</v>
      </c>
      <c r="W81" s="20">
        <v>19512738</v>
      </c>
      <c r="X81" s="20"/>
      <c r="Y81" s="19"/>
      <c r="Z81" s="22">
        <v>39025476</v>
      </c>
    </row>
    <row r="82" spans="1:26" ht="13.5" hidden="1">
      <c r="A82" s="38" t="s">
        <v>116</v>
      </c>
      <c r="B82" s="18">
        <v>23741071</v>
      </c>
      <c r="C82" s="18"/>
      <c r="D82" s="19">
        <v>23590980</v>
      </c>
      <c r="E82" s="20">
        <v>23590980</v>
      </c>
      <c r="F82" s="20">
        <v>2000446</v>
      </c>
      <c r="G82" s="20">
        <v>2146060</v>
      </c>
      <c r="H82" s="20">
        <v>2180511</v>
      </c>
      <c r="I82" s="20">
        <v>6327017</v>
      </c>
      <c r="J82" s="20">
        <v>2277167</v>
      </c>
      <c r="K82" s="20">
        <v>2219056</v>
      </c>
      <c r="L82" s="20">
        <v>2286080</v>
      </c>
      <c r="M82" s="20">
        <v>6782303</v>
      </c>
      <c r="N82" s="20"/>
      <c r="O82" s="20"/>
      <c r="P82" s="20"/>
      <c r="Q82" s="20"/>
      <c r="R82" s="20"/>
      <c r="S82" s="20"/>
      <c r="T82" s="20"/>
      <c r="U82" s="20"/>
      <c r="V82" s="20">
        <v>13109320</v>
      </c>
      <c r="W82" s="20">
        <v>11795490</v>
      </c>
      <c r="X82" s="20"/>
      <c r="Y82" s="19"/>
      <c r="Z82" s="22">
        <v>23590980</v>
      </c>
    </row>
    <row r="83" spans="1:26" ht="13.5" hidden="1">
      <c r="A83" s="38" t="s">
        <v>117</v>
      </c>
      <c r="B83" s="18"/>
      <c r="C83" s="18"/>
      <c r="D83" s="19"/>
      <c r="E83" s="20"/>
      <c r="F83" s="20">
        <v>30926</v>
      </c>
      <c r="G83" s="20">
        <v>30389</v>
      </c>
      <c r="H83" s="20">
        <v>27304</v>
      </c>
      <c r="I83" s="20">
        <v>88619</v>
      </c>
      <c r="J83" s="20">
        <v>32350</v>
      </c>
      <c r="K83" s="20">
        <v>33265</v>
      </c>
      <c r="L83" s="20">
        <v>33160</v>
      </c>
      <c r="M83" s="20">
        <v>98775</v>
      </c>
      <c r="N83" s="20"/>
      <c r="O83" s="20"/>
      <c r="P83" s="20"/>
      <c r="Q83" s="20"/>
      <c r="R83" s="20"/>
      <c r="S83" s="20"/>
      <c r="T83" s="20"/>
      <c r="U83" s="20"/>
      <c r="V83" s="20">
        <v>187394</v>
      </c>
      <c r="W83" s="20"/>
      <c r="X83" s="20"/>
      <c r="Y83" s="19"/>
      <c r="Z83" s="22"/>
    </row>
    <row r="84" spans="1:26" ht="13.5" hidden="1">
      <c r="A84" s="39" t="s">
        <v>118</v>
      </c>
      <c r="B84" s="27">
        <v>1967527</v>
      </c>
      <c r="C84" s="27"/>
      <c r="D84" s="28">
        <v>1802508</v>
      </c>
      <c r="E84" s="29">
        <v>1802508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901254</v>
      </c>
      <c r="X84" s="29"/>
      <c r="Y84" s="28"/>
      <c r="Z84" s="30">
        <v>1802508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/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94340303</v>
      </c>
      <c r="C6" s="18">
        <v>0</v>
      </c>
      <c r="D6" s="58">
        <v>99089214</v>
      </c>
      <c r="E6" s="59">
        <v>99089214</v>
      </c>
      <c r="F6" s="59">
        <v>4134435</v>
      </c>
      <c r="G6" s="59">
        <v>8494296</v>
      </c>
      <c r="H6" s="59">
        <v>7739055</v>
      </c>
      <c r="I6" s="59">
        <v>20367786</v>
      </c>
      <c r="J6" s="59">
        <v>8681542</v>
      </c>
      <c r="K6" s="59">
        <v>9458997</v>
      </c>
      <c r="L6" s="59">
        <v>9729460</v>
      </c>
      <c r="M6" s="59">
        <v>27869999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48237785</v>
      </c>
      <c r="W6" s="59">
        <v>52120343</v>
      </c>
      <c r="X6" s="59">
        <v>-3882558</v>
      </c>
      <c r="Y6" s="60">
        <v>-7.45</v>
      </c>
      <c r="Z6" s="61">
        <v>99089214</v>
      </c>
    </row>
    <row r="7" spans="1:26" ht="13.5">
      <c r="A7" s="57" t="s">
        <v>33</v>
      </c>
      <c r="B7" s="18">
        <v>21753463</v>
      </c>
      <c r="C7" s="18">
        <v>0</v>
      </c>
      <c r="D7" s="58">
        <v>18029804</v>
      </c>
      <c r="E7" s="59">
        <v>18029804</v>
      </c>
      <c r="F7" s="59">
        <v>354409</v>
      </c>
      <c r="G7" s="59">
        <v>290742</v>
      </c>
      <c r="H7" s="59">
        <v>535022</v>
      </c>
      <c r="I7" s="59">
        <v>1180173</v>
      </c>
      <c r="J7" s="59">
        <v>100318</v>
      </c>
      <c r="K7" s="59">
        <v>430530</v>
      </c>
      <c r="L7" s="59">
        <v>236328</v>
      </c>
      <c r="M7" s="59">
        <v>767176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1947349</v>
      </c>
      <c r="W7" s="59">
        <v>2831339</v>
      </c>
      <c r="X7" s="59">
        <v>-883990</v>
      </c>
      <c r="Y7" s="60">
        <v>-31.22</v>
      </c>
      <c r="Z7" s="61">
        <v>18029804</v>
      </c>
    </row>
    <row r="8" spans="1:26" ht="13.5">
      <c r="A8" s="57" t="s">
        <v>34</v>
      </c>
      <c r="B8" s="18">
        <v>92115893</v>
      </c>
      <c r="C8" s="18">
        <v>0</v>
      </c>
      <c r="D8" s="58">
        <v>92612000</v>
      </c>
      <c r="E8" s="59">
        <v>93684301</v>
      </c>
      <c r="F8" s="59">
        <v>37136531</v>
      </c>
      <c r="G8" s="59">
        <v>285539</v>
      </c>
      <c r="H8" s="59">
        <v>187444</v>
      </c>
      <c r="I8" s="59">
        <v>37609514</v>
      </c>
      <c r="J8" s="59">
        <v>234072</v>
      </c>
      <c r="K8" s="59">
        <v>528039</v>
      </c>
      <c r="L8" s="59">
        <v>30056304</v>
      </c>
      <c r="M8" s="59">
        <v>30818415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68427929</v>
      </c>
      <c r="W8" s="59">
        <v>69022366</v>
      </c>
      <c r="X8" s="59">
        <v>-594437</v>
      </c>
      <c r="Y8" s="60">
        <v>-0.86</v>
      </c>
      <c r="Z8" s="61">
        <v>93684301</v>
      </c>
    </row>
    <row r="9" spans="1:26" ht="13.5">
      <c r="A9" s="57" t="s">
        <v>35</v>
      </c>
      <c r="B9" s="18">
        <v>140359879</v>
      </c>
      <c r="C9" s="18">
        <v>0</v>
      </c>
      <c r="D9" s="58">
        <v>142889539</v>
      </c>
      <c r="E9" s="59">
        <v>144639539</v>
      </c>
      <c r="F9" s="59">
        <v>8150873</v>
      </c>
      <c r="G9" s="59">
        <v>8551122</v>
      </c>
      <c r="H9" s="59">
        <v>14000061</v>
      </c>
      <c r="I9" s="59">
        <v>30702056</v>
      </c>
      <c r="J9" s="59">
        <v>9896076</v>
      </c>
      <c r="K9" s="59">
        <v>20703636</v>
      </c>
      <c r="L9" s="59">
        <v>17845533</v>
      </c>
      <c r="M9" s="59">
        <v>48445245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79147301</v>
      </c>
      <c r="W9" s="59">
        <v>77147370</v>
      </c>
      <c r="X9" s="59">
        <v>1999931</v>
      </c>
      <c r="Y9" s="60">
        <v>2.59</v>
      </c>
      <c r="Z9" s="61">
        <v>144639539</v>
      </c>
    </row>
    <row r="10" spans="1:26" ht="25.5">
      <c r="A10" s="62" t="s">
        <v>105</v>
      </c>
      <c r="B10" s="63">
        <f>SUM(B5:B9)</f>
        <v>348569538</v>
      </c>
      <c r="C10" s="63">
        <f>SUM(C5:C9)</f>
        <v>0</v>
      </c>
      <c r="D10" s="64">
        <f aca="true" t="shared" si="0" ref="D10:Z10">SUM(D5:D9)</f>
        <v>352620557</v>
      </c>
      <c r="E10" s="65">
        <f t="shared" si="0"/>
        <v>355442858</v>
      </c>
      <c r="F10" s="65">
        <f t="shared" si="0"/>
        <v>49776248</v>
      </c>
      <c r="G10" s="65">
        <f t="shared" si="0"/>
        <v>17621699</v>
      </c>
      <c r="H10" s="65">
        <f t="shared" si="0"/>
        <v>22461582</v>
      </c>
      <c r="I10" s="65">
        <f t="shared" si="0"/>
        <v>89859529</v>
      </c>
      <c r="J10" s="65">
        <f t="shared" si="0"/>
        <v>18912008</v>
      </c>
      <c r="K10" s="65">
        <f t="shared" si="0"/>
        <v>31121202</v>
      </c>
      <c r="L10" s="65">
        <f t="shared" si="0"/>
        <v>57867625</v>
      </c>
      <c r="M10" s="65">
        <f t="shared" si="0"/>
        <v>107900835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197760364</v>
      </c>
      <c r="W10" s="65">
        <f t="shared" si="0"/>
        <v>201121418</v>
      </c>
      <c r="X10" s="65">
        <f t="shared" si="0"/>
        <v>-3361054</v>
      </c>
      <c r="Y10" s="66">
        <f>+IF(W10&lt;&gt;0,(X10/W10)*100,0)</f>
        <v>-1.6711566741240858</v>
      </c>
      <c r="Z10" s="67">
        <f t="shared" si="0"/>
        <v>355442858</v>
      </c>
    </row>
    <row r="11" spans="1:26" ht="13.5">
      <c r="A11" s="57" t="s">
        <v>36</v>
      </c>
      <c r="B11" s="18">
        <v>164790940</v>
      </c>
      <c r="C11" s="18">
        <v>0</v>
      </c>
      <c r="D11" s="58">
        <v>176749529</v>
      </c>
      <c r="E11" s="59">
        <v>178139681</v>
      </c>
      <c r="F11" s="59">
        <v>10977117</v>
      </c>
      <c r="G11" s="59">
        <v>13454355</v>
      </c>
      <c r="H11" s="59">
        <v>13125327</v>
      </c>
      <c r="I11" s="59">
        <v>37556799</v>
      </c>
      <c r="J11" s="59">
        <v>12928320</v>
      </c>
      <c r="K11" s="59">
        <v>20898086</v>
      </c>
      <c r="L11" s="59">
        <v>14041576</v>
      </c>
      <c r="M11" s="59">
        <v>47867982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85424781</v>
      </c>
      <c r="W11" s="59">
        <v>88651617</v>
      </c>
      <c r="X11" s="59">
        <v>-3226836</v>
      </c>
      <c r="Y11" s="60">
        <v>-3.64</v>
      </c>
      <c r="Z11" s="61">
        <v>178139681</v>
      </c>
    </row>
    <row r="12" spans="1:26" ht="13.5">
      <c r="A12" s="57" t="s">
        <v>37</v>
      </c>
      <c r="B12" s="18">
        <v>5942246</v>
      </c>
      <c r="C12" s="18">
        <v>0</v>
      </c>
      <c r="D12" s="58">
        <v>6405481</v>
      </c>
      <c r="E12" s="59">
        <v>6405481</v>
      </c>
      <c r="F12" s="59">
        <v>487973</v>
      </c>
      <c r="G12" s="59">
        <v>495352</v>
      </c>
      <c r="H12" s="59">
        <v>504742</v>
      </c>
      <c r="I12" s="59">
        <v>1488067</v>
      </c>
      <c r="J12" s="59">
        <v>480645</v>
      </c>
      <c r="K12" s="59">
        <v>475522</v>
      </c>
      <c r="L12" s="59">
        <v>474502</v>
      </c>
      <c r="M12" s="59">
        <v>1430669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2918736</v>
      </c>
      <c r="W12" s="59">
        <v>3202704</v>
      </c>
      <c r="X12" s="59">
        <v>-283968</v>
      </c>
      <c r="Y12" s="60">
        <v>-8.87</v>
      </c>
      <c r="Z12" s="61">
        <v>6405481</v>
      </c>
    </row>
    <row r="13" spans="1:26" ht="13.5">
      <c r="A13" s="57" t="s">
        <v>106</v>
      </c>
      <c r="B13" s="18">
        <v>8126752</v>
      </c>
      <c r="C13" s="18">
        <v>0</v>
      </c>
      <c r="D13" s="58">
        <v>7426960</v>
      </c>
      <c r="E13" s="59">
        <v>7426960</v>
      </c>
      <c r="F13" s="59">
        <v>0</v>
      </c>
      <c r="G13" s="59">
        <v>0</v>
      </c>
      <c r="H13" s="59">
        <v>0</v>
      </c>
      <c r="I13" s="59">
        <v>0</v>
      </c>
      <c r="J13" s="59">
        <v>602005</v>
      </c>
      <c r="K13" s="59">
        <v>579662</v>
      </c>
      <c r="L13" s="59">
        <v>0</v>
      </c>
      <c r="M13" s="59">
        <v>1181667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1181667</v>
      </c>
      <c r="W13" s="59">
        <v>3713370</v>
      </c>
      <c r="X13" s="59">
        <v>-2531703</v>
      </c>
      <c r="Y13" s="60">
        <v>-68.18</v>
      </c>
      <c r="Z13" s="61">
        <v>7426960</v>
      </c>
    </row>
    <row r="14" spans="1:26" ht="13.5">
      <c r="A14" s="57" t="s">
        <v>38</v>
      </c>
      <c r="B14" s="18">
        <v>5474312</v>
      </c>
      <c r="C14" s="18">
        <v>0</v>
      </c>
      <c r="D14" s="58">
        <v>165165</v>
      </c>
      <c r="E14" s="59">
        <v>165165</v>
      </c>
      <c r="F14" s="59">
        <v>1419</v>
      </c>
      <c r="G14" s="59">
        <v>1419</v>
      </c>
      <c r="H14" s="59">
        <v>1419</v>
      </c>
      <c r="I14" s="59">
        <v>4257</v>
      </c>
      <c r="J14" s="59">
        <v>1419</v>
      </c>
      <c r="K14" s="59">
        <v>1419</v>
      </c>
      <c r="L14" s="59">
        <v>1234</v>
      </c>
      <c r="M14" s="59">
        <v>4072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8329</v>
      </c>
      <c r="W14" s="59">
        <v>82578</v>
      </c>
      <c r="X14" s="59">
        <v>-74249</v>
      </c>
      <c r="Y14" s="60">
        <v>-89.91</v>
      </c>
      <c r="Z14" s="61">
        <v>165165</v>
      </c>
    </row>
    <row r="15" spans="1:26" ht="13.5">
      <c r="A15" s="57" t="s">
        <v>39</v>
      </c>
      <c r="B15" s="18">
        <v>61392358</v>
      </c>
      <c r="C15" s="18">
        <v>0</v>
      </c>
      <c r="D15" s="58">
        <v>69588707</v>
      </c>
      <c r="E15" s="59">
        <v>69692379</v>
      </c>
      <c r="F15" s="59">
        <v>3198773</v>
      </c>
      <c r="G15" s="59">
        <v>4060720</v>
      </c>
      <c r="H15" s="59">
        <v>5130668</v>
      </c>
      <c r="I15" s="59">
        <v>12390161</v>
      </c>
      <c r="J15" s="59">
        <v>4176617</v>
      </c>
      <c r="K15" s="59">
        <v>8161031</v>
      </c>
      <c r="L15" s="59">
        <v>8104090</v>
      </c>
      <c r="M15" s="59">
        <v>20441738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32831899</v>
      </c>
      <c r="W15" s="59">
        <v>33669225</v>
      </c>
      <c r="X15" s="59">
        <v>-837326</v>
      </c>
      <c r="Y15" s="60">
        <v>-2.49</v>
      </c>
      <c r="Z15" s="61">
        <v>69692379</v>
      </c>
    </row>
    <row r="16" spans="1:26" ht="13.5">
      <c r="A16" s="68" t="s">
        <v>40</v>
      </c>
      <c r="B16" s="18">
        <v>1567071</v>
      </c>
      <c r="C16" s="18">
        <v>0</v>
      </c>
      <c r="D16" s="58">
        <v>2675000</v>
      </c>
      <c r="E16" s="59">
        <v>2675000</v>
      </c>
      <c r="F16" s="59">
        <v>87750</v>
      </c>
      <c r="G16" s="59">
        <v>157202</v>
      </c>
      <c r="H16" s="59">
        <v>324203</v>
      </c>
      <c r="I16" s="59">
        <v>569155</v>
      </c>
      <c r="J16" s="59">
        <v>121163</v>
      </c>
      <c r="K16" s="59">
        <v>119750</v>
      </c>
      <c r="L16" s="59">
        <v>40050</v>
      </c>
      <c r="M16" s="59">
        <v>280963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850118</v>
      </c>
      <c r="W16" s="59">
        <v>1337496</v>
      </c>
      <c r="X16" s="59">
        <v>-487378</v>
      </c>
      <c r="Y16" s="60">
        <v>-36.44</v>
      </c>
      <c r="Z16" s="61">
        <v>2675000</v>
      </c>
    </row>
    <row r="17" spans="1:26" ht="13.5">
      <c r="A17" s="57" t="s">
        <v>41</v>
      </c>
      <c r="B17" s="18">
        <v>112326371</v>
      </c>
      <c r="C17" s="18">
        <v>0</v>
      </c>
      <c r="D17" s="58">
        <v>90833670</v>
      </c>
      <c r="E17" s="59">
        <v>91562147</v>
      </c>
      <c r="F17" s="59">
        <v>4995259</v>
      </c>
      <c r="G17" s="59">
        <v>5368488</v>
      </c>
      <c r="H17" s="59">
        <v>7213939</v>
      </c>
      <c r="I17" s="59">
        <v>17577686</v>
      </c>
      <c r="J17" s="59">
        <v>6693572</v>
      </c>
      <c r="K17" s="59">
        <v>10232899</v>
      </c>
      <c r="L17" s="59">
        <v>9419601</v>
      </c>
      <c r="M17" s="59">
        <v>26346072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43923758</v>
      </c>
      <c r="W17" s="59">
        <v>46763845</v>
      </c>
      <c r="X17" s="59">
        <v>-2840087</v>
      </c>
      <c r="Y17" s="60">
        <v>-6.07</v>
      </c>
      <c r="Z17" s="61">
        <v>91562147</v>
      </c>
    </row>
    <row r="18" spans="1:26" ht="13.5">
      <c r="A18" s="69" t="s">
        <v>42</v>
      </c>
      <c r="B18" s="70">
        <f>SUM(B11:B17)</f>
        <v>359620050</v>
      </c>
      <c r="C18" s="70">
        <f>SUM(C11:C17)</f>
        <v>0</v>
      </c>
      <c r="D18" s="71">
        <f aca="true" t="shared" si="1" ref="D18:Z18">SUM(D11:D17)</f>
        <v>353844512</v>
      </c>
      <c r="E18" s="72">
        <f t="shared" si="1"/>
        <v>356066813</v>
      </c>
      <c r="F18" s="72">
        <f t="shared" si="1"/>
        <v>19748291</v>
      </c>
      <c r="G18" s="72">
        <f t="shared" si="1"/>
        <v>23537536</v>
      </c>
      <c r="H18" s="72">
        <f t="shared" si="1"/>
        <v>26300298</v>
      </c>
      <c r="I18" s="72">
        <f t="shared" si="1"/>
        <v>69586125</v>
      </c>
      <c r="J18" s="72">
        <f t="shared" si="1"/>
        <v>25003741</v>
      </c>
      <c r="K18" s="72">
        <f t="shared" si="1"/>
        <v>40468369</v>
      </c>
      <c r="L18" s="72">
        <f t="shared" si="1"/>
        <v>32081053</v>
      </c>
      <c r="M18" s="72">
        <f t="shared" si="1"/>
        <v>97553163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167139288</v>
      </c>
      <c r="W18" s="72">
        <f t="shared" si="1"/>
        <v>177420835</v>
      </c>
      <c r="X18" s="72">
        <f t="shared" si="1"/>
        <v>-10281547</v>
      </c>
      <c r="Y18" s="66">
        <f>+IF(W18&lt;&gt;0,(X18/W18)*100,0)</f>
        <v>-5.795005417486621</v>
      </c>
      <c r="Z18" s="73">
        <f t="shared" si="1"/>
        <v>356066813</v>
      </c>
    </row>
    <row r="19" spans="1:26" ht="13.5">
      <c r="A19" s="69" t="s">
        <v>43</v>
      </c>
      <c r="B19" s="74">
        <f>+B10-B18</f>
        <v>-11050512</v>
      </c>
      <c r="C19" s="74">
        <f>+C10-C18</f>
        <v>0</v>
      </c>
      <c r="D19" s="75">
        <f aca="true" t="shared" si="2" ref="D19:Z19">+D10-D18</f>
        <v>-1223955</v>
      </c>
      <c r="E19" s="76">
        <f t="shared" si="2"/>
        <v>-623955</v>
      </c>
      <c r="F19" s="76">
        <f t="shared" si="2"/>
        <v>30027957</v>
      </c>
      <c r="G19" s="76">
        <f t="shared" si="2"/>
        <v>-5915837</v>
      </c>
      <c r="H19" s="76">
        <f t="shared" si="2"/>
        <v>-3838716</v>
      </c>
      <c r="I19" s="76">
        <f t="shared" si="2"/>
        <v>20273404</v>
      </c>
      <c r="J19" s="76">
        <f t="shared" si="2"/>
        <v>-6091733</v>
      </c>
      <c r="K19" s="76">
        <f t="shared" si="2"/>
        <v>-9347167</v>
      </c>
      <c r="L19" s="76">
        <f t="shared" si="2"/>
        <v>25786572</v>
      </c>
      <c r="M19" s="76">
        <f t="shared" si="2"/>
        <v>10347672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30621076</v>
      </c>
      <c r="W19" s="76">
        <f>IF(E10=E18,0,W10-W18)</f>
        <v>23700583</v>
      </c>
      <c r="X19" s="76">
        <f t="shared" si="2"/>
        <v>6920493</v>
      </c>
      <c r="Y19" s="77">
        <f>+IF(W19&lt;&gt;0,(X19/W19)*100,0)</f>
        <v>29.19967411772107</v>
      </c>
      <c r="Z19" s="78">
        <f t="shared" si="2"/>
        <v>-623955</v>
      </c>
    </row>
    <row r="20" spans="1:26" ht="13.5">
      <c r="A20" s="57" t="s">
        <v>44</v>
      </c>
      <c r="B20" s="18">
        <v>1450000</v>
      </c>
      <c r="C20" s="18">
        <v>0</v>
      </c>
      <c r="D20" s="58">
        <v>2558000</v>
      </c>
      <c r="E20" s="59">
        <v>2558000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159120</v>
      </c>
      <c r="L20" s="59">
        <v>159120</v>
      </c>
      <c r="M20" s="59">
        <v>318240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318240</v>
      </c>
      <c r="W20" s="59">
        <v>1160672</v>
      </c>
      <c r="X20" s="59">
        <v>-842432</v>
      </c>
      <c r="Y20" s="60">
        <v>-72.58</v>
      </c>
      <c r="Z20" s="61">
        <v>2558000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-9600512</v>
      </c>
      <c r="C22" s="85">
        <f>SUM(C19:C21)</f>
        <v>0</v>
      </c>
      <c r="D22" s="86">
        <f aca="true" t="shared" si="3" ref="D22:Z22">SUM(D19:D21)</f>
        <v>1334045</v>
      </c>
      <c r="E22" s="87">
        <f t="shared" si="3"/>
        <v>1934045</v>
      </c>
      <c r="F22" s="87">
        <f t="shared" si="3"/>
        <v>30027957</v>
      </c>
      <c r="G22" s="87">
        <f t="shared" si="3"/>
        <v>-5915837</v>
      </c>
      <c r="H22" s="87">
        <f t="shared" si="3"/>
        <v>-3838716</v>
      </c>
      <c r="I22" s="87">
        <f t="shared" si="3"/>
        <v>20273404</v>
      </c>
      <c r="J22" s="87">
        <f t="shared" si="3"/>
        <v>-6091733</v>
      </c>
      <c r="K22" s="87">
        <f t="shared" si="3"/>
        <v>-9188047</v>
      </c>
      <c r="L22" s="87">
        <f t="shared" si="3"/>
        <v>25945692</v>
      </c>
      <c r="M22" s="87">
        <f t="shared" si="3"/>
        <v>10665912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30939316</v>
      </c>
      <c r="W22" s="87">
        <f t="shared" si="3"/>
        <v>24861255</v>
      </c>
      <c r="X22" s="87">
        <f t="shared" si="3"/>
        <v>6078061</v>
      </c>
      <c r="Y22" s="88">
        <f>+IF(W22&lt;&gt;0,(X22/W22)*100,0)</f>
        <v>24.447925094690515</v>
      </c>
      <c r="Z22" s="89">
        <f t="shared" si="3"/>
        <v>1934045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-9600512</v>
      </c>
      <c r="C24" s="74">
        <f>SUM(C22:C23)</f>
        <v>0</v>
      </c>
      <c r="D24" s="75">
        <f aca="true" t="shared" si="4" ref="D24:Z24">SUM(D22:D23)</f>
        <v>1334045</v>
      </c>
      <c r="E24" s="76">
        <f t="shared" si="4"/>
        <v>1934045</v>
      </c>
      <c r="F24" s="76">
        <f t="shared" si="4"/>
        <v>30027957</v>
      </c>
      <c r="G24" s="76">
        <f t="shared" si="4"/>
        <v>-5915837</v>
      </c>
      <c r="H24" s="76">
        <f t="shared" si="4"/>
        <v>-3838716</v>
      </c>
      <c r="I24" s="76">
        <f t="shared" si="4"/>
        <v>20273404</v>
      </c>
      <c r="J24" s="76">
        <f t="shared" si="4"/>
        <v>-6091733</v>
      </c>
      <c r="K24" s="76">
        <f t="shared" si="4"/>
        <v>-9188047</v>
      </c>
      <c r="L24" s="76">
        <f t="shared" si="4"/>
        <v>25945692</v>
      </c>
      <c r="M24" s="76">
        <f t="shared" si="4"/>
        <v>10665912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30939316</v>
      </c>
      <c r="W24" s="76">
        <f t="shared" si="4"/>
        <v>24861255</v>
      </c>
      <c r="X24" s="76">
        <f t="shared" si="4"/>
        <v>6078061</v>
      </c>
      <c r="Y24" s="77">
        <f>+IF(W24&lt;&gt;0,(X24/W24)*100,0)</f>
        <v>24.447925094690515</v>
      </c>
      <c r="Z24" s="78">
        <f t="shared" si="4"/>
        <v>1934045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7534103</v>
      </c>
      <c r="C27" s="21">
        <v>0</v>
      </c>
      <c r="D27" s="98">
        <v>3354590</v>
      </c>
      <c r="E27" s="99">
        <v>5199590</v>
      </c>
      <c r="F27" s="99">
        <v>2165</v>
      </c>
      <c r="G27" s="99">
        <v>0</v>
      </c>
      <c r="H27" s="99">
        <v>192257</v>
      </c>
      <c r="I27" s="99">
        <v>194422</v>
      </c>
      <c r="J27" s="99">
        <v>206670</v>
      </c>
      <c r="K27" s="99">
        <v>390236</v>
      </c>
      <c r="L27" s="99">
        <v>353552</v>
      </c>
      <c r="M27" s="99">
        <v>950458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1144880</v>
      </c>
      <c r="W27" s="99">
        <v>2599795</v>
      </c>
      <c r="X27" s="99">
        <v>-1454915</v>
      </c>
      <c r="Y27" s="100">
        <v>-55.96</v>
      </c>
      <c r="Z27" s="101">
        <v>5199590</v>
      </c>
    </row>
    <row r="28" spans="1:26" ht="13.5">
      <c r="A28" s="102" t="s">
        <v>44</v>
      </c>
      <c r="B28" s="18">
        <v>1450000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/>
      <c r="X28" s="59">
        <v>0</v>
      </c>
      <c r="Y28" s="60">
        <v>0</v>
      </c>
      <c r="Z28" s="61">
        <v>0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/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6084103</v>
      </c>
      <c r="C31" s="18">
        <v>0</v>
      </c>
      <c r="D31" s="58">
        <v>3354590</v>
      </c>
      <c r="E31" s="59">
        <v>5199590</v>
      </c>
      <c r="F31" s="59">
        <v>2165</v>
      </c>
      <c r="G31" s="59">
        <v>0</v>
      </c>
      <c r="H31" s="59">
        <v>192257</v>
      </c>
      <c r="I31" s="59">
        <v>194422</v>
      </c>
      <c r="J31" s="59">
        <v>206670</v>
      </c>
      <c r="K31" s="59">
        <v>390236</v>
      </c>
      <c r="L31" s="59">
        <v>353552</v>
      </c>
      <c r="M31" s="59">
        <v>950458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1144880</v>
      </c>
      <c r="W31" s="59">
        <v>2599795</v>
      </c>
      <c r="X31" s="59">
        <v>-1454915</v>
      </c>
      <c r="Y31" s="60">
        <v>-55.96</v>
      </c>
      <c r="Z31" s="61">
        <v>5199590</v>
      </c>
    </row>
    <row r="32" spans="1:26" ht="13.5">
      <c r="A32" s="69" t="s">
        <v>50</v>
      </c>
      <c r="B32" s="21">
        <f>SUM(B28:B31)</f>
        <v>7534103</v>
      </c>
      <c r="C32" s="21">
        <f>SUM(C28:C31)</f>
        <v>0</v>
      </c>
      <c r="D32" s="98">
        <f aca="true" t="shared" si="5" ref="D32:Z32">SUM(D28:D31)</f>
        <v>3354590</v>
      </c>
      <c r="E32" s="99">
        <f t="shared" si="5"/>
        <v>5199590</v>
      </c>
      <c r="F32" s="99">
        <f t="shared" si="5"/>
        <v>2165</v>
      </c>
      <c r="G32" s="99">
        <f t="shared" si="5"/>
        <v>0</v>
      </c>
      <c r="H32" s="99">
        <f t="shared" si="5"/>
        <v>192257</v>
      </c>
      <c r="I32" s="99">
        <f t="shared" si="5"/>
        <v>194422</v>
      </c>
      <c r="J32" s="99">
        <f t="shared" si="5"/>
        <v>206670</v>
      </c>
      <c r="K32" s="99">
        <f t="shared" si="5"/>
        <v>390236</v>
      </c>
      <c r="L32" s="99">
        <f t="shared" si="5"/>
        <v>353552</v>
      </c>
      <c r="M32" s="99">
        <f t="shared" si="5"/>
        <v>950458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1144880</v>
      </c>
      <c r="W32" s="99">
        <f t="shared" si="5"/>
        <v>2599795</v>
      </c>
      <c r="X32" s="99">
        <f t="shared" si="5"/>
        <v>-1454915</v>
      </c>
      <c r="Y32" s="100">
        <f>+IF(W32&lt;&gt;0,(X32/W32)*100,0)</f>
        <v>-55.962681672978064</v>
      </c>
      <c r="Z32" s="101">
        <f t="shared" si="5"/>
        <v>5199590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290503108</v>
      </c>
      <c r="C35" s="18">
        <v>0</v>
      </c>
      <c r="D35" s="58">
        <v>278770973</v>
      </c>
      <c r="E35" s="59">
        <v>272699114</v>
      </c>
      <c r="F35" s="59">
        <v>317365033</v>
      </c>
      <c r="G35" s="59">
        <v>314580921</v>
      </c>
      <c r="H35" s="59">
        <v>346409715</v>
      </c>
      <c r="I35" s="59">
        <v>346409715</v>
      </c>
      <c r="J35" s="59">
        <v>300424362</v>
      </c>
      <c r="K35" s="59">
        <v>296687068</v>
      </c>
      <c r="L35" s="59">
        <v>315116743</v>
      </c>
      <c r="M35" s="59">
        <v>315116743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315116743</v>
      </c>
      <c r="W35" s="59">
        <v>136349557</v>
      </c>
      <c r="X35" s="59">
        <v>178767186</v>
      </c>
      <c r="Y35" s="60">
        <v>131.11</v>
      </c>
      <c r="Z35" s="61">
        <v>272699114</v>
      </c>
    </row>
    <row r="36" spans="1:26" ht="13.5">
      <c r="A36" s="57" t="s">
        <v>53</v>
      </c>
      <c r="B36" s="18">
        <v>143317172</v>
      </c>
      <c r="C36" s="18">
        <v>0</v>
      </c>
      <c r="D36" s="58">
        <v>99784021</v>
      </c>
      <c r="E36" s="59">
        <v>101629021</v>
      </c>
      <c r="F36" s="59">
        <v>337783807</v>
      </c>
      <c r="G36" s="59">
        <v>337785972</v>
      </c>
      <c r="H36" s="59">
        <v>103142929</v>
      </c>
      <c r="I36" s="59">
        <v>103142929</v>
      </c>
      <c r="J36" s="59">
        <v>101025950</v>
      </c>
      <c r="K36" s="59">
        <v>100462125</v>
      </c>
      <c r="L36" s="59">
        <v>100462125</v>
      </c>
      <c r="M36" s="59">
        <v>100462125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100462125</v>
      </c>
      <c r="W36" s="59">
        <v>50814511</v>
      </c>
      <c r="X36" s="59">
        <v>49647614</v>
      </c>
      <c r="Y36" s="60">
        <v>97.7</v>
      </c>
      <c r="Z36" s="61">
        <v>101629021</v>
      </c>
    </row>
    <row r="37" spans="1:26" ht="13.5">
      <c r="A37" s="57" t="s">
        <v>54</v>
      </c>
      <c r="B37" s="18">
        <v>41395218</v>
      </c>
      <c r="C37" s="18">
        <v>0</v>
      </c>
      <c r="D37" s="58">
        <v>24157362</v>
      </c>
      <c r="E37" s="59">
        <v>19330503</v>
      </c>
      <c r="F37" s="59">
        <v>34200741</v>
      </c>
      <c r="G37" s="59">
        <v>43192210</v>
      </c>
      <c r="H37" s="59">
        <v>74408756</v>
      </c>
      <c r="I37" s="59">
        <v>74408756</v>
      </c>
      <c r="J37" s="59">
        <v>77554850</v>
      </c>
      <c r="K37" s="59">
        <v>83216487</v>
      </c>
      <c r="L37" s="59">
        <v>57654630</v>
      </c>
      <c r="M37" s="59">
        <v>57654630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57654630</v>
      </c>
      <c r="W37" s="59">
        <v>9665252</v>
      </c>
      <c r="X37" s="59">
        <v>47989378</v>
      </c>
      <c r="Y37" s="60">
        <v>496.51</v>
      </c>
      <c r="Z37" s="61">
        <v>19330503</v>
      </c>
    </row>
    <row r="38" spans="1:26" ht="13.5">
      <c r="A38" s="57" t="s">
        <v>55</v>
      </c>
      <c r="B38" s="18">
        <v>121655086</v>
      </c>
      <c r="C38" s="18">
        <v>0</v>
      </c>
      <c r="D38" s="58">
        <v>67431891</v>
      </c>
      <c r="E38" s="59">
        <v>67431891</v>
      </c>
      <c r="F38" s="59">
        <v>105044738</v>
      </c>
      <c r="G38" s="59">
        <v>104807843</v>
      </c>
      <c r="H38" s="59">
        <v>99586342</v>
      </c>
      <c r="I38" s="59">
        <v>99586342</v>
      </c>
      <c r="J38" s="59">
        <v>59116523</v>
      </c>
      <c r="K38" s="59">
        <v>59115526</v>
      </c>
      <c r="L38" s="59">
        <v>58637434</v>
      </c>
      <c r="M38" s="59">
        <v>58637434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58637434</v>
      </c>
      <c r="W38" s="59">
        <v>33715946</v>
      </c>
      <c r="X38" s="59">
        <v>24921488</v>
      </c>
      <c r="Y38" s="60">
        <v>73.92</v>
      </c>
      <c r="Z38" s="61">
        <v>67431891</v>
      </c>
    </row>
    <row r="39" spans="1:26" ht="13.5">
      <c r="A39" s="57" t="s">
        <v>56</v>
      </c>
      <c r="B39" s="18">
        <v>270769976</v>
      </c>
      <c r="C39" s="18">
        <v>0</v>
      </c>
      <c r="D39" s="58">
        <v>286965741</v>
      </c>
      <c r="E39" s="59">
        <v>287565741</v>
      </c>
      <c r="F39" s="59">
        <v>515903361</v>
      </c>
      <c r="G39" s="59">
        <v>504366840</v>
      </c>
      <c r="H39" s="59">
        <v>275557546</v>
      </c>
      <c r="I39" s="59">
        <v>275557546</v>
      </c>
      <c r="J39" s="59">
        <v>264778939</v>
      </c>
      <c r="K39" s="59">
        <v>254817180</v>
      </c>
      <c r="L39" s="59">
        <v>299286804</v>
      </c>
      <c r="M39" s="59">
        <v>299286804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299286804</v>
      </c>
      <c r="W39" s="59">
        <v>143782871</v>
      </c>
      <c r="X39" s="59">
        <v>155503933</v>
      </c>
      <c r="Y39" s="60">
        <v>108.15</v>
      </c>
      <c r="Z39" s="61">
        <v>287565741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60422023</v>
      </c>
      <c r="C42" s="18">
        <v>0</v>
      </c>
      <c r="D42" s="58">
        <v>10308505</v>
      </c>
      <c r="E42" s="59">
        <v>10908505</v>
      </c>
      <c r="F42" s="59">
        <v>-247129487</v>
      </c>
      <c r="G42" s="59">
        <v>3740034</v>
      </c>
      <c r="H42" s="59">
        <v>264676598</v>
      </c>
      <c r="I42" s="59">
        <v>21287145</v>
      </c>
      <c r="J42" s="59">
        <v>-45169967</v>
      </c>
      <c r="K42" s="59">
        <v>7207942</v>
      </c>
      <c r="L42" s="59">
        <v>6356567</v>
      </c>
      <c r="M42" s="59">
        <v>-31605458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-10318313</v>
      </c>
      <c r="W42" s="59">
        <v>29348373</v>
      </c>
      <c r="X42" s="59">
        <v>-39666686</v>
      </c>
      <c r="Y42" s="60">
        <v>-135.16</v>
      </c>
      <c r="Z42" s="61">
        <v>10908505</v>
      </c>
    </row>
    <row r="43" spans="1:26" ht="13.5">
      <c r="A43" s="57" t="s">
        <v>59</v>
      </c>
      <c r="B43" s="18">
        <v>-8034720</v>
      </c>
      <c r="C43" s="18">
        <v>0</v>
      </c>
      <c r="D43" s="58">
        <v>-3354590</v>
      </c>
      <c r="E43" s="59">
        <v>-5199590</v>
      </c>
      <c r="F43" s="59">
        <v>-2165</v>
      </c>
      <c r="G43" s="59">
        <v>0</v>
      </c>
      <c r="H43" s="59">
        <v>-192257</v>
      </c>
      <c r="I43" s="59">
        <v>-194422</v>
      </c>
      <c r="J43" s="59">
        <v>-206670</v>
      </c>
      <c r="K43" s="59">
        <v>-390236</v>
      </c>
      <c r="L43" s="59">
        <v>-353552</v>
      </c>
      <c r="M43" s="59">
        <v>-950458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-1144880</v>
      </c>
      <c r="W43" s="59">
        <v>-1797186</v>
      </c>
      <c r="X43" s="59">
        <v>652306</v>
      </c>
      <c r="Y43" s="60">
        <v>-36.3</v>
      </c>
      <c r="Z43" s="61">
        <v>-5199590</v>
      </c>
    </row>
    <row r="44" spans="1:26" ht="13.5">
      <c r="A44" s="57" t="s">
        <v>60</v>
      </c>
      <c r="B44" s="18">
        <v>-17013227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/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269808077</v>
      </c>
      <c r="C45" s="21">
        <v>0</v>
      </c>
      <c r="D45" s="98">
        <v>259420952</v>
      </c>
      <c r="E45" s="99">
        <v>258175952</v>
      </c>
      <c r="F45" s="99">
        <v>22676425</v>
      </c>
      <c r="G45" s="99">
        <v>26416459</v>
      </c>
      <c r="H45" s="99">
        <v>290900800</v>
      </c>
      <c r="I45" s="99">
        <v>290900800</v>
      </c>
      <c r="J45" s="99">
        <v>245524163</v>
      </c>
      <c r="K45" s="99">
        <v>252341869</v>
      </c>
      <c r="L45" s="99">
        <v>258344884</v>
      </c>
      <c r="M45" s="99">
        <v>258344884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258344884</v>
      </c>
      <c r="W45" s="99">
        <v>280018224</v>
      </c>
      <c r="X45" s="99">
        <v>-21673340</v>
      </c>
      <c r="Y45" s="100">
        <v>-7.74</v>
      </c>
      <c r="Z45" s="101">
        <v>258175952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11561192</v>
      </c>
      <c r="C49" s="51">
        <v>0</v>
      </c>
      <c r="D49" s="128">
        <v>105055</v>
      </c>
      <c r="E49" s="53">
        <v>55407</v>
      </c>
      <c r="F49" s="53">
        <v>0</v>
      </c>
      <c r="G49" s="53">
        <v>0</v>
      </c>
      <c r="H49" s="53">
        <v>0</v>
      </c>
      <c r="I49" s="53">
        <v>23634</v>
      </c>
      <c r="J49" s="53">
        <v>0</v>
      </c>
      <c r="K49" s="53">
        <v>0</v>
      </c>
      <c r="L49" s="53">
        <v>0</v>
      </c>
      <c r="M49" s="53">
        <v>7797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20890</v>
      </c>
      <c r="W49" s="53">
        <v>207209</v>
      </c>
      <c r="X49" s="53">
        <v>0</v>
      </c>
      <c r="Y49" s="53">
        <v>11981184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10516396</v>
      </c>
      <c r="C51" s="51">
        <v>0</v>
      </c>
      <c r="D51" s="128">
        <v>1765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10518161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99.99999894000764</v>
      </c>
      <c r="C58" s="5">
        <f>IF(C67=0,0,+(C76/C67)*100)</f>
        <v>0</v>
      </c>
      <c r="D58" s="6">
        <f aca="true" t="shared" si="6" ref="D58:Z58">IF(D67=0,0,+(D76/D67)*100)</f>
        <v>101.52824615001686</v>
      </c>
      <c r="E58" s="7">
        <f t="shared" si="6"/>
        <v>101.52824615001686</v>
      </c>
      <c r="F58" s="7">
        <f t="shared" si="6"/>
        <v>100</v>
      </c>
      <c r="G58" s="7">
        <f t="shared" si="6"/>
        <v>100</v>
      </c>
      <c r="H58" s="7">
        <f t="shared" si="6"/>
        <v>99.99998708421171</v>
      </c>
      <c r="I58" s="7">
        <f t="shared" si="6"/>
        <v>99.99999509294116</v>
      </c>
      <c r="J58" s="7">
        <f t="shared" si="6"/>
        <v>100.00002302859667</v>
      </c>
      <c r="K58" s="7">
        <f t="shared" si="6"/>
        <v>99.99998943094405</v>
      </c>
      <c r="L58" s="7">
        <f t="shared" si="6"/>
        <v>100</v>
      </c>
      <c r="M58" s="7">
        <f t="shared" si="6"/>
        <v>100.0000035867064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101.42223631365144</v>
      </c>
      <c r="X58" s="7">
        <f t="shared" si="6"/>
        <v>0</v>
      </c>
      <c r="Y58" s="7">
        <f t="shared" si="6"/>
        <v>0</v>
      </c>
      <c r="Z58" s="8">
        <f t="shared" si="6"/>
        <v>101.52824615001686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99.99999894000764</v>
      </c>
      <c r="C60" s="12">
        <f t="shared" si="7"/>
        <v>0</v>
      </c>
      <c r="D60" s="3">
        <f t="shared" si="7"/>
        <v>101.56209736409858</v>
      </c>
      <c r="E60" s="13">
        <f t="shared" si="7"/>
        <v>101.56209736409858</v>
      </c>
      <c r="F60" s="13">
        <f t="shared" si="7"/>
        <v>100</v>
      </c>
      <c r="G60" s="13">
        <f t="shared" si="7"/>
        <v>100</v>
      </c>
      <c r="H60" s="13">
        <f t="shared" si="7"/>
        <v>99.99998707852575</v>
      </c>
      <c r="I60" s="13">
        <f t="shared" si="7"/>
        <v>99.99999509028619</v>
      </c>
      <c r="J60" s="13">
        <f t="shared" si="7"/>
        <v>100.00001151869104</v>
      </c>
      <c r="K60" s="13">
        <f t="shared" si="7"/>
        <v>99.99998942805458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99.99999792693632</v>
      </c>
      <c r="W60" s="13">
        <f t="shared" si="7"/>
        <v>101.45213933070241</v>
      </c>
      <c r="X60" s="13">
        <f t="shared" si="7"/>
        <v>0</v>
      </c>
      <c r="Y60" s="13">
        <f t="shared" si="7"/>
        <v>0</v>
      </c>
      <c r="Z60" s="14">
        <f t="shared" si="7"/>
        <v>101.56209736409858</v>
      </c>
    </row>
    <row r="61" spans="1:26" ht="13.5">
      <c r="A61" s="38" t="s">
        <v>113</v>
      </c>
      <c r="B61" s="12">
        <f t="shared" si="7"/>
        <v>0</v>
      </c>
      <c r="C61" s="12">
        <f t="shared" si="7"/>
        <v>0</v>
      </c>
      <c r="D61" s="3">
        <f t="shared" si="7"/>
        <v>100.67323709050528</v>
      </c>
      <c r="E61" s="13">
        <f t="shared" si="7"/>
        <v>100.67323709050528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100.52714528015852</v>
      </c>
      <c r="X61" s="13">
        <f t="shared" si="7"/>
        <v>0</v>
      </c>
      <c r="Y61" s="13">
        <f t="shared" si="7"/>
        <v>0</v>
      </c>
      <c r="Z61" s="14">
        <f t="shared" si="7"/>
        <v>100.67323709050528</v>
      </c>
    </row>
    <row r="62" spans="1:26" ht="13.5">
      <c r="A62" s="38" t="s">
        <v>114</v>
      </c>
      <c r="B62" s="12">
        <f t="shared" si="7"/>
        <v>100.12437936401845</v>
      </c>
      <c r="C62" s="12">
        <f t="shared" si="7"/>
        <v>0</v>
      </c>
      <c r="D62" s="3">
        <f t="shared" si="7"/>
        <v>99.58624142020575</v>
      </c>
      <c r="E62" s="13">
        <f t="shared" si="7"/>
        <v>99.58624142020575</v>
      </c>
      <c r="F62" s="13">
        <f t="shared" si="7"/>
        <v>102.58606807435145</v>
      </c>
      <c r="G62" s="13">
        <f t="shared" si="7"/>
        <v>101.38855948635725</v>
      </c>
      <c r="H62" s="13">
        <f t="shared" si="7"/>
        <v>97.59096707908141</v>
      </c>
      <c r="I62" s="13">
        <f t="shared" si="7"/>
        <v>100.18581435128769</v>
      </c>
      <c r="J62" s="13">
        <f t="shared" si="7"/>
        <v>100.14197927163188</v>
      </c>
      <c r="K62" s="13">
        <f t="shared" si="7"/>
        <v>100.13192352773363</v>
      </c>
      <c r="L62" s="13">
        <f t="shared" si="7"/>
        <v>100.92998711281787</v>
      </c>
      <c r="M62" s="13">
        <f t="shared" si="7"/>
        <v>100.41393175353319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100.31800227678933</v>
      </c>
      <c r="W62" s="13">
        <f t="shared" si="7"/>
        <v>99.99377570338177</v>
      </c>
      <c r="X62" s="13">
        <f t="shared" si="7"/>
        <v>0</v>
      </c>
      <c r="Y62" s="13">
        <f t="shared" si="7"/>
        <v>0</v>
      </c>
      <c r="Z62" s="14">
        <f t="shared" si="7"/>
        <v>99.58624142020575</v>
      </c>
    </row>
    <row r="63" spans="1:26" ht="13.5">
      <c r="A63" s="38" t="s">
        <v>115</v>
      </c>
      <c r="B63" s="12">
        <f t="shared" si="7"/>
        <v>0</v>
      </c>
      <c r="C63" s="12">
        <f t="shared" si="7"/>
        <v>0</v>
      </c>
      <c r="D63" s="3">
        <f t="shared" si="7"/>
        <v>100.30333059409291</v>
      </c>
      <c r="E63" s="13">
        <f t="shared" si="7"/>
        <v>100.30333059409291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100.35012119579854</v>
      </c>
      <c r="X63" s="13">
        <f t="shared" si="7"/>
        <v>0</v>
      </c>
      <c r="Y63" s="13">
        <f t="shared" si="7"/>
        <v>0</v>
      </c>
      <c r="Z63" s="14">
        <f t="shared" si="7"/>
        <v>100.30333059409291</v>
      </c>
    </row>
    <row r="64" spans="1:26" ht="13.5">
      <c r="A64" s="38" t="s">
        <v>116</v>
      </c>
      <c r="B64" s="12">
        <f t="shared" si="7"/>
        <v>0</v>
      </c>
      <c r="C64" s="12">
        <f t="shared" si="7"/>
        <v>0</v>
      </c>
      <c r="D64" s="3">
        <f t="shared" si="7"/>
        <v>100.18644494834972</v>
      </c>
      <c r="E64" s="13">
        <f t="shared" si="7"/>
        <v>100.18644494834972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100.18856488652435</v>
      </c>
      <c r="X64" s="13">
        <f t="shared" si="7"/>
        <v>0</v>
      </c>
      <c r="Y64" s="13">
        <f t="shared" si="7"/>
        <v>0</v>
      </c>
      <c r="Z64" s="14">
        <f t="shared" si="7"/>
        <v>100.18644494834972</v>
      </c>
    </row>
    <row r="65" spans="1:26" ht="13.5">
      <c r="A65" s="38" t="s">
        <v>117</v>
      </c>
      <c r="B65" s="12">
        <f t="shared" si="7"/>
        <v>38.91991645063617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100.03019323671498</v>
      </c>
      <c r="K66" s="16">
        <f t="shared" si="7"/>
        <v>100</v>
      </c>
      <c r="L66" s="16">
        <f t="shared" si="7"/>
        <v>100</v>
      </c>
      <c r="M66" s="16">
        <f t="shared" si="7"/>
        <v>100.00931705953602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100.00459706707122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94340303</v>
      </c>
      <c r="C67" s="23"/>
      <c r="D67" s="24">
        <v>99122252</v>
      </c>
      <c r="E67" s="25">
        <v>99122252</v>
      </c>
      <c r="F67" s="25">
        <v>4138769</v>
      </c>
      <c r="G67" s="25">
        <v>8497575</v>
      </c>
      <c r="H67" s="25">
        <v>7742462</v>
      </c>
      <c r="I67" s="25">
        <v>20378806</v>
      </c>
      <c r="J67" s="25">
        <v>8684854</v>
      </c>
      <c r="K67" s="25">
        <v>9461583</v>
      </c>
      <c r="L67" s="25">
        <v>9734295</v>
      </c>
      <c r="M67" s="25">
        <v>27880732</v>
      </c>
      <c r="N67" s="25"/>
      <c r="O67" s="25"/>
      <c r="P67" s="25"/>
      <c r="Q67" s="25"/>
      <c r="R67" s="25"/>
      <c r="S67" s="25"/>
      <c r="T67" s="25"/>
      <c r="U67" s="25"/>
      <c r="V67" s="25">
        <v>48259538</v>
      </c>
      <c r="W67" s="25">
        <v>52135710</v>
      </c>
      <c r="X67" s="25"/>
      <c r="Y67" s="24"/>
      <c r="Z67" s="26">
        <v>99122252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>
        <v>94340303</v>
      </c>
      <c r="C69" s="18"/>
      <c r="D69" s="19">
        <v>99089214</v>
      </c>
      <c r="E69" s="20">
        <v>99089214</v>
      </c>
      <c r="F69" s="20">
        <v>4134435</v>
      </c>
      <c r="G69" s="20">
        <v>8494296</v>
      </c>
      <c r="H69" s="20">
        <v>7739055</v>
      </c>
      <c r="I69" s="20">
        <v>20367786</v>
      </c>
      <c r="J69" s="20">
        <v>8681542</v>
      </c>
      <c r="K69" s="20">
        <v>9458997</v>
      </c>
      <c r="L69" s="20">
        <v>9729460</v>
      </c>
      <c r="M69" s="20">
        <v>27869999</v>
      </c>
      <c r="N69" s="20"/>
      <c r="O69" s="20"/>
      <c r="P69" s="20"/>
      <c r="Q69" s="20"/>
      <c r="R69" s="20"/>
      <c r="S69" s="20"/>
      <c r="T69" s="20"/>
      <c r="U69" s="20"/>
      <c r="V69" s="20">
        <v>48237785</v>
      </c>
      <c r="W69" s="20">
        <v>52120343</v>
      </c>
      <c r="X69" s="20"/>
      <c r="Y69" s="19"/>
      <c r="Z69" s="22">
        <v>99089214</v>
      </c>
    </row>
    <row r="70" spans="1:26" ht="13.5" hidden="1">
      <c r="A70" s="38" t="s">
        <v>113</v>
      </c>
      <c r="B70" s="18"/>
      <c r="C70" s="18"/>
      <c r="D70" s="19">
        <v>619544</v>
      </c>
      <c r="E70" s="20">
        <v>619544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>
        <v>333115</v>
      </c>
      <c r="X70" s="20"/>
      <c r="Y70" s="19"/>
      <c r="Z70" s="22">
        <v>619544</v>
      </c>
    </row>
    <row r="71" spans="1:26" ht="13.5" hidden="1">
      <c r="A71" s="38" t="s">
        <v>114</v>
      </c>
      <c r="B71" s="18">
        <v>92696245</v>
      </c>
      <c r="C71" s="18"/>
      <c r="D71" s="19">
        <v>98327387</v>
      </c>
      <c r="E71" s="20">
        <v>98327387</v>
      </c>
      <c r="F71" s="20">
        <v>4030211</v>
      </c>
      <c r="G71" s="20">
        <v>8377963</v>
      </c>
      <c r="H71" s="20">
        <v>7611270</v>
      </c>
      <c r="I71" s="20">
        <v>20019444</v>
      </c>
      <c r="J71" s="20">
        <v>8587169</v>
      </c>
      <c r="K71" s="20">
        <v>9359210</v>
      </c>
      <c r="L71" s="20">
        <v>9639811</v>
      </c>
      <c r="M71" s="20">
        <v>27586190</v>
      </c>
      <c r="N71" s="20"/>
      <c r="O71" s="20"/>
      <c r="P71" s="20"/>
      <c r="Q71" s="20"/>
      <c r="R71" s="20"/>
      <c r="S71" s="20"/>
      <c r="T71" s="20"/>
      <c r="U71" s="20"/>
      <c r="V71" s="20">
        <v>47605634</v>
      </c>
      <c r="W71" s="20">
        <v>51716687</v>
      </c>
      <c r="X71" s="20"/>
      <c r="Y71" s="19"/>
      <c r="Z71" s="22">
        <v>98327387</v>
      </c>
    </row>
    <row r="72" spans="1:26" ht="13.5" hidden="1">
      <c r="A72" s="38" t="s">
        <v>115</v>
      </c>
      <c r="B72" s="18"/>
      <c r="C72" s="18"/>
      <c r="D72" s="19">
        <v>82748</v>
      </c>
      <c r="E72" s="20">
        <v>82748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>
        <v>40843</v>
      </c>
      <c r="X72" s="20"/>
      <c r="Y72" s="19"/>
      <c r="Z72" s="22">
        <v>82748</v>
      </c>
    </row>
    <row r="73" spans="1:26" ht="13.5" hidden="1">
      <c r="A73" s="38" t="s">
        <v>116</v>
      </c>
      <c r="B73" s="18"/>
      <c r="C73" s="18"/>
      <c r="D73" s="19">
        <v>59535</v>
      </c>
      <c r="E73" s="20">
        <v>59535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>
        <v>29698</v>
      </c>
      <c r="X73" s="20"/>
      <c r="Y73" s="19"/>
      <c r="Z73" s="22">
        <v>59535</v>
      </c>
    </row>
    <row r="74" spans="1:26" ht="13.5" hidden="1">
      <c r="A74" s="38" t="s">
        <v>117</v>
      </c>
      <c r="B74" s="18">
        <v>1644058</v>
      </c>
      <c r="C74" s="18"/>
      <c r="D74" s="19"/>
      <c r="E74" s="20"/>
      <c r="F74" s="20">
        <v>104224</v>
      </c>
      <c r="G74" s="20">
        <v>116333</v>
      </c>
      <c r="H74" s="20">
        <v>127785</v>
      </c>
      <c r="I74" s="20">
        <v>348342</v>
      </c>
      <c r="J74" s="20">
        <v>94373</v>
      </c>
      <c r="K74" s="20">
        <v>99787</v>
      </c>
      <c r="L74" s="20">
        <v>89649</v>
      </c>
      <c r="M74" s="20">
        <v>283809</v>
      </c>
      <c r="N74" s="20"/>
      <c r="O74" s="20"/>
      <c r="P74" s="20"/>
      <c r="Q74" s="20"/>
      <c r="R74" s="20"/>
      <c r="S74" s="20"/>
      <c r="T74" s="20"/>
      <c r="U74" s="20"/>
      <c r="V74" s="20">
        <v>632151</v>
      </c>
      <c r="W74" s="20"/>
      <c r="X74" s="20"/>
      <c r="Y74" s="19"/>
      <c r="Z74" s="22"/>
    </row>
    <row r="75" spans="1:26" ht="13.5" hidden="1">
      <c r="A75" s="39" t="s">
        <v>118</v>
      </c>
      <c r="B75" s="27"/>
      <c r="C75" s="27"/>
      <c r="D75" s="28">
        <v>33038</v>
      </c>
      <c r="E75" s="29">
        <v>33038</v>
      </c>
      <c r="F75" s="29">
        <v>4334</v>
      </c>
      <c r="G75" s="29">
        <v>3279</v>
      </c>
      <c r="H75" s="29">
        <v>3407</v>
      </c>
      <c r="I75" s="29">
        <v>11020</v>
      </c>
      <c r="J75" s="29">
        <v>3312</v>
      </c>
      <c r="K75" s="29">
        <v>2586</v>
      </c>
      <c r="L75" s="29">
        <v>4835</v>
      </c>
      <c r="M75" s="29">
        <v>10733</v>
      </c>
      <c r="N75" s="29"/>
      <c r="O75" s="29"/>
      <c r="P75" s="29"/>
      <c r="Q75" s="29"/>
      <c r="R75" s="29"/>
      <c r="S75" s="29"/>
      <c r="T75" s="29"/>
      <c r="U75" s="29"/>
      <c r="V75" s="29">
        <v>21753</v>
      </c>
      <c r="W75" s="29">
        <v>15367</v>
      </c>
      <c r="X75" s="29"/>
      <c r="Y75" s="28"/>
      <c r="Z75" s="30">
        <v>33038</v>
      </c>
    </row>
    <row r="76" spans="1:26" ht="13.5" hidden="1">
      <c r="A76" s="41" t="s">
        <v>120</v>
      </c>
      <c r="B76" s="31">
        <v>94340302</v>
      </c>
      <c r="C76" s="31"/>
      <c r="D76" s="32">
        <v>100637084</v>
      </c>
      <c r="E76" s="33">
        <v>100637084</v>
      </c>
      <c r="F76" s="33">
        <v>4138769</v>
      </c>
      <c r="G76" s="33">
        <v>8497575</v>
      </c>
      <c r="H76" s="33">
        <v>7742461</v>
      </c>
      <c r="I76" s="33">
        <v>20378805</v>
      </c>
      <c r="J76" s="33">
        <v>8684856</v>
      </c>
      <c r="K76" s="33">
        <v>9461582</v>
      </c>
      <c r="L76" s="33">
        <v>9734295</v>
      </c>
      <c r="M76" s="33">
        <v>27880733</v>
      </c>
      <c r="N76" s="33"/>
      <c r="O76" s="33"/>
      <c r="P76" s="33"/>
      <c r="Q76" s="33"/>
      <c r="R76" s="33"/>
      <c r="S76" s="33"/>
      <c r="T76" s="33"/>
      <c r="U76" s="33"/>
      <c r="V76" s="33">
        <v>48259538</v>
      </c>
      <c r="W76" s="33">
        <v>52877203</v>
      </c>
      <c r="X76" s="33"/>
      <c r="Y76" s="32"/>
      <c r="Z76" s="34">
        <v>100637084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94340302</v>
      </c>
      <c r="C78" s="18"/>
      <c r="D78" s="19">
        <v>100637084</v>
      </c>
      <c r="E78" s="20">
        <v>100637084</v>
      </c>
      <c r="F78" s="20">
        <v>4134435</v>
      </c>
      <c r="G78" s="20">
        <v>8494296</v>
      </c>
      <c r="H78" s="20">
        <v>7739054</v>
      </c>
      <c r="I78" s="20">
        <v>20367785</v>
      </c>
      <c r="J78" s="20">
        <v>8681543</v>
      </c>
      <c r="K78" s="20">
        <v>9458996</v>
      </c>
      <c r="L78" s="20">
        <v>9729460</v>
      </c>
      <c r="M78" s="20">
        <v>27869999</v>
      </c>
      <c r="N78" s="20"/>
      <c r="O78" s="20"/>
      <c r="P78" s="20"/>
      <c r="Q78" s="20"/>
      <c r="R78" s="20"/>
      <c r="S78" s="20"/>
      <c r="T78" s="20"/>
      <c r="U78" s="20"/>
      <c r="V78" s="20">
        <v>48237784</v>
      </c>
      <c r="W78" s="20">
        <v>52877203</v>
      </c>
      <c r="X78" s="20"/>
      <c r="Y78" s="19"/>
      <c r="Z78" s="22">
        <v>100637084</v>
      </c>
    </row>
    <row r="79" spans="1:26" ht="13.5" hidden="1">
      <c r="A79" s="38" t="s">
        <v>113</v>
      </c>
      <c r="B79" s="18">
        <v>746920</v>
      </c>
      <c r="C79" s="18"/>
      <c r="D79" s="19">
        <v>623715</v>
      </c>
      <c r="E79" s="20">
        <v>623715</v>
      </c>
      <c r="F79" s="20"/>
      <c r="G79" s="20"/>
      <c r="H79" s="20">
        <v>271656</v>
      </c>
      <c r="I79" s="20">
        <v>271656</v>
      </c>
      <c r="J79" s="20">
        <v>69256</v>
      </c>
      <c r="K79" s="20">
        <v>74336</v>
      </c>
      <c r="L79" s="20"/>
      <c r="M79" s="20">
        <v>143592</v>
      </c>
      <c r="N79" s="20"/>
      <c r="O79" s="20"/>
      <c r="P79" s="20"/>
      <c r="Q79" s="20"/>
      <c r="R79" s="20"/>
      <c r="S79" s="20"/>
      <c r="T79" s="20"/>
      <c r="U79" s="20"/>
      <c r="V79" s="20">
        <v>415248</v>
      </c>
      <c r="W79" s="20">
        <v>334871</v>
      </c>
      <c r="X79" s="20"/>
      <c r="Y79" s="19"/>
      <c r="Z79" s="22">
        <v>623715</v>
      </c>
    </row>
    <row r="80" spans="1:26" ht="13.5" hidden="1">
      <c r="A80" s="38" t="s">
        <v>114</v>
      </c>
      <c r="B80" s="18">
        <v>92811540</v>
      </c>
      <c r="C80" s="18"/>
      <c r="D80" s="19">
        <v>97920549</v>
      </c>
      <c r="E80" s="20">
        <v>97920549</v>
      </c>
      <c r="F80" s="20">
        <v>4134435</v>
      </c>
      <c r="G80" s="20">
        <v>8494296</v>
      </c>
      <c r="H80" s="20">
        <v>7427912</v>
      </c>
      <c r="I80" s="20">
        <v>20056643</v>
      </c>
      <c r="J80" s="20">
        <v>8599361</v>
      </c>
      <c r="K80" s="20">
        <v>9371557</v>
      </c>
      <c r="L80" s="20">
        <v>9729460</v>
      </c>
      <c r="M80" s="20">
        <v>27700378</v>
      </c>
      <c r="N80" s="20"/>
      <c r="O80" s="20"/>
      <c r="P80" s="20"/>
      <c r="Q80" s="20"/>
      <c r="R80" s="20"/>
      <c r="S80" s="20"/>
      <c r="T80" s="20"/>
      <c r="U80" s="20"/>
      <c r="V80" s="20">
        <v>47757021</v>
      </c>
      <c r="W80" s="20">
        <v>51713468</v>
      </c>
      <c r="X80" s="20"/>
      <c r="Y80" s="19"/>
      <c r="Z80" s="22">
        <v>97920549</v>
      </c>
    </row>
    <row r="81" spans="1:26" ht="13.5" hidden="1">
      <c r="A81" s="38" t="s">
        <v>115</v>
      </c>
      <c r="B81" s="18">
        <v>82237</v>
      </c>
      <c r="C81" s="18"/>
      <c r="D81" s="19">
        <v>82999</v>
      </c>
      <c r="E81" s="20">
        <v>82999</v>
      </c>
      <c r="F81" s="20"/>
      <c r="G81" s="20"/>
      <c r="H81" s="20">
        <v>23086</v>
      </c>
      <c r="I81" s="20">
        <v>23086</v>
      </c>
      <c r="J81" s="20">
        <v>7566</v>
      </c>
      <c r="K81" s="20">
        <v>7663</v>
      </c>
      <c r="L81" s="20"/>
      <c r="M81" s="20">
        <v>15229</v>
      </c>
      <c r="N81" s="20"/>
      <c r="O81" s="20"/>
      <c r="P81" s="20"/>
      <c r="Q81" s="20"/>
      <c r="R81" s="20"/>
      <c r="S81" s="20"/>
      <c r="T81" s="20"/>
      <c r="U81" s="20"/>
      <c r="V81" s="20">
        <v>38315</v>
      </c>
      <c r="W81" s="20">
        <v>40986</v>
      </c>
      <c r="X81" s="20"/>
      <c r="Y81" s="19"/>
      <c r="Z81" s="22">
        <v>82999</v>
      </c>
    </row>
    <row r="82" spans="1:26" ht="13.5" hidden="1">
      <c r="A82" s="38" t="s">
        <v>116</v>
      </c>
      <c r="B82" s="18">
        <v>59739</v>
      </c>
      <c r="C82" s="18"/>
      <c r="D82" s="19">
        <v>59646</v>
      </c>
      <c r="E82" s="20">
        <v>59646</v>
      </c>
      <c r="F82" s="20"/>
      <c r="G82" s="20"/>
      <c r="H82" s="20">
        <v>16400</v>
      </c>
      <c r="I82" s="20">
        <v>16400</v>
      </c>
      <c r="J82" s="20">
        <v>5360</v>
      </c>
      <c r="K82" s="20">
        <v>5440</v>
      </c>
      <c r="L82" s="20"/>
      <c r="M82" s="20">
        <v>10800</v>
      </c>
      <c r="N82" s="20"/>
      <c r="O82" s="20"/>
      <c r="P82" s="20"/>
      <c r="Q82" s="20"/>
      <c r="R82" s="20"/>
      <c r="S82" s="20"/>
      <c r="T82" s="20"/>
      <c r="U82" s="20"/>
      <c r="V82" s="20">
        <v>27200</v>
      </c>
      <c r="W82" s="20">
        <v>29754</v>
      </c>
      <c r="X82" s="20"/>
      <c r="Y82" s="19"/>
      <c r="Z82" s="22">
        <v>59646</v>
      </c>
    </row>
    <row r="83" spans="1:26" ht="13.5" hidden="1">
      <c r="A83" s="38" t="s">
        <v>117</v>
      </c>
      <c r="B83" s="18">
        <v>639866</v>
      </c>
      <c r="C83" s="18"/>
      <c r="D83" s="19">
        <v>1950175</v>
      </c>
      <c r="E83" s="20">
        <v>1950175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758124</v>
      </c>
      <c r="X83" s="20"/>
      <c r="Y83" s="19"/>
      <c r="Z83" s="22">
        <v>1950175</v>
      </c>
    </row>
    <row r="84" spans="1:26" ht="13.5" hidden="1">
      <c r="A84" s="39" t="s">
        <v>118</v>
      </c>
      <c r="B84" s="27"/>
      <c r="C84" s="27"/>
      <c r="D84" s="28"/>
      <c r="E84" s="29"/>
      <c r="F84" s="29">
        <v>4334</v>
      </c>
      <c r="G84" s="29">
        <v>3279</v>
      </c>
      <c r="H84" s="29">
        <v>3407</v>
      </c>
      <c r="I84" s="29">
        <v>11020</v>
      </c>
      <c r="J84" s="29">
        <v>3313</v>
      </c>
      <c r="K84" s="29">
        <v>2586</v>
      </c>
      <c r="L84" s="29">
        <v>4835</v>
      </c>
      <c r="M84" s="29">
        <v>10734</v>
      </c>
      <c r="N84" s="29"/>
      <c r="O84" s="29"/>
      <c r="P84" s="29"/>
      <c r="Q84" s="29"/>
      <c r="R84" s="29"/>
      <c r="S84" s="29"/>
      <c r="T84" s="29"/>
      <c r="U84" s="29"/>
      <c r="V84" s="29">
        <v>21754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64506631</v>
      </c>
      <c r="C5" s="18">
        <v>0</v>
      </c>
      <c r="D5" s="58">
        <v>70001877</v>
      </c>
      <c r="E5" s="59">
        <v>70001877</v>
      </c>
      <c r="F5" s="59">
        <v>35813224</v>
      </c>
      <c r="G5" s="59">
        <v>3449099</v>
      </c>
      <c r="H5" s="59">
        <v>2755458</v>
      </c>
      <c r="I5" s="59">
        <v>42017781</v>
      </c>
      <c r="J5" s="59">
        <v>1934218</v>
      </c>
      <c r="K5" s="59">
        <v>2868319</v>
      </c>
      <c r="L5" s="59">
        <v>3335890</v>
      </c>
      <c r="M5" s="59">
        <v>8138427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50156208</v>
      </c>
      <c r="W5" s="59">
        <v>49701333</v>
      </c>
      <c r="X5" s="59">
        <v>454875</v>
      </c>
      <c r="Y5" s="60">
        <v>0.92</v>
      </c>
      <c r="Z5" s="61">
        <v>70001877</v>
      </c>
    </row>
    <row r="6" spans="1:26" ht="13.5">
      <c r="A6" s="57" t="s">
        <v>32</v>
      </c>
      <c r="B6" s="18">
        <v>306169572</v>
      </c>
      <c r="C6" s="18">
        <v>0</v>
      </c>
      <c r="D6" s="58">
        <v>316406573</v>
      </c>
      <c r="E6" s="59">
        <v>316406573</v>
      </c>
      <c r="F6" s="59">
        <v>29067520</v>
      </c>
      <c r="G6" s="59">
        <v>11453049</v>
      </c>
      <c r="H6" s="59">
        <v>9994317</v>
      </c>
      <c r="I6" s="59">
        <v>50514886</v>
      </c>
      <c r="J6" s="59">
        <v>20397348</v>
      </c>
      <c r="K6" s="59">
        <v>6366128</v>
      </c>
      <c r="L6" s="59">
        <v>20789286</v>
      </c>
      <c r="M6" s="59">
        <v>47552762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98067648</v>
      </c>
      <c r="W6" s="59">
        <v>153101884</v>
      </c>
      <c r="X6" s="59">
        <v>-55034236</v>
      </c>
      <c r="Y6" s="60">
        <v>-35.95</v>
      </c>
      <c r="Z6" s="61">
        <v>316406573</v>
      </c>
    </row>
    <row r="7" spans="1:26" ht="13.5">
      <c r="A7" s="57" t="s">
        <v>33</v>
      </c>
      <c r="B7" s="18">
        <v>8121547</v>
      </c>
      <c r="C7" s="18">
        <v>0</v>
      </c>
      <c r="D7" s="58">
        <v>8202411</v>
      </c>
      <c r="E7" s="59">
        <v>8202411</v>
      </c>
      <c r="F7" s="59">
        <v>371486</v>
      </c>
      <c r="G7" s="59">
        <v>538721</v>
      </c>
      <c r="H7" s="59">
        <v>704797</v>
      </c>
      <c r="I7" s="59">
        <v>1615004</v>
      </c>
      <c r="J7" s="59">
        <v>423043</v>
      </c>
      <c r="K7" s="59">
        <v>651221</v>
      </c>
      <c r="L7" s="59">
        <v>491260</v>
      </c>
      <c r="M7" s="59">
        <v>1565524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3180528</v>
      </c>
      <c r="W7" s="59">
        <v>4101222</v>
      </c>
      <c r="X7" s="59">
        <v>-920694</v>
      </c>
      <c r="Y7" s="60">
        <v>-22.45</v>
      </c>
      <c r="Z7" s="61">
        <v>8202411</v>
      </c>
    </row>
    <row r="8" spans="1:26" ht="13.5">
      <c r="A8" s="57" t="s">
        <v>34</v>
      </c>
      <c r="B8" s="18">
        <v>93967249</v>
      </c>
      <c r="C8" s="18">
        <v>0</v>
      </c>
      <c r="D8" s="58">
        <v>135380626</v>
      </c>
      <c r="E8" s="59">
        <v>135380626</v>
      </c>
      <c r="F8" s="59">
        <v>35311514</v>
      </c>
      <c r="G8" s="59">
        <v>288195</v>
      </c>
      <c r="H8" s="59">
        <v>221746</v>
      </c>
      <c r="I8" s="59">
        <v>35821455</v>
      </c>
      <c r="J8" s="59">
        <v>443802</v>
      </c>
      <c r="K8" s="59">
        <v>301876</v>
      </c>
      <c r="L8" s="59">
        <v>28493094</v>
      </c>
      <c r="M8" s="59">
        <v>29238772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65060227</v>
      </c>
      <c r="W8" s="59">
        <v>67546308</v>
      </c>
      <c r="X8" s="59">
        <v>-2486081</v>
      </c>
      <c r="Y8" s="60">
        <v>-3.68</v>
      </c>
      <c r="Z8" s="61">
        <v>135380626</v>
      </c>
    </row>
    <row r="9" spans="1:26" ht="13.5">
      <c r="A9" s="57" t="s">
        <v>35</v>
      </c>
      <c r="B9" s="18">
        <v>57162548</v>
      </c>
      <c r="C9" s="18">
        <v>0</v>
      </c>
      <c r="D9" s="58">
        <v>52556583</v>
      </c>
      <c r="E9" s="59">
        <v>52556583</v>
      </c>
      <c r="F9" s="59">
        <v>1818469</v>
      </c>
      <c r="G9" s="59">
        <v>1907301</v>
      </c>
      <c r="H9" s="59">
        <v>2707102</v>
      </c>
      <c r="I9" s="59">
        <v>6432872</v>
      </c>
      <c r="J9" s="59">
        <v>2276830</v>
      </c>
      <c r="K9" s="59">
        <v>2722587</v>
      </c>
      <c r="L9" s="59">
        <v>1787031</v>
      </c>
      <c r="M9" s="59">
        <v>6786448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13219320</v>
      </c>
      <c r="W9" s="59">
        <v>26278626</v>
      </c>
      <c r="X9" s="59">
        <v>-13059306</v>
      </c>
      <c r="Y9" s="60">
        <v>-49.7</v>
      </c>
      <c r="Z9" s="61">
        <v>52556583</v>
      </c>
    </row>
    <row r="10" spans="1:26" ht="25.5">
      <c r="A10" s="62" t="s">
        <v>105</v>
      </c>
      <c r="B10" s="63">
        <f>SUM(B5:B9)</f>
        <v>529927547</v>
      </c>
      <c r="C10" s="63">
        <f>SUM(C5:C9)</f>
        <v>0</v>
      </c>
      <c r="D10" s="64">
        <f aca="true" t="shared" si="0" ref="D10:Z10">SUM(D5:D9)</f>
        <v>582548070</v>
      </c>
      <c r="E10" s="65">
        <f t="shared" si="0"/>
        <v>582548070</v>
      </c>
      <c r="F10" s="65">
        <f t="shared" si="0"/>
        <v>102382213</v>
      </c>
      <c r="G10" s="65">
        <f t="shared" si="0"/>
        <v>17636365</v>
      </c>
      <c r="H10" s="65">
        <f t="shared" si="0"/>
        <v>16383420</v>
      </c>
      <c r="I10" s="65">
        <f t="shared" si="0"/>
        <v>136401998</v>
      </c>
      <c r="J10" s="65">
        <f t="shared" si="0"/>
        <v>25475241</v>
      </c>
      <c r="K10" s="65">
        <f t="shared" si="0"/>
        <v>12910131</v>
      </c>
      <c r="L10" s="65">
        <f t="shared" si="0"/>
        <v>54896561</v>
      </c>
      <c r="M10" s="65">
        <f t="shared" si="0"/>
        <v>93281933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229683931</v>
      </c>
      <c r="W10" s="65">
        <f t="shared" si="0"/>
        <v>300729373</v>
      </c>
      <c r="X10" s="65">
        <f t="shared" si="0"/>
        <v>-71045442</v>
      </c>
      <c r="Y10" s="66">
        <f>+IF(W10&lt;&gt;0,(X10/W10)*100,0)</f>
        <v>-23.624377389966494</v>
      </c>
      <c r="Z10" s="67">
        <f t="shared" si="0"/>
        <v>582548070</v>
      </c>
    </row>
    <row r="11" spans="1:26" ht="13.5">
      <c r="A11" s="57" t="s">
        <v>36</v>
      </c>
      <c r="B11" s="18">
        <v>153006416</v>
      </c>
      <c r="C11" s="18">
        <v>0</v>
      </c>
      <c r="D11" s="58">
        <v>179864102</v>
      </c>
      <c r="E11" s="59">
        <v>179864102</v>
      </c>
      <c r="F11" s="59">
        <v>13011517</v>
      </c>
      <c r="G11" s="59">
        <v>16040545</v>
      </c>
      <c r="H11" s="59">
        <v>14208620</v>
      </c>
      <c r="I11" s="59">
        <v>43260682</v>
      </c>
      <c r="J11" s="59">
        <v>14448038</v>
      </c>
      <c r="K11" s="59">
        <v>14995172</v>
      </c>
      <c r="L11" s="59">
        <v>14807557</v>
      </c>
      <c r="M11" s="59">
        <v>44250767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87511449</v>
      </c>
      <c r="W11" s="59">
        <v>89865348</v>
      </c>
      <c r="X11" s="59">
        <v>-2353899</v>
      </c>
      <c r="Y11" s="60">
        <v>-2.62</v>
      </c>
      <c r="Z11" s="61">
        <v>179864102</v>
      </c>
    </row>
    <row r="12" spans="1:26" ht="13.5">
      <c r="A12" s="57" t="s">
        <v>37</v>
      </c>
      <c r="B12" s="18">
        <v>9170071</v>
      </c>
      <c r="C12" s="18">
        <v>0</v>
      </c>
      <c r="D12" s="58">
        <v>10709120</v>
      </c>
      <c r="E12" s="59">
        <v>10709120</v>
      </c>
      <c r="F12" s="59">
        <v>764335</v>
      </c>
      <c r="G12" s="59">
        <v>764335</v>
      </c>
      <c r="H12" s="59">
        <v>745003</v>
      </c>
      <c r="I12" s="59">
        <v>2273673</v>
      </c>
      <c r="J12" s="59">
        <v>742754</v>
      </c>
      <c r="K12" s="59">
        <v>744442</v>
      </c>
      <c r="L12" s="59">
        <v>760500</v>
      </c>
      <c r="M12" s="59">
        <v>2247696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4521369</v>
      </c>
      <c r="W12" s="59">
        <v>5354634</v>
      </c>
      <c r="X12" s="59">
        <v>-833265</v>
      </c>
      <c r="Y12" s="60">
        <v>-15.56</v>
      </c>
      <c r="Z12" s="61">
        <v>10709120</v>
      </c>
    </row>
    <row r="13" spans="1:26" ht="13.5">
      <c r="A13" s="57" t="s">
        <v>106</v>
      </c>
      <c r="B13" s="18">
        <v>28497854</v>
      </c>
      <c r="C13" s="18">
        <v>0</v>
      </c>
      <c r="D13" s="58">
        <v>43031857</v>
      </c>
      <c r="E13" s="59">
        <v>43031857</v>
      </c>
      <c r="F13" s="59">
        <v>400</v>
      </c>
      <c r="G13" s="59">
        <v>0</v>
      </c>
      <c r="H13" s="59">
        <v>1258</v>
      </c>
      <c r="I13" s="59">
        <v>1658</v>
      </c>
      <c r="J13" s="59">
        <v>5131</v>
      </c>
      <c r="K13" s="59">
        <v>215</v>
      </c>
      <c r="L13" s="59">
        <v>12524253</v>
      </c>
      <c r="M13" s="59">
        <v>12529599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12531257</v>
      </c>
      <c r="W13" s="59">
        <v>21516408</v>
      </c>
      <c r="X13" s="59">
        <v>-8985151</v>
      </c>
      <c r="Y13" s="60">
        <v>-41.76</v>
      </c>
      <c r="Z13" s="61">
        <v>43031857</v>
      </c>
    </row>
    <row r="14" spans="1:26" ht="13.5">
      <c r="A14" s="57" t="s">
        <v>38</v>
      </c>
      <c r="B14" s="18">
        <v>15373849</v>
      </c>
      <c r="C14" s="18">
        <v>0</v>
      </c>
      <c r="D14" s="58">
        <v>3671385</v>
      </c>
      <c r="E14" s="59">
        <v>3671385</v>
      </c>
      <c r="F14" s="59">
        <v>0</v>
      </c>
      <c r="G14" s="59">
        <v>0</v>
      </c>
      <c r="H14" s="59">
        <v>120673</v>
      </c>
      <c r="I14" s="59">
        <v>120673</v>
      </c>
      <c r="J14" s="59">
        <v>0</v>
      </c>
      <c r="K14" s="59">
        <v>214353</v>
      </c>
      <c r="L14" s="59">
        <v>57427</v>
      </c>
      <c r="M14" s="59">
        <v>271780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392453</v>
      </c>
      <c r="W14" s="59">
        <v>1835778</v>
      </c>
      <c r="X14" s="59">
        <v>-1443325</v>
      </c>
      <c r="Y14" s="60">
        <v>-78.62</v>
      </c>
      <c r="Z14" s="61">
        <v>3671385</v>
      </c>
    </row>
    <row r="15" spans="1:26" ht="13.5">
      <c r="A15" s="57" t="s">
        <v>39</v>
      </c>
      <c r="B15" s="18">
        <v>194878638</v>
      </c>
      <c r="C15" s="18">
        <v>0</v>
      </c>
      <c r="D15" s="58">
        <v>218602877</v>
      </c>
      <c r="E15" s="59">
        <v>218602877</v>
      </c>
      <c r="F15" s="59">
        <v>1048607</v>
      </c>
      <c r="G15" s="59">
        <v>21978682</v>
      </c>
      <c r="H15" s="59">
        <v>21713607</v>
      </c>
      <c r="I15" s="59">
        <v>44740896</v>
      </c>
      <c r="J15" s="59">
        <v>13640085</v>
      </c>
      <c r="K15" s="59">
        <v>13641217</v>
      </c>
      <c r="L15" s="59">
        <v>12322670</v>
      </c>
      <c r="M15" s="59">
        <v>39603972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84344868</v>
      </c>
      <c r="W15" s="59">
        <v>105326073</v>
      </c>
      <c r="X15" s="59">
        <v>-20981205</v>
      </c>
      <c r="Y15" s="60">
        <v>-19.92</v>
      </c>
      <c r="Z15" s="61">
        <v>218602877</v>
      </c>
    </row>
    <row r="16" spans="1:26" ht="13.5">
      <c r="A16" s="68" t="s">
        <v>40</v>
      </c>
      <c r="B16" s="18">
        <v>13920192</v>
      </c>
      <c r="C16" s="18">
        <v>0</v>
      </c>
      <c r="D16" s="58">
        <v>14407038</v>
      </c>
      <c r="E16" s="59">
        <v>14407038</v>
      </c>
      <c r="F16" s="59">
        <v>200196</v>
      </c>
      <c r="G16" s="59">
        <v>154940</v>
      </c>
      <c r="H16" s="59">
        <v>122204</v>
      </c>
      <c r="I16" s="59">
        <v>477340</v>
      </c>
      <c r="J16" s="59">
        <v>205400</v>
      </c>
      <c r="K16" s="59">
        <v>1204</v>
      </c>
      <c r="L16" s="59">
        <v>1682</v>
      </c>
      <c r="M16" s="59">
        <v>208286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685626</v>
      </c>
      <c r="W16" s="59">
        <v>7203564</v>
      </c>
      <c r="X16" s="59">
        <v>-6517938</v>
      </c>
      <c r="Y16" s="60">
        <v>-90.48</v>
      </c>
      <c r="Z16" s="61">
        <v>14407038</v>
      </c>
    </row>
    <row r="17" spans="1:26" ht="13.5">
      <c r="A17" s="57" t="s">
        <v>41</v>
      </c>
      <c r="B17" s="18">
        <v>101157851</v>
      </c>
      <c r="C17" s="18">
        <v>0</v>
      </c>
      <c r="D17" s="58">
        <v>114296478</v>
      </c>
      <c r="E17" s="59">
        <v>114296478</v>
      </c>
      <c r="F17" s="59">
        <v>2978428</v>
      </c>
      <c r="G17" s="59">
        <v>7436517</v>
      </c>
      <c r="H17" s="59">
        <v>1602544</v>
      </c>
      <c r="I17" s="59">
        <v>12017489</v>
      </c>
      <c r="J17" s="59">
        <v>8659307</v>
      </c>
      <c r="K17" s="59">
        <v>12210691</v>
      </c>
      <c r="L17" s="59">
        <v>13558104</v>
      </c>
      <c r="M17" s="59">
        <v>34428102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46445591</v>
      </c>
      <c r="W17" s="59">
        <v>56927010</v>
      </c>
      <c r="X17" s="59">
        <v>-10481419</v>
      </c>
      <c r="Y17" s="60">
        <v>-18.41</v>
      </c>
      <c r="Z17" s="61">
        <v>114296478</v>
      </c>
    </row>
    <row r="18" spans="1:26" ht="13.5">
      <c r="A18" s="69" t="s">
        <v>42</v>
      </c>
      <c r="B18" s="70">
        <f>SUM(B11:B17)</f>
        <v>516004871</v>
      </c>
      <c r="C18" s="70">
        <f>SUM(C11:C17)</f>
        <v>0</v>
      </c>
      <c r="D18" s="71">
        <f aca="true" t="shared" si="1" ref="D18:Z18">SUM(D11:D17)</f>
        <v>584582857</v>
      </c>
      <c r="E18" s="72">
        <f t="shared" si="1"/>
        <v>584582857</v>
      </c>
      <c r="F18" s="72">
        <f t="shared" si="1"/>
        <v>18003483</v>
      </c>
      <c r="G18" s="72">
        <f t="shared" si="1"/>
        <v>46375019</v>
      </c>
      <c r="H18" s="72">
        <f t="shared" si="1"/>
        <v>38513909</v>
      </c>
      <c r="I18" s="72">
        <f t="shared" si="1"/>
        <v>102892411</v>
      </c>
      <c r="J18" s="72">
        <f t="shared" si="1"/>
        <v>37700715</v>
      </c>
      <c r="K18" s="72">
        <f t="shared" si="1"/>
        <v>41807294</v>
      </c>
      <c r="L18" s="72">
        <f t="shared" si="1"/>
        <v>54032193</v>
      </c>
      <c r="M18" s="72">
        <f t="shared" si="1"/>
        <v>133540202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236432613</v>
      </c>
      <c r="W18" s="72">
        <f t="shared" si="1"/>
        <v>288028815</v>
      </c>
      <c r="X18" s="72">
        <f t="shared" si="1"/>
        <v>-51596202</v>
      </c>
      <c r="Y18" s="66">
        <f>+IF(W18&lt;&gt;0,(X18/W18)*100,0)</f>
        <v>-17.913555628106167</v>
      </c>
      <c r="Z18" s="73">
        <f t="shared" si="1"/>
        <v>584582857</v>
      </c>
    </row>
    <row r="19" spans="1:26" ht="13.5">
      <c r="A19" s="69" t="s">
        <v>43</v>
      </c>
      <c r="B19" s="74">
        <f>+B10-B18</f>
        <v>13922676</v>
      </c>
      <c r="C19" s="74">
        <f>+C10-C18</f>
        <v>0</v>
      </c>
      <c r="D19" s="75">
        <f aca="true" t="shared" si="2" ref="D19:Z19">+D10-D18</f>
        <v>-2034787</v>
      </c>
      <c r="E19" s="76">
        <f t="shared" si="2"/>
        <v>-2034787</v>
      </c>
      <c r="F19" s="76">
        <f t="shared" si="2"/>
        <v>84378730</v>
      </c>
      <c r="G19" s="76">
        <f t="shared" si="2"/>
        <v>-28738654</v>
      </c>
      <c r="H19" s="76">
        <f t="shared" si="2"/>
        <v>-22130489</v>
      </c>
      <c r="I19" s="76">
        <f t="shared" si="2"/>
        <v>33509587</v>
      </c>
      <c r="J19" s="76">
        <f t="shared" si="2"/>
        <v>-12225474</v>
      </c>
      <c r="K19" s="76">
        <f t="shared" si="2"/>
        <v>-28897163</v>
      </c>
      <c r="L19" s="76">
        <f t="shared" si="2"/>
        <v>864368</v>
      </c>
      <c r="M19" s="76">
        <f t="shared" si="2"/>
        <v>-40258269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-6748682</v>
      </c>
      <c r="W19" s="76">
        <f>IF(E10=E18,0,W10-W18)</f>
        <v>12700558</v>
      </c>
      <c r="X19" s="76">
        <f t="shared" si="2"/>
        <v>-19449240</v>
      </c>
      <c r="Y19" s="77">
        <f>+IF(W19&lt;&gt;0,(X19/W19)*100,0)</f>
        <v>-153.1368936703411</v>
      </c>
      <c r="Z19" s="78">
        <f t="shared" si="2"/>
        <v>-2034787</v>
      </c>
    </row>
    <row r="20" spans="1:26" ht="13.5">
      <c r="A20" s="57" t="s">
        <v>44</v>
      </c>
      <c r="B20" s="18">
        <v>34481262</v>
      </c>
      <c r="C20" s="18">
        <v>0</v>
      </c>
      <c r="D20" s="58">
        <v>31534947</v>
      </c>
      <c r="E20" s="59">
        <v>31534947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18650547</v>
      </c>
      <c r="M20" s="59">
        <v>18650547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18650547</v>
      </c>
      <c r="W20" s="59">
        <v>15767484</v>
      </c>
      <c r="X20" s="59">
        <v>2883063</v>
      </c>
      <c r="Y20" s="60">
        <v>18.28</v>
      </c>
      <c r="Z20" s="61">
        <v>31534947</v>
      </c>
    </row>
    <row r="21" spans="1:26" ht="13.5">
      <c r="A21" s="57" t="s">
        <v>107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/>
      <c r="X21" s="81">
        <v>0</v>
      </c>
      <c r="Y21" s="82">
        <v>0</v>
      </c>
      <c r="Z21" s="83">
        <v>0</v>
      </c>
    </row>
    <row r="22" spans="1:26" ht="25.5">
      <c r="A22" s="84" t="s">
        <v>108</v>
      </c>
      <c r="B22" s="85">
        <f>SUM(B19:B21)</f>
        <v>48403938</v>
      </c>
      <c r="C22" s="85">
        <f>SUM(C19:C21)</f>
        <v>0</v>
      </c>
      <c r="D22" s="86">
        <f aca="true" t="shared" si="3" ref="D22:Z22">SUM(D19:D21)</f>
        <v>29500160</v>
      </c>
      <c r="E22" s="87">
        <f t="shared" si="3"/>
        <v>29500160</v>
      </c>
      <c r="F22" s="87">
        <f t="shared" si="3"/>
        <v>84378730</v>
      </c>
      <c r="G22" s="87">
        <f t="shared" si="3"/>
        <v>-28738654</v>
      </c>
      <c r="H22" s="87">
        <f t="shared" si="3"/>
        <v>-22130489</v>
      </c>
      <c r="I22" s="87">
        <f t="shared" si="3"/>
        <v>33509587</v>
      </c>
      <c r="J22" s="87">
        <f t="shared" si="3"/>
        <v>-12225474</v>
      </c>
      <c r="K22" s="87">
        <f t="shared" si="3"/>
        <v>-28897163</v>
      </c>
      <c r="L22" s="87">
        <f t="shared" si="3"/>
        <v>19514915</v>
      </c>
      <c r="M22" s="87">
        <f t="shared" si="3"/>
        <v>-21607722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11901865</v>
      </c>
      <c r="W22" s="87">
        <f t="shared" si="3"/>
        <v>28468042</v>
      </c>
      <c r="X22" s="87">
        <f t="shared" si="3"/>
        <v>-16566177</v>
      </c>
      <c r="Y22" s="88">
        <f>+IF(W22&lt;&gt;0,(X22/W22)*100,0)</f>
        <v>-58.19218968413774</v>
      </c>
      <c r="Z22" s="89">
        <f t="shared" si="3"/>
        <v>29500160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/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48403938</v>
      </c>
      <c r="C24" s="74">
        <f>SUM(C22:C23)</f>
        <v>0</v>
      </c>
      <c r="D24" s="75">
        <f aca="true" t="shared" si="4" ref="D24:Z24">SUM(D22:D23)</f>
        <v>29500160</v>
      </c>
      <c r="E24" s="76">
        <f t="shared" si="4"/>
        <v>29500160</v>
      </c>
      <c r="F24" s="76">
        <f t="shared" si="4"/>
        <v>84378730</v>
      </c>
      <c r="G24" s="76">
        <f t="shared" si="4"/>
        <v>-28738654</v>
      </c>
      <c r="H24" s="76">
        <f t="shared" si="4"/>
        <v>-22130489</v>
      </c>
      <c r="I24" s="76">
        <f t="shared" si="4"/>
        <v>33509587</v>
      </c>
      <c r="J24" s="76">
        <f t="shared" si="4"/>
        <v>-12225474</v>
      </c>
      <c r="K24" s="76">
        <f t="shared" si="4"/>
        <v>-28897163</v>
      </c>
      <c r="L24" s="76">
        <f t="shared" si="4"/>
        <v>19514915</v>
      </c>
      <c r="M24" s="76">
        <f t="shared" si="4"/>
        <v>-21607722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11901865</v>
      </c>
      <c r="W24" s="76">
        <f t="shared" si="4"/>
        <v>28468042</v>
      </c>
      <c r="X24" s="76">
        <f t="shared" si="4"/>
        <v>-16566177</v>
      </c>
      <c r="Y24" s="77">
        <f>+IF(W24&lt;&gt;0,(X24/W24)*100,0)</f>
        <v>-58.19218968413774</v>
      </c>
      <c r="Z24" s="78">
        <f t="shared" si="4"/>
        <v>29500160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109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63800407</v>
      </c>
      <c r="C27" s="21">
        <v>0</v>
      </c>
      <c r="D27" s="98">
        <v>81321329</v>
      </c>
      <c r="E27" s="99">
        <v>81321329</v>
      </c>
      <c r="F27" s="99">
        <v>767102</v>
      </c>
      <c r="G27" s="99">
        <v>3990855</v>
      </c>
      <c r="H27" s="99">
        <v>9025959</v>
      </c>
      <c r="I27" s="99">
        <v>13783916</v>
      </c>
      <c r="J27" s="99">
        <v>6487617</v>
      </c>
      <c r="K27" s="99">
        <v>9445551</v>
      </c>
      <c r="L27" s="99">
        <v>2178464</v>
      </c>
      <c r="M27" s="99">
        <v>18111632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31895548</v>
      </c>
      <c r="W27" s="99">
        <v>40660665</v>
      </c>
      <c r="X27" s="99">
        <v>-8765117</v>
      </c>
      <c r="Y27" s="100">
        <v>-21.56</v>
      </c>
      <c r="Z27" s="101">
        <v>81321329</v>
      </c>
    </row>
    <row r="28" spans="1:26" ht="13.5">
      <c r="A28" s="102" t="s">
        <v>44</v>
      </c>
      <c r="B28" s="18">
        <v>38572237</v>
      </c>
      <c r="C28" s="18">
        <v>0</v>
      </c>
      <c r="D28" s="58">
        <v>52938149</v>
      </c>
      <c r="E28" s="59">
        <v>52938149</v>
      </c>
      <c r="F28" s="59">
        <v>0</v>
      </c>
      <c r="G28" s="59">
        <v>2604482</v>
      </c>
      <c r="H28" s="59">
        <v>6444504</v>
      </c>
      <c r="I28" s="59">
        <v>9048986</v>
      </c>
      <c r="J28" s="59">
        <v>3379861</v>
      </c>
      <c r="K28" s="59">
        <v>5251951</v>
      </c>
      <c r="L28" s="59">
        <v>1427273</v>
      </c>
      <c r="M28" s="59">
        <v>10059085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19108071</v>
      </c>
      <c r="W28" s="59">
        <v>26469075</v>
      </c>
      <c r="X28" s="59">
        <v>-7361004</v>
      </c>
      <c r="Y28" s="60">
        <v>-27.81</v>
      </c>
      <c r="Z28" s="61">
        <v>52938149</v>
      </c>
    </row>
    <row r="29" spans="1:26" ht="13.5">
      <c r="A29" s="57" t="s">
        <v>110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/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3522892</v>
      </c>
      <c r="C30" s="18">
        <v>0</v>
      </c>
      <c r="D30" s="58">
        <v>1550000</v>
      </c>
      <c r="E30" s="59">
        <v>1550000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493550</v>
      </c>
      <c r="L30" s="59">
        <v>0</v>
      </c>
      <c r="M30" s="59">
        <v>493550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493550</v>
      </c>
      <c r="W30" s="59">
        <v>775000</v>
      </c>
      <c r="X30" s="59">
        <v>-281450</v>
      </c>
      <c r="Y30" s="60">
        <v>-36.32</v>
      </c>
      <c r="Z30" s="61">
        <v>1550000</v>
      </c>
    </row>
    <row r="31" spans="1:26" ht="13.5">
      <c r="A31" s="57" t="s">
        <v>49</v>
      </c>
      <c r="B31" s="18">
        <v>21705280</v>
      </c>
      <c r="C31" s="18">
        <v>0</v>
      </c>
      <c r="D31" s="58">
        <v>26833180</v>
      </c>
      <c r="E31" s="59">
        <v>26833180</v>
      </c>
      <c r="F31" s="59">
        <v>767102</v>
      </c>
      <c r="G31" s="59">
        <v>1386373</v>
      </c>
      <c r="H31" s="59">
        <v>2581455</v>
      </c>
      <c r="I31" s="59">
        <v>4734930</v>
      </c>
      <c r="J31" s="59">
        <v>3107756</v>
      </c>
      <c r="K31" s="59">
        <v>3700051</v>
      </c>
      <c r="L31" s="59">
        <v>751191</v>
      </c>
      <c r="M31" s="59">
        <v>7558998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12293928</v>
      </c>
      <c r="W31" s="59">
        <v>13416590</v>
      </c>
      <c r="X31" s="59">
        <v>-1122662</v>
      </c>
      <c r="Y31" s="60">
        <v>-8.37</v>
      </c>
      <c r="Z31" s="61">
        <v>26833180</v>
      </c>
    </row>
    <row r="32" spans="1:26" ht="13.5">
      <c r="A32" s="69" t="s">
        <v>50</v>
      </c>
      <c r="B32" s="21">
        <f>SUM(B28:B31)</f>
        <v>63800409</v>
      </c>
      <c r="C32" s="21">
        <f>SUM(C28:C31)</f>
        <v>0</v>
      </c>
      <c r="D32" s="98">
        <f aca="true" t="shared" si="5" ref="D32:Z32">SUM(D28:D31)</f>
        <v>81321329</v>
      </c>
      <c r="E32" s="99">
        <f t="shared" si="5"/>
        <v>81321329</v>
      </c>
      <c r="F32" s="99">
        <f t="shared" si="5"/>
        <v>767102</v>
      </c>
      <c r="G32" s="99">
        <f t="shared" si="5"/>
        <v>3990855</v>
      </c>
      <c r="H32" s="99">
        <f t="shared" si="5"/>
        <v>9025959</v>
      </c>
      <c r="I32" s="99">
        <f t="shared" si="5"/>
        <v>13783916</v>
      </c>
      <c r="J32" s="99">
        <f t="shared" si="5"/>
        <v>6487617</v>
      </c>
      <c r="K32" s="99">
        <f t="shared" si="5"/>
        <v>9445552</v>
      </c>
      <c r="L32" s="99">
        <f t="shared" si="5"/>
        <v>2178464</v>
      </c>
      <c r="M32" s="99">
        <f t="shared" si="5"/>
        <v>18111633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31895549</v>
      </c>
      <c r="W32" s="99">
        <f t="shared" si="5"/>
        <v>40660665</v>
      </c>
      <c r="X32" s="99">
        <f t="shared" si="5"/>
        <v>-8765116</v>
      </c>
      <c r="Y32" s="100">
        <f>+IF(W32&lt;&gt;0,(X32/W32)*100,0)</f>
        <v>-21.55674532130746</v>
      </c>
      <c r="Z32" s="101">
        <f t="shared" si="5"/>
        <v>81321329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181019792</v>
      </c>
      <c r="C35" s="18">
        <v>0</v>
      </c>
      <c r="D35" s="58">
        <v>183608072</v>
      </c>
      <c r="E35" s="59">
        <v>183608072</v>
      </c>
      <c r="F35" s="59">
        <v>79103993</v>
      </c>
      <c r="G35" s="59">
        <v>-9546345</v>
      </c>
      <c r="H35" s="59">
        <v>-5134523</v>
      </c>
      <c r="I35" s="59">
        <v>-5134523</v>
      </c>
      <c r="J35" s="59">
        <v>-14666348</v>
      </c>
      <c r="K35" s="59">
        <v>14949953</v>
      </c>
      <c r="L35" s="59">
        <v>-9811196</v>
      </c>
      <c r="M35" s="59">
        <v>-9811196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-9811196</v>
      </c>
      <c r="W35" s="59">
        <v>91804036</v>
      </c>
      <c r="X35" s="59">
        <v>-101615232</v>
      </c>
      <c r="Y35" s="60">
        <v>-110.69</v>
      </c>
      <c r="Z35" s="61">
        <v>183608072</v>
      </c>
    </row>
    <row r="36" spans="1:26" ht="13.5">
      <c r="A36" s="57" t="s">
        <v>53</v>
      </c>
      <c r="B36" s="18">
        <v>905212128</v>
      </c>
      <c r="C36" s="18">
        <v>0</v>
      </c>
      <c r="D36" s="58">
        <v>933361001</v>
      </c>
      <c r="E36" s="59">
        <v>933361001</v>
      </c>
      <c r="F36" s="59">
        <v>767103</v>
      </c>
      <c r="G36" s="59">
        <v>3990855</v>
      </c>
      <c r="H36" s="59">
        <v>9025959</v>
      </c>
      <c r="I36" s="59">
        <v>9025959</v>
      </c>
      <c r="J36" s="59">
        <v>6487617</v>
      </c>
      <c r="K36" s="59">
        <v>9445552</v>
      </c>
      <c r="L36" s="59">
        <v>-10345789</v>
      </c>
      <c r="M36" s="59">
        <v>-10345789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-10345789</v>
      </c>
      <c r="W36" s="59">
        <v>466680501</v>
      </c>
      <c r="X36" s="59">
        <v>-477026290</v>
      </c>
      <c r="Y36" s="60">
        <v>-102.22</v>
      </c>
      <c r="Z36" s="61">
        <v>933361001</v>
      </c>
    </row>
    <row r="37" spans="1:26" ht="13.5">
      <c r="A37" s="57" t="s">
        <v>54</v>
      </c>
      <c r="B37" s="18">
        <v>80894509</v>
      </c>
      <c r="C37" s="18">
        <v>0</v>
      </c>
      <c r="D37" s="58">
        <v>100521242</v>
      </c>
      <c r="E37" s="59">
        <v>100521242</v>
      </c>
      <c r="F37" s="59">
        <v>-5479839</v>
      </c>
      <c r="G37" s="59">
        <v>6573741</v>
      </c>
      <c r="H37" s="59">
        <v>11673892</v>
      </c>
      <c r="I37" s="59">
        <v>11673892</v>
      </c>
      <c r="J37" s="59">
        <v>3074078</v>
      </c>
      <c r="K37" s="59">
        <v>38628494</v>
      </c>
      <c r="L37" s="59">
        <v>-40537495</v>
      </c>
      <c r="M37" s="59">
        <v>-40537495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-40537495</v>
      </c>
      <c r="W37" s="59">
        <v>50260621</v>
      </c>
      <c r="X37" s="59">
        <v>-90798116</v>
      </c>
      <c r="Y37" s="60">
        <v>-180.65</v>
      </c>
      <c r="Z37" s="61">
        <v>100521242</v>
      </c>
    </row>
    <row r="38" spans="1:26" ht="13.5">
      <c r="A38" s="57" t="s">
        <v>55</v>
      </c>
      <c r="B38" s="18">
        <v>157916726</v>
      </c>
      <c r="C38" s="18">
        <v>0</v>
      </c>
      <c r="D38" s="58">
        <v>189717715</v>
      </c>
      <c r="E38" s="59">
        <v>189717715</v>
      </c>
      <c r="F38" s="59">
        <v>971980</v>
      </c>
      <c r="G38" s="59">
        <v>963425</v>
      </c>
      <c r="H38" s="59">
        <v>-85622</v>
      </c>
      <c r="I38" s="59">
        <v>-85622</v>
      </c>
      <c r="J38" s="59">
        <v>972660</v>
      </c>
      <c r="K38" s="59">
        <v>536472</v>
      </c>
      <c r="L38" s="59">
        <v>867023</v>
      </c>
      <c r="M38" s="59">
        <v>867023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867023</v>
      </c>
      <c r="W38" s="59">
        <v>94858858</v>
      </c>
      <c r="X38" s="59">
        <v>-93991835</v>
      </c>
      <c r="Y38" s="60">
        <v>-99.09</v>
      </c>
      <c r="Z38" s="61">
        <v>189717715</v>
      </c>
    </row>
    <row r="39" spans="1:26" ht="13.5">
      <c r="A39" s="57" t="s">
        <v>56</v>
      </c>
      <c r="B39" s="18">
        <v>847420685</v>
      </c>
      <c r="C39" s="18">
        <v>0</v>
      </c>
      <c r="D39" s="58">
        <v>826730116</v>
      </c>
      <c r="E39" s="59">
        <v>826730116</v>
      </c>
      <c r="F39" s="59">
        <v>84378955</v>
      </c>
      <c r="G39" s="59">
        <v>-13092658</v>
      </c>
      <c r="H39" s="59">
        <v>-7696835</v>
      </c>
      <c r="I39" s="59">
        <v>-7696835</v>
      </c>
      <c r="J39" s="59">
        <v>-12225470</v>
      </c>
      <c r="K39" s="59">
        <v>-14769460</v>
      </c>
      <c r="L39" s="59">
        <v>19513485</v>
      </c>
      <c r="M39" s="59">
        <v>19513485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19513485</v>
      </c>
      <c r="W39" s="59">
        <v>413365058</v>
      </c>
      <c r="X39" s="59">
        <v>-393851573</v>
      </c>
      <c r="Y39" s="60">
        <v>-95.28</v>
      </c>
      <c r="Z39" s="61">
        <v>826730116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82791807</v>
      </c>
      <c r="C42" s="18">
        <v>0</v>
      </c>
      <c r="D42" s="58">
        <v>24039328</v>
      </c>
      <c r="E42" s="59">
        <v>24039328</v>
      </c>
      <c r="F42" s="59">
        <v>44399443</v>
      </c>
      <c r="G42" s="59">
        <v>-5702965</v>
      </c>
      <c r="H42" s="59">
        <v>-3003939</v>
      </c>
      <c r="I42" s="59">
        <v>35692539</v>
      </c>
      <c r="J42" s="59">
        <v>11304328</v>
      </c>
      <c r="K42" s="59">
        <v>22653884</v>
      </c>
      <c r="L42" s="59">
        <v>-9163887</v>
      </c>
      <c r="M42" s="59">
        <v>24794325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60486864</v>
      </c>
      <c r="W42" s="59">
        <v>14177920</v>
      </c>
      <c r="X42" s="59">
        <v>46308944</v>
      </c>
      <c r="Y42" s="60">
        <v>326.63</v>
      </c>
      <c r="Z42" s="61">
        <v>24039328</v>
      </c>
    </row>
    <row r="43" spans="1:26" ht="13.5">
      <c r="A43" s="57" t="s">
        <v>59</v>
      </c>
      <c r="B43" s="18">
        <v>-58824363</v>
      </c>
      <c r="C43" s="18">
        <v>0</v>
      </c>
      <c r="D43" s="58">
        <v>-69004807</v>
      </c>
      <c r="E43" s="59">
        <v>-69004807</v>
      </c>
      <c r="F43" s="59">
        <v>-1685601</v>
      </c>
      <c r="G43" s="59">
        <v>-4061446</v>
      </c>
      <c r="H43" s="59">
        <v>-108878551</v>
      </c>
      <c r="I43" s="59">
        <v>-114625598</v>
      </c>
      <c r="J43" s="59">
        <v>18648283</v>
      </c>
      <c r="K43" s="59">
        <v>14991689</v>
      </c>
      <c r="L43" s="59">
        <v>-37511083</v>
      </c>
      <c r="M43" s="59">
        <v>-3871111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-118496709</v>
      </c>
      <c r="W43" s="59">
        <v>-27601923</v>
      </c>
      <c r="X43" s="59">
        <v>-90894786</v>
      </c>
      <c r="Y43" s="60">
        <v>329.31</v>
      </c>
      <c r="Z43" s="61">
        <v>-69004807</v>
      </c>
    </row>
    <row r="44" spans="1:26" ht="13.5">
      <c r="A44" s="57" t="s">
        <v>60</v>
      </c>
      <c r="B44" s="18">
        <v>-2794679</v>
      </c>
      <c r="C44" s="18">
        <v>0</v>
      </c>
      <c r="D44" s="58">
        <v>-859979</v>
      </c>
      <c r="E44" s="59">
        <v>-859979</v>
      </c>
      <c r="F44" s="59">
        <v>63194</v>
      </c>
      <c r="G44" s="59">
        <v>80514</v>
      </c>
      <c r="H44" s="59">
        <v>-1095103</v>
      </c>
      <c r="I44" s="59">
        <v>-951395</v>
      </c>
      <c r="J44" s="59">
        <v>74353</v>
      </c>
      <c r="K44" s="59">
        <v>94557</v>
      </c>
      <c r="L44" s="59">
        <v>-63014</v>
      </c>
      <c r="M44" s="59">
        <v>105896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-845499</v>
      </c>
      <c r="W44" s="59">
        <v>-429990</v>
      </c>
      <c r="X44" s="59">
        <v>-415509</v>
      </c>
      <c r="Y44" s="60">
        <v>96.63</v>
      </c>
      <c r="Z44" s="61">
        <v>-859979</v>
      </c>
    </row>
    <row r="45" spans="1:26" ht="13.5">
      <c r="A45" s="69" t="s">
        <v>61</v>
      </c>
      <c r="B45" s="21">
        <v>97505902</v>
      </c>
      <c r="C45" s="21">
        <v>0</v>
      </c>
      <c r="D45" s="98">
        <v>81234448</v>
      </c>
      <c r="E45" s="99">
        <v>81234448</v>
      </c>
      <c r="F45" s="99">
        <v>140279173</v>
      </c>
      <c r="G45" s="99">
        <v>130595276</v>
      </c>
      <c r="H45" s="99">
        <v>17617683</v>
      </c>
      <c r="I45" s="99">
        <v>17617683</v>
      </c>
      <c r="J45" s="99">
        <v>47644647</v>
      </c>
      <c r="K45" s="99">
        <v>85384777</v>
      </c>
      <c r="L45" s="99">
        <v>38646793</v>
      </c>
      <c r="M45" s="99">
        <v>38646793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38646793</v>
      </c>
      <c r="W45" s="99">
        <v>113205913</v>
      </c>
      <c r="X45" s="99">
        <v>-74559120</v>
      </c>
      <c r="Y45" s="100">
        <v>-65.86</v>
      </c>
      <c r="Z45" s="101">
        <v>81234448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111</v>
      </c>
      <c r="B47" s="114" t="s">
        <v>96</v>
      </c>
      <c r="C47" s="114"/>
      <c r="D47" s="115" t="s">
        <v>97</v>
      </c>
      <c r="E47" s="116" t="s">
        <v>98</v>
      </c>
      <c r="F47" s="117"/>
      <c r="G47" s="117"/>
      <c r="H47" s="117"/>
      <c r="I47" s="118" t="s">
        <v>99</v>
      </c>
      <c r="J47" s="117"/>
      <c r="K47" s="117"/>
      <c r="L47" s="117"/>
      <c r="M47" s="118" t="s">
        <v>100</v>
      </c>
      <c r="N47" s="119"/>
      <c r="O47" s="119"/>
      <c r="P47" s="119"/>
      <c r="Q47" s="119"/>
      <c r="R47" s="119"/>
      <c r="S47" s="119"/>
      <c r="T47" s="119"/>
      <c r="U47" s="119"/>
      <c r="V47" s="118" t="s">
        <v>101</v>
      </c>
      <c r="W47" s="118" t="s">
        <v>102</v>
      </c>
      <c r="X47" s="118" t="s">
        <v>103</v>
      </c>
      <c r="Y47" s="118" t="s">
        <v>104</v>
      </c>
      <c r="Z47" s="120"/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33410290</v>
      </c>
      <c r="C49" s="51">
        <v>0</v>
      </c>
      <c r="D49" s="128">
        <v>3795873</v>
      </c>
      <c r="E49" s="53">
        <v>3460365</v>
      </c>
      <c r="F49" s="53">
        <v>0</v>
      </c>
      <c r="G49" s="53">
        <v>0</v>
      </c>
      <c r="H49" s="53">
        <v>0</v>
      </c>
      <c r="I49" s="53">
        <v>6711734</v>
      </c>
      <c r="J49" s="53">
        <v>0</v>
      </c>
      <c r="K49" s="53">
        <v>0</v>
      </c>
      <c r="L49" s="53">
        <v>0</v>
      </c>
      <c r="M49" s="53">
        <v>3168591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2913099</v>
      </c>
      <c r="W49" s="53">
        <v>17041678</v>
      </c>
      <c r="X49" s="53">
        <v>93812614</v>
      </c>
      <c r="Y49" s="53">
        <v>164314244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187746</v>
      </c>
      <c r="C51" s="51">
        <v>0</v>
      </c>
      <c r="D51" s="128">
        <v>92654</v>
      </c>
      <c r="E51" s="53">
        <v>6342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286742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112</v>
      </c>
      <c r="B58" s="5">
        <f>IF(B67=0,0,+(B76/B67)*100)</f>
        <v>97.209022338436</v>
      </c>
      <c r="C58" s="5">
        <f>IF(C67=0,0,+(C76/C67)*100)</f>
        <v>0</v>
      </c>
      <c r="D58" s="6">
        <f aca="true" t="shared" si="6" ref="D58:Z58">IF(D67=0,0,+(D76/D67)*100)</f>
        <v>103.04930995778095</v>
      </c>
      <c r="E58" s="7">
        <f t="shared" si="6"/>
        <v>103.04930995778095</v>
      </c>
      <c r="F58" s="7">
        <f t="shared" si="6"/>
        <v>49.92997428119148</v>
      </c>
      <c r="G58" s="7">
        <f t="shared" si="6"/>
        <v>241.91666729615739</v>
      </c>
      <c r="H58" s="7">
        <f t="shared" si="6"/>
        <v>272.7061789295631</v>
      </c>
      <c r="I58" s="7">
        <f t="shared" si="6"/>
        <v>113.3480602240835</v>
      </c>
      <c r="J58" s="7">
        <f t="shared" si="6"/>
        <v>197.6223027815256</v>
      </c>
      <c r="K58" s="7">
        <f t="shared" si="6"/>
        <v>266.1707364492575</v>
      </c>
      <c r="L58" s="7">
        <f t="shared" si="6"/>
        <v>101.72075861856165</v>
      </c>
      <c r="M58" s="7">
        <f t="shared" si="6"/>
        <v>168.13328101128636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134.20010504526084</v>
      </c>
      <c r="W58" s="7">
        <f t="shared" si="6"/>
        <v>99.59446734271637</v>
      </c>
      <c r="X58" s="7">
        <f t="shared" si="6"/>
        <v>0</v>
      </c>
      <c r="Y58" s="7">
        <f t="shared" si="6"/>
        <v>0</v>
      </c>
      <c r="Z58" s="8">
        <f t="shared" si="6"/>
        <v>103.04930995778095</v>
      </c>
    </row>
    <row r="59" spans="1:26" ht="13.5">
      <c r="A59" s="36" t="s">
        <v>31</v>
      </c>
      <c r="B59" s="9">
        <f aca="true" t="shared" si="7" ref="B59:Z66">IF(B68=0,0,+(B77/B68)*100)</f>
        <v>99.61888532063074</v>
      </c>
      <c r="C59" s="9">
        <f t="shared" si="7"/>
        <v>0</v>
      </c>
      <c r="D59" s="2">
        <f t="shared" si="7"/>
        <v>99.99999571440063</v>
      </c>
      <c r="E59" s="10">
        <f t="shared" si="7"/>
        <v>99.99999571440063</v>
      </c>
      <c r="F59" s="10">
        <f t="shared" si="7"/>
        <v>10.76927059122072</v>
      </c>
      <c r="G59" s="10">
        <f t="shared" si="7"/>
        <v>239.0167983000778</v>
      </c>
      <c r="H59" s="10">
        <f t="shared" si="7"/>
        <v>245.92271048950843</v>
      </c>
      <c r="I59" s="10">
        <f t="shared" si="7"/>
        <v>44.9263277372977</v>
      </c>
      <c r="J59" s="10">
        <f t="shared" si="7"/>
        <v>1011.4306660366102</v>
      </c>
      <c r="K59" s="10">
        <f t="shared" si="7"/>
        <v>141.01740427058496</v>
      </c>
      <c r="L59" s="10">
        <f t="shared" si="7"/>
        <v>94.85105923756478</v>
      </c>
      <c r="M59" s="10">
        <f t="shared" si="7"/>
        <v>328.96074388822313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91.01420904865854</v>
      </c>
      <c r="W59" s="10">
        <f t="shared" si="7"/>
        <v>76.03113582486812</v>
      </c>
      <c r="X59" s="10">
        <f t="shared" si="7"/>
        <v>0</v>
      </c>
      <c r="Y59" s="10">
        <f t="shared" si="7"/>
        <v>0</v>
      </c>
      <c r="Z59" s="11">
        <f t="shared" si="7"/>
        <v>99.99999571440063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105.56428958888917</v>
      </c>
      <c r="E60" s="13">
        <f t="shared" si="7"/>
        <v>105.56428958888917</v>
      </c>
      <c r="F60" s="13">
        <f t="shared" si="7"/>
        <v>99.33846437535779</v>
      </c>
      <c r="G60" s="13">
        <f t="shared" si="7"/>
        <v>257.97588048387814</v>
      </c>
      <c r="H60" s="13">
        <f t="shared" si="7"/>
        <v>300.1697064441722</v>
      </c>
      <c r="I60" s="13">
        <f t="shared" si="7"/>
        <v>175.03997534508937</v>
      </c>
      <c r="J60" s="13">
        <f t="shared" si="7"/>
        <v>128.60092890507138</v>
      </c>
      <c r="K60" s="13">
        <f t="shared" si="7"/>
        <v>353.66560333062733</v>
      </c>
      <c r="L60" s="13">
        <f t="shared" si="7"/>
        <v>107.19833283355666</v>
      </c>
      <c r="M60" s="13">
        <f t="shared" si="7"/>
        <v>149.37460835608246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162.59490183755605</v>
      </c>
      <c r="W60" s="13">
        <f t="shared" si="7"/>
        <v>109.08173409544719</v>
      </c>
      <c r="X60" s="13">
        <f t="shared" si="7"/>
        <v>0</v>
      </c>
      <c r="Y60" s="13">
        <f t="shared" si="7"/>
        <v>0</v>
      </c>
      <c r="Z60" s="14">
        <f t="shared" si="7"/>
        <v>105.56428958888917</v>
      </c>
    </row>
    <row r="61" spans="1:26" ht="13.5">
      <c r="A61" s="38" t="s">
        <v>113</v>
      </c>
      <c r="B61" s="12">
        <f t="shared" si="7"/>
        <v>96.7504535696198</v>
      </c>
      <c r="C61" s="12">
        <f t="shared" si="7"/>
        <v>0</v>
      </c>
      <c r="D61" s="3">
        <f t="shared" si="7"/>
        <v>95.65482404931225</v>
      </c>
      <c r="E61" s="13">
        <f t="shared" si="7"/>
        <v>95.65482404931225</v>
      </c>
      <c r="F61" s="13">
        <f t="shared" si="7"/>
        <v>88.02771531101938</v>
      </c>
      <c r="G61" s="13">
        <f t="shared" si="7"/>
        <v>109.32191277658849</v>
      </c>
      <c r="H61" s="13">
        <f t="shared" si="7"/>
        <v>118.25616231387947</v>
      </c>
      <c r="I61" s="13">
        <f t="shared" si="7"/>
        <v>103.53230759679771</v>
      </c>
      <c r="J61" s="13">
        <f t="shared" si="7"/>
        <v>127.93248077609425</v>
      </c>
      <c r="K61" s="13">
        <f t="shared" si="7"/>
        <v>140.09305263561083</v>
      </c>
      <c r="L61" s="13">
        <f t="shared" si="7"/>
        <v>87.56043603478614</v>
      </c>
      <c r="M61" s="13">
        <f t="shared" si="7"/>
        <v>117.47539235666626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109.54022969650805</v>
      </c>
      <c r="W61" s="13">
        <f t="shared" si="7"/>
        <v>99.64044333196108</v>
      </c>
      <c r="X61" s="13">
        <f t="shared" si="7"/>
        <v>0</v>
      </c>
      <c r="Y61" s="13">
        <f t="shared" si="7"/>
        <v>0</v>
      </c>
      <c r="Z61" s="14">
        <f t="shared" si="7"/>
        <v>95.65482404931225</v>
      </c>
    </row>
    <row r="62" spans="1:26" ht="13.5">
      <c r="A62" s="38" t="s">
        <v>114</v>
      </c>
      <c r="B62" s="12">
        <f t="shared" si="7"/>
        <v>107.46366287293031</v>
      </c>
      <c r="C62" s="12">
        <f t="shared" si="7"/>
        <v>0</v>
      </c>
      <c r="D62" s="3">
        <f t="shared" si="7"/>
        <v>111.26100961070573</v>
      </c>
      <c r="E62" s="13">
        <f t="shared" si="7"/>
        <v>111.26100961070573</v>
      </c>
      <c r="F62" s="13">
        <f t="shared" si="7"/>
        <v>84.85245875637214</v>
      </c>
      <c r="G62" s="13">
        <f t="shared" si="7"/>
        <v>-118.71982368420524</v>
      </c>
      <c r="H62" s="13">
        <f t="shared" si="7"/>
        <v>-75.67065851242705</v>
      </c>
      <c r="I62" s="13">
        <f t="shared" si="7"/>
        <v>-616.0970360605681</v>
      </c>
      <c r="J62" s="13">
        <f t="shared" si="7"/>
        <v>146.0390178165403</v>
      </c>
      <c r="K62" s="13">
        <f t="shared" si="7"/>
        <v>-82.3805101015933</v>
      </c>
      <c r="L62" s="13">
        <f t="shared" si="7"/>
        <v>77.56347724295549</v>
      </c>
      <c r="M62" s="13">
        <f t="shared" si="7"/>
        <v>286.26619991295337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1146.7454435904415</v>
      </c>
      <c r="W62" s="13">
        <f t="shared" si="7"/>
        <v>118.36277586465982</v>
      </c>
      <c r="X62" s="13">
        <f t="shared" si="7"/>
        <v>0</v>
      </c>
      <c r="Y62" s="13">
        <f t="shared" si="7"/>
        <v>0</v>
      </c>
      <c r="Z62" s="14">
        <f t="shared" si="7"/>
        <v>111.26100961070573</v>
      </c>
    </row>
    <row r="63" spans="1:26" ht="13.5">
      <c r="A63" s="38" t="s">
        <v>115</v>
      </c>
      <c r="B63" s="12">
        <f t="shared" si="7"/>
        <v>99.99934438094652</v>
      </c>
      <c r="C63" s="12">
        <f t="shared" si="7"/>
        <v>0</v>
      </c>
      <c r="D63" s="3">
        <f t="shared" si="7"/>
        <v>143.1608872226351</v>
      </c>
      <c r="E63" s="13">
        <f t="shared" si="7"/>
        <v>143.1608872226351</v>
      </c>
      <c r="F63" s="13">
        <f t="shared" si="7"/>
        <v>70.0601090807842</v>
      </c>
      <c r="G63" s="13">
        <f t="shared" si="7"/>
        <v>-165.2620617271803</v>
      </c>
      <c r="H63" s="13">
        <f t="shared" si="7"/>
        <v>-122.93103322902552</v>
      </c>
      <c r="I63" s="13">
        <f t="shared" si="7"/>
        <v>-831.2080976481095</v>
      </c>
      <c r="J63" s="13">
        <f t="shared" si="7"/>
        <v>108.68098948706955</v>
      </c>
      <c r="K63" s="13">
        <f t="shared" si="7"/>
        <v>-101.00915108330017</v>
      </c>
      <c r="L63" s="13">
        <f t="shared" si="7"/>
        <v>59.59393738317</v>
      </c>
      <c r="M63" s="13">
        <f t="shared" si="7"/>
        <v>230.32164267016702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780.2619778199515</v>
      </c>
      <c r="W63" s="13">
        <f t="shared" si="7"/>
        <v>130.14627267981555</v>
      </c>
      <c r="X63" s="13">
        <f t="shared" si="7"/>
        <v>0</v>
      </c>
      <c r="Y63" s="13">
        <f t="shared" si="7"/>
        <v>0</v>
      </c>
      <c r="Z63" s="14">
        <f t="shared" si="7"/>
        <v>143.1608872226351</v>
      </c>
    </row>
    <row r="64" spans="1:26" ht="13.5">
      <c r="A64" s="38" t="s">
        <v>116</v>
      </c>
      <c r="B64" s="12">
        <f t="shared" si="7"/>
        <v>100</v>
      </c>
      <c r="C64" s="12">
        <f t="shared" si="7"/>
        <v>0</v>
      </c>
      <c r="D64" s="3">
        <f t="shared" si="7"/>
        <v>123.16928848468476</v>
      </c>
      <c r="E64" s="13">
        <f t="shared" si="7"/>
        <v>123.16928848468476</v>
      </c>
      <c r="F64" s="13">
        <f t="shared" si="7"/>
        <v>88.504634882365</v>
      </c>
      <c r="G64" s="13">
        <f t="shared" si="7"/>
        <v>-98.054685692567</v>
      </c>
      <c r="H64" s="13">
        <f t="shared" si="7"/>
        <v>-87.82167777254269</v>
      </c>
      <c r="I64" s="13">
        <f t="shared" si="7"/>
        <v>-311.6043467961625</v>
      </c>
      <c r="J64" s="13">
        <f t="shared" si="7"/>
        <v>123.51623485594881</v>
      </c>
      <c r="K64" s="13">
        <f t="shared" si="7"/>
        <v>-96.47163165784008</v>
      </c>
      <c r="L64" s="13">
        <f t="shared" si="7"/>
        <v>90.28450188595518</v>
      </c>
      <c r="M64" s="13">
        <f t="shared" si="7"/>
        <v>297.6184099220103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5522.135547599096</v>
      </c>
      <c r="W64" s="13">
        <f t="shared" si="7"/>
        <v>123.16929998297232</v>
      </c>
      <c r="X64" s="13">
        <f t="shared" si="7"/>
        <v>0</v>
      </c>
      <c r="Y64" s="13">
        <f t="shared" si="7"/>
        <v>0</v>
      </c>
      <c r="Z64" s="14">
        <f t="shared" si="7"/>
        <v>123.16928848468476</v>
      </c>
    </row>
    <row r="65" spans="1:26" ht="13.5">
      <c r="A65" s="38" t="s">
        <v>117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287.91306182738975</v>
      </c>
      <c r="K65" s="13">
        <f t="shared" si="7"/>
        <v>0</v>
      </c>
      <c r="L65" s="13">
        <f t="shared" si="7"/>
        <v>6848.69581036075</v>
      </c>
      <c r="M65" s="13">
        <f t="shared" si="7"/>
        <v>3268.5398395110747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11604.437506767243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118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119</v>
      </c>
      <c r="B67" s="23">
        <v>380377928</v>
      </c>
      <c r="C67" s="23"/>
      <c r="D67" s="24">
        <v>392059127</v>
      </c>
      <c r="E67" s="25">
        <v>392059127</v>
      </c>
      <c r="F67" s="25">
        <v>65555914</v>
      </c>
      <c r="G67" s="25">
        <v>15621094</v>
      </c>
      <c r="H67" s="25">
        <v>13485653</v>
      </c>
      <c r="I67" s="25">
        <v>94662661</v>
      </c>
      <c r="J67" s="25">
        <v>23172715</v>
      </c>
      <c r="K67" s="25">
        <v>9978420</v>
      </c>
      <c r="L67" s="25">
        <v>25019372</v>
      </c>
      <c r="M67" s="25">
        <v>58170507</v>
      </c>
      <c r="N67" s="25"/>
      <c r="O67" s="25"/>
      <c r="P67" s="25"/>
      <c r="Q67" s="25"/>
      <c r="R67" s="25"/>
      <c r="S67" s="25"/>
      <c r="T67" s="25"/>
      <c r="U67" s="25"/>
      <c r="V67" s="25">
        <v>152833168</v>
      </c>
      <c r="W67" s="25">
        <v>205628569</v>
      </c>
      <c r="X67" s="25"/>
      <c r="Y67" s="24"/>
      <c r="Z67" s="26">
        <v>392059127</v>
      </c>
    </row>
    <row r="68" spans="1:26" ht="13.5" hidden="1">
      <c r="A68" s="36" t="s">
        <v>31</v>
      </c>
      <c r="B68" s="18">
        <v>63835379</v>
      </c>
      <c r="C68" s="18"/>
      <c r="D68" s="19">
        <v>70001877</v>
      </c>
      <c r="E68" s="20">
        <v>70001877</v>
      </c>
      <c r="F68" s="20">
        <v>35813224</v>
      </c>
      <c r="G68" s="20">
        <v>3449099</v>
      </c>
      <c r="H68" s="20">
        <v>2755458</v>
      </c>
      <c r="I68" s="20">
        <v>42017781</v>
      </c>
      <c r="J68" s="20">
        <v>1934218</v>
      </c>
      <c r="K68" s="20">
        <v>2868319</v>
      </c>
      <c r="L68" s="20">
        <v>3335890</v>
      </c>
      <c r="M68" s="20">
        <v>8138427</v>
      </c>
      <c r="N68" s="20"/>
      <c r="O68" s="20"/>
      <c r="P68" s="20"/>
      <c r="Q68" s="20"/>
      <c r="R68" s="20"/>
      <c r="S68" s="20"/>
      <c r="T68" s="20"/>
      <c r="U68" s="20"/>
      <c r="V68" s="20">
        <v>50156208</v>
      </c>
      <c r="W68" s="20">
        <v>49701333</v>
      </c>
      <c r="X68" s="20"/>
      <c r="Y68" s="19"/>
      <c r="Z68" s="22">
        <v>70001877</v>
      </c>
    </row>
    <row r="69" spans="1:26" ht="13.5" hidden="1">
      <c r="A69" s="37" t="s">
        <v>32</v>
      </c>
      <c r="B69" s="18">
        <v>306169572</v>
      </c>
      <c r="C69" s="18"/>
      <c r="D69" s="19">
        <v>316406573</v>
      </c>
      <c r="E69" s="20">
        <v>316406573</v>
      </c>
      <c r="F69" s="20">
        <v>29067520</v>
      </c>
      <c r="G69" s="20">
        <v>11453049</v>
      </c>
      <c r="H69" s="20">
        <v>9994317</v>
      </c>
      <c r="I69" s="20">
        <v>50514886</v>
      </c>
      <c r="J69" s="20">
        <v>20397348</v>
      </c>
      <c r="K69" s="20">
        <v>6366128</v>
      </c>
      <c r="L69" s="20">
        <v>20789286</v>
      </c>
      <c r="M69" s="20">
        <v>47552762</v>
      </c>
      <c r="N69" s="20"/>
      <c r="O69" s="20"/>
      <c r="P69" s="20"/>
      <c r="Q69" s="20"/>
      <c r="R69" s="20"/>
      <c r="S69" s="20"/>
      <c r="T69" s="20"/>
      <c r="U69" s="20"/>
      <c r="V69" s="20">
        <v>98067648</v>
      </c>
      <c r="W69" s="20">
        <v>153101884</v>
      </c>
      <c r="X69" s="20"/>
      <c r="Y69" s="19"/>
      <c r="Z69" s="22">
        <v>316406573</v>
      </c>
    </row>
    <row r="70" spans="1:26" ht="13.5" hidden="1">
      <c r="A70" s="38" t="s">
        <v>113</v>
      </c>
      <c r="B70" s="18">
        <v>213923609</v>
      </c>
      <c r="C70" s="18"/>
      <c r="D70" s="19">
        <v>235713884</v>
      </c>
      <c r="E70" s="20">
        <v>235713884</v>
      </c>
      <c r="F70" s="20">
        <v>21308222</v>
      </c>
      <c r="G70" s="20">
        <v>17100042</v>
      </c>
      <c r="H70" s="20">
        <v>15714146</v>
      </c>
      <c r="I70" s="20">
        <v>54122410</v>
      </c>
      <c r="J70" s="20">
        <v>14600701</v>
      </c>
      <c r="K70" s="20">
        <v>12114004</v>
      </c>
      <c r="L70" s="20">
        <v>14262807</v>
      </c>
      <c r="M70" s="20">
        <v>40977512</v>
      </c>
      <c r="N70" s="20"/>
      <c r="O70" s="20"/>
      <c r="P70" s="20"/>
      <c r="Q70" s="20"/>
      <c r="R70" s="20"/>
      <c r="S70" s="20"/>
      <c r="T70" s="20"/>
      <c r="U70" s="20"/>
      <c r="V70" s="20">
        <v>95099922</v>
      </c>
      <c r="W70" s="20">
        <v>113142666</v>
      </c>
      <c r="X70" s="20"/>
      <c r="Y70" s="19"/>
      <c r="Z70" s="22">
        <v>235713884</v>
      </c>
    </row>
    <row r="71" spans="1:26" ht="13.5" hidden="1">
      <c r="A71" s="38" t="s">
        <v>114</v>
      </c>
      <c r="B71" s="18">
        <v>45425578</v>
      </c>
      <c r="C71" s="18"/>
      <c r="D71" s="19">
        <v>41882044</v>
      </c>
      <c r="E71" s="20">
        <v>41882044</v>
      </c>
      <c r="F71" s="20">
        <v>3530606</v>
      </c>
      <c r="G71" s="20">
        <v>-2490985</v>
      </c>
      <c r="H71" s="20">
        <v>-2286745</v>
      </c>
      <c r="I71" s="20">
        <v>-1247124</v>
      </c>
      <c r="J71" s="20">
        <v>2163832</v>
      </c>
      <c r="K71" s="20">
        <v>-2407442</v>
      </c>
      <c r="L71" s="20">
        <v>2798562</v>
      </c>
      <c r="M71" s="20">
        <v>2554952</v>
      </c>
      <c r="N71" s="20"/>
      <c r="O71" s="20"/>
      <c r="P71" s="20"/>
      <c r="Q71" s="20"/>
      <c r="R71" s="20"/>
      <c r="S71" s="20"/>
      <c r="T71" s="20"/>
      <c r="U71" s="20"/>
      <c r="V71" s="20">
        <v>1307828</v>
      </c>
      <c r="W71" s="20">
        <v>19684562</v>
      </c>
      <c r="X71" s="20"/>
      <c r="Y71" s="19"/>
      <c r="Z71" s="22">
        <v>41882044</v>
      </c>
    </row>
    <row r="72" spans="1:26" ht="13.5" hidden="1">
      <c r="A72" s="38" t="s">
        <v>115</v>
      </c>
      <c r="B72" s="18">
        <v>26997385</v>
      </c>
      <c r="C72" s="18"/>
      <c r="D72" s="19">
        <v>17386707</v>
      </c>
      <c r="E72" s="20">
        <v>17386707</v>
      </c>
      <c r="F72" s="20">
        <v>2198004</v>
      </c>
      <c r="G72" s="20">
        <v>-1219560</v>
      </c>
      <c r="H72" s="20">
        <v>-1650244</v>
      </c>
      <c r="I72" s="20">
        <v>-671800</v>
      </c>
      <c r="J72" s="20">
        <v>1690775</v>
      </c>
      <c r="K72" s="20">
        <v>-1575879</v>
      </c>
      <c r="L72" s="20">
        <v>1853655</v>
      </c>
      <c r="M72" s="20">
        <v>1968551</v>
      </c>
      <c r="N72" s="20"/>
      <c r="O72" s="20"/>
      <c r="P72" s="20"/>
      <c r="Q72" s="20"/>
      <c r="R72" s="20"/>
      <c r="S72" s="20"/>
      <c r="T72" s="20"/>
      <c r="U72" s="20"/>
      <c r="V72" s="20">
        <v>1296751</v>
      </c>
      <c r="W72" s="20">
        <v>9562688</v>
      </c>
      <c r="X72" s="20"/>
      <c r="Y72" s="19"/>
      <c r="Z72" s="22">
        <v>17386707</v>
      </c>
    </row>
    <row r="73" spans="1:26" ht="13.5" hidden="1">
      <c r="A73" s="38" t="s">
        <v>116</v>
      </c>
      <c r="B73" s="18">
        <v>23384312</v>
      </c>
      <c r="C73" s="18"/>
      <c r="D73" s="19">
        <v>21423938</v>
      </c>
      <c r="E73" s="20">
        <v>21423938</v>
      </c>
      <c r="F73" s="20">
        <v>2030688</v>
      </c>
      <c r="G73" s="20">
        <v>-1936448</v>
      </c>
      <c r="H73" s="20">
        <v>-1782840</v>
      </c>
      <c r="I73" s="20">
        <v>-1688600</v>
      </c>
      <c r="J73" s="20">
        <v>1847260</v>
      </c>
      <c r="K73" s="20">
        <v>-1764555</v>
      </c>
      <c r="L73" s="20">
        <v>1802800</v>
      </c>
      <c r="M73" s="20">
        <v>1885505</v>
      </c>
      <c r="N73" s="20"/>
      <c r="O73" s="20"/>
      <c r="P73" s="20"/>
      <c r="Q73" s="20"/>
      <c r="R73" s="20"/>
      <c r="S73" s="20"/>
      <c r="T73" s="20"/>
      <c r="U73" s="20"/>
      <c r="V73" s="20">
        <v>196905</v>
      </c>
      <c r="W73" s="20">
        <v>10711968</v>
      </c>
      <c r="X73" s="20"/>
      <c r="Y73" s="19"/>
      <c r="Z73" s="22">
        <v>21423938</v>
      </c>
    </row>
    <row r="74" spans="1:26" ht="13.5" hidden="1">
      <c r="A74" s="38" t="s">
        <v>117</v>
      </c>
      <c r="B74" s="18">
        <v>-3561312</v>
      </c>
      <c r="C74" s="18"/>
      <c r="D74" s="19"/>
      <c r="E74" s="20"/>
      <c r="F74" s="20"/>
      <c r="G74" s="20"/>
      <c r="H74" s="20"/>
      <c r="I74" s="20"/>
      <c r="J74" s="20">
        <v>94780</v>
      </c>
      <c r="K74" s="20"/>
      <c r="L74" s="20">
        <v>71462</v>
      </c>
      <c r="M74" s="20">
        <v>166242</v>
      </c>
      <c r="N74" s="20"/>
      <c r="O74" s="20"/>
      <c r="P74" s="20"/>
      <c r="Q74" s="20"/>
      <c r="R74" s="20"/>
      <c r="S74" s="20"/>
      <c r="T74" s="20"/>
      <c r="U74" s="20"/>
      <c r="V74" s="20">
        <v>166242</v>
      </c>
      <c r="W74" s="20"/>
      <c r="X74" s="20"/>
      <c r="Y74" s="19"/>
      <c r="Z74" s="22"/>
    </row>
    <row r="75" spans="1:26" ht="13.5" hidden="1">
      <c r="A75" s="39" t="s">
        <v>118</v>
      </c>
      <c r="B75" s="27">
        <v>10372977</v>
      </c>
      <c r="C75" s="27"/>
      <c r="D75" s="28">
        <v>5650677</v>
      </c>
      <c r="E75" s="29">
        <v>5650677</v>
      </c>
      <c r="F75" s="29">
        <v>675170</v>
      </c>
      <c r="G75" s="29">
        <v>718946</v>
      </c>
      <c r="H75" s="29">
        <v>735878</v>
      </c>
      <c r="I75" s="29">
        <v>2129994</v>
      </c>
      <c r="J75" s="29">
        <v>841149</v>
      </c>
      <c r="K75" s="29">
        <v>743973</v>
      </c>
      <c r="L75" s="29">
        <v>894196</v>
      </c>
      <c r="M75" s="29">
        <v>2479318</v>
      </c>
      <c r="N75" s="29"/>
      <c r="O75" s="29"/>
      <c r="P75" s="29"/>
      <c r="Q75" s="29"/>
      <c r="R75" s="29"/>
      <c r="S75" s="29"/>
      <c r="T75" s="29"/>
      <c r="U75" s="29"/>
      <c r="V75" s="29">
        <v>4609312</v>
      </c>
      <c r="W75" s="29">
        <v>2825352</v>
      </c>
      <c r="X75" s="29"/>
      <c r="Y75" s="28"/>
      <c r="Z75" s="30">
        <v>5650677</v>
      </c>
    </row>
    <row r="76" spans="1:26" ht="13.5" hidden="1">
      <c r="A76" s="41" t="s">
        <v>120</v>
      </c>
      <c r="B76" s="31">
        <v>369761665</v>
      </c>
      <c r="C76" s="31"/>
      <c r="D76" s="32">
        <v>404014225</v>
      </c>
      <c r="E76" s="33">
        <v>404014225</v>
      </c>
      <c r="F76" s="33">
        <v>32732051</v>
      </c>
      <c r="G76" s="33">
        <v>37790030</v>
      </c>
      <c r="H76" s="33">
        <v>36776209</v>
      </c>
      <c r="I76" s="33">
        <v>107298290</v>
      </c>
      <c r="J76" s="33">
        <v>45794453</v>
      </c>
      <c r="K76" s="33">
        <v>26559634</v>
      </c>
      <c r="L76" s="33">
        <v>25449895</v>
      </c>
      <c r="M76" s="33">
        <v>97803982</v>
      </c>
      <c r="N76" s="33"/>
      <c r="O76" s="33"/>
      <c r="P76" s="33"/>
      <c r="Q76" s="33"/>
      <c r="R76" s="33"/>
      <c r="S76" s="33"/>
      <c r="T76" s="33"/>
      <c r="U76" s="33"/>
      <c r="V76" s="33">
        <v>205102272</v>
      </c>
      <c r="W76" s="33">
        <v>204794678</v>
      </c>
      <c r="X76" s="33"/>
      <c r="Y76" s="32"/>
      <c r="Z76" s="34">
        <v>404014225</v>
      </c>
    </row>
    <row r="77" spans="1:26" ht="13.5" hidden="1">
      <c r="A77" s="36" t="s">
        <v>31</v>
      </c>
      <c r="B77" s="18">
        <v>63592093</v>
      </c>
      <c r="C77" s="18"/>
      <c r="D77" s="19">
        <v>70001874</v>
      </c>
      <c r="E77" s="20">
        <v>70001874</v>
      </c>
      <c r="F77" s="20">
        <v>3856823</v>
      </c>
      <c r="G77" s="20">
        <v>8243926</v>
      </c>
      <c r="H77" s="20">
        <v>6776297</v>
      </c>
      <c r="I77" s="20">
        <v>18877046</v>
      </c>
      <c r="J77" s="20">
        <v>19563274</v>
      </c>
      <c r="K77" s="20">
        <v>4044829</v>
      </c>
      <c r="L77" s="20">
        <v>3164127</v>
      </c>
      <c r="M77" s="20">
        <v>26772230</v>
      </c>
      <c r="N77" s="20"/>
      <c r="O77" s="20"/>
      <c r="P77" s="20"/>
      <c r="Q77" s="20"/>
      <c r="R77" s="20"/>
      <c r="S77" s="20"/>
      <c r="T77" s="20"/>
      <c r="U77" s="20"/>
      <c r="V77" s="20">
        <v>45649276</v>
      </c>
      <c r="W77" s="20">
        <v>37788488</v>
      </c>
      <c r="X77" s="20"/>
      <c r="Y77" s="19"/>
      <c r="Z77" s="22">
        <v>70001874</v>
      </c>
    </row>
    <row r="78" spans="1:26" ht="13.5" hidden="1">
      <c r="A78" s="37" t="s">
        <v>32</v>
      </c>
      <c r="B78" s="18">
        <v>306169572</v>
      </c>
      <c r="C78" s="18"/>
      <c r="D78" s="19">
        <v>334012351</v>
      </c>
      <c r="E78" s="20">
        <v>334012351</v>
      </c>
      <c r="F78" s="20">
        <v>28875228</v>
      </c>
      <c r="G78" s="20">
        <v>29546104</v>
      </c>
      <c r="H78" s="20">
        <v>29999912</v>
      </c>
      <c r="I78" s="20">
        <v>88421244</v>
      </c>
      <c r="J78" s="20">
        <v>26231179</v>
      </c>
      <c r="K78" s="20">
        <v>22514805</v>
      </c>
      <c r="L78" s="20">
        <v>22285768</v>
      </c>
      <c r="M78" s="20">
        <v>71031752</v>
      </c>
      <c r="N78" s="20"/>
      <c r="O78" s="20"/>
      <c r="P78" s="20"/>
      <c r="Q78" s="20"/>
      <c r="R78" s="20"/>
      <c r="S78" s="20"/>
      <c r="T78" s="20"/>
      <c r="U78" s="20"/>
      <c r="V78" s="20">
        <v>159452996</v>
      </c>
      <c r="W78" s="20">
        <v>167006190</v>
      </c>
      <c r="X78" s="20"/>
      <c r="Y78" s="19"/>
      <c r="Z78" s="22">
        <v>334012351</v>
      </c>
    </row>
    <row r="79" spans="1:26" ht="13.5" hidden="1">
      <c r="A79" s="38" t="s">
        <v>113</v>
      </c>
      <c r="B79" s="18">
        <v>206972062</v>
      </c>
      <c r="C79" s="18"/>
      <c r="D79" s="19">
        <v>225471701</v>
      </c>
      <c r="E79" s="20">
        <v>225471701</v>
      </c>
      <c r="F79" s="20">
        <v>18757141</v>
      </c>
      <c r="G79" s="20">
        <v>18694093</v>
      </c>
      <c r="H79" s="20">
        <v>18582946</v>
      </c>
      <c r="I79" s="20">
        <v>56034180</v>
      </c>
      <c r="J79" s="20">
        <v>18679039</v>
      </c>
      <c r="K79" s="20">
        <v>16970878</v>
      </c>
      <c r="L79" s="20">
        <v>12488576</v>
      </c>
      <c r="M79" s="20">
        <v>48138493</v>
      </c>
      <c r="N79" s="20"/>
      <c r="O79" s="20"/>
      <c r="P79" s="20"/>
      <c r="Q79" s="20"/>
      <c r="R79" s="20"/>
      <c r="S79" s="20"/>
      <c r="T79" s="20"/>
      <c r="U79" s="20"/>
      <c r="V79" s="20">
        <v>104172673</v>
      </c>
      <c r="W79" s="20">
        <v>112735854</v>
      </c>
      <c r="X79" s="20"/>
      <c r="Y79" s="19"/>
      <c r="Z79" s="22">
        <v>225471701</v>
      </c>
    </row>
    <row r="80" spans="1:26" ht="13.5" hidden="1">
      <c r="A80" s="38" t="s">
        <v>114</v>
      </c>
      <c r="B80" s="18">
        <v>48815990</v>
      </c>
      <c r="C80" s="18"/>
      <c r="D80" s="19">
        <v>46598385</v>
      </c>
      <c r="E80" s="20">
        <v>46598385</v>
      </c>
      <c r="F80" s="20">
        <v>2995806</v>
      </c>
      <c r="G80" s="20">
        <v>2957293</v>
      </c>
      <c r="H80" s="20">
        <v>1730395</v>
      </c>
      <c r="I80" s="20">
        <v>7683494</v>
      </c>
      <c r="J80" s="20">
        <v>3160039</v>
      </c>
      <c r="K80" s="20">
        <v>1983263</v>
      </c>
      <c r="L80" s="20">
        <v>2170662</v>
      </c>
      <c r="M80" s="20">
        <v>7313964</v>
      </c>
      <c r="N80" s="20"/>
      <c r="O80" s="20"/>
      <c r="P80" s="20"/>
      <c r="Q80" s="20"/>
      <c r="R80" s="20"/>
      <c r="S80" s="20"/>
      <c r="T80" s="20"/>
      <c r="U80" s="20"/>
      <c r="V80" s="20">
        <v>14997458</v>
      </c>
      <c r="W80" s="20">
        <v>23299194</v>
      </c>
      <c r="X80" s="20"/>
      <c r="Y80" s="19"/>
      <c r="Z80" s="22">
        <v>46598385</v>
      </c>
    </row>
    <row r="81" spans="1:26" ht="13.5" hidden="1">
      <c r="A81" s="38" t="s">
        <v>115</v>
      </c>
      <c r="B81" s="18">
        <v>26997208</v>
      </c>
      <c r="C81" s="18"/>
      <c r="D81" s="19">
        <v>24890964</v>
      </c>
      <c r="E81" s="20">
        <v>24890964</v>
      </c>
      <c r="F81" s="20">
        <v>1539924</v>
      </c>
      <c r="G81" s="20">
        <v>2015470</v>
      </c>
      <c r="H81" s="20">
        <v>2028662</v>
      </c>
      <c r="I81" s="20">
        <v>5584056</v>
      </c>
      <c r="J81" s="20">
        <v>1837551</v>
      </c>
      <c r="K81" s="20">
        <v>1591782</v>
      </c>
      <c r="L81" s="20">
        <v>1104666</v>
      </c>
      <c r="M81" s="20">
        <v>4533999</v>
      </c>
      <c r="N81" s="20"/>
      <c r="O81" s="20"/>
      <c r="P81" s="20"/>
      <c r="Q81" s="20"/>
      <c r="R81" s="20"/>
      <c r="S81" s="20"/>
      <c r="T81" s="20"/>
      <c r="U81" s="20"/>
      <c r="V81" s="20">
        <v>10118055</v>
      </c>
      <c r="W81" s="20">
        <v>12445482</v>
      </c>
      <c r="X81" s="20"/>
      <c r="Y81" s="19"/>
      <c r="Z81" s="22">
        <v>24890964</v>
      </c>
    </row>
    <row r="82" spans="1:26" ht="13.5" hidden="1">
      <c r="A82" s="38" t="s">
        <v>116</v>
      </c>
      <c r="B82" s="18">
        <v>23384312</v>
      </c>
      <c r="C82" s="18"/>
      <c r="D82" s="19">
        <v>26387712</v>
      </c>
      <c r="E82" s="20">
        <v>26387712</v>
      </c>
      <c r="F82" s="20">
        <v>1797253</v>
      </c>
      <c r="G82" s="20">
        <v>1898778</v>
      </c>
      <c r="H82" s="20">
        <v>1565720</v>
      </c>
      <c r="I82" s="20">
        <v>5261751</v>
      </c>
      <c r="J82" s="20">
        <v>2281666</v>
      </c>
      <c r="K82" s="20">
        <v>1702295</v>
      </c>
      <c r="L82" s="20">
        <v>1627649</v>
      </c>
      <c r="M82" s="20">
        <v>5611610</v>
      </c>
      <c r="N82" s="20"/>
      <c r="O82" s="20"/>
      <c r="P82" s="20"/>
      <c r="Q82" s="20"/>
      <c r="R82" s="20"/>
      <c r="S82" s="20"/>
      <c r="T82" s="20"/>
      <c r="U82" s="20"/>
      <c r="V82" s="20">
        <v>10873361</v>
      </c>
      <c r="W82" s="20">
        <v>13193856</v>
      </c>
      <c r="X82" s="20"/>
      <c r="Y82" s="19"/>
      <c r="Z82" s="22">
        <v>26387712</v>
      </c>
    </row>
    <row r="83" spans="1:26" ht="13.5" hidden="1">
      <c r="A83" s="38" t="s">
        <v>117</v>
      </c>
      <c r="B83" s="18"/>
      <c r="C83" s="18"/>
      <c r="D83" s="19">
        <v>10663589</v>
      </c>
      <c r="E83" s="20">
        <v>10663589</v>
      </c>
      <c r="F83" s="20">
        <v>3785104</v>
      </c>
      <c r="G83" s="20">
        <v>3980470</v>
      </c>
      <c r="H83" s="20">
        <v>6092189</v>
      </c>
      <c r="I83" s="20">
        <v>13857763</v>
      </c>
      <c r="J83" s="20">
        <v>272884</v>
      </c>
      <c r="K83" s="20">
        <v>266587</v>
      </c>
      <c r="L83" s="20">
        <v>4894215</v>
      </c>
      <c r="M83" s="20">
        <v>5433686</v>
      </c>
      <c r="N83" s="20"/>
      <c r="O83" s="20"/>
      <c r="P83" s="20"/>
      <c r="Q83" s="20"/>
      <c r="R83" s="20"/>
      <c r="S83" s="20"/>
      <c r="T83" s="20"/>
      <c r="U83" s="20"/>
      <c r="V83" s="20">
        <v>19291449</v>
      </c>
      <c r="W83" s="20">
        <v>5331804</v>
      </c>
      <c r="X83" s="20"/>
      <c r="Y83" s="19"/>
      <c r="Z83" s="22">
        <v>10663589</v>
      </c>
    </row>
    <row r="84" spans="1:26" ht="13.5" hidden="1">
      <c r="A84" s="39" t="s">
        <v>118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2019-01-31T09:45:15Z</dcterms:created>
  <dcterms:modified xsi:type="dcterms:W3CDTF">2019-01-31T09:45:57Z</dcterms:modified>
  <cp:category/>
  <cp:version/>
  <cp:contentType/>
  <cp:contentStatus/>
</cp:coreProperties>
</file>