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ummary" sheetId="1" r:id="rId1"/>
    <sheet name="BUF" sheetId="2" r:id="rId2"/>
    <sheet name="NMA" sheetId="3" r:id="rId3"/>
    <sheet name="MAN" sheetId="4" r:id="rId4"/>
    <sheet name="EKU" sheetId="5" r:id="rId5"/>
    <sheet name="JHB" sheetId="6" r:id="rId6"/>
    <sheet name="TSH" sheetId="7" r:id="rId7"/>
    <sheet name="ETH" sheetId="8" r:id="rId8"/>
    <sheet name="CPT" sheetId="9" r:id="rId9"/>
  </sheets>
  <definedNames>
    <definedName name="_xlnm.Print_Area" localSheetId="1">'BUF'!$A$1:$Z$66</definedName>
    <definedName name="_xlnm.Print_Area" localSheetId="8">'CPT'!$A$1:$Z$66</definedName>
    <definedName name="_xlnm.Print_Area" localSheetId="4">'EKU'!$A$1:$Z$66</definedName>
    <definedName name="_xlnm.Print_Area" localSheetId="7">'ETH'!$A$1:$Z$66</definedName>
    <definedName name="_xlnm.Print_Area" localSheetId="5">'JHB'!$A$1:$Z$66</definedName>
    <definedName name="_xlnm.Print_Area" localSheetId="3">'MAN'!$A$1:$Z$66</definedName>
    <definedName name="_xlnm.Print_Area" localSheetId="2">'NMA'!$A$1:$Z$66</definedName>
    <definedName name="_xlnm.Print_Area" localSheetId="0">'Summary'!$A$1:$Z$66</definedName>
    <definedName name="_xlnm.Print_Area" localSheetId="6">'TSH'!$A$1:$Z$66</definedName>
  </definedNames>
  <calcPr fullCalcOnLoad="1"/>
</workbook>
</file>

<file path=xl/sharedStrings.xml><?xml version="1.0" encoding="utf-8"?>
<sst xmlns="http://schemas.openxmlformats.org/spreadsheetml/2006/main" count="999" uniqueCount="99">
  <si>
    <t>Eastern Cape: Buffalo City(BUF)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</si>
  <si>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</si>
  <si>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</si>
  <si>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</si>
  <si>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</si>
  <si>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</si>
  <si>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</si>
  <si>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</si>
  <si>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</si>
  <si>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</si>
  <si>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</si>
  <si>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</si>
  <si>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</si>
  <si>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</si>
  <si>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</si>
  <si>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</si>
  <si>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</si>
  <si>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</si>
  <si>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</si>
  <si>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</si>
  <si>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</si>
  <si>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</si>
  <si>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</si>
  <si>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</si>
  <si>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</si>
  <si>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</si>
  <si>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</si>
  <si>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</si>
  <si>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</si>
  <si>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</si>
  <si>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</si>
  <si>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</si>
  <si>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</si>
  <si>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</si>
  <si>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</si>
  <si>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</si>
  <si>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</si>
  <si>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</si>
  <si>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</si>
  <si>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</si>
  <si>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</si>
  <si>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</si>
  <si>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</si>
  <si>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</si>
  <si>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</si>
  <si>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</si>
  <si>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</si>
  <si>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</si>
  <si>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</si>
  <si>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</si>
  <si>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</si>
  <si>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</si>
  <si>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</si>
  <si>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</si>
  <si>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</si>
  <si>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</si>
  <si>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</si>
  <si>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</si>
  <si>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</si>
  <si>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</si>
  <si>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</si>
  <si>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</si>
  <si>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</si>
  <si>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</si>
  <si>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</si>
  <si>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</si>
  <si>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Nelson Mandela Bay(NMA) - Table C1 Schedule Quarterly Budget Statement Summary for 2nd Quarter ended 31 December 2018 (Figures Finalised as at 2019/01/30)</t>
  </si>
  <si>
    <t>Free State: Mangaung(MAN) - Table C1 Schedule Quarterly Budget Statement Summary for 2nd Quarter ended 31 December 2018 (Figures Finalised as at 2019/01/30)</t>
  </si>
  <si>
    <t>Gauteng: City of Ekurhuleni(EKU) - Table C1 Schedule Quarterly Budget Statement Summary for 2nd Quarter ended 31 December 2018 (Figures Finalised as at 2019/01/30)</t>
  </si>
  <si>
    <t>Gauteng: City of Johannesburg(JHB) - Table C1 Schedule Quarterly Budget Statement Summary for 2nd Quarter ended 31 December 2018 (Figures Finalised as at 2019/01/30)</t>
  </si>
  <si>
    <t>Gauteng: City of Tshwane(TSH) - Table C1 Schedule Quarterly Budget Statement Summary for 2nd Quarter ended 31 December 2018 (Figures Finalised as at 2019/01/30)</t>
  </si>
  <si>
    <t>Kwazulu-Natal: eThekwini(ETH) - Table C1 Schedule Quarterly Budget Statement Summary for 2nd Quarter ended 31 December 2018 (Figures Finalised as at 2019/01/30)</t>
  </si>
  <si>
    <t>Western Cape: Cape Town(CPT) - Table C1 Schedule Quarterly Budget Statement Summary for 2nd Quarter ended 31 December 2018 (Figures Finalised as at 2019/01/30)</t>
  </si>
  <si>
    <t>Summary - Table C1 Schedule Quarterly Budget Statement Summary for 2nd Quarter ended 31 December 2018 (Figures Finalised as at 2019/01/30)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</si>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</sst>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0_);\(#,###.00\);.00_)"/>
    <numFmt numFmtId="178" formatCode="#,###_);\(#,###\);"/>
    <numFmt numFmtId="179" formatCode="_(* #,##0,,_);_(* \(#,##0,,\);_(* &quot;–&quot;?_);_(@_)"/>
    <numFmt numFmtId="180" formatCode="_ * #,##0.00_ ;_ * \(#,##0.00\)_ ;_ * &quot;-&quot;??_ ;_ @_ "/>
    <numFmt numFmtId="181" formatCode="_(* #,##0,_);_(* \(#,##0,\);_(* &quot;–&quot;?_);_(@_)"/>
    <numFmt numFmtId="182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80" fontId="5" fillId="0" borderId="10" xfId="0" applyNumberFormat="1" applyFont="1" applyBorder="1" applyAlignment="1">
      <alignment/>
    </xf>
    <xf numFmtId="180" fontId="5" fillId="0" borderId="11" xfId="0" applyNumberFormat="1" applyFont="1" applyBorder="1" applyAlignment="1">
      <alignment/>
    </xf>
    <xf numFmtId="180" fontId="5" fillId="0" borderId="12" xfId="0" applyNumberFormat="1" applyFont="1" applyBorder="1" applyAlignment="1">
      <alignment/>
    </xf>
    <xf numFmtId="180" fontId="3" fillId="0" borderId="13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180" fontId="3" fillId="0" borderId="15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180" fontId="5" fillId="0" borderId="19" xfId="0" applyNumberFormat="1" applyFont="1" applyBorder="1" applyAlignment="1">
      <alignment/>
    </xf>
    <xf numFmtId="180" fontId="5" fillId="0" borderId="20" xfId="0" applyNumberFormat="1" applyFont="1" applyBorder="1" applyAlignment="1">
      <alignment/>
    </xf>
    <xf numFmtId="180" fontId="5" fillId="0" borderId="21" xfId="0" applyNumberFormat="1" applyFont="1" applyBorder="1" applyAlignment="1">
      <alignment/>
    </xf>
    <xf numFmtId="180" fontId="5" fillId="0" borderId="22" xfId="0" applyNumberFormat="1" applyFont="1" applyBorder="1" applyAlignment="1">
      <alignment/>
    </xf>
    <xf numFmtId="180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180" fontId="5" fillId="0" borderId="25" xfId="0" applyNumberFormat="1" applyFont="1" applyBorder="1" applyAlignment="1">
      <alignment/>
    </xf>
    <xf numFmtId="182" fontId="5" fillId="0" borderId="20" xfId="0" applyNumberFormat="1" applyFont="1" applyFill="1" applyBorder="1" applyAlignment="1" applyProtection="1">
      <alignment/>
      <protection/>
    </xf>
    <xf numFmtId="182" fontId="5" fillId="0" borderId="11" xfId="0" applyNumberFormat="1" applyFont="1" applyFill="1" applyBorder="1" applyAlignment="1">
      <alignment/>
    </xf>
    <xf numFmtId="182" fontId="5" fillId="0" borderId="21" xfId="0" applyNumberFormat="1" applyFont="1" applyFill="1" applyBorder="1" applyAlignment="1">
      <alignment/>
    </xf>
    <xf numFmtId="182" fontId="3" fillId="0" borderId="20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>
      <alignment/>
    </xf>
    <xf numFmtId="182" fontId="5" fillId="0" borderId="13" xfId="0" applyNumberFormat="1" applyFont="1" applyFill="1" applyBorder="1" applyAlignment="1" applyProtection="1">
      <alignment/>
      <protection/>
    </xf>
    <xf numFmtId="182" fontId="5" fillId="0" borderId="14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5" fillId="0" borderId="27" xfId="0" applyNumberFormat="1" applyFont="1" applyFill="1" applyBorder="1" applyAlignment="1">
      <alignment/>
    </xf>
    <xf numFmtId="182" fontId="5" fillId="0" borderId="23" xfId="0" applyNumberFormat="1" applyFont="1" applyFill="1" applyBorder="1" applyAlignment="1" applyProtection="1">
      <alignment/>
      <protection/>
    </xf>
    <xf numFmtId="182" fontId="5" fillId="0" borderId="12" xfId="0" applyNumberFormat="1" applyFont="1" applyFill="1" applyBorder="1" applyAlignment="1">
      <alignment/>
    </xf>
    <xf numFmtId="182" fontId="5" fillId="0" borderId="24" xfId="0" applyNumberFormat="1" applyFont="1" applyFill="1" applyBorder="1" applyAlignment="1">
      <alignment/>
    </xf>
    <xf numFmtId="182" fontId="5" fillId="0" borderId="28" xfId="0" applyNumberFormat="1" applyFont="1" applyFill="1" applyBorder="1" applyAlignment="1">
      <alignment/>
    </xf>
    <xf numFmtId="182" fontId="5" fillId="0" borderId="13" xfId="0" applyNumberFormat="1" applyFont="1" applyBorder="1" applyAlignment="1">
      <alignment/>
    </xf>
    <xf numFmtId="182" fontId="5" fillId="0" borderId="14" xfId="0" applyNumberFormat="1" applyFont="1" applyBorder="1" applyAlignment="1">
      <alignment/>
    </xf>
    <xf numFmtId="182" fontId="5" fillId="0" borderId="15" xfId="0" applyNumberFormat="1" applyFont="1" applyBorder="1" applyAlignment="1">
      <alignment/>
    </xf>
    <xf numFmtId="182" fontId="5" fillId="0" borderId="27" xfId="0" applyNumberFormat="1" applyFont="1" applyBorder="1" applyAlignment="1">
      <alignment/>
    </xf>
    <xf numFmtId="0" fontId="3" fillId="0" borderId="29" xfId="0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2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3" fillId="0" borderId="13" xfId="0" applyNumberFormat="1" applyFont="1" applyBorder="1" applyAlignment="1" applyProtection="1">
      <alignment horizontal="left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82" fontId="5" fillId="0" borderId="20" xfId="0" applyNumberFormat="1" applyFont="1" applyBorder="1" applyAlignment="1" applyProtection="1">
      <alignment/>
      <protection/>
    </xf>
    <xf numFmtId="182" fontId="5" fillId="0" borderId="11" xfId="0" applyNumberFormat="1" applyFont="1" applyBorder="1" applyAlignment="1" applyProtection="1">
      <alignment/>
      <protection/>
    </xf>
    <xf numFmtId="182" fontId="5" fillId="0" borderId="21" xfId="0" applyNumberFormat="1" applyFont="1" applyBorder="1" applyAlignment="1" applyProtection="1">
      <alignment/>
      <protection/>
    </xf>
    <xf numFmtId="182" fontId="5" fillId="0" borderId="18" xfId="0" applyNumberFormat="1" applyFont="1" applyBorder="1" applyAlignment="1" applyProtection="1">
      <alignment/>
      <protection/>
    </xf>
    <xf numFmtId="180" fontId="5" fillId="0" borderId="10" xfId="0" applyNumberFormat="1" applyFont="1" applyBorder="1" applyAlignment="1" applyProtection="1">
      <alignment/>
      <protection/>
    </xf>
    <xf numFmtId="182" fontId="5" fillId="0" borderId="35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82" fontId="5" fillId="0" borderId="11" xfId="0" applyNumberFormat="1" applyFont="1" applyFill="1" applyBorder="1" applyAlignment="1" applyProtection="1">
      <alignment/>
      <protection/>
    </xf>
    <xf numFmtId="182" fontId="5" fillId="0" borderId="21" xfId="0" applyNumberFormat="1" applyFont="1" applyFill="1" applyBorder="1" applyAlignment="1" applyProtection="1">
      <alignment/>
      <protection/>
    </xf>
    <xf numFmtId="180" fontId="5" fillId="0" borderId="11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182" fontId="3" fillId="0" borderId="37" xfId="0" applyNumberFormat="1" applyFont="1" applyFill="1" applyBorder="1" applyAlignment="1" applyProtection="1">
      <alignment vertical="top"/>
      <protection/>
    </xf>
    <xf numFmtId="182" fontId="3" fillId="0" borderId="38" xfId="0" applyNumberFormat="1" applyFont="1" applyFill="1" applyBorder="1" applyAlignment="1" applyProtection="1">
      <alignment vertical="top"/>
      <protection/>
    </xf>
    <xf numFmtId="182" fontId="3" fillId="0" borderId="39" xfId="0" applyNumberFormat="1" applyFont="1" applyFill="1" applyBorder="1" applyAlignment="1" applyProtection="1">
      <alignment vertical="top"/>
      <protection/>
    </xf>
    <xf numFmtId="180" fontId="3" fillId="0" borderId="38" xfId="0" applyNumberFormat="1" applyFont="1" applyFill="1" applyBorder="1" applyAlignment="1" applyProtection="1">
      <alignment vertical="top"/>
      <protection/>
    </xf>
    <xf numFmtId="182" fontId="3" fillId="0" borderId="4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82" fontId="3" fillId="0" borderId="37" xfId="0" applyNumberFormat="1" applyFont="1" applyFill="1" applyBorder="1" applyAlignment="1" applyProtection="1">
      <alignment/>
      <protection/>
    </xf>
    <xf numFmtId="182" fontId="3" fillId="0" borderId="38" xfId="0" applyNumberFormat="1" applyFont="1" applyFill="1" applyBorder="1" applyAlignment="1" applyProtection="1">
      <alignment/>
      <protection/>
    </xf>
    <xf numFmtId="182" fontId="3" fillId="0" borderId="39" xfId="0" applyNumberFormat="1" applyFont="1" applyFill="1" applyBorder="1" applyAlignment="1" applyProtection="1">
      <alignment/>
      <protection/>
    </xf>
    <xf numFmtId="182" fontId="3" fillId="0" borderId="40" xfId="0" applyNumberFormat="1" applyFont="1" applyFill="1" applyBorder="1" applyAlignment="1" applyProtection="1">
      <alignment/>
      <protection/>
    </xf>
    <xf numFmtId="182" fontId="3" fillId="0" borderId="41" xfId="0" applyNumberFormat="1" applyFont="1" applyFill="1" applyBorder="1" applyAlignment="1" applyProtection="1">
      <alignment/>
      <protection/>
    </xf>
    <xf numFmtId="182" fontId="3" fillId="0" borderId="42" xfId="0" applyNumberFormat="1" applyFont="1" applyFill="1" applyBorder="1" applyAlignment="1" applyProtection="1">
      <alignment/>
      <protection/>
    </xf>
    <xf numFmtId="182" fontId="3" fillId="0" borderId="43" xfId="0" applyNumberFormat="1" applyFont="1" applyFill="1" applyBorder="1" applyAlignment="1" applyProtection="1">
      <alignment/>
      <protection/>
    </xf>
    <xf numFmtId="180" fontId="3" fillId="0" borderId="42" xfId="0" applyNumberFormat="1" applyFont="1" applyFill="1" applyBorder="1" applyAlignment="1" applyProtection="1">
      <alignment/>
      <protection/>
    </xf>
    <xf numFmtId="182" fontId="3" fillId="0" borderId="44" xfId="0" applyNumberFormat="1" applyFont="1" applyFill="1" applyBorder="1" applyAlignment="1" applyProtection="1">
      <alignment/>
      <protection/>
    </xf>
    <xf numFmtId="182" fontId="5" fillId="0" borderId="45" xfId="0" applyNumberFormat="1" applyFont="1" applyFill="1" applyBorder="1" applyAlignment="1" applyProtection="1">
      <alignment/>
      <protection/>
    </xf>
    <xf numFmtId="182" fontId="5" fillId="0" borderId="46" xfId="0" applyNumberFormat="1" applyFont="1" applyFill="1" applyBorder="1" applyAlignment="1" applyProtection="1">
      <alignment/>
      <protection/>
    </xf>
    <xf numFmtId="182" fontId="5" fillId="0" borderId="47" xfId="0" applyNumberFormat="1" applyFont="1" applyFill="1" applyBorder="1" applyAlignment="1" applyProtection="1">
      <alignment/>
      <protection/>
    </xf>
    <xf numFmtId="180" fontId="5" fillId="0" borderId="46" xfId="0" applyNumberFormat="1" applyFont="1" applyFill="1" applyBorder="1" applyAlignment="1" applyProtection="1">
      <alignment/>
      <protection/>
    </xf>
    <xf numFmtId="182" fontId="5" fillId="0" borderId="48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82" fontId="3" fillId="0" borderId="41" xfId="0" applyNumberFormat="1" applyFont="1" applyFill="1" applyBorder="1" applyAlignment="1" applyProtection="1">
      <alignment vertical="top"/>
      <protection/>
    </xf>
    <xf numFmtId="182" fontId="3" fillId="0" borderId="42" xfId="0" applyNumberFormat="1" applyFont="1" applyFill="1" applyBorder="1" applyAlignment="1" applyProtection="1">
      <alignment vertical="top"/>
      <protection/>
    </xf>
    <xf numFmtId="182" fontId="3" fillId="0" borderId="43" xfId="0" applyNumberFormat="1" applyFont="1" applyFill="1" applyBorder="1" applyAlignment="1" applyProtection="1">
      <alignment vertical="top"/>
      <protection/>
    </xf>
    <xf numFmtId="180" fontId="3" fillId="0" borderId="42" xfId="0" applyNumberFormat="1" applyFont="1" applyFill="1" applyBorder="1" applyAlignment="1" applyProtection="1">
      <alignment vertical="top"/>
      <protection/>
    </xf>
    <xf numFmtId="182" fontId="3" fillId="0" borderId="44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180" fontId="5" fillId="0" borderId="11" xfId="0" applyNumberFormat="1" applyFont="1" applyBorder="1" applyAlignment="1" applyProtection="1">
      <alignment/>
      <protection/>
    </xf>
    <xf numFmtId="182" fontId="5" fillId="0" borderId="2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82" fontId="5" fillId="0" borderId="17" xfId="0" applyNumberFormat="1" applyFont="1" applyBorder="1" applyAlignment="1" applyProtection="1">
      <alignment/>
      <protection/>
    </xf>
    <xf numFmtId="182" fontId="5" fillId="0" borderId="10" xfId="0" applyNumberFormat="1" applyFont="1" applyBorder="1" applyAlignment="1" applyProtection="1">
      <alignment/>
      <protection/>
    </xf>
    <xf numFmtId="182" fontId="3" fillId="0" borderId="11" xfId="0" applyNumberFormat="1" applyFont="1" applyFill="1" applyBorder="1" applyAlignment="1" applyProtection="1">
      <alignment/>
      <protection/>
    </xf>
    <xf numFmtId="182" fontId="3" fillId="0" borderId="21" xfId="0" applyNumberFormat="1" applyFont="1" applyFill="1" applyBorder="1" applyAlignment="1" applyProtection="1">
      <alignment/>
      <protection/>
    </xf>
    <xf numFmtId="180" fontId="3" fillId="0" borderId="11" xfId="0" applyNumberFormat="1" applyFont="1" applyFill="1" applyBorder="1" applyAlignment="1" applyProtection="1">
      <alignment/>
      <protection/>
    </xf>
    <xf numFmtId="182" fontId="3" fillId="0" borderId="26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82" fontId="3" fillId="0" borderId="20" xfId="0" applyNumberFormat="1" applyFont="1" applyBorder="1" applyAlignment="1" applyProtection="1">
      <alignment/>
      <protection/>
    </xf>
    <xf numFmtId="182" fontId="3" fillId="0" borderId="11" xfId="0" applyNumberFormat="1" applyFont="1" applyBorder="1" applyAlignment="1" applyProtection="1">
      <alignment/>
      <protection/>
    </xf>
    <xf numFmtId="182" fontId="3" fillId="0" borderId="21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 applyProtection="1">
      <alignment/>
      <protection/>
    </xf>
    <xf numFmtId="182" fontId="3" fillId="0" borderId="26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82" fontId="5" fillId="0" borderId="23" xfId="0" applyNumberFormat="1" applyFont="1" applyBorder="1" applyAlignment="1" applyProtection="1">
      <alignment/>
      <protection/>
    </xf>
    <xf numFmtId="182" fontId="5" fillId="0" borderId="12" xfId="0" applyNumberFormat="1" applyFont="1" applyBorder="1" applyAlignment="1" applyProtection="1">
      <alignment/>
      <protection/>
    </xf>
    <xf numFmtId="182" fontId="5" fillId="0" borderId="24" xfId="0" applyNumberFormat="1" applyFont="1" applyBorder="1" applyAlignment="1" applyProtection="1">
      <alignment/>
      <protection/>
    </xf>
    <xf numFmtId="180" fontId="5" fillId="0" borderId="12" xfId="0" applyNumberFormat="1" applyFont="1" applyBorder="1" applyAlignment="1" applyProtection="1">
      <alignment/>
      <protection/>
    </xf>
    <xf numFmtId="182" fontId="5" fillId="0" borderId="28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182" fontId="5" fillId="0" borderId="20" xfId="0" applyNumberFormat="1" applyFont="1" applyBorder="1" applyAlignment="1" applyProtection="1">
      <alignment horizontal="left" wrapText="1"/>
      <protection/>
    </xf>
    <xf numFmtId="182" fontId="5" fillId="0" borderId="51" xfId="0" applyNumberFormat="1" applyFont="1" applyBorder="1" applyAlignment="1" applyProtection="1">
      <alignment horizontal="left" wrapText="1"/>
      <protection/>
    </xf>
    <xf numFmtId="182" fontId="5" fillId="0" borderId="21" xfId="0" applyNumberFormat="1" applyFont="1" applyBorder="1" applyAlignment="1" applyProtection="1">
      <alignment horizontal="left" wrapText="1"/>
      <protection/>
    </xf>
    <xf numFmtId="182" fontId="0" fillId="0" borderId="21" xfId="0" applyNumberFormat="1" applyBorder="1" applyAlignment="1" applyProtection="1">
      <alignment/>
      <protection/>
    </xf>
    <xf numFmtId="182" fontId="0" fillId="0" borderId="22" xfId="0" applyNumberForma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82" fontId="5" fillId="0" borderId="51" xfId="0" applyNumberFormat="1" applyFont="1" applyBorder="1" applyAlignment="1" applyProtection="1">
      <alignment/>
      <protection/>
    </xf>
    <xf numFmtId="182" fontId="5" fillId="0" borderId="22" xfId="0" applyNumberFormat="1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82" fontId="5" fillId="0" borderId="52" xfId="0" applyNumberFormat="1" applyFont="1" applyBorder="1" applyAlignment="1" applyProtection="1">
      <alignment/>
      <protection/>
    </xf>
    <xf numFmtId="182" fontId="5" fillId="0" borderId="25" xfId="0" applyNumberFormat="1" applyFont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left"/>
      <protection/>
    </xf>
    <xf numFmtId="0" fontId="0" fillId="0" borderId="53" xfId="0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41618275484</v>
      </c>
      <c r="C5" s="18">
        <v>0</v>
      </c>
      <c r="D5" s="58">
        <v>44281816064</v>
      </c>
      <c r="E5" s="59">
        <v>44281816064</v>
      </c>
      <c r="F5" s="59">
        <v>4489275945</v>
      </c>
      <c r="G5" s="59">
        <v>4052889639</v>
      </c>
      <c r="H5" s="59">
        <v>3277679628</v>
      </c>
      <c r="I5" s="59">
        <v>11819845212</v>
      </c>
      <c r="J5" s="59">
        <v>3832691931</v>
      </c>
      <c r="K5" s="59">
        <v>3932584863</v>
      </c>
      <c r="L5" s="59">
        <v>3900710499</v>
      </c>
      <c r="M5" s="59">
        <v>11665987293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23485832505</v>
      </c>
      <c r="W5" s="59">
        <v>21291796500</v>
      </c>
      <c r="X5" s="59">
        <v>2194036005</v>
      </c>
      <c r="Y5" s="60">
        <v>10.3</v>
      </c>
      <c r="Z5" s="61">
        <v>44281816064</v>
      </c>
    </row>
    <row r="6" spans="1:26" ht="13.5">
      <c r="A6" s="57" t="s">
        <v>32</v>
      </c>
      <c r="B6" s="18">
        <v>107043364125</v>
      </c>
      <c r="C6" s="18">
        <v>0</v>
      </c>
      <c r="D6" s="58">
        <v>120851849218</v>
      </c>
      <c r="E6" s="59">
        <v>120851849218</v>
      </c>
      <c r="F6" s="59">
        <v>10641280989</v>
      </c>
      <c r="G6" s="59">
        <v>11159699753</v>
      </c>
      <c r="H6" s="59">
        <v>9463392901</v>
      </c>
      <c r="I6" s="59">
        <v>31264373643</v>
      </c>
      <c r="J6" s="59">
        <v>10393875288</v>
      </c>
      <c r="K6" s="59">
        <v>9626169179</v>
      </c>
      <c r="L6" s="59">
        <v>9531982545</v>
      </c>
      <c r="M6" s="59">
        <v>29552027012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60816400655</v>
      </c>
      <c r="W6" s="59">
        <v>60613796904</v>
      </c>
      <c r="X6" s="59">
        <v>202603751</v>
      </c>
      <c r="Y6" s="60">
        <v>0.33</v>
      </c>
      <c r="Z6" s="61">
        <v>120851849218</v>
      </c>
    </row>
    <row r="7" spans="1:26" ht="13.5">
      <c r="A7" s="57" t="s">
        <v>33</v>
      </c>
      <c r="B7" s="18">
        <v>3107676801</v>
      </c>
      <c r="C7" s="18">
        <v>0</v>
      </c>
      <c r="D7" s="58">
        <v>2523553405</v>
      </c>
      <c r="E7" s="59">
        <v>2523553405</v>
      </c>
      <c r="F7" s="59">
        <v>248323328</v>
      </c>
      <c r="G7" s="59">
        <v>217203788</v>
      </c>
      <c r="H7" s="59">
        <v>118637019</v>
      </c>
      <c r="I7" s="59">
        <v>584164135</v>
      </c>
      <c r="J7" s="59">
        <v>207063388</v>
      </c>
      <c r="K7" s="59">
        <v>214072386</v>
      </c>
      <c r="L7" s="59">
        <v>242130628</v>
      </c>
      <c r="M7" s="59">
        <v>663266402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1247430537</v>
      </c>
      <c r="W7" s="59">
        <v>1214265193</v>
      </c>
      <c r="X7" s="59">
        <v>33165344</v>
      </c>
      <c r="Y7" s="60">
        <v>2.73</v>
      </c>
      <c r="Z7" s="61">
        <v>2523553405</v>
      </c>
    </row>
    <row r="8" spans="1:26" ht="13.5">
      <c r="A8" s="57" t="s">
        <v>34</v>
      </c>
      <c r="B8" s="18">
        <v>33073643579</v>
      </c>
      <c r="C8" s="18">
        <v>0</v>
      </c>
      <c r="D8" s="58">
        <v>35527496315</v>
      </c>
      <c r="E8" s="59">
        <v>35780918452</v>
      </c>
      <c r="F8" s="59">
        <v>7654474036</v>
      </c>
      <c r="G8" s="59">
        <v>3688998157</v>
      </c>
      <c r="H8" s="59">
        <v>81530777</v>
      </c>
      <c r="I8" s="59">
        <v>11425002970</v>
      </c>
      <c r="J8" s="59">
        <v>923883772</v>
      </c>
      <c r="K8" s="59">
        <v>827213605</v>
      </c>
      <c r="L8" s="59">
        <v>9074386468</v>
      </c>
      <c r="M8" s="59">
        <v>10825483845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22250486815</v>
      </c>
      <c r="W8" s="59">
        <v>18494304269</v>
      </c>
      <c r="X8" s="59">
        <v>3756182546</v>
      </c>
      <c r="Y8" s="60">
        <v>20.31</v>
      </c>
      <c r="Z8" s="61">
        <v>35780918452</v>
      </c>
    </row>
    <row r="9" spans="1:26" ht="13.5">
      <c r="A9" s="57" t="s">
        <v>35</v>
      </c>
      <c r="B9" s="18">
        <v>14370818242</v>
      </c>
      <c r="C9" s="18">
        <v>0</v>
      </c>
      <c r="D9" s="58">
        <v>15805930034</v>
      </c>
      <c r="E9" s="59">
        <v>15807519559</v>
      </c>
      <c r="F9" s="59">
        <v>1342081826</v>
      </c>
      <c r="G9" s="59">
        <v>1148279116</v>
      </c>
      <c r="H9" s="59">
        <v>1051995952</v>
      </c>
      <c r="I9" s="59">
        <v>3542356894</v>
      </c>
      <c r="J9" s="59">
        <v>1152404497</v>
      </c>
      <c r="K9" s="59">
        <v>1406691845</v>
      </c>
      <c r="L9" s="59">
        <v>1122387278</v>
      </c>
      <c r="M9" s="59">
        <v>3681483620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7223840514</v>
      </c>
      <c r="W9" s="59">
        <v>6123548462</v>
      </c>
      <c r="X9" s="59">
        <v>1100292052</v>
      </c>
      <c r="Y9" s="60">
        <v>17.97</v>
      </c>
      <c r="Z9" s="61">
        <v>15807519559</v>
      </c>
    </row>
    <row r="10" spans="1:26" ht="25.5">
      <c r="A10" s="62" t="s">
        <v>83</v>
      </c>
      <c r="B10" s="63">
        <f>SUM(B5:B9)</f>
        <v>199213778231</v>
      </c>
      <c r="C10" s="63">
        <f>SUM(C5:C9)</f>
        <v>0</v>
      </c>
      <c r="D10" s="64">
        <f aca="true" t="shared" si="0" ref="D10:Z10">SUM(D5:D9)</f>
        <v>218990645036</v>
      </c>
      <c r="E10" s="65">
        <f t="shared" si="0"/>
        <v>219245656698</v>
      </c>
      <c r="F10" s="65">
        <f t="shared" si="0"/>
        <v>24375436124</v>
      </c>
      <c r="G10" s="65">
        <f t="shared" si="0"/>
        <v>20267070453</v>
      </c>
      <c r="H10" s="65">
        <f t="shared" si="0"/>
        <v>13993236277</v>
      </c>
      <c r="I10" s="65">
        <f t="shared" si="0"/>
        <v>58635742854</v>
      </c>
      <c r="J10" s="65">
        <f t="shared" si="0"/>
        <v>16509918876</v>
      </c>
      <c r="K10" s="65">
        <f t="shared" si="0"/>
        <v>16006731878</v>
      </c>
      <c r="L10" s="65">
        <f t="shared" si="0"/>
        <v>23871597418</v>
      </c>
      <c r="M10" s="65">
        <f t="shared" si="0"/>
        <v>56388248172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115023991026</v>
      </c>
      <c r="W10" s="65">
        <f t="shared" si="0"/>
        <v>107737711328</v>
      </c>
      <c r="X10" s="65">
        <f t="shared" si="0"/>
        <v>7286279698</v>
      </c>
      <c r="Y10" s="66">
        <f>+IF(W10&lt;&gt;0,(X10/W10)*100,0)</f>
        <v>6.762979840751793</v>
      </c>
      <c r="Z10" s="67">
        <f t="shared" si="0"/>
        <v>219245656698</v>
      </c>
    </row>
    <row r="11" spans="1:26" ht="13.5">
      <c r="A11" s="57" t="s">
        <v>36</v>
      </c>
      <c r="B11" s="18">
        <v>54126794777</v>
      </c>
      <c r="C11" s="18">
        <v>0</v>
      </c>
      <c r="D11" s="58">
        <v>62268228302</v>
      </c>
      <c r="E11" s="59">
        <v>62279199056</v>
      </c>
      <c r="F11" s="59">
        <v>4318931563</v>
      </c>
      <c r="G11" s="59">
        <v>4553382565</v>
      </c>
      <c r="H11" s="59">
        <v>4923380502</v>
      </c>
      <c r="I11" s="59">
        <v>13795694630</v>
      </c>
      <c r="J11" s="59">
        <v>4864564775</v>
      </c>
      <c r="K11" s="59">
        <v>6083275125</v>
      </c>
      <c r="L11" s="59">
        <v>4840324372</v>
      </c>
      <c r="M11" s="59">
        <v>15788164272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29583858902</v>
      </c>
      <c r="W11" s="59">
        <v>29670619144</v>
      </c>
      <c r="X11" s="59">
        <v>-86760242</v>
      </c>
      <c r="Y11" s="60">
        <v>-0.29</v>
      </c>
      <c r="Z11" s="61">
        <v>62279199056</v>
      </c>
    </row>
    <row r="12" spans="1:26" ht="13.5">
      <c r="A12" s="57" t="s">
        <v>37</v>
      </c>
      <c r="B12" s="18">
        <v>881876014</v>
      </c>
      <c r="C12" s="18">
        <v>0</v>
      </c>
      <c r="D12" s="58">
        <v>957676835</v>
      </c>
      <c r="E12" s="59">
        <v>957676835</v>
      </c>
      <c r="F12" s="59">
        <v>73828556</v>
      </c>
      <c r="G12" s="59">
        <v>74028037</v>
      </c>
      <c r="H12" s="59">
        <v>71514372</v>
      </c>
      <c r="I12" s="59">
        <v>219370965</v>
      </c>
      <c r="J12" s="59">
        <v>73775692</v>
      </c>
      <c r="K12" s="59">
        <v>73675769</v>
      </c>
      <c r="L12" s="59">
        <v>76731815</v>
      </c>
      <c r="M12" s="59">
        <v>224183276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443554241</v>
      </c>
      <c r="W12" s="59">
        <v>440045203</v>
      </c>
      <c r="X12" s="59">
        <v>3509038</v>
      </c>
      <c r="Y12" s="60">
        <v>0.8</v>
      </c>
      <c r="Z12" s="61">
        <v>957676835</v>
      </c>
    </row>
    <row r="13" spans="1:26" ht="13.5">
      <c r="A13" s="57" t="s">
        <v>84</v>
      </c>
      <c r="B13" s="18">
        <v>14972829680</v>
      </c>
      <c r="C13" s="18">
        <v>0</v>
      </c>
      <c r="D13" s="58">
        <v>15937675280</v>
      </c>
      <c r="E13" s="59">
        <v>15937675280</v>
      </c>
      <c r="F13" s="59">
        <v>1041128340</v>
      </c>
      <c r="G13" s="59">
        <v>1163863763</v>
      </c>
      <c r="H13" s="59">
        <v>1164540720</v>
      </c>
      <c r="I13" s="59">
        <v>3369532823</v>
      </c>
      <c r="J13" s="59">
        <v>892144142</v>
      </c>
      <c r="K13" s="59">
        <v>1852507339</v>
      </c>
      <c r="L13" s="59">
        <v>1353319240</v>
      </c>
      <c r="M13" s="59">
        <v>4097970721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7467503544</v>
      </c>
      <c r="W13" s="59">
        <v>7187503888</v>
      </c>
      <c r="X13" s="59">
        <v>279999656</v>
      </c>
      <c r="Y13" s="60">
        <v>3.9</v>
      </c>
      <c r="Z13" s="61">
        <v>15937675280</v>
      </c>
    </row>
    <row r="14" spans="1:26" ht="13.5">
      <c r="A14" s="57" t="s">
        <v>38</v>
      </c>
      <c r="B14" s="18">
        <v>6980335647</v>
      </c>
      <c r="C14" s="18">
        <v>0</v>
      </c>
      <c r="D14" s="58">
        <v>6994322625</v>
      </c>
      <c r="E14" s="59">
        <v>6994322625</v>
      </c>
      <c r="F14" s="59">
        <v>544348813</v>
      </c>
      <c r="G14" s="59">
        <v>288668728</v>
      </c>
      <c r="H14" s="59">
        <v>212246413</v>
      </c>
      <c r="I14" s="59">
        <v>1045263954</v>
      </c>
      <c r="J14" s="59">
        <v>514497555</v>
      </c>
      <c r="K14" s="59">
        <v>365064542</v>
      </c>
      <c r="L14" s="59">
        <v>723162107</v>
      </c>
      <c r="M14" s="59">
        <v>1602724204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2647988158</v>
      </c>
      <c r="W14" s="59">
        <v>3116241422</v>
      </c>
      <c r="X14" s="59">
        <v>-468253264</v>
      </c>
      <c r="Y14" s="60">
        <v>-15.03</v>
      </c>
      <c r="Z14" s="61">
        <v>6994322625</v>
      </c>
    </row>
    <row r="15" spans="1:26" ht="13.5">
      <c r="A15" s="57" t="s">
        <v>39</v>
      </c>
      <c r="B15" s="18">
        <v>67798953624</v>
      </c>
      <c r="C15" s="18">
        <v>0</v>
      </c>
      <c r="D15" s="58">
        <v>76477494724</v>
      </c>
      <c r="E15" s="59">
        <v>76484299413</v>
      </c>
      <c r="F15" s="59">
        <v>5624282067</v>
      </c>
      <c r="G15" s="59">
        <v>9587215095</v>
      </c>
      <c r="H15" s="59">
        <v>5698821045</v>
      </c>
      <c r="I15" s="59">
        <v>20910318207</v>
      </c>
      <c r="J15" s="59">
        <v>6416674187</v>
      </c>
      <c r="K15" s="59">
        <v>5843823231</v>
      </c>
      <c r="L15" s="59">
        <v>5375146339</v>
      </c>
      <c r="M15" s="59">
        <v>17635643757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38545961964</v>
      </c>
      <c r="W15" s="59">
        <v>39510878257</v>
      </c>
      <c r="X15" s="59">
        <v>-964916293</v>
      </c>
      <c r="Y15" s="60">
        <v>-2.44</v>
      </c>
      <c r="Z15" s="61">
        <v>76484299413</v>
      </c>
    </row>
    <row r="16" spans="1:26" ht="13.5">
      <c r="A16" s="68" t="s">
        <v>40</v>
      </c>
      <c r="B16" s="18">
        <v>1917766091</v>
      </c>
      <c r="C16" s="18">
        <v>0</v>
      </c>
      <c r="D16" s="58">
        <v>2197248758</v>
      </c>
      <c r="E16" s="59">
        <v>2262300138</v>
      </c>
      <c r="F16" s="59">
        <v>54563824</v>
      </c>
      <c r="G16" s="59">
        <v>210470611</v>
      </c>
      <c r="H16" s="59">
        <v>151016766</v>
      </c>
      <c r="I16" s="59">
        <v>416051201</v>
      </c>
      <c r="J16" s="59">
        <v>196065961</v>
      </c>
      <c r="K16" s="59">
        <v>157936547</v>
      </c>
      <c r="L16" s="59">
        <v>169695470</v>
      </c>
      <c r="M16" s="59">
        <v>523697978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939749179</v>
      </c>
      <c r="W16" s="59">
        <v>1076842876</v>
      </c>
      <c r="X16" s="59">
        <v>-137093697</v>
      </c>
      <c r="Y16" s="60">
        <v>-12.73</v>
      </c>
      <c r="Z16" s="61">
        <v>2262300138</v>
      </c>
    </row>
    <row r="17" spans="1:26" ht="13.5">
      <c r="A17" s="57" t="s">
        <v>41</v>
      </c>
      <c r="B17" s="18">
        <v>49893360014</v>
      </c>
      <c r="C17" s="18">
        <v>0</v>
      </c>
      <c r="D17" s="58">
        <v>51962329070</v>
      </c>
      <c r="E17" s="59">
        <v>52132924380</v>
      </c>
      <c r="F17" s="59">
        <v>2424570185</v>
      </c>
      <c r="G17" s="59">
        <v>3500385126</v>
      </c>
      <c r="H17" s="59">
        <v>3693673027</v>
      </c>
      <c r="I17" s="59">
        <v>9618628338</v>
      </c>
      <c r="J17" s="59">
        <v>4750607380</v>
      </c>
      <c r="K17" s="59">
        <v>3654262592</v>
      </c>
      <c r="L17" s="59">
        <v>3771925463</v>
      </c>
      <c r="M17" s="59">
        <v>12176795435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21795423773</v>
      </c>
      <c r="W17" s="59">
        <v>21008614246</v>
      </c>
      <c r="X17" s="59">
        <v>786809527</v>
      </c>
      <c r="Y17" s="60">
        <v>3.75</v>
      </c>
      <c r="Z17" s="61">
        <v>52132924380</v>
      </c>
    </row>
    <row r="18" spans="1:26" ht="13.5">
      <c r="A18" s="69" t="s">
        <v>42</v>
      </c>
      <c r="B18" s="70">
        <f>SUM(B11:B17)</f>
        <v>196571915847</v>
      </c>
      <c r="C18" s="70">
        <f>SUM(C11:C17)</f>
        <v>0</v>
      </c>
      <c r="D18" s="71">
        <f aca="true" t="shared" si="1" ref="D18:Z18">SUM(D11:D17)</f>
        <v>216794975594</v>
      </c>
      <c r="E18" s="72">
        <f t="shared" si="1"/>
        <v>217048397727</v>
      </c>
      <c r="F18" s="72">
        <f t="shared" si="1"/>
        <v>14081653348</v>
      </c>
      <c r="G18" s="72">
        <f t="shared" si="1"/>
        <v>19378013925</v>
      </c>
      <c r="H18" s="72">
        <f t="shared" si="1"/>
        <v>15915192845</v>
      </c>
      <c r="I18" s="72">
        <f t="shared" si="1"/>
        <v>49374860118</v>
      </c>
      <c r="J18" s="72">
        <f t="shared" si="1"/>
        <v>17708329692</v>
      </c>
      <c r="K18" s="72">
        <f t="shared" si="1"/>
        <v>18030545145</v>
      </c>
      <c r="L18" s="72">
        <f t="shared" si="1"/>
        <v>16310304806</v>
      </c>
      <c r="M18" s="72">
        <f t="shared" si="1"/>
        <v>52049179643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101424039761</v>
      </c>
      <c r="W18" s="72">
        <f t="shared" si="1"/>
        <v>102010745036</v>
      </c>
      <c r="X18" s="72">
        <f t="shared" si="1"/>
        <v>-586705275</v>
      </c>
      <c r="Y18" s="66">
        <f>+IF(W18&lt;&gt;0,(X18/W18)*100,0)</f>
        <v>-0.5751406626752401</v>
      </c>
      <c r="Z18" s="73">
        <f t="shared" si="1"/>
        <v>217048397727</v>
      </c>
    </row>
    <row r="19" spans="1:26" ht="13.5">
      <c r="A19" s="69" t="s">
        <v>43</v>
      </c>
      <c r="B19" s="74">
        <f>+B10-B18</f>
        <v>2641862384</v>
      </c>
      <c r="C19" s="74">
        <f>+C10-C18</f>
        <v>0</v>
      </c>
      <c r="D19" s="75">
        <f aca="true" t="shared" si="2" ref="D19:Z19">+D10-D18</f>
        <v>2195669442</v>
      </c>
      <c r="E19" s="76">
        <f t="shared" si="2"/>
        <v>2197258971</v>
      </c>
      <c r="F19" s="76">
        <f t="shared" si="2"/>
        <v>10293782776</v>
      </c>
      <c r="G19" s="76">
        <f t="shared" si="2"/>
        <v>889056528</v>
      </c>
      <c r="H19" s="76">
        <f t="shared" si="2"/>
        <v>-1921956568</v>
      </c>
      <c r="I19" s="76">
        <f t="shared" si="2"/>
        <v>9260882736</v>
      </c>
      <c r="J19" s="76">
        <f t="shared" si="2"/>
        <v>-1198410816</v>
      </c>
      <c r="K19" s="76">
        <f t="shared" si="2"/>
        <v>-2023813267</v>
      </c>
      <c r="L19" s="76">
        <f t="shared" si="2"/>
        <v>7561292612</v>
      </c>
      <c r="M19" s="76">
        <f t="shared" si="2"/>
        <v>4339068529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13599951265</v>
      </c>
      <c r="W19" s="76">
        <f>IF(E10=E18,0,W10-W18)</f>
        <v>5726966292</v>
      </c>
      <c r="X19" s="76">
        <f t="shared" si="2"/>
        <v>7872984973</v>
      </c>
      <c r="Y19" s="77">
        <f>+IF(W19&lt;&gt;0,(X19/W19)*100,0)</f>
        <v>137.47217237855537</v>
      </c>
      <c r="Z19" s="78">
        <f t="shared" si="2"/>
        <v>2197258971</v>
      </c>
    </row>
    <row r="20" spans="1:26" ht="13.5">
      <c r="A20" s="57" t="s">
        <v>44</v>
      </c>
      <c r="B20" s="18">
        <v>14449842115</v>
      </c>
      <c r="C20" s="18">
        <v>0</v>
      </c>
      <c r="D20" s="58">
        <v>15476237669</v>
      </c>
      <c r="E20" s="59">
        <v>16158221942</v>
      </c>
      <c r="F20" s="59">
        <v>-143791421</v>
      </c>
      <c r="G20" s="59">
        <v>470561090</v>
      </c>
      <c r="H20" s="59">
        <v>425445432</v>
      </c>
      <c r="I20" s="59">
        <v>752215101</v>
      </c>
      <c r="J20" s="59">
        <v>556324185</v>
      </c>
      <c r="K20" s="59">
        <v>1079221744</v>
      </c>
      <c r="L20" s="59">
        <v>1126101205</v>
      </c>
      <c r="M20" s="59">
        <v>2761647134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3513862235</v>
      </c>
      <c r="W20" s="59">
        <v>6095269818</v>
      </c>
      <c r="X20" s="59">
        <v>-2581407583</v>
      </c>
      <c r="Y20" s="60">
        <v>-42.35</v>
      </c>
      <c r="Z20" s="61">
        <v>16158221942</v>
      </c>
    </row>
    <row r="21" spans="1:26" ht="13.5">
      <c r="A21" s="57" t="s">
        <v>85</v>
      </c>
      <c r="B21" s="79">
        <v>0</v>
      </c>
      <c r="C21" s="79">
        <v>0</v>
      </c>
      <c r="D21" s="80">
        <v>139981760</v>
      </c>
      <c r="E21" s="81">
        <v>139981760</v>
      </c>
      <c r="F21" s="81">
        <v>0</v>
      </c>
      <c r="G21" s="81">
        <v>0</v>
      </c>
      <c r="H21" s="81">
        <v>3657806</v>
      </c>
      <c r="I21" s="81">
        <v>3657806</v>
      </c>
      <c r="J21" s="81">
        <v>2795220</v>
      </c>
      <c r="K21" s="81">
        <v>10740180</v>
      </c>
      <c r="L21" s="81">
        <v>1166073</v>
      </c>
      <c r="M21" s="81">
        <v>14701473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18359279</v>
      </c>
      <c r="W21" s="81">
        <v>266306000</v>
      </c>
      <c r="X21" s="81">
        <v>-247946721</v>
      </c>
      <c r="Y21" s="82">
        <v>-93.11</v>
      </c>
      <c r="Z21" s="83">
        <v>139981760</v>
      </c>
    </row>
    <row r="22" spans="1:26" ht="25.5">
      <c r="A22" s="84" t="s">
        <v>86</v>
      </c>
      <c r="B22" s="85">
        <f>SUM(B19:B21)</f>
        <v>17091704499</v>
      </c>
      <c r="C22" s="85">
        <f>SUM(C19:C21)</f>
        <v>0</v>
      </c>
      <c r="D22" s="86">
        <f aca="true" t="shared" si="3" ref="D22:Z22">SUM(D19:D21)</f>
        <v>17811888871</v>
      </c>
      <c r="E22" s="87">
        <f t="shared" si="3"/>
        <v>18495462673</v>
      </c>
      <c r="F22" s="87">
        <f t="shared" si="3"/>
        <v>10149991355</v>
      </c>
      <c r="G22" s="87">
        <f t="shared" si="3"/>
        <v>1359617618</v>
      </c>
      <c r="H22" s="87">
        <f t="shared" si="3"/>
        <v>-1492853330</v>
      </c>
      <c r="I22" s="87">
        <f t="shared" si="3"/>
        <v>10016755643</v>
      </c>
      <c r="J22" s="87">
        <f t="shared" si="3"/>
        <v>-639291411</v>
      </c>
      <c r="K22" s="87">
        <f t="shared" si="3"/>
        <v>-933851343</v>
      </c>
      <c r="L22" s="87">
        <f t="shared" si="3"/>
        <v>8688559890</v>
      </c>
      <c r="M22" s="87">
        <f t="shared" si="3"/>
        <v>7115417136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17132172779</v>
      </c>
      <c r="W22" s="87">
        <f t="shared" si="3"/>
        <v>12088542110</v>
      </c>
      <c r="X22" s="87">
        <f t="shared" si="3"/>
        <v>5043630669</v>
      </c>
      <c r="Y22" s="88">
        <f>+IF(W22&lt;&gt;0,(X22/W22)*100,0)</f>
        <v>41.722406416798265</v>
      </c>
      <c r="Z22" s="89">
        <f t="shared" si="3"/>
        <v>18495462673</v>
      </c>
    </row>
    <row r="23" spans="1:26" ht="13.5">
      <c r="A23" s="90" t="s">
        <v>45</v>
      </c>
      <c r="B23" s="18">
        <v>89824816</v>
      </c>
      <c r="C23" s="18">
        <v>0</v>
      </c>
      <c r="D23" s="58">
        <v>0</v>
      </c>
      <c r="E23" s="59">
        <v>0</v>
      </c>
      <c r="F23" s="59">
        <v>0</v>
      </c>
      <c r="G23" s="59">
        <v>-1</v>
      </c>
      <c r="H23" s="59">
        <v>0</v>
      </c>
      <c r="I23" s="59">
        <v>-1</v>
      </c>
      <c r="J23" s="59">
        <v>0</v>
      </c>
      <c r="K23" s="59">
        <v>-1</v>
      </c>
      <c r="L23" s="59">
        <v>0</v>
      </c>
      <c r="M23" s="59">
        <v>-1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-2</v>
      </c>
      <c r="W23" s="59"/>
      <c r="X23" s="59">
        <v>-2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17181529315</v>
      </c>
      <c r="C24" s="74">
        <f>SUM(C22:C23)</f>
        <v>0</v>
      </c>
      <c r="D24" s="75">
        <f aca="true" t="shared" si="4" ref="D24:Z24">SUM(D22:D23)</f>
        <v>17811888871</v>
      </c>
      <c r="E24" s="76">
        <f t="shared" si="4"/>
        <v>18495462673</v>
      </c>
      <c r="F24" s="76">
        <f t="shared" si="4"/>
        <v>10149991355</v>
      </c>
      <c r="G24" s="76">
        <f t="shared" si="4"/>
        <v>1359617617</v>
      </c>
      <c r="H24" s="76">
        <f t="shared" si="4"/>
        <v>-1492853330</v>
      </c>
      <c r="I24" s="76">
        <f t="shared" si="4"/>
        <v>10016755642</v>
      </c>
      <c r="J24" s="76">
        <f t="shared" si="4"/>
        <v>-639291411</v>
      </c>
      <c r="K24" s="76">
        <f t="shared" si="4"/>
        <v>-933851344</v>
      </c>
      <c r="L24" s="76">
        <f t="shared" si="4"/>
        <v>8688559890</v>
      </c>
      <c r="M24" s="76">
        <f t="shared" si="4"/>
        <v>7115417135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17132172777</v>
      </c>
      <c r="W24" s="76">
        <f t="shared" si="4"/>
        <v>12088542110</v>
      </c>
      <c r="X24" s="76">
        <f t="shared" si="4"/>
        <v>5043630667</v>
      </c>
      <c r="Y24" s="77">
        <f>+IF(W24&lt;&gt;0,(X24/W24)*100,0)</f>
        <v>41.72240640025367</v>
      </c>
      <c r="Z24" s="78">
        <f t="shared" si="4"/>
        <v>18495462673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87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37460235072</v>
      </c>
      <c r="C27" s="21">
        <v>0</v>
      </c>
      <c r="D27" s="98">
        <v>38928049552</v>
      </c>
      <c r="E27" s="99">
        <v>39609178009</v>
      </c>
      <c r="F27" s="99">
        <v>501205050</v>
      </c>
      <c r="G27" s="99">
        <v>1012539732</v>
      </c>
      <c r="H27" s="99">
        <v>1035400259</v>
      </c>
      <c r="I27" s="99">
        <v>2549145041</v>
      </c>
      <c r="J27" s="99">
        <v>2148079841</v>
      </c>
      <c r="K27" s="99">
        <v>1874788643</v>
      </c>
      <c r="L27" s="99">
        <v>2488570062</v>
      </c>
      <c r="M27" s="99">
        <v>6511438546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9060583587</v>
      </c>
      <c r="W27" s="99">
        <v>19804589007</v>
      </c>
      <c r="X27" s="99">
        <v>-10744005420</v>
      </c>
      <c r="Y27" s="100">
        <v>-54.25</v>
      </c>
      <c r="Z27" s="101">
        <v>39609178009</v>
      </c>
    </row>
    <row r="28" spans="1:26" ht="13.5">
      <c r="A28" s="102" t="s">
        <v>44</v>
      </c>
      <c r="B28" s="18">
        <v>14079367948</v>
      </c>
      <c r="C28" s="18">
        <v>0</v>
      </c>
      <c r="D28" s="58">
        <v>15483864290</v>
      </c>
      <c r="E28" s="59">
        <v>16174884675</v>
      </c>
      <c r="F28" s="59">
        <v>220193284</v>
      </c>
      <c r="G28" s="59">
        <v>293719072</v>
      </c>
      <c r="H28" s="59">
        <v>377489120</v>
      </c>
      <c r="I28" s="59">
        <v>891401476</v>
      </c>
      <c r="J28" s="59">
        <v>851694633</v>
      </c>
      <c r="K28" s="59">
        <v>776155419</v>
      </c>
      <c r="L28" s="59">
        <v>1213947989</v>
      </c>
      <c r="M28" s="59">
        <v>2841798041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3733199517</v>
      </c>
      <c r="W28" s="59">
        <v>8087442339</v>
      </c>
      <c r="X28" s="59">
        <v>-4354242822</v>
      </c>
      <c r="Y28" s="60">
        <v>-53.84</v>
      </c>
      <c r="Z28" s="61">
        <v>16174884675</v>
      </c>
    </row>
    <row r="29" spans="1:26" ht="13.5">
      <c r="A29" s="57" t="s">
        <v>88</v>
      </c>
      <c r="B29" s="18">
        <v>2268153681</v>
      </c>
      <c r="C29" s="18">
        <v>0</v>
      </c>
      <c r="D29" s="58">
        <v>697478000</v>
      </c>
      <c r="E29" s="59">
        <v>699067530</v>
      </c>
      <c r="F29" s="59">
        <v>14241630</v>
      </c>
      <c r="G29" s="59">
        <v>46796353</v>
      </c>
      <c r="H29" s="59">
        <v>24446929</v>
      </c>
      <c r="I29" s="59">
        <v>85484912</v>
      </c>
      <c r="J29" s="59">
        <v>61323061</v>
      </c>
      <c r="K29" s="59">
        <v>106618472</v>
      </c>
      <c r="L29" s="59">
        <v>69246245</v>
      </c>
      <c r="M29" s="59">
        <v>237187778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322672690</v>
      </c>
      <c r="W29" s="59">
        <v>349533765</v>
      </c>
      <c r="X29" s="59">
        <v>-26861075</v>
      </c>
      <c r="Y29" s="60">
        <v>-7.68</v>
      </c>
      <c r="Z29" s="61">
        <v>699067530</v>
      </c>
    </row>
    <row r="30" spans="1:26" ht="13.5">
      <c r="A30" s="57" t="s">
        <v>48</v>
      </c>
      <c r="B30" s="18">
        <v>11253544798</v>
      </c>
      <c r="C30" s="18">
        <v>0</v>
      </c>
      <c r="D30" s="58">
        <v>13191148056</v>
      </c>
      <c r="E30" s="59">
        <v>12638098056</v>
      </c>
      <c r="F30" s="59">
        <v>47889246</v>
      </c>
      <c r="G30" s="59">
        <v>247494853</v>
      </c>
      <c r="H30" s="59">
        <v>284256167</v>
      </c>
      <c r="I30" s="59">
        <v>579640266</v>
      </c>
      <c r="J30" s="59">
        <v>410072991</v>
      </c>
      <c r="K30" s="59">
        <v>481862429</v>
      </c>
      <c r="L30" s="59">
        <v>538450721</v>
      </c>
      <c r="M30" s="59">
        <v>1430386141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2010026407</v>
      </c>
      <c r="W30" s="59">
        <v>6319049028</v>
      </c>
      <c r="X30" s="59">
        <v>-4309022621</v>
      </c>
      <c r="Y30" s="60">
        <v>-68.19</v>
      </c>
      <c r="Z30" s="61">
        <v>12638098056</v>
      </c>
    </row>
    <row r="31" spans="1:26" ht="13.5">
      <c r="A31" s="57" t="s">
        <v>49</v>
      </c>
      <c r="B31" s="18">
        <v>9859168652</v>
      </c>
      <c r="C31" s="18">
        <v>0</v>
      </c>
      <c r="D31" s="58">
        <v>9555559207</v>
      </c>
      <c r="E31" s="59">
        <v>10097127749</v>
      </c>
      <c r="F31" s="59">
        <v>218880889</v>
      </c>
      <c r="G31" s="59">
        <v>424529450</v>
      </c>
      <c r="H31" s="59">
        <v>349208047</v>
      </c>
      <c r="I31" s="59">
        <v>992618386</v>
      </c>
      <c r="J31" s="59">
        <v>824989152</v>
      </c>
      <c r="K31" s="59">
        <v>510152330</v>
      </c>
      <c r="L31" s="59">
        <v>666925097</v>
      </c>
      <c r="M31" s="59">
        <v>2002066579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2994684965</v>
      </c>
      <c r="W31" s="59">
        <v>5048563876</v>
      </c>
      <c r="X31" s="59">
        <v>-2053878911</v>
      </c>
      <c r="Y31" s="60">
        <v>-40.68</v>
      </c>
      <c r="Z31" s="61">
        <v>10097127749</v>
      </c>
    </row>
    <row r="32" spans="1:26" ht="13.5">
      <c r="A32" s="69" t="s">
        <v>50</v>
      </c>
      <c r="B32" s="21">
        <f>SUM(B28:B31)</f>
        <v>37460235079</v>
      </c>
      <c r="C32" s="21">
        <f>SUM(C28:C31)</f>
        <v>0</v>
      </c>
      <c r="D32" s="98">
        <f aca="true" t="shared" si="5" ref="D32:Z32">SUM(D28:D31)</f>
        <v>38928049553</v>
      </c>
      <c r="E32" s="99">
        <f t="shared" si="5"/>
        <v>39609178010</v>
      </c>
      <c r="F32" s="99">
        <f t="shared" si="5"/>
        <v>501205049</v>
      </c>
      <c r="G32" s="99">
        <f t="shared" si="5"/>
        <v>1012539728</v>
      </c>
      <c r="H32" s="99">
        <f t="shared" si="5"/>
        <v>1035400263</v>
      </c>
      <c r="I32" s="99">
        <f t="shared" si="5"/>
        <v>2549145040</v>
      </c>
      <c r="J32" s="99">
        <f t="shared" si="5"/>
        <v>2148079837</v>
      </c>
      <c r="K32" s="99">
        <f t="shared" si="5"/>
        <v>1874788650</v>
      </c>
      <c r="L32" s="99">
        <f t="shared" si="5"/>
        <v>2488570052</v>
      </c>
      <c r="M32" s="99">
        <f t="shared" si="5"/>
        <v>6511438539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9060583579</v>
      </c>
      <c r="W32" s="99">
        <f t="shared" si="5"/>
        <v>19804589008</v>
      </c>
      <c r="X32" s="99">
        <f t="shared" si="5"/>
        <v>-10744005429</v>
      </c>
      <c r="Y32" s="100">
        <f>+IF(W32&lt;&gt;0,(X32/W32)*100,0)</f>
        <v>-54.250080244836155</v>
      </c>
      <c r="Z32" s="101">
        <f t="shared" si="5"/>
        <v>39609178010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74096950701</v>
      </c>
      <c r="C35" s="18">
        <v>0</v>
      </c>
      <c r="D35" s="58">
        <v>89705874785</v>
      </c>
      <c r="E35" s="59">
        <v>89795408785</v>
      </c>
      <c r="F35" s="59">
        <v>54306913857</v>
      </c>
      <c r="G35" s="59">
        <v>51502884606</v>
      </c>
      <c r="H35" s="59">
        <v>67456022434</v>
      </c>
      <c r="I35" s="59">
        <v>67456022434</v>
      </c>
      <c r="J35" s="59">
        <v>64776395626</v>
      </c>
      <c r="K35" s="59">
        <v>63207223117</v>
      </c>
      <c r="L35" s="59">
        <v>69708259244</v>
      </c>
      <c r="M35" s="59">
        <v>69708259244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69708259244</v>
      </c>
      <c r="W35" s="59">
        <v>44897704394</v>
      </c>
      <c r="X35" s="59">
        <v>24810554850</v>
      </c>
      <c r="Y35" s="60">
        <v>55.26</v>
      </c>
      <c r="Z35" s="61">
        <v>89795408785</v>
      </c>
    </row>
    <row r="36" spans="1:26" ht="13.5">
      <c r="A36" s="57" t="s">
        <v>53</v>
      </c>
      <c r="B36" s="18">
        <v>326402004488</v>
      </c>
      <c r="C36" s="18">
        <v>0</v>
      </c>
      <c r="D36" s="58">
        <v>355051154006</v>
      </c>
      <c r="E36" s="59">
        <v>355472352078</v>
      </c>
      <c r="F36" s="59">
        <v>199551383195</v>
      </c>
      <c r="G36" s="59">
        <v>202230708153</v>
      </c>
      <c r="H36" s="59">
        <v>276779908098</v>
      </c>
      <c r="I36" s="59">
        <v>276779908098</v>
      </c>
      <c r="J36" s="59">
        <v>278148896124</v>
      </c>
      <c r="K36" s="59">
        <v>277122859970</v>
      </c>
      <c r="L36" s="59">
        <v>279266921755</v>
      </c>
      <c r="M36" s="59">
        <v>279266921755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279266921755</v>
      </c>
      <c r="W36" s="59">
        <v>177736176041</v>
      </c>
      <c r="X36" s="59">
        <v>101530745714</v>
      </c>
      <c r="Y36" s="60">
        <v>57.12</v>
      </c>
      <c r="Z36" s="61">
        <v>355472352078</v>
      </c>
    </row>
    <row r="37" spans="1:26" ht="13.5">
      <c r="A37" s="57" t="s">
        <v>54</v>
      </c>
      <c r="B37" s="18">
        <v>63409993366</v>
      </c>
      <c r="C37" s="18">
        <v>0</v>
      </c>
      <c r="D37" s="58">
        <v>69283384259</v>
      </c>
      <c r="E37" s="59">
        <v>69663592462</v>
      </c>
      <c r="F37" s="59">
        <v>30054593697</v>
      </c>
      <c r="G37" s="59">
        <v>31176840256</v>
      </c>
      <c r="H37" s="59">
        <v>47816031200</v>
      </c>
      <c r="I37" s="59">
        <v>47816031200</v>
      </c>
      <c r="J37" s="59">
        <v>43603562146</v>
      </c>
      <c r="K37" s="59">
        <v>46187803396</v>
      </c>
      <c r="L37" s="59">
        <v>47488775553</v>
      </c>
      <c r="M37" s="59">
        <v>47488775553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47488775553</v>
      </c>
      <c r="W37" s="59">
        <v>34831796234</v>
      </c>
      <c r="X37" s="59">
        <v>12656979319</v>
      </c>
      <c r="Y37" s="60">
        <v>36.34</v>
      </c>
      <c r="Z37" s="61">
        <v>69663592462</v>
      </c>
    </row>
    <row r="38" spans="1:26" ht="13.5">
      <c r="A38" s="57" t="s">
        <v>55</v>
      </c>
      <c r="B38" s="18">
        <v>81803521255</v>
      </c>
      <c r="C38" s="18">
        <v>0</v>
      </c>
      <c r="D38" s="58">
        <v>96454507847</v>
      </c>
      <c r="E38" s="59">
        <v>96454507847</v>
      </c>
      <c r="F38" s="59">
        <v>45542224359</v>
      </c>
      <c r="G38" s="59">
        <v>42928326629</v>
      </c>
      <c r="H38" s="59">
        <v>68463760276</v>
      </c>
      <c r="I38" s="59">
        <v>68463760276</v>
      </c>
      <c r="J38" s="59">
        <v>68794660565</v>
      </c>
      <c r="K38" s="59">
        <v>67618483164</v>
      </c>
      <c r="L38" s="59">
        <v>69559061979</v>
      </c>
      <c r="M38" s="59">
        <v>69559061979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69559061979</v>
      </c>
      <c r="W38" s="59">
        <v>48227253926</v>
      </c>
      <c r="X38" s="59">
        <v>21331808053</v>
      </c>
      <c r="Y38" s="60">
        <v>44.23</v>
      </c>
      <c r="Z38" s="61">
        <v>96454507847</v>
      </c>
    </row>
    <row r="39" spans="1:26" ht="13.5">
      <c r="A39" s="57" t="s">
        <v>56</v>
      </c>
      <c r="B39" s="18">
        <v>255285440570</v>
      </c>
      <c r="C39" s="18">
        <v>0</v>
      </c>
      <c r="D39" s="58">
        <v>279019136684</v>
      </c>
      <c r="E39" s="59">
        <v>279149660553</v>
      </c>
      <c r="F39" s="59">
        <v>178261478995</v>
      </c>
      <c r="G39" s="59">
        <v>179628425874</v>
      </c>
      <c r="H39" s="59">
        <v>227956139056</v>
      </c>
      <c r="I39" s="59">
        <v>227956139056</v>
      </c>
      <c r="J39" s="59">
        <v>230527069039</v>
      </c>
      <c r="K39" s="59">
        <v>226523796526</v>
      </c>
      <c r="L39" s="59">
        <v>231927343468</v>
      </c>
      <c r="M39" s="59">
        <v>231927343468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231927343468</v>
      </c>
      <c r="W39" s="59">
        <v>139574830278</v>
      </c>
      <c r="X39" s="59">
        <v>92352513190</v>
      </c>
      <c r="Y39" s="60">
        <v>66.17</v>
      </c>
      <c r="Z39" s="61">
        <v>279149660553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31319961849</v>
      </c>
      <c r="C42" s="18">
        <v>0</v>
      </c>
      <c r="D42" s="58">
        <v>34156120470</v>
      </c>
      <c r="E42" s="59">
        <v>34838104745</v>
      </c>
      <c r="F42" s="59">
        <v>3922482372</v>
      </c>
      <c r="G42" s="59">
        <v>-466318179</v>
      </c>
      <c r="H42" s="59">
        <v>-2164968956</v>
      </c>
      <c r="I42" s="59">
        <v>1291195237</v>
      </c>
      <c r="J42" s="59">
        <v>1397008952</v>
      </c>
      <c r="K42" s="59">
        <v>2313128929</v>
      </c>
      <c r="L42" s="59">
        <v>6876867145</v>
      </c>
      <c r="M42" s="59">
        <v>10587005026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11878200263</v>
      </c>
      <c r="W42" s="59">
        <v>17274246011</v>
      </c>
      <c r="X42" s="59">
        <v>-5396045748</v>
      </c>
      <c r="Y42" s="60">
        <v>-31.24</v>
      </c>
      <c r="Z42" s="61">
        <v>34838104745</v>
      </c>
    </row>
    <row r="43" spans="1:26" ht="13.5">
      <c r="A43" s="57" t="s">
        <v>59</v>
      </c>
      <c r="B43" s="18">
        <v>-29792992864</v>
      </c>
      <c r="C43" s="18">
        <v>0</v>
      </c>
      <c r="D43" s="58">
        <v>-37911814925</v>
      </c>
      <c r="E43" s="59">
        <v>-38309255084</v>
      </c>
      <c r="F43" s="59">
        <v>-2085090413</v>
      </c>
      <c r="G43" s="59">
        <v>-903173862</v>
      </c>
      <c r="H43" s="59">
        <v>-1570689402</v>
      </c>
      <c r="I43" s="59">
        <v>-4558953677</v>
      </c>
      <c r="J43" s="59">
        <v>-1707098242</v>
      </c>
      <c r="K43" s="59">
        <v>-1472018043</v>
      </c>
      <c r="L43" s="59">
        <v>-3370961072</v>
      </c>
      <c r="M43" s="59">
        <v>-6550077357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-11109031034</v>
      </c>
      <c r="W43" s="59">
        <v>-17599810521</v>
      </c>
      <c r="X43" s="59">
        <v>6490779487</v>
      </c>
      <c r="Y43" s="60">
        <v>-36.88</v>
      </c>
      <c r="Z43" s="61">
        <v>-38309255084</v>
      </c>
    </row>
    <row r="44" spans="1:26" ht="13.5">
      <c r="A44" s="57" t="s">
        <v>60</v>
      </c>
      <c r="B44" s="18">
        <v>-369501584</v>
      </c>
      <c r="C44" s="18">
        <v>0</v>
      </c>
      <c r="D44" s="58">
        <v>9934117895</v>
      </c>
      <c r="E44" s="59">
        <v>9381067895</v>
      </c>
      <c r="F44" s="59">
        <v>624324441</v>
      </c>
      <c r="G44" s="59">
        <v>-7581203</v>
      </c>
      <c r="H44" s="59">
        <v>2378019535</v>
      </c>
      <c r="I44" s="59">
        <v>2994762773</v>
      </c>
      <c r="J44" s="59">
        <v>-128240682</v>
      </c>
      <c r="K44" s="59">
        <v>-1212132589</v>
      </c>
      <c r="L44" s="59">
        <v>-816325499</v>
      </c>
      <c r="M44" s="59">
        <v>-2156698770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838064003</v>
      </c>
      <c r="W44" s="59">
        <v>1021103458</v>
      </c>
      <c r="X44" s="59">
        <v>-183039455</v>
      </c>
      <c r="Y44" s="60">
        <v>-17.93</v>
      </c>
      <c r="Z44" s="61">
        <v>9381067895</v>
      </c>
    </row>
    <row r="45" spans="1:26" ht="13.5">
      <c r="A45" s="69" t="s">
        <v>61</v>
      </c>
      <c r="B45" s="21">
        <v>25043679985</v>
      </c>
      <c r="C45" s="21">
        <v>0</v>
      </c>
      <c r="D45" s="98">
        <v>34513085675</v>
      </c>
      <c r="E45" s="99">
        <v>34602619508</v>
      </c>
      <c r="F45" s="99">
        <v>26378620729</v>
      </c>
      <c r="G45" s="99">
        <v>25001547485</v>
      </c>
      <c r="H45" s="99">
        <v>23643908662</v>
      </c>
      <c r="I45" s="99">
        <v>23643908662</v>
      </c>
      <c r="J45" s="99">
        <v>23205578690</v>
      </c>
      <c r="K45" s="99">
        <v>22834556987</v>
      </c>
      <c r="L45" s="99">
        <v>25524137561</v>
      </c>
      <c r="M45" s="99">
        <v>25524137561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25524137561</v>
      </c>
      <c r="W45" s="99">
        <v>29388240900</v>
      </c>
      <c r="X45" s="99">
        <v>-3864103339</v>
      </c>
      <c r="Y45" s="100">
        <v>-13.15</v>
      </c>
      <c r="Z45" s="101">
        <v>34602619508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89</v>
      </c>
      <c r="B47" s="114" t="s">
        <v>74</v>
      </c>
      <c r="C47" s="114"/>
      <c r="D47" s="115" t="s">
        <v>75</v>
      </c>
      <c r="E47" s="116" t="s">
        <v>76</v>
      </c>
      <c r="F47" s="117"/>
      <c r="G47" s="117"/>
      <c r="H47" s="117"/>
      <c r="I47" s="118" t="s">
        <v>77</v>
      </c>
      <c r="J47" s="117"/>
      <c r="K47" s="117"/>
      <c r="L47" s="117"/>
      <c r="M47" s="118" t="s">
        <v>78</v>
      </c>
      <c r="N47" s="119"/>
      <c r="O47" s="119"/>
      <c r="P47" s="119"/>
      <c r="Q47" s="119"/>
      <c r="R47" s="119"/>
      <c r="S47" s="119"/>
      <c r="T47" s="119"/>
      <c r="U47" s="119"/>
      <c r="V47" s="118" t="s">
        <v>79</v>
      </c>
      <c r="W47" s="118" t="s">
        <v>80</v>
      </c>
      <c r="X47" s="118" t="s">
        <v>81</v>
      </c>
      <c r="Y47" s="118" t="s">
        <v>82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12921069587</v>
      </c>
      <c r="C49" s="51">
        <v>0</v>
      </c>
      <c r="D49" s="128">
        <v>11210638439</v>
      </c>
      <c r="E49" s="53">
        <v>3737489706</v>
      </c>
      <c r="F49" s="53">
        <v>0</v>
      </c>
      <c r="G49" s="53">
        <v>0</v>
      </c>
      <c r="H49" s="53">
        <v>0</v>
      </c>
      <c r="I49" s="53">
        <v>3678828994</v>
      </c>
      <c r="J49" s="53">
        <v>0</v>
      </c>
      <c r="K49" s="53">
        <v>0</v>
      </c>
      <c r="L49" s="53">
        <v>0</v>
      </c>
      <c r="M49" s="53">
        <v>2934703007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3894337511</v>
      </c>
      <c r="W49" s="53">
        <v>12200133895</v>
      </c>
      <c r="X49" s="53">
        <v>49825577983</v>
      </c>
      <c r="Y49" s="53">
        <v>100402779122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15015960536</v>
      </c>
      <c r="C51" s="51">
        <v>0</v>
      </c>
      <c r="D51" s="128">
        <v>128966189</v>
      </c>
      <c r="E51" s="53">
        <v>133863799</v>
      </c>
      <c r="F51" s="53">
        <v>0</v>
      </c>
      <c r="G51" s="53">
        <v>0</v>
      </c>
      <c r="H51" s="53">
        <v>0</v>
      </c>
      <c r="I51" s="53">
        <v>65958984</v>
      </c>
      <c r="J51" s="53">
        <v>0</v>
      </c>
      <c r="K51" s="53">
        <v>0</v>
      </c>
      <c r="L51" s="53">
        <v>0</v>
      </c>
      <c r="M51" s="53">
        <v>112096762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205751738</v>
      </c>
      <c r="W51" s="53">
        <v>526649257</v>
      </c>
      <c r="X51" s="53">
        <v>43238051</v>
      </c>
      <c r="Y51" s="53">
        <v>16232485316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90</v>
      </c>
      <c r="B58" s="5">
        <f>IF(B67=0,0,+(B76/B67)*100)</f>
        <v>95.07293614093089</v>
      </c>
      <c r="C58" s="5">
        <f>IF(C67=0,0,+(C76/C67)*100)</f>
        <v>0</v>
      </c>
      <c r="D58" s="6">
        <f aca="true" t="shared" si="6" ref="D58:Z58">IF(D67=0,0,+(D76/D67)*100)</f>
        <v>92.73236063477918</v>
      </c>
      <c r="E58" s="7">
        <f t="shared" si="6"/>
        <v>92.73236063477918</v>
      </c>
      <c r="F58" s="7">
        <f t="shared" si="6"/>
        <v>84.37672076010251</v>
      </c>
      <c r="G58" s="7">
        <f t="shared" si="6"/>
        <v>88.4975053997757</v>
      </c>
      <c r="H58" s="7">
        <f t="shared" si="6"/>
        <v>113.4933623794625</v>
      </c>
      <c r="I58" s="7">
        <f t="shared" si="6"/>
        <v>94.34592864620633</v>
      </c>
      <c r="J58" s="7">
        <f t="shared" si="6"/>
        <v>102.58159437901118</v>
      </c>
      <c r="K58" s="7">
        <f t="shared" si="6"/>
        <v>97.06245335364255</v>
      </c>
      <c r="L58" s="7">
        <f t="shared" si="6"/>
        <v>90.22878800658994</v>
      </c>
      <c r="M58" s="7">
        <f t="shared" si="6"/>
        <v>96.72956496526285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95.5050261512843</v>
      </c>
      <c r="W58" s="7">
        <f t="shared" si="6"/>
        <v>93.57761528418446</v>
      </c>
      <c r="X58" s="7">
        <f t="shared" si="6"/>
        <v>0</v>
      </c>
      <c r="Y58" s="7">
        <f t="shared" si="6"/>
        <v>0</v>
      </c>
      <c r="Z58" s="8">
        <f t="shared" si="6"/>
        <v>92.73236063477918</v>
      </c>
    </row>
    <row r="59" spans="1:26" ht="13.5">
      <c r="A59" s="36" t="s">
        <v>31</v>
      </c>
      <c r="B59" s="9">
        <f aca="true" t="shared" si="7" ref="B59:Z66">IF(B68=0,0,+(B77/B68)*100)</f>
        <v>73.60003639214673</v>
      </c>
      <c r="C59" s="9">
        <f t="shared" si="7"/>
        <v>0</v>
      </c>
      <c r="D59" s="2">
        <f t="shared" si="7"/>
        <v>93.75719985827905</v>
      </c>
      <c r="E59" s="10">
        <f t="shared" si="7"/>
        <v>93.75719985827905</v>
      </c>
      <c r="F59" s="10">
        <f t="shared" si="7"/>
        <v>80.39444099503464</v>
      </c>
      <c r="G59" s="10">
        <f t="shared" si="7"/>
        <v>92.32793146238998</v>
      </c>
      <c r="H59" s="10">
        <f t="shared" si="7"/>
        <v>101.63602204276552</v>
      </c>
      <c r="I59" s="10">
        <f t="shared" si="7"/>
        <v>90.37126829231548</v>
      </c>
      <c r="J59" s="10">
        <f t="shared" si="7"/>
        <v>108.41988020094398</v>
      </c>
      <c r="K59" s="10">
        <f t="shared" si="7"/>
        <v>96.466080366533</v>
      </c>
      <c r="L59" s="10">
        <f t="shared" si="7"/>
        <v>85.64046702658888</v>
      </c>
      <c r="M59" s="10">
        <f t="shared" si="7"/>
        <v>96.776477567041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93.55052190682795</v>
      </c>
      <c r="W59" s="10">
        <f t="shared" si="7"/>
        <v>97.8546386867825</v>
      </c>
      <c r="X59" s="10">
        <f t="shared" si="7"/>
        <v>0</v>
      </c>
      <c r="Y59" s="10">
        <f t="shared" si="7"/>
        <v>0</v>
      </c>
      <c r="Z59" s="11">
        <f t="shared" si="7"/>
        <v>93.75719985827905</v>
      </c>
    </row>
    <row r="60" spans="1:26" ht="13.5">
      <c r="A60" s="37" t="s">
        <v>32</v>
      </c>
      <c r="B60" s="12">
        <f t="shared" si="7"/>
        <v>104.47524967676272</v>
      </c>
      <c r="C60" s="12">
        <f t="shared" si="7"/>
        <v>0</v>
      </c>
      <c r="D60" s="3">
        <f t="shared" si="7"/>
        <v>92.95209486895351</v>
      </c>
      <c r="E60" s="13">
        <f t="shared" si="7"/>
        <v>92.95209486895351</v>
      </c>
      <c r="F60" s="13">
        <f t="shared" si="7"/>
        <v>91.81491765041861</v>
      </c>
      <c r="G60" s="13">
        <f t="shared" si="7"/>
        <v>88.68236320013474</v>
      </c>
      <c r="H60" s="13">
        <f t="shared" si="7"/>
        <v>112.318813507963</v>
      </c>
      <c r="I60" s="13">
        <f t="shared" si="7"/>
        <v>96.90307509097728</v>
      </c>
      <c r="J60" s="13">
        <f t="shared" si="7"/>
        <v>101.59493656029713</v>
      </c>
      <c r="K60" s="13">
        <f t="shared" si="7"/>
        <v>99.08529312790296</v>
      </c>
      <c r="L60" s="13">
        <f t="shared" si="7"/>
        <v>91.96313701390648</v>
      </c>
      <c r="M60" s="13">
        <f t="shared" si="7"/>
        <v>97.67072529163401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97.276093211439</v>
      </c>
      <c r="W60" s="13">
        <f t="shared" si="7"/>
        <v>92.3452375168832</v>
      </c>
      <c r="X60" s="13">
        <f t="shared" si="7"/>
        <v>0</v>
      </c>
      <c r="Y60" s="13">
        <f t="shared" si="7"/>
        <v>0</v>
      </c>
      <c r="Z60" s="14">
        <f t="shared" si="7"/>
        <v>92.95209486895351</v>
      </c>
    </row>
    <row r="61" spans="1:26" ht="13.5">
      <c r="A61" s="38" t="s">
        <v>91</v>
      </c>
      <c r="B61" s="12">
        <f t="shared" si="7"/>
        <v>74.27655984315645</v>
      </c>
      <c r="C61" s="12">
        <f t="shared" si="7"/>
        <v>0</v>
      </c>
      <c r="D61" s="3">
        <f t="shared" si="7"/>
        <v>95.16356052916709</v>
      </c>
      <c r="E61" s="13">
        <f t="shared" si="7"/>
        <v>95.16356052916709</v>
      </c>
      <c r="F61" s="13">
        <f t="shared" si="7"/>
        <v>101.40780718899344</v>
      </c>
      <c r="G61" s="13">
        <f t="shared" si="7"/>
        <v>83.9714952079584</v>
      </c>
      <c r="H61" s="13">
        <f t="shared" si="7"/>
        <v>122.62239168777427</v>
      </c>
      <c r="I61" s="13">
        <f t="shared" si="7"/>
        <v>100.68355934950371</v>
      </c>
      <c r="J61" s="13">
        <f t="shared" si="7"/>
        <v>115.02639169258823</v>
      </c>
      <c r="K61" s="13">
        <f t="shared" si="7"/>
        <v>104.87630951413816</v>
      </c>
      <c r="L61" s="13">
        <f t="shared" si="7"/>
        <v>102.86784276216152</v>
      </c>
      <c r="M61" s="13">
        <f t="shared" si="7"/>
        <v>107.82659275643059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104.0239991401376</v>
      </c>
      <c r="W61" s="13">
        <f t="shared" si="7"/>
        <v>94.29543492816444</v>
      </c>
      <c r="X61" s="13">
        <f t="shared" si="7"/>
        <v>0</v>
      </c>
      <c r="Y61" s="13">
        <f t="shared" si="7"/>
        <v>0</v>
      </c>
      <c r="Z61" s="14">
        <f t="shared" si="7"/>
        <v>95.16356052916709</v>
      </c>
    </row>
    <row r="62" spans="1:26" ht="13.5">
      <c r="A62" s="38" t="s">
        <v>92</v>
      </c>
      <c r="B62" s="12">
        <f t="shared" si="7"/>
        <v>65.40162811492267</v>
      </c>
      <c r="C62" s="12">
        <f t="shared" si="7"/>
        <v>0</v>
      </c>
      <c r="D62" s="3">
        <f t="shared" si="7"/>
        <v>90.28767176802187</v>
      </c>
      <c r="E62" s="13">
        <f t="shared" si="7"/>
        <v>90.28767176802187</v>
      </c>
      <c r="F62" s="13">
        <f t="shared" si="7"/>
        <v>79.04962166064098</v>
      </c>
      <c r="G62" s="13">
        <f t="shared" si="7"/>
        <v>104.33983352487563</v>
      </c>
      <c r="H62" s="13">
        <f t="shared" si="7"/>
        <v>96.7363508820913</v>
      </c>
      <c r="I62" s="13">
        <f t="shared" si="7"/>
        <v>93.23148314262556</v>
      </c>
      <c r="J62" s="13">
        <f t="shared" si="7"/>
        <v>86.45563604468862</v>
      </c>
      <c r="K62" s="13">
        <f t="shared" si="7"/>
        <v>97.13884226986764</v>
      </c>
      <c r="L62" s="13">
        <f t="shared" si="7"/>
        <v>78.36518429214878</v>
      </c>
      <c r="M62" s="13">
        <f t="shared" si="7"/>
        <v>87.04315578781653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90.0027022732446</v>
      </c>
      <c r="W62" s="13">
        <f t="shared" si="7"/>
        <v>88.65049897697433</v>
      </c>
      <c r="X62" s="13">
        <f t="shared" si="7"/>
        <v>0</v>
      </c>
      <c r="Y62" s="13">
        <f t="shared" si="7"/>
        <v>0</v>
      </c>
      <c r="Z62" s="14">
        <f t="shared" si="7"/>
        <v>90.28767176802187</v>
      </c>
    </row>
    <row r="63" spans="1:26" ht="13.5">
      <c r="A63" s="38" t="s">
        <v>93</v>
      </c>
      <c r="B63" s="12">
        <f t="shared" si="7"/>
        <v>53.865024995473085</v>
      </c>
      <c r="C63" s="12">
        <f t="shared" si="7"/>
        <v>0</v>
      </c>
      <c r="D63" s="3">
        <f t="shared" si="7"/>
        <v>85.04941843414294</v>
      </c>
      <c r="E63" s="13">
        <f t="shared" si="7"/>
        <v>85.04941843414294</v>
      </c>
      <c r="F63" s="13">
        <f t="shared" si="7"/>
        <v>51.48346714482261</v>
      </c>
      <c r="G63" s="13">
        <f t="shared" si="7"/>
        <v>65.37223558672703</v>
      </c>
      <c r="H63" s="13">
        <f t="shared" si="7"/>
        <v>84.90809731388012</v>
      </c>
      <c r="I63" s="13">
        <f t="shared" si="7"/>
        <v>67.46619750272438</v>
      </c>
      <c r="J63" s="13">
        <f t="shared" si="7"/>
        <v>57.71913935415425</v>
      </c>
      <c r="K63" s="13">
        <f t="shared" si="7"/>
        <v>62.36664619324974</v>
      </c>
      <c r="L63" s="13">
        <f t="shared" si="7"/>
        <v>51.58834424932452</v>
      </c>
      <c r="M63" s="13">
        <f t="shared" si="7"/>
        <v>57.20603979004692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62.16954818878831</v>
      </c>
      <c r="W63" s="13">
        <f t="shared" si="7"/>
        <v>87.3867646286006</v>
      </c>
      <c r="X63" s="13">
        <f t="shared" si="7"/>
        <v>0</v>
      </c>
      <c r="Y63" s="13">
        <f t="shared" si="7"/>
        <v>0</v>
      </c>
      <c r="Z63" s="14">
        <f t="shared" si="7"/>
        <v>85.04941843414294</v>
      </c>
    </row>
    <row r="64" spans="1:26" ht="13.5">
      <c r="A64" s="38" t="s">
        <v>94</v>
      </c>
      <c r="B64" s="12">
        <f t="shared" si="7"/>
        <v>70.41109655140335</v>
      </c>
      <c r="C64" s="12">
        <f t="shared" si="7"/>
        <v>0</v>
      </c>
      <c r="D64" s="3">
        <f t="shared" si="7"/>
        <v>93.35512681611894</v>
      </c>
      <c r="E64" s="13">
        <f t="shared" si="7"/>
        <v>93.35512681611894</v>
      </c>
      <c r="F64" s="13">
        <f t="shared" si="7"/>
        <v>88.48860037400131</v>
      </c>
      <c r="G64" s="13">
        <f t="shared" si="7"/>
        <v>90.67249845920996</v>
      </c>
      <c r="H64" s="13">
        <f t="shared" si="7"/>
        <v>75.02903014281557</v>
      </c>
      <c r="I64" s="13">
        <f t="shared" si="7"/>
        <v>84.69721952853398</v>
      </c>
      <c r="J64" s="13">
        <f t="shared" si="7"/>
        <v>94.42194797360139</v>
      </c>
      <c r="K64" s="13">
        <f t="shared" si="7"/>
        <v>91.77878629694732</v>
      </c>
      <c r="L64" s="13">
        <f t="shared" si="7"/>
        <v>85.83428496953385</v>
      </c>
      <c r="M64" s="13">
        <f t="shared" si="7"/>
        <v>90.74419873585386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87.68650031192647</v>
      </c>
      <c r="W64" s="13">
        <f t="shared" si="7"/>
        <v>96.99770855259557</v>
      </c>
      <c r="X64" s="13">
        <f t="shared" si="7"/>
        <v>0</v>
      </c>
      <c r="Y64" s="13">
        <f t="shared" si="7"/>
        <v>0</v>
      </c>
      <c r="Z64" s="14">
        <f t="shared" si="7"/>
        <v>93.35512681611894</v>
      </c>
    </row>
    <row r="65" spans="1:26" ht="13.5">
      <c r="A65" s="38" t="s">
        <v>95</v>
      </c>
      <c r="B65" s="12">
        <f t="shared" si="7"/>
        <v>3095.0121648879153</v>
      </c>
      <c r="C65" s="12">
        <f t="shared" si="7"/>
        <v>0</v>
      </c>
      <c r="D65" s="3">
        <f t="shared" si="7"/>
        <v>66.04295215231193</v>
      </c>
      <c r="E65" s="13">
        <f t="shared" si="7"/>
        <v>66.04295215231193</v>
      </c>
      <c r="F65" s="13">
        <f t="shared" si="7"/>
        <v>24.897162102814725</v>
      </c>
      <c r="G65" s="13">
        <f t="shared" si="7"/>
        <v>472.9400581916318</v>
      </c>
      <c r="H65" s="13">
        <f t="shared" si="7"/>
        <v>-154.903760042932</v>
      </c>
      <c r="I65" s="13">
        <f t="shared" si="7"/>
        <v>-533147.4841330287</v>
      </c>
      <c r="J65" s="13">
        <f t="shared" si="7"/>
        <v>79.78330806216604</v>
      </c>
      <c r="K65" s="13">
        <f t="shared" si="7"/>
        <v>215.44538546244576</v>
      </c>
      <c r="L65" s="13">
        <f t="shared" si="7"/>
        <v>-5.567035563535891</v>
      </c>
      <c r="M65" s="13">
        <f t="shared" si="7"/>
        <v>-1149.5396095758547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-4299.7103792204225</v>
      </c>
      <c r="W65" s="13">
        <f t="shared" si="7"/>
        <v>50.55422982346496</v>
      </c>
      <c r="X65" s="13">
        <f t="shared" si="7"/>
        <v>0</v>
      </c>
      <c r="Y65" s="13">
        <f t="shared" si="7"/>
        <v>0</v>
      </c>
      <c r="Z65" s="14">
        <f t="shared" si="7"/>
        <v>66.04295215231193</v>
      </c>
    </row>
    <row r="66" spans="1:26" ht="13.5">
      <c r="A66" s="39" t="s">
        <v>96</v>
      </c>
      <c r="B66" s="15">
        <f t="shared" si="7"/>
        <v>45.44834262701259</v>
      </c>
      <c r="C66" s="15">
        <f t="shared" si="7"/>
        <v>0</v>
      </c>
      <c r="D66" s="4">
        <f t="shared" si="7"/>
        <v>64.95422371024516</v>
      </c>
      <c r="E66" s="16">
        <f t="shared" si="7"/>
        <v>64.95422371024516</v>
      </c>
      <c r="F66" s="16">
        <f t="shared" si="7"/>
        <v>5.128057337733645</v>
      </c>
      <c r="G66" s="16">
        <f t="shared" si="7"/>
        <v>18.826500888561068</v>
      </c>
      <c r="H66" s="16">
        <f t="shared" si="7"/>
        <v>298.1984865509516</v>
      </c>
      <c r="I66" s="16">
        <f t="shared" si="7"/>
        <v>68.77979677106752</v>
      </c>
      <c r="J66" s="16">
        <f t="shared" si="7"/>
        <v>48.97058517279614</v>
      </c>
      <c r="K66" s="16">
        <f t="shared" si="7"/>
        <v>38.94953219214864</v>
      </c>
      <c r="L66" s="16">
        <f t="shared" si="7"/>
        <v>94.6355536365768</v>
      </c>
      <c r="M66" s="16">
        <f t="shared" si="7"/>
        <v>61.65959967351967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66.04336104588494</v>
      </c>
      <c r="W66" s="16">
        <f t="shared" si="7"/>
        <v>77.95640850176923</v>
      </c>
      <c r="X66" s="16">
        <f t="shared" si="7"/>
        <v>0</v>
      </c>
      <c r="Y66" s="16">
        <f t="shared" si="7"/>
        <v>0</v>
      </c>
      <c r="Z66" s="17">
        <f t="shared" si="7"/>
        <v>64.95422371024516</v>
      </c>
    </row>
    <row r="67" spans="1:26" ht="13.5" hidden="1">
      <c r="A67" s="40" t="s">
        <v>97</v>
      </c>
      <c r="B67" s="23">
        <v>150770669378</v>
      </c>
      <c r="C67" s="23"/>
      <c r="D67" s="24">
        <v>167723364898</v>
      </c>
      <c r="E67" s="25">
        <v>167723364898</v>
      </c>
      <c r="F67" s="25">
        <v>15891100587</v>
      </c>
      <c r="G67" s="25">
        <v>15455984139</v>
      </c>
      <c r="H67" s="25">
        <v>12994682509</v>
      </c>
      <c r="I67" s="25">
        <v>44341767235</v>
      </c>
      <c r="J67" s="25">
        <v>14434367499</v>
      </c>
      <c r="K67" s="25">
        <v>13835347449</v>
      </c>
      <c r="L67" s="25">
        <v>13702357465</v>
      </c>
      <c r="M67" s="25">
        <v>41972072413</v>
      </c>
      <c r="N67" s="25"/>
      <c r="O67" s="25"/>
      <c r="P67" s="25"/>
      <c r="Q67" s="25"/>
      <c r="R67" s="25"/>
      <c r="S67" s="25"/>
      <c r="T67" s="25"/>
      <c r="U67" s="25"/>
      <c r="V67" s="25">
        <v>86313839648</v>
      </c>
      <c r="W67" s="25">
        <v>82953298389</v>
      </c>
      <c r="X67" s="25"/>
      <c r="Y67" s="24"/>
      <c r="Z67" s="26">
        <v>167723364898</v>
      </c>
    </row>
    <row r="68" spans="1:26" ht="13.5" hidden="1">
      <c r="A68" s="36" t="s">
        <v>31</v>
      </c>
      <c r="B68" s="18">
        <v>41329466245</v>
      </c>
      <c r="C68" s="18"/>
      <c r="D68" s="19">
        <v>44281816064</v>
      </c>
      <c r="E68" s="20">
        <v>44281816064</v>
      </c>
      <c r="F68" s="20">
        <v>4475958945</v>
      </c>
      <c r="G68" s="20">
        <v>4044322525</v>
      </c>
      <c r="H68" s="20">
        <v>3261721762</v>
      </c>
      <c r="I68" s="20">
        <v>11782003232</v>
      </c>
      <c r="J68" s="20">
        <v>3816194344</v>
      </c>
      <c r="K68" s="20">
        <v>3914272574</v>
      </c>
      <c r="L68" s="20">
        <v>3880968671</v>
      </c>
      <c r="M68" s="20">
        <v>11611435589</v>
      </c>
      <c r="N68" s="20"/>
      <c r="O68" s="20"/>
      <c r="P68" s="20"/>
      <c r="Q68" s="20"/>
      <c r="R68" s="20"/>
      <c r="S68" s="20"/>
      <c r="T68" s="20"/>
      <c r="U68" s="20"/>
      <c r="V68" s="20">
        <v>23393438821</v>
      </c>
      <c r="W68" s="20">
        <v>21291796500</v>
      </c>
      <c r="X68" s="20"/>
      <c r="Y68" s="19"/>
      <c r="Z68" s="22">
        <v>44281816064</v>
      </c>
    </row>
    <row r="69" spans="1:26" ht="13.5" hidden="1">
      <c r="A69" s="37" t="s">
        <v>32</v>
      </c>
      <c r="B69" s="18">
        <v>107043364125</v>
      </c>
      <c r="C69" s="18"/>
      <c r="D69" s="19">
        <v>120851849218</v>
      </c>
      <c r="E69" s="20">
        <v>120851849218</v>
      </c>
      <c r="F69" s="20">
        <v>10641280989</v>
      </c>
      <c r="G69" s="20">
        <v>11159699753</v>
      </c>
      <c r="H69" s="20">
        <v>9463392901</v>
      </c>
      <c r="I69" s="20">
        <v>31264373643</v>
      </c>
      <c r="J69" s="20">
        <v>10393875288</v>
      </c>
      <c r="K69" s="20">
        <v>9626169179</v>
      </c>
      <c r="L69" s="20">
        <v>9531982545</v>
      </c>
      <c r="M69" s="20">
        <v>29552027012</v>
      </c>
      <c r="N69" s="20"/>
      <c r="O69" s="20"/>
      <c r="P69" s="20"/>
      <c r="Q69" s="20"/>
      <c r="R69" s="20"/>
      <c r="S69" s="20"/>
      <c r="T69" s="20"/>
      <c r="U69" s="20"/>
      <c r="V69" s="20">
        <v>60816400655</v>
      </c>
      <c r="W69" s="20">
        <v>60613796904</v>
      </c>
      <c r="X69" s="20"/>
      <c r="Y69" s="19"/>
      <c r="Z69" s="22">
        <v>120851849218</v>
      </c>
    </row>
    <row r="70" spans="1:26" ht="13.5" hidden="1">
      <c r="A70" s="38" t="s">
        <v>91</v>
      </c>
      <c r="B70" s="18">
        <v>68684539184</v>
      </c>
      <c r="C70" s="18"/>
      <c r="D70" s="19">
        <v>76464505579</v>
      </c>
      <c r="E70" s="20">
        <v>76464505579</v>
      </c>
      <c r="F70" s="20">
        <v>6936911870</v>
      </c>
      <c r="G70" s="20">
        <v>7631005330</v>
      </c>
      <c r="H70" s="20">
        <v>5583971162</v>
      </c>
      <c r="I70" s="20">
        <v>20151888362</v>
      </c>
      <c r="J70" s="20">
        <v>6264418413</v>
      </c>
      <c r="K70" s="20">
        <v>5784024131</v>
      </c>
      <c r="L70" s="20">
        <v>5654256333</v>
      </c>
      <c r="M70" s="20">
        <v>17702698877</v>
      </c>
      <c r="N70" s="20"/>
      <c r="O70" s="20"/>
      <c r="P70" s="20"/>
      <c r="Q70" s="20"/>
      <c r="R70" s="20"/>
      <c r="S70" s="20"/>
      <c r="T70" s="20"/>
      <c r="U70" s="20"/>
      <c r="V70" s="20">
        <v>37854587239</v>
      </c>
      <c r="W70" s="20">
        <v>38479041651</v>
      </c>
      <c r="X70" s="20"/>
      <c r="Y70" s="19"/>
      <c r="Z70" s="22">
        <v>76464505579</v>
      </c>
    </row>
    <row r="71" spans="1:26" ht="13.5" hidden="1">
      <c r="A71" s="38" t="s">
        <v>92</v>
      </c>
      <c r="B71" s="18">
        <v>21067654207</v>
      </c>
      <c r="C71" s="18"/>
      <c r="D71" s="19">
        <v>25723913580</v>
      </c>
      <c r="E71" s="20">
        <v>25723913580</v>
      </c>
      <c r="F71" s="20">
        <v>2267606395</v>
      </c>
      <c r="G71" s="20">
        <v>2090333684</v>
      </c>
      <c r="H71" s="20">
        <v>2550373217</v>
      </c>
      <c r="I71" s="20">
        <v>6908313296</v>
      </c>
      <c r="J71" s="20">
        <v>2587099137</v>
      </c>
      <c r="K71" s="20">
        <v>2368909665</v>
      </c>
      <c r="L71" s="20">
        <v>2580764119</v>
      </c>
      <c r="M71" s="20">
        <v>7536772921</v>
      </c>
      <c r="N71" s="20"/>
      <c r="O71" s="20"/>
      <c r="P71" s="20"/>
      <c r="Q71" s="20"/>
      <c r="R71" s="20"/>
      <c r="S71" s="20"/>
      <c r="T71" s="20"/>
      <c r="U71" s="20"/>
      <c r="V71" s="20">
        <v>14445086217</v>
      </c>
      <c r="W71" s="20">
        <v>13061541384</v>
      </c>
      <c r="X71" s="20"/>
      <c r="Y71" s="19"/>
      <c r="Z71" s="22">
        <v>25723913580</v>
      </c>
    </row>
    <row r="72" spans="1:26" ht="13.5" hidden="1">
      <c r="A72" s="38" t="s">
        <v>93</v>
      </c>
      <c r="B72" s="18">
        <v>9497418359</v>
      </c>
      <c r="C72" s="18"/>
      <c r="D72" s="19">
        <v>11055339257</v>
      </c>
      <c r="E72" s="20">
        <v>11055339257</v>
      </c>
      <c r="F72" s="20">
        <v>801076454</v>
      </c>
      <c r="G72" s="20">
        <v>780321550</v>
      </c>
      <c r="H72" s="20">
        <v>827739680</v>
      </c>
      <c r="I72" s="20">
        <v>2409137684</v>
      </c>
      <c r="J72" s="20">
        <v>904618414</v>
      </c>
      <c r="K72" s="20">
        <v>825374357</v>
      </c>
      <c r="L72" s="20">
        <v>840841493</v>
      </c>
      <c r="M72" s="20">
        <v>2570834264</v>
      </c>
      <c r="N72" s="20"/>
      <c r="O72" s="20"/>
      <c r="P72" s="20"/>
      <c r="Q72" s="20"/>
      <c r="R72" s="20"/>
      <c r="S72" s="20"/>
      <c r="T72" s="20"/>
      <c r="U72" s="20"/>
      <c r="V72" s="20">
        <v>4979971948</v>
      </c>
      <c r="W72" s="20">
        <v>5317022566</v>
      </c>
      <c r="X72" s="20"/>
      <c r="Y72" s="19"/>
      <c r="Z72" s="22">
        <v>11055339257</v>
      </c>
    </row>
    <row r="73" spans="1:26" ht="13.5" hidden="1">
      <c r="A73" s="38" t="s">
        <v>94</v>
      </c>
      <c r="B73" s="18">
        <v>6589121876</v>
      </c>
      <c r="C73" s="18"/>
      <c r="D73" s="19">
        <v>7012796815</v>
      </c>
      <c r="E73" s="20">
        <v>7012796815</v>
      </c>
      <c r="F73" s="20">
        <v>585753559</v>
      </c>
      <c r="G73" s="20">
        <v>605460495</v>
      </c>
      <c r="H73" s="20">
        <v>603899027</v>
      </c>
      <c r="I73" s="20">
        <v>1795113081</v>
      </c>
      <c r="J73" s="20">
        <v>589371950</v>
      </c>
      <c r="K73" s="20">
        <v>598083492</v>
      </c>
      <c r="L73" s="20">
        <v>567491022</v>
      </c>
      <c r="M73" s="20">
        <v>1754946464</v>
      </c>
      <c r="N73" s="20"/>
      <c r="O73" s="20"/>
      <c r="P73" s="20"/>
      <c r="Q73" s="20"/>
      <c r="R73" s="20"/>
      <c r="S73" s="20"/>
      <c r="T73" s="20"/>
      <c r="U73" s="20"/>
      <c r="V73" s="20">
        <v>3550059545</v>
      </c>
      <c r="W73" s="20">
        <v>3370905649</v>
      </c>
      <c r="X73" s="20"/>
      <c r="Y73" s="19"/>
      <c r="Z73" s="22">
        <v>7012796815</v>
      </c>
    </row>
    <row r="74" spans="1:26" ht="13.5" hidden="1">
      <c r="A74" s="38" t="s">
        <v>95</v>
      </c>
      <c r="B74" s="18">
        <v>1204630499</v>
      </c>
      <c r="C74" s="18"/>
      <c r="D74" s="19">
        <v>595293987</v>
      </c>
      <c r="E74" s="20">
        <v>595293987</v>
      </c>
      <c r="F74" s="20">
        <v>49932711</v>
      </c>
      <c r="G74" s="20">
        <v>52578694</v>
      </c>
      <c r="H74" s="20">
        <v>-102590185</v>
      </c>
      <c r="I74" s="20">
        <v>-78780</v>
      </c>
      <c r="J74" s="20">
        <v>48367374</v>
      </c>
      <c r="K74" s="20">
        <v>49777534</v>
      </c>
      <c r="L74" s="20">
        <v>-111370422</v>
      </c>
      <c r="M74" s="20">
        <v>-13225514</v>
      </c>
      <c r="N74" s="20"/>
      <c r="O74" s="20"/>
      <c r="P74" s="20"/>
      <c r="Q74" s="20"/>
      <c r="R74" s="20"/>
      <c r="S74" s="20"/>
      <c r="T74" s="20"/>
      <c r="U74" s="20"/>
      <c r="V74" s="20">
        <v>-13304294</v>
      </c>
      <c r="W74" s="20">
        <v>385285654</v>
      </c>
      <c r="X74" s="20"/>
      <c r="Y74" s="19"/>
      <c r="Z74" s="22">
        <v>595293987</v>
      </c>
    </row>
    <row r="75" spans="1:26" ht="13.5" hidden="1">
      <c r="A75" s="39" t="s">
        <v>96</v>
      </c>
      <c r="B75" s="27">
        <v>2397839008</v>
      </c>
      <c r="C75" s="27"/>
      <c r="D75" s="28">
        <v>2589699616</v>
      </c>
      <c r="E75" s="29">
        <v>2589699616</v>
      </c>
      <c r="F75" s="29">
        <v>773860653</v>
      </c>
      <c r="G75" s="29">
        <v>251961861</v>
      </c>
      <c r="H75" s="29">
        <v>269567846</v>
      </c>
      <c r="I75" s="29">
        <v>1295390360</v>
      </c>
      <c r="J75" s="29">
        <v>224297867</v>
      </c>
      <c r="K75" s="29">
        <v>294905696</v>
      </c>
      <c r="L75" s="29">
        <v>289406249</v>
      </c>
      <c r="M75" s="29">
        <v>808609812</v>
      </c>
      <c r="N75" s="29"/>
      <c r="O75" s="29"/>
      <c r="P75" s="29"/>
      <c r="Q75" s="29"/>
      <c r="R75" s="29"/>
      <c r="S75" s="29"/>
      <c r="T75" s="29"/>
      <c r="U75" s="29"/>
      <c r="V75" s="29">
        <v>2104000172</v>
      </c>
      <c r="W75" s="29">
        <v>1047704985</v>
      </c>
      <c r="X75" s="29"/>
      <c r="Y75" s="28"/>
      <c r="Z75" s="30">
        <v>2589699616</v>
      </c>
    </row>
    <row r="76" spans="1:26" ht="13.5" hidden="1">
      <c r="A76" s="41" t="s">
        <v>98</v>
      </c>
      <c r="B76" s="31">
        <v>143342102217</v>
      </c>
      <c r="C76" s="31"/>
      <c r="D76" s="32">
        <v>155533835606</v>
      </c>
      <c r="E76" s="33">
        <v>155533835606</v>
      </c>
      <c r="F76" s="33">
        <v>13408389568</v>
      </c>
      <c r="G76" s="33">
        <v>13678160398</v>
      </c>
      <c r="H76" s="33">
        <v>14748102110</v>
      </c>
      <c r="I76" s="33">
        <v>41834652076</v>
      </c>
      <c r="J76" s="33">
        <v>14807004319</v>
      </c>
      <c r="K76" s="33">
        <v>13428927664</v>
      </c>
      <c r="L76" s="33">
        <v>12363471069</v>
      </c>
      <c r="M76" s="33">
        <v>40599403052</v>
      </c>
      <c r="N76" s="33"/>
      <c r="O76" s="33"/>
      <c r="P76" s="33"/>
      <c r="Q76" s="33"/>
      <c r="R76" s="33"/>
      <c r="S76" s="33"/>
      <c r="T76" s="33"/>
      <c r="U76" s="33"/>
      <c r="V76" s="33">
        <v>82434055128</v>
      </c>
      <c r="W76" s="33">
        <v>77625718432</v>
      </c>
      <c r="X76" s="33"/>
      <c r="Y76" s="32"/>
      <c r="Z76" s="34">
        <v>155533835606</v>
      </c>
    </row>
    <row r="77" spans="1:26" ht="13.5" hidden="1">
      <c r="A77" s="36" t="s">
        <v>31</v>
      </c>
      <c r="B77" s="18">
        <v>30418502197</v>
      </c>
      <c r="C77" s="18"/>
      <c r="D77" s="19">
        <v>41517390788</v>
      </c>
      <c r="E77" s="20">
        <v>41517390788</v>
      </c>
      <c r="F77" s="20">
        <v>3598422173</v>
      </c>
      <c r="G77" s="20">
        <v>3734039329</v>
      </c>
      <c r="H77" s="20">
        <v>3315084249</v>
      </c>
      <c r="I77" s="20">
        <v>10647545751</v>
      </c>
      <c r="J77" s="20">
        <v>4137513336</v>
      </c>
      <c r="K77" s="20">
        <v>3775945327</v>
      </c>
      <c r="L77" s="20">
        <v>3323679695</v>
      </c>
      <c r="M77" s="20">
        <v>11237138358</v>
      </c>
      <c r="N77" s="20"/>
      <c r="O77" s="20"/>
      <c r="P77" s="20"/>
      <c r="Q77" s="20"/>
      <c r="R77" s="20"/>
      <c r="S77" s="20"/>
      <c r="T77" s="20"/>
      <c r="U77" s="20"/>
      <c r="V77" s="20">
        <v>21884684109</v>
      </c>
      <c r="W77" s="20">
        <v>20835010535</v>
      </c>
      <c r="X77" s="20"/>
      <c r="Y77" s="19"/>
      <c r="Z77" s="22">
        <v>41517390788</v>
      </c>
    </row>
    <row r="78" spans="1:26" ht="13.5" hidden="1">
      <c r="A78" s="37" t="s">
        <v>32</v>
      </c>
      <c r="B78" s="18">
        <v>111833821932</v>
      </c>
      <c r="C78" s="18"/>
      <c r="D78" s="19">
        <v>112334325536</v>
      </c>
      <c r="E78" s="20">
        <v>112334325536</v>
      </c>
      <c r="F78" s="20">
        <v>9770283377</v>
      </c>
      <c r="G78" s="20">
        <v>9896685467</v>
      </c>
      <c r="H78" s="20">
        <v>10629170624</v>
      </c>
      <c r="I78" s="20">
        <v>30296139468</v>
      </c>
      <c r="J78" s="20">
        <v>10559651005</v>
      </c>
      <c r="K78" s="20">
        <v>9538117948</v>
      </c>
      <c r="L78" s="20">
        <v>8765910168</v>
      </c>
      <c r="M78" s="20">
        <v>28863679121</v>
      </c>
      <c r="N78" s="20"/>
      <c r="O78" s="20"/>
      <c r="P78" s="20"/>
      <c r="Q78" s="20"/>
      <c r="R78" s="20"/>
      <c r="S78" s="20"/>
      <c r="T78" s="20"/>
      <c r="U78" s="20"/>
      <c r="V78" s="20">
        <v>59159818589</v>
      </c>
      <c r="W78" s="20">
        <v>55973954719</v>
      </c>
      <c r="X78" s="20"/>
      <c r="Y78" s="19"/>
      <c r="Z78" s="22">
        <v>112334325536</v>
      </c>
    </row>
    <row r="79" spans="1:26" ht="13.5" hidden="1">
      <c r="A79" s="38" t="s">
        <v>91</v>
      </c>
      <c r="B79" s="18">
        <v>51016512850</v>
      </c>
      <c r="C79" s="18"/>
      <c r="D79" s="19">
        <v>72766346050</v>
      </c>
      <c r="E79" s="20">
        <v>72766346050</v>
      </c>
      <c r="F79" s="20">
        <v>7034570214</v>
      </c>
      <c r="G79" s="20">
        <v>6407869275</v>
      </c>
      <c r="H79" s="20">
        <v>6847198990</v>
      </c>
      <c r="I79" s="20">
        <v>20289638479</v>
      </c>
      <c r="J79" s="20">
        <v>7205734461</v>
      </c>
      <c r="K79" s="20">
        <v>6066071050</v>
      </c>
      <c r="L79" s="20">
        <v>5816411514</v>
      </c>
      <c r="M79" s="20">
        <v>19088217025</v>
      </c>
      <c r="N79" s="20"/>
      <c r="O79" s="20"/>
      <c r="P79" s="20"/>
      <c r="Q79" s="20"/>
      <c r="R79" s="20"/>
      <c r="S79" s="20"/>
      <c r="T79" s="20"/>
      <c r="U79" s="20"/>
      <c r="V79" s="20">
        <v>39377855504</v>
      </c>
      <c r="W79" s="20">
        <v>36283979681</v>
      </c>
      <c r="X79" s="20"/>
      <c r="Y79" s="19"/>
      <c r="Z79" s="22">
        <v>72766346050</v>
      </c>
    </row>
    <row r="80" spans="1:26" ht="13.5" hidden="1">
      <c r="A80" s="38" t="s">
        <v>92</v>
      </c>
      <c r="B80" s="18">
        <v>13778588857</v>
      </c>
      <c r="C80" s="18"/>
      <c r="D80" s="19">
        <v>23225522659</v>
      </c>
      <c r="E80" s="20">
        <v>23225522659</v>
      </c>
      <c r="F80" s="20">
        <v>1792534276</v>
      </c>
      <c r="G80" s="20">
        <v>2181050686</v>
      </c>
      <c r="H80" s="20">
        <v>2467137984</v>
      </c>
      <c r="I80" s="20">
        <v>6440722946</v>
      </c>
      <c r="J80" s="20">
        <v>2236693014</v>
      </c>
      <c r="K80" s="20">
        <v>2301131423</v>
      </c>
      <c r="L80" s="20">
        <v>2022420558</v>
      </c>
      <c r="M80" s="20">
        <v>6560244995</v>
      </c>
      <c r="N80" s="20"/>
      <c r="O80" s="20"/>
      <c r="P80" s="20"/>
      <c r="Q80" s="20"/>
      <c r="R80" s="20"/>
      <c r="S80" s="20"/>
      <c r="T80" s="20"/>
      <c r="U80" s="20"/>
      <c r="V80" s="20">
        <v>13000967941</v>
      </c>
      <c r="W80" s="20">
        <v>11579121611</v>
      </c>
      <c r="X80" s="20"/>
      <c r="Y80" s="19"/>
      <c r="Z80" s="22">
        <v>23225522659</v>
      </c>
    </row>
    <row r="81" spans="1:26" ht="13.5" hidden="1">
      <c r="A81" s="38" t="s">
        <v>93</v>
      </c>
      <c r="B81" s="18">
        <v>5115786773</v>
      </c>
      <c r="C81" s="18"/>
      <c r="D81" s="19">
        <v>9402501744</v>
      </c>
      <c r="E81" s="20">
        <v>9402501744</v>
      </c>
      <c r="F81" s="20">
        <v>412421933</v>
      </c>
      <c r="G81" s="20">
        <v>510113642</v>
      </c>
      <c r="H81" s="20">
        <v>702818013</v>
      </c>
      <c r="I81" s="20">
        <v>1625353588</v>
      </c>
      <c r="J81" s="20">
        <v>522137963</v>
      </c>
      <c r="K81" s="20">
        <v>514758305</v>
      </c>
      <c r="L81" s="20">
        <v>433776204</v>
      </c>
      <c r="M81" s="20">
        <v>1470672472</v>
      </c>
      <c r="N81" s="20"/>
      <c r="O81" s="20"/>
      <c r="P81" s="20"/>
      <c r="Q81" s="20"/>
      <c r="R81" s="20"/>
      <c r="S81" s="20"/>
      <c r="T81" s="20"/>
      <c r="U81" s="20"/>
      <c r="V81" s="20">
        <v>3096026060</v>
      </c>
      <c r="W81" s="20">
        <v>4646373995</v>
      </c>
      <c r="X81" s="20"/>
      <c r="Y81" s="19"/>
      <c r="Z81" s="22">
        <v>9402501744</v>
      </c>
    </row>
    <row r="82" spans="1:26" ht="13.5" hidden="1">
      <c r="A82" s="38" t="s">
        <v>94</v>
      </c>
      <c r="B82" s="18">
        <v>4639472966</v>
      </c>
      <c r="C82" s="18"/>
      <c r="D82" s="19">
        <v>6546805360</v>
      </c>
      <c r="E82" s="20">
        <v>6546805360</v>
      </c>
      <c r="F82" s="20">
        <v>518325126</v>
      </c>
      <c r="G82" s="20">
        <v>548986158</v>
      </c>
      <c r="H82" s="20">
        <v>453099583</v>
      </c>
      <c r="I82" s="20">
        <v>1520410867</v>
      </c>
      <c r="J82" s="20">
        <v>556496476</v>
      </c>
      <c r="K82" s="20">
        <v>548913770</v>
      </c>
      <c r="L82" s="20">
        <v>487101861</v>
      </c>
      <c r="M82" s="20">
        <v>1592512107</v>
      </c>
      <c r="N82" s="20"/>
      <c r="O82" s="20"/>
      <c r="P82" s="20"/>
      <c r="Q82" s="20"/>
      <c r="R82" s="20"/>
      <c r="S82" s="20"/>
      <c r="T82" s="20"/>
      <c r="U82" s="20"/>
      <c r="V82" s="20">
        <v>3112922974</v>
      </c>
      <c r="W82" s="20">
        <v>3269701237</v>
      </c>
      <c r="X82" s="20"/>
      <c r="Y82" s="19"/>
      <c r="Z82" s="22">
        <v>6546805360</v>
      </c>
    </row>
    <row r="83" spans="1:26" ht="13.5" hidden="1">
      <c r="A83" s="38" t="s">
        <v>95</v>
      </c>
      <c r="B83" s="18">
        <v>37283460486</v>
      </c>
      <c r="C83" s="18"/>
      <c r="D83" s="19">
        <v>393149723</v>
      </c>
      <c r="E83" s="20">
        <v>393149723</v>
      </c>
      <c r="F83" s="20">
        <v>12431828</v>
      </c>
      <c r="G83" s="20">
        <v>248665706</v>
      </c>
      <c r="H83" s="20">
        <v>158916054</v>
      </c>
      <c r="I83" s="20">
        <v>420013588</v>
      </c>
      <c r="J83" s="20">
        <v>38589091</v>
      </c>
      <c r="K83" s="20">
        <v>107243400</v>
      </c>
      <c r="L83" s="20">
        <v>6200031</v>
      </c>
      <c r="M83" s="20">
        <v>152032522</v>
      </c>
      <c r="N83" s="20"/>
      <c r="O83" s="20"/>
      <c r="P83" s="20"/>
      <c r="Q83" s="20"/>
      <c r="R83" s="20"/>
      <c r="S83" s="20"/>
      <c r="T83" s="20"/>
      <c r="U83" s="20"/>
      <c r="V83" s="20">
        <v>572046110</v>
      </c>
      <c r="W83" s="20">
        <v>194778195</v>
      </c>
      <c r="X83" s="20"/>
      <c r="Y83" s="19"/>
      <c r="Z83" s="22">
        <v>393149723</v>
      </c>
    </row>
    <row r="84" spans="1:26" ht="13.5" hidden="1">
      <c r="A84" s="39" t="s">
        <v>96</v>
      </c>
      <c r="B84" s="27">
        <v>1089778088</v>
      </c>
      <c r="C84" s="27"/>
      <c r="D84" s="28">
        <v>1682119282</v>
      </c>
      <c r="E84" s="29">
        <v>1682119282</v>
      </c>
      <c r="F84" s="29">
        <v>39684018</v>
      </c>
      <c r="G84" s="29">
        <v>47435602</v>
      </c>
      <c r="H84" s="29">
        <v>803847237</v>
      </c>
      <c r="I84" s="29">
        <v>890966857</v>
      </c>
      <c r="J84" s="29">
        <v>109839978</v>
      </c>
      <c r="K84" s="29">
        <v>114864389</v>
      </c>
      <c r="L84" s="29">
        <v>273881206</v>
      </c>
      <c r="M84" s="29">
        <v>498585573</v>
      </c>
      <c r="N84" s="29"/>
      <c r="O84" s="29"/>
      <c r="P84" s="29"/>
      <c r="Q84" s="29"/>
      <c r="R84" s="29"/>
      <c r="S84" s="29"/>
      <c r="T84" s="29"/>
      <c r="U84" s="29"/>
      <c r="V84" s="29">
        <v>1389552430</v>
      </c>
      <c r="W84" s="29">
        <v>816753178</v>
      </c>
      <c r="X84" s="29"/>
      <c r="Y84" s="28"/>
      <c r="Z84" s="30">
        <v>1682119282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972679955</v>
      </c>
      <c r="C5" s="18">
        <v>0</v>
      </c>
      <c r="D5" s="58">
        <v>1421961287</v>
      </c>
      <c r="E5" s="59">
        <v>1421961287</v>
      </c>
      <c r="F5" s="59">
        <v>615256210</v>
      </c>
      <c r="G5" s="59">
        <v>123871014</v>
      </c>
      <c r="H5" s="59">
        <v>-323687855</v>
      </c>
      <c r="I5" s="59">
        <v>415439369</v>
      </c>
      <c r="J5" s="59">
        <v>104487733</v>
      </c>
      <c r="K5" s="59">
        <v>104594382</v>
      </c>
      <c r="L5" s="59">
        <v>102047275</v>
      </c>
      <c r="M5" s="59">
        <v>311129390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726568759</v>
      </c>
      <c r="W5" s="59">
        <v>776845862</v>
      </c>
      <c r="X5" s="59">
        <v>-50277103</v>
      </c>
      <c r="Y5" s="60">
        <v>-6.47</v>
      </c>
      <c r="Z5" s="61">
        <v>1421961287</v>
      </c>
    </row>
    <row r="6" spans="1:26" ht="13.5">
      <c r="A6" s="57" t="s">
        <v>32</v>
      </c>
      <c r="B6" s="18">
        <v>2678192947</v>
      </c>
      <c r="C6" s="18">
        <v>0</v>
      </c>
      <c r="D6" s="58">
        <v>3172284692</v>
      </c>
      <c r="E6" s="59">
        <v>3172284692</v>
      </c>
      <c r="F6" s="59">
        <v>252016218</v>
      </c>
      <c r="G6" s="59">
        <v>304056733</v>
      </c>
      <c r="H6" s="59">
        <v>214450566</v>
      </c>
      <c r="I6" s="59">
        <v>770523517</v>
      </c>
      <c r="J6" s="59">
        <v>222011426</v>
      </c>
      <c r="K6" s="59">
        <v>217783304</v>
      </c>
      <c r="L6" s="59">
        <v>381814457</v>
      </c>
      <c r="M6" s="59">
        <v>821609187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1592132704</v>
      </c>
      <c r="W6" s="59">
        <v>1539219533</v>
      </c>
      <c r="X6" s="59">
        <v>52913171</v>
      </c>
      <c r="Y6" s="60">
        <v>3.44</v>
      </c>
      <c r="Z6" s="61">
        <v>3172284692</v>
      </c>
    </row>
    <row r="7" spans="1:26" ht="13.5">
      <c r="A7" s="57" t="s">
        <v>33</v>
      </c>
      <c r="B7" s="18">
        <v>126690412</v>
      </c>
      <c r="C7" s="18">
        <v>0</v>
      </c>
      <c r="D7" s="58">
        <v>140961479</v>
      </c>
      <c r="E7" s="59">
        <v>140961479</v>
      </c>
      <c r="F7" s="59">
        <v>9131340</v>
      </c>
      <c r="G7" s="59">
        <v>8800525</v>
      </c>
      <c r="H7" s="59">
        <v>9869906</v>
      </c>
      <c r="I7" s="59">
        <v>27801771</v>
      </c>
      <c r="J7" s="59">
        <v>7982105</v>
      </c>
      <c r="K7" s="59">
        <v>6725841</v>
      </c>
      <c r="L7" s="59">
        <v>5921304</v>
      </c>
      <c r="M7" s="59">
        <v>20629250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48431021</v>
      </c>
      <c r="W7" s="59">
        <v>69210202</v>
      </c>
      <c r="X7" s="59">
        <v>-20779181</v>
      </c>
      <c r="Y7" s="60">
        <v>-30.02</v>
      </c>
      <c r="Z7" s="61">
        <v>140961479</v>
      </c>
    </row>
    <row r="8" spans="1:26" ht="13.5">
      <c r="A8" s="57" t="s">
        <v>34</v>
      </c>
      <c r="B8" s="18">
        <v>1359944151</v>
      </c>
      <c r="C8" s="18">
        <v>0</v>
      </c>
      <c r="D8" s="58">
        <v>1471672870</v>
      </c>
      <c r="E8" s="59">
        <v>1471672870</v>
      </c>
      <c r="F8" s="59">
        <v>324187001</v>
      </c>
      <c r="G8" s="59">
        <v>171281000</v>
      </c>
      <c r="H8" s="59">
        <v>8473810</v>
      </c>
      <c r="I8" s="59">
        <v>503941811</v>
      </c>
      <c r="J8" s="59">
        <v>6464988</v>
      </c>
      <c r="K8" s="59">
        <v>4874631</v>
      </c>
      <c r="L8" s="59">
        <v>397924008</v>
      </c>
      <c r="M8" s="59">
        <v>409263627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913205438</v>
      </c>
      <c r="W8" s="59">
        <v>1369361881</v>
      </c>
      <c r="X8" s="59">
        <v>-456156443</v>
      </c>
      <c r="Y8" s="60">
        <v>-33.31</v>
      </c>
      <c r="Z8" s="61">
        <v>1471672870</v>
      </c>
    </row>
    <row r="9" spans="1:26" ht="13.5">
      <c r="A9" s="57" t="s">
        <v>35</v>
      </c>
      <c r="B9" s="18">
        <v>359897175</v>
      </c>
      <c r="C9" s="18">
        <v>0</v>
      </c>
      <c r="D9" s="58">
        <v>310341935</v>
      </c>
      <c r="E9" s="59">
        <v>310341935</v>
      </c>
      <c r="F9" s="59">
        <v>20421844</v>
      </c>
      <c r="G9" s="59">
        <v>37400403</v>
      </c>
      <c r="H9" s="59">
        <v>19749785</v>
      </c>
      <c r="I9" s="59">
        <v>77572032</v>
      </c>
      <c r="J9" s="59">
        <v>25585490</v>
      </c>
      <c r="K9" s="59">
        <v>16525487</v>
      </c>
      <c r="L9" s="59">
        <v>35475166</v>
      </c>
      <c r="M9" s="59">
        <v>77586143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155158175</v>
      </c>
      <c r="W9" s="59">
        <v>148500373</v>
      </c>
      <c r="X9" s="59">
        <v>6657802</v>
      </c>
      <c r="Y9" s="60">
        <v>4.48</v>
      </c>
      <c r="Z9" s="61">
        <v>310341935</v>
      </c>
    </row>
    <row r="10" spans="1:26" ht="25.5">
      <c r="A10" s="62" t="s">
        <v>83</v>
      </c>
      <c r="B10" s="63">
        <f>SUM(B5:B9)</f>
        <v>5497404640</v>
      </c>
      <c r="C10" s="63">
        <f>SUM(C5:C9)</f>
        <v>0</v>
      </c>
      <c r="D10" s="64">
        <f aca="true" t="shared" si="0" ref="D10:Z10">SUM(D5:D9)</f>
        <v>6517222263</v>
      </c>
      <c r="E10" s="65">
        <f t="shared" si="0"/>
        <v>6517222263</v>
      </c>
      <c r="F10" s="65">
        <f t="shared" si="0"/>
        <v>1221012613</v>
      </c>
      <c r="G10" s="65">
        <f t="shared" si="0"/>
        <v>645409675</v>
      </c>
      <c r="H10" s="65">
        <f t="shared" si="0"/>
        <v>-71143788</v>
      </c>
      <c r="I10" s="65">
        <f t="shared" si="0"/>
        <v>1795278500</v>
      </c>
      <c r="J10" s="65">
        <f t="shared" si="0"/>
        <v>366531742</v>
      </c>
      <c r="K10" s="65">
        <f t="shared" si="0"/>
        <v>350503645</v>
      </c>
      <c r="L10" s="65">
        <f t="shared" si="0"/>
        <v>923182210</v>
      </c>
      <c r="M10" s="65">
        <f t="shared" si="0"/>
        <v>1640217597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3435496097</v>
      </c>
      <c r="W10" s="65">
        <f t="shared" si="0"/>
        <v>3903137851</v>
      </c>
      <c r="X10" s="65">
        <f t="shared" si="0"/>
        <v>-467641754</v>
      </c>
      <c r="Y10" s="66">
        <f>+IF(W10&lt;&gt;0,(X10/W10)*100,0)</f>
        <v>-11.98117442560191</v>
      </c>
      <c r="Z10" s="67">
        <f t="shared" si="0"/>
        <v>6517222263</v>
      </c>
    </row>
    <row r="11" spans="1:26" ht="13.5">
      <c r="A11" s="57" t="s">
        <v>36</v>
      </c>
      <c r="B11" s="18">
        <v>1838344654</v>
      </c>
      <c r="C11" s="18">
        <v>0</v>
      </c>
      <c r="D11" s="58">
        <v>1961117601</v>
      </c>
      <c r="E11" s="59">
        <v>1961117601</v>
      </c>
      <c r="F11" s="59">
        <v>146835176</v>
      </c>
      <c r="G11" s="59">
        <v>149039294</v>
      </c>
      <c r="H11" s="59">
        <v>177016973</v>
      </c>
      <c r="I11" s="59">
        <v>472891443</v>
      </c>
      <c r="J11" s="59">
        <v>156841327</v>
      </c>
      <c r="K11" s="59">
        <v>153973699</v>
      </c>
      <c r="L11" s="59">
        <v>210652461</v>
      </c>
      <c r="M11" s="59">
        <v>521467487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994358930</v>
      </c>
      <c r="W11" s="59">
        <v>985059997</v>
      </c>
      <c r="X11" s="59">
        <v>9298933</v>
      </c>
      <c r="Y11" s="60">
        <v>0.94</v>
      </c>
      <c r="Z11" s="61">
        <v>1961117601</v>
      </c>
    </row>
    <row r="12" spans="1:26" ht="13.5">
      <c r="A12" s="57" t="s">
        <v>37</v>
      </c>
      <c r="B12" s="18">
        <v>60372731</v>
      </c>
      <c r="C12" s="18">
        <v>0</v>
      </c>
      <c r="D12" s="58">
        <v>65035043</v>
      </c>
      <c r="E12" s="59">
        <v>65035043</v>
      </c>
      <c r="F12" s="59">
        <v>5010575</v>
      </c>
      <c r="G12" s="59">
        <v>5187795</v>
      </c>
      <c r="H12" s="59">
        <v>5032258</v>
      </c>
      <c r="I12" s="59">
        <v>15230628</v>
      </c>
      <c r="J12" s="59">
        <v>5014517</v>
      </c>
      <c r="K12" s="59">
        <v>5014517</v>
      </c>
      <c r="L12" s="59">
        <v>5012349</v>
      </c>
      <c r="M12" s="59">
        <v>15041383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30272011</v>
      </c>
      <c r="W12" s="59">
        <v>30351960</v>
      </c>
      <c r="X12" s="59">
        <v>-79949</v>
      </c>
      <c r="Y12" s="60">
        <v>-0.26</v>
      </c>
      <c r="Z12" s="61">
        <v>65035043</v>
      </c>
    </row>
    <row r="13" spans="1:26" ht="13.5">
      <c r="A13" s="57" t="s">
        <v>84</v>
      </c>
      <c r="B13" s="18">
        <v>992860248</v>
      </c>
      <c r="C13" s="18">
        <v>0</v>
      </c>
      <c r="D13" s="58">
        <v>896425520</v>
      </c>
      <c r="E13" s="59">
        <v>896425520</v>
      </c>
      <c r="F13" s="59">
        <v>82398633</v>
      </c>
      <c r="G13" s="59">
        <v>167838272</v>
      </c>
      <c r="H13" s="59">
        <v>195749694</v>
      </c>
      <c r="I13" s="59">
        <v>445986599</v>
      </c>
      <c r="J13" s="59">
        <v>-73960823</v>
      </c>
      <c r="K13" s="59">
        <v>120204684</v>
      </c>
      <c r="L13" s="59">
        <v>250029133</v>
      </c>
      <c r="M13" s="59">
        <v>296272994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742259593</v>
      </c>
      <c r="W13" s="59">
        <v>471502557</v>
      </c>
      <c r="X13" s="59">
        <v>270757036</v>
      </c>
      <c r="Y13" s="60">
        <v>57.42</v>
      </c>
      <c r="Z13" s="61">
        <v>896425520</v>
      </c>
    </row>
    <row r="14" spans="1:26" ht="13.5">
      <c r="A14" s="57" t="s">
        <v>38</v>
      </c>
      <c r="B14" s="18">
        <v>43959792</v>
      </c>
      <c r="C14" s="18">
        <v>0</v>
      </c>
      <c r="D14" s="58">
        <v>59817900</v>
      </c>
      <c r="E14" s="59">
        <v>59817900</v>
      </c>
      <c r="F14" s="59">
        <v>3415062</v>
      </c>
      <c r="G14" s="59">
        <v>3404567</v>
      </c>
      <c r="H14" s="59">
        <v>3309766</v>
      </c>
      <c r="I14" s="59">
        <v>10129395</v>
      </c>
      <c r="J14" s="59">
        <v>3348556</v>
      </c>
      <c r="K14" s="59">
        <v>6594297</v>
      </c>
      <c r="L14" s="59">
        <v>0</v>
      </c>
      <c r="M14" s="59">
        <v>9942853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20072248</v>
      </c>
      <c r="W14" s="59">
        <v>20557582</v>
      </c>
      <c r="X14" s="59">
        <v>-485334</v>
      </c>
      <c r="Y14" s="60">
        <v>-2.36</v>
      </c>
      <c r="Z14" s="61">
        <v>59817900</v>
      </c>
    </row>
    <row r="15" spans="1:26" ht="13.5">
      <c r="A15" s="57" t="s">
        <v>39</v>
      </c>
      <c r="B15" s="18">
        <v>1635797452</v>
      </c>
      <c r="C15" s="18">
        <v>0</v>
      </c>
      <c r="D15" s="58">
        <v>1784885228</v>
      </c>
      <c r="E15" s="59">
        <v>1784885228</v>
      </c>
      <c r="F15" s="59">
        <v>192698121</v>
      </c>
      <c r="G15" s="59">
        <v>222603133</v>
      </c>
      <c r="H15" s="59">
        <v>139522060</v>
      </c>
      <c r="I15" s="59">
        <v>554823314</v>
      </c>
      <c r="J15" s="59">
        <v>116326180</v>
      </c>
      <c r="K15" s="59">
        <v>133948354</v>
      </c>
      <c r="L15" s="59">
        <v>121809633</v>
      </c>
      <c r="M15" s="59">
        <v>372084167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926907481</v>
      </c>
      <c r="W15" s="59">
        <v>961572293</v>
      </c>
      <c r="X15" s="59">
        <v>-34664812</v>
      </c>
      <c r="Y15" s="60">
        <v>-3.61</v>
      </c>
      <c r="Z15" s="61">
        <v>1784885228</v>
      </c>
    </row>
    <row r="16" spans="1:26" ht="13.5">
      <c r="A16" s="68" t="s">
        <v>40</v>
      </c>
      <c r="B16" s="18">
        <v>41840422</v>
      </c>
      <c r="C16" s="18">
        <v>0</v>
      </c>
      <c r="D16" s="58">
        <v>60526334</v>
      </c>
      <c r="E16" s="59">
        <v>60526334</v>
      </c>
      <c r="F16" s="59">
        <v>17412300</v>
      </c>
      <c r="G16" s="59">
        <v>5614501</v>
      </c>
      <c r="H16" s="59">
        <v>635609</v>
      </c>
      <c r="I16" s="59">
        <v>23662410</v>
      </c>
      <c r="J16" s="59">
        <v>5162347</v>
      </c>
      <c r="K16" s="59">
        <v>7612468</v>
      </c>
      <c r="L16" s="59">
        <v>-4690446</v>
      </c>
      <c r="M16" s="59">
        <v>8084369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31746779</v>
      </c>
      <c r="W16" s="59">
        <v>32392260</v>
      </c>
      <c r="X16" s="59">
        <v>-645481</v>
      </c>
      <c r="Y16" s="60">
        <v>-1.99</v>
      </c>
      <c r="Z16" s="61">
        <v>60526334</v>
      </c>
    </row>
    <row r="17" spans="1:26" ht="13.5">
      <c r="A17" s="57" t="s">
        <v>41</v>
      </c>
      <c r="B17" s="18">
        <v>1449819024</v>
      </c>
      <c r="C17" s="18">
        <v>0</v>
      </c>
      <c r="D17" s="58">
        <v>1685490193</v>
      </c>
      <c r="E17" s="59">
        <v>1685490193</v>
      </c>
      <c r="F17" s="59">
        <v>107603744</v>
      </c>
      <c r="G17" s="59">
        <v>110901222</v>
      </c>
      <c r="H17" s="59">
        <v>120746902</v>
      </c>
      <c r="I17" s="59">
        <v>339251868</v>
      </c>
      <c r="J17" s="59">
        <v>121917670</v>
      </c>
      <c r="K17" s="59">
        <v>95461161</v>
      </c>
      <c r="L17" s="59">
        <v>212097302</v>
      </c>
      <c r="M17" s="59">
        <v>429476133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768728001</v>
      </c>
      <c r="W17" s="59">
        <v>790815610</v>
      </c>
      <c r="X17" s="59">
        <v>-22087609</v>
      </c>
      <c r="Y17" s="60">
        <v>-2.79</v>
      </c>
      <c r="Z17" s="61">
        <v>1685490193</v>
      </c>
    </row>
    <row r="18" spans="1:26" ht="13.5">
      <c r="A18" s="69" t="s">
        <v>42</v>
      </c>
      <c r="B18" s="70">
        <f>SUM(B11:B17)</f>
        <v>6062994323</v>
      </c>
      <c r="C18" s="70">
        <f>SUM(C11:C17)</f>
        <v>0</v>
      </c>
      <c r="D18" s="71">
        <f aca="true" t="shared" si="1" ref="D18:Z18">SUM(D11:D17)</f>
        <v>6513297819</v>
      </c>
      <c r="E18" s="72">
        <f t="shared" si="1"/>
        <v>6513297819</v>
      </c>
      <c r="F18" s="72">
        <f t="shared" si="1"/>
        <v>555373611</v>
      </c>
      <c r="G18" s="72">
        <f t="shared" si="1"/>
        <v>664588784</v>
      </c>
      <c r="H18" s="72">
        <f t="shared" si="1"/>
        <v>642013262</v>
      </c>
      <c r="I18" s="72">
        <f t="shared" si="1"/>
        <v>1861975657</v>
      </c>
      <c r="J18" s="72">
        <f t="shared" si="1"/>
        <v>334649774</v>
      </c>
      <c r="K18" s="72">
        <f t="shared" si="1"/>
        <v>522809180</v>
      </c>
      <c r="L18" s="72">
        <f t="shared" si="1"/>
        <v>794910432</v>
      </c>
      <c r="M18" s="72">
        <f t="shared" si="1"/>
        <v>1652369386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3514345043</v>
      </c>
      <c r="W18" s="72">
        <f t="shared" si="1"/>
        <v>3292252259</v>
      </c>
      <c r="X18" s="72">
        <f t="shared" si="1"/>
        <v>222092784</v>
      </c>
      <c r="Y18" s="66">
        <f>+IF(W18&lt;&gt;0,(X18/W18)*100,0)</f>
        <v>6.745922442390828</v>
      </c>
      <c r="Z18" s="73">
        <f t="shared" si="1"/>
        <v>6513297819</v>
      </c>
    </row>
    <row r="19" spans="1:26" ht="13.5">
      <c r="A19" s="69" t="s">
        <v>43</v>
      </c>
      <c r="B19" s="74">
        <f>+B10-B18</f>
        <v>-565589683</v>
      </c>
      <c r="C19" s="74">
        <f>+C10-C18</f>
        <v>0</v>
      </c>
      <c r="D19" s="75">
        <f aca="true" t="shared" si="2" ref="D19:Z19">+D10-D18</f>
        <v>3924444</v>
      </c>
      <c r="E19" s="76">
        <f t="shared" si="2"/>
        <v>3924444</v>
      </c>
      <c r="F19" s="76">
        <f t="shared" si="2"/>
        <v>665639002</v>
      </c>
      <c r="G19" s="76">
        <f t="shared" si="2"/>
        <v>-19179109</v>
      </c>
      <c r="H19" s="76">
        <f t="shared" si="2"/>
        <v>-713157050</v>
      </c>
      <c r="I19" s="76">
        <f t="shared" si="2"/>
        <v>-66697157</v>
      </c>
      <c r="J19" s="76">
        <f t="shared" si="2"/>
        <v>31881968</v>
      </c>
      <c r="K19" s="76">
        <f t="shared" si="2"/>
        <v>-172305535</v>
      </c>
      <c r="L19" s="76">
        <f t="shared" si="2"/>
        <v>128271778</v>
      </c>
      <c r="M19" s="76">
        <f t="shared" si="2"/>
        <v>-12151789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-78848946</v>
      </c>
      <c r="W19" s="76">
        <f>IF(E10=E18,0,W10-W18)</f>
        <v>610885592</v>
      </c>
      <c r="X19" s="76">
        <f t="shared" si="2"/>
        <v>-689734538</v>
      </c>
      <c r="Y19" s="77">
        <f>+IF(W19&lt;&gt;0,(X19/W19)*100,0)</f>
        <v>-112.9073180039905</v>
      </c>
      <c r="Z19" s="78">
        <f t="shared" si="2"/>
        <v>3924444</v>
      </c>
    </row>
    <row r="20" spans="1:26" ht="13.5">
      <c r="A20" s="57" t="s">
        <v>44</v>
      </c>
      <c r="B20" s="18">
        <v>930587543</v>
      </c>
      <c r="C20" s="18">
        <v>0</v>
      </c>
      <c r="D20" s="58">
        <v>803900240</v>
      </c>
      <c r="E20" s="59">
        <v>803900240</v>
      </c>
      <c r="F20" s="59">
        <v>0</v>
      </c>
      <c r="G20" s="59">
        <v>0</v>
      </c>
      <c r="H20" s="59">
        <v>27385524</v>
      </c>
      <c r="I20" s="59">
        <v>27385524</v>
      </c>
      <c r="J20" s="59">
        <v>41813372</v>
      </c>
      <c r="K20" s="59">
        <v>81810802</v>
      </c>
      <c r="L20" s="59">
        <v>105193773</v>
      </c>
      <c r="M20" s="59">
        <v>228817947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256203471</v>
      </c>
      <c r="W20" s="59">
        <v>416120048</v>
      </c>
      <c r="X20" s="59">
        <v>-159916577</v>
      </c>
      <c r="Y20" s="60">
        <v>-38.43</v>
      </c>
      <c r="Z20" s="61">
        <v>803900240</v>
      </c>
    </row>
    <row r="21" spans="1:26" ht="13.5">
      <c r="A21" s="57" t="s">
        <v>85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86</v>
      </c>
      <c r="B22" s="85">
        <f>SUM(B19:B21)</f>
        <v>364997860</v>
      </c>
      <c r="C22" s="85">
        <f>SUM(C19:C21)</f>
        <v>0</v>
      </c>
      <c r="D22" s="86">
        <f aca="true" t="shared" si="3" ref="D22:Z22">SUM(D19:D21)</f>
        <v>807824684</v>
      </c>
      <c r="E22" s="87">
        <f t="shared" si="3"/>
        <v>807824684</v>
      </c>
      <c r="F22" s="87">
        <f t="shared" si="3"/>
        <v>665639002</v>
      </c>
      <c r="G22" s="87">
        <f t="shared" si="3"/>
        <v>-19179109</v>
      </c>
      <c r="H22" s="87">
        <f t="shared" si="3"/>
        <v>-685771526</v>
      </c>
      <c r="I22" s="87">
        <f t="shared" si="3"/>
        <v>-39311633</v>
      </c>
      <c r="J22" s="87">
        <f t="shared" si="3"/>
        <v>73695340</v>
      </c>
      <c r="K22" s="87">
        <f t="shared" si="3"/>
        <v>-90494733</v>
      </c>
      <c r="L22" s="87">
        <f t="shared" si="3"/>
        <v>233465551</v>
      </c>
      <c r="M22" s="87">
        <f t="shared" si="3"/>
        <v>216666158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177354525</v>
      </c>
      <c r="W22" s="87">
        <f t="shared" si="3"/>
        <v>1027005640</v>
      </c>
      <c r="X22" s="87">
        <f t="shared" si="3"/>
        <v>-849651115</v>
      </c>
      <c r="Y22" s="88">
        <f>+IF(W22&lt;&gt;0,(X22/W22)*100,0)</f>
        <v>-82.7309103190514</v>
      </c>
      <c r="Z22" s="89">
        <f t="shared" si="3"/>
        <v>807824684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364997860</v>
      </c>
      <c r="C24" s="74">
        <f>SUM(C22:C23)</f>
        <v>0</v>
      </c>
      <c r="D24" s="75">
        <f aca="true" t="shared" si="4" ref="D24:Z24">SUM(D22:D23)</f>
        <v>807824684</v>
      </c>
      <c r="E24" s="76">
        <f t="shared" si="4"/>
        <v>807824684</v>
      </c>
      <c r="F24" s="76">
        <f t="shared" si="4"/>
        <v>665639002</v>
      </c>
      <c r="G24" s="76">
        <f t="shared" si="4"/>
        <v>-19179109</v>
      </c>
      <c r="H24" s="76">
        <f t="shared" si="4"/>
        <v>-685771526</v>
      </c>
      <c r="I24" s="76">
        <f t="shared" si="4"/>
        <v>-39311633</v>
      </c>
      <c r="J24" s="76">
        <f t="shared" si="4"/>
        <v>73695340</v>
      </c>
      <c r="K24" s="76">
        <f t="shared" si="4"/>
        <v>-90494733</v>
      </c>
      <c r="L24" s="76">
        <f t="shared" si="4"/>
        <v>233465551</v>
      </c>
      <c r="M24" s="76">
        <f t="shared" si="4"/>
        <v>216666158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177354525</v>
      </c>
      <c r="W24" s="76">
        <f t="shared" si="4"/>
        <v>1027005640</v>
      </c>
      <c r="X24" s="76">
        <f t="shared" si="4"/>
        <v>-849651115</v>
      </c>
      <c r="Y24" s="77">
        <f>+IF(W24&lt;&gt;0,(X24/W24)*100,0)</f>
        <v>-82.7309103190514</v>
      </c>
      <c r="Z24" s="78">
        <f t="shared" si="4"/>
        <v>807824684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87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1330245370</v>
      </c>
      <c r="C27" s="21">
        <v>0</v>
      </c>
      <c r="D27" s="98">
        <v>1753141990</v>
      </c>
      <c r="E27" s="99">
        <v>1990904124</v>
      </c>
      <c r="F27" s="99">
        <v>10979152</v>
      </c>
      <c r="G27" s="99">
        <v>54756815</v>
      </c>
      <c r="H27" s="99">
        <v>57137252</v>
      </c>
      <c r="I27" s="99">
        <v>122873219</v>
      </c>
      <c r="J27" s="99">
        <v>151563758</v>
      </c>
      <c r="K27" s="99">
        <v>104065674</v>
      </c>
      <c r="L27" s="99">
        <v>158939306</v>
      </c>
      <c r="M27" s="99">
        <v>414568738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537441957</v>
      </c>
      <c r="W27" s="99">
        <v>995452062</v>
      </c>
      <c r="X27" s="99">
        <v>-458010105</v>
      </c>
      <c r="Y27" s="100">
        <v>-46.01</v>
      </c>
      <c r="Z27" s="101">
        <v>1990904124</v>
      </c>
    </row>
    <row r="28" spans="1:26" ht="13.5">
      <c r="A28" s="102" t="s">
        <v>44</v>
      </c>
      <c r="B28" s="18">
        <v>834431398</v>
      </c>
      <c r="C28" s="18">
        <v>0</v>
      </c>
      <c r="D28" s="58">
        <v>803900240</v>
      </c>
      <c r="E28" s="59">
        <v>812936352</v>
      </c>
      <c r="F28" s="59">
        <v>1227808</v>
      </c>
      <c r="G28" s="59">
        <v>42434255</v>
      </c>
      <c r="H28" s="59">
        <v>33501945</v>
      </c>
      <c r="I28" s="59">
        <v>77164008</v>
      </c>
      <c r="J28" s="59">
        <v>90395407</v>
      </c>
      <c r="K28" s="59">
        <v>71891485</v>
      </c>
      <c r="L28" s="59">
        <v>100292582</v>
      </c>
      <c r="M28" s="59">
        <v>262579474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339743482</v>
      </c>
      <c r="W28" s="59">
        <v>406468176</v>
      </c>
      <c r="X28" s="59">
        <v>-66724694</v>
      </c>
      <c r="Y28" s="60">
        <v>-16.42</v>
      </c>
      <c r="Z28" s="61">
        <v>812936352</v>
      </c>
    </row>
    <row r="29" spans="1:26" ht="13.5">
      <c r="A29" s="57" t="s">
        <v>88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69000000</v>
      </c>
      <c r="E30" s="59">
        <v>69000000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34500000</v>
      </c>
      <c r="X30" s="59">
        <v>-34500000</v>
      </c>
      <c r="Y30" s="60">
        <v>-100</v>
      </c>
      <c r="Z30" s="61">
        <v>69000000</v>
      </c>
    </row>
    <row r="31" spans="1:26" ht="13.5">
      <c r="A31" s="57" t="s">
        <v>49</v>
      </c>
      <c r="B31" s="18">
        <v>495813972</v>
      </c>
      <c r="C31" s="18">
        <v>0</v>
      </c>
      <c r="D31" s="58">
        <v>880241750</v>
      </c>
      <c r="E31" s="59">
        <v>1108967772</v>
      </c>
      <c r="F31" s="59">
        <v>9751344</v>
      </c>
      <c r="G31" s="59">
        <v>12322560</v>
      </c>
      <c r="H31" s="59">
        <v>23635307</v>
      </c>
      <c r="I31" s="59">
        <v>45709211</v>
      </c>
      <c r="J31" s="59">
        <v>61168351</v>
      </c>
      <c r="K31" s="59">
        <v>32174189</v>
      </c>
      <c r="L31" s="59">
        <v>58646724</v>
      </c>
      <c r="M31" s="59">
        <v>151989264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197698475</v>
      </c>
      <c r="W31" s="59">
        <v>554483886</v>
      </c>
      <c r="X31" s="59">
        <v>-356785411</v>
      </c>
      <c r="Y31" s="60">
        <v>-64.35</v>
      </c>
      <c r="Z31" s="61">
        <v>1108967772</v>
      </c>
    </row>
    <row r="32" spans="1:26" ht="13.5">
      <c r="A32" s="69" t="s">
        <v>50</v>
      </c>
      <c r="B32" s="21">
        <f>SUM(B28:B31)</f>
        <v>1330245370</v>
      </c>
      <c r="C32" s="21">
        <f>SUM(C28:C31)</f>
        <v>0</v>
      </c>
      <c r="D32" s="98">
        <f aca="true" t="shared" si="5" ref="D32:Z32">SUM(D28:D31)</f>
        <v>1753141990</v>
      </c>
      <c r="E32" s="99">
        <f t="shared" si="5"/>
        <v>1990904124</v>
      </c>
      <c r="F32" s="99">
        <f t="shared" si="5"/>
        <v>10979152</v>
      </c>
      <c r="G32" s="99">
        <f t="shared" si="5"/>
        <v>54756815</v>
      </c>
      <c r="H32" s="99">
        <f t="shared" si="5"/>
        <v>57137252</v>
      </c>
      <c r="I32" s="99">
        <f t="shared" si="5"/>
        <v>122873219</v>
      </c>
      <c r="J32" s="99">
        <f t="shared" si="5"/>
        <v>151563758</v>
      </c>
      <c r="K32" s="99">
        <f t="shared" si="5"/>
        <v>104065674</v>
      </c>
      <c r="L32" s="99">
        <f t="shared" si="5"/>
        <v>158939306</v>
      </c>
      <c r="M32" s="99">
        <f t="shared" si="5"/>
        <v>414568738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537441957</v>
      </c>
      <c r="W32" s="99">
        <f t="shared" si="5"/>
        <v>995452062</v>
      </c>
      <c r="X32" s="99">
        <f t="shared" si="5"/>
        <v>-458010105</v>
      </c>
      <c r="Y32" s="100">
        <f>+IF(W32&lt;&gt;0,(X32/W32)*100,0)</f>
        <v>-46.0102623203969</v>
      </c>
      <c r="Z32" s="101">
        <f t="shared" si="5"/>
        <v>1990904124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3242354763</v>
      </c>
      <c r="C35" s="18">
        <v>0</v>
      </c>
      <c r="D35" s="58">
        <v>3590140339</v>
      </c>
      <c r="E35" s="59">
        <v>3590140339</v>
      </c>
      <c r="F35" s="59">
        <v>4063249957</v>
      </c>
      <c r="G35" s="59">
        <v>3962662702</v>
      </c>
      <c r="H35" s="59">
        <v>3300009646</v>
      </c>
      <c r="I35" s="59">
        <v>3300009646</v>
      </c>
      <c r="J35" s="59">
        <v>3080207812</v>
      </c>
      <c r="K35" s="59">
        <v>2983889994</v>
      </c>
      <c r="L35" s="59">
        <v>3303387171</v>
      </c>
      <c r="M35" s="59">
        <v>3303387171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3303387171</v>
      </c>
      <c r="W35" s="59">
        <v>1795070170</v>
      </c>
      <c r="X35" s="59">
        <v>1508317001</v>
      </c>
      <c r="Y35" s="60">
        <v>84.03</v>
      </c>
      <c r="Z35" s="61">
        <v>3590140339</v>
      </c>
    </row>
    <row r="36" spans="1:26" ht="13.5">
      <c r="A36" s="57" t="s">
        <v>53</v>
      </c>
      <c r="B36" s="18">
        <v>18808563891</v>
      </c>
      <c r="C36" s="18">
        <v>0</v>
      </c>
      <c r="D36" s="58">
        <v>20089293126</v>
      </c>
      <c r="E36" s="59">
        <v>20089293126</v>
      </c>
      <c r="F36" s="59">
        <v>16827950198</v>
      </c>
      <c r="G36" s="59">
        <v>19145640642</v>
      </c>
      <c r="H36" s="59">
        <v>19006149038</v>
      </c>
      <c r="I36" s="59">
        <v>19006149038</v>
      </c>
      <c r="J36" s="59">
        <v>19095429952</v>
      </c>
      <c r="K36" s="59">
        <v>19056151442</v>
      </c>
      <c r="L36" s="59">
        <v>18500438752</v>
      </c>
      <c r="M36" s="59">
        <v>18500438752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18500438752</v>
      </c>
      <c r="W36" s="59">
        <v>10044646563</v>
      </c>
      <c r="X36" s="59">
        <v>8455792189</v>
      </c>
      <c r="Y36" s="60">
        <v>84.18</v>
      </c>
      <c r="Z36" s="61">
        <v>20089293126</v>
      </c>
    </row>
    <row r="37" spans="1:26" ht="13.5">
      <c r="A37" s="57" t="s">
        <v>54</v>
      </c>
      <c r="B37" s="18">
        <v>1649095453</v>
      </c>
      <c r="C37" s="18">
        <v>0</v>
      </c>
      <c r="D37" s="58">
        <v>1394977209</v>
      </c>
      <c r="E37" s="59">
        <v>1394977209</v>
      </c>
      <c r="F37" s="59">
        <v>1965100692</v>
      </c>
      <c r="G37" s="59">
        <v>1535466382</v>
      </c>
      <c r="H37" s="59">
        <v>1385264095</v>
      </c>
      <c r="I37" s="59">
        <v>1385264095</v>
      </c>
      <c r="J37" s="59">
        <v>1159902778</v>
      </c>
      <c r="K37" s="59">
        <v>1065757123</v>
      </c>
      <c r="L37" s="59">
        <v>1251918450</v>
      </c>
      <c r="M37" s="59">
        <v>1251918450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1251918450</v>
      </c>
      <c r="W37" s="59">
        <v>697488605</v>
      </c>
      <c r="X37" s="59">
        <v>554429845</v>
      </c>
      <c r="Y37" s="60">
        <v>79.49</v>
      </c>
      <c r="Z37" s="61">
        <v>1394977209</v>
      </c>
    </row>
    <row r="38" spans="1:26" ht="13.5">
      <c r="A38" s="57" t="s">
        <v>55</v>
      </c>
      <c r="B38" s="18">
        <v>872357064</v>
      </c>
      <c r="C38" s="18">
        <v>0</v>
      </c>
      <c r="D38" s="58">
        <v>1153005213</v>
      </c>
      <c r="E38" s="59">
        <v>1153005213</v>
      </c>
      <c r="F38" s="59">
        <v>862620007</v>
      </c>
      <c r="G38" s="59">
        <v>872357064</v>
      </c>
      <c r="H38" s="59">
        <v>867903633</v>
      </c>
      <c r="I38" s="59">
        <v>867903633</v>
      </c>
      <c r="J38" s="59">
        <v>867903633</v>
      </c>
      <c r="K38" s="59">
        <v>863450203</v>
      </c>
      <c r="L38" s="59">
        <v>858251482</v>
      </c>
      <c r="M38" s="59">
        <v>858251482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858251482</v>
      </c>
      <c r="W38" s="59">
        <v>576502607</v>
      </c>
      <c r="X38" s="59">
        <v>281748875</v>
      </c>
      <c r="Y38" s="60">
        <v>48.87</v>
      </c>
      <c r="Z38" s="61">
        <v>1153005213</v>
      </c>
    </row>
    <row r="39" spans="1:26" ht="13.5">
      <c r="A39" s="57" t="s">
        <v>56</v>
      </c>
      <c r="B39" s="18">
        <v>19529466137</v>
      </c>
      <c r="C39" s="18">
        <v>0</v>
      </c>
      <c r="D39" s="58">
        <v>21131451042</v>
      </c>
      <c r="E39" s="59">
        <v>21131451042</v>
      </c>
      <c r="F39" s="59">
        <v>18063479455</v>
      </c>
      <c r="G39" s="59">
        <v>20700479898</v>
      </c>
      <c r="H39" s="59">
        <v>20052990956</v>
      </c>
      <c r="I39" s="59">
        <v>20052990956</v>
      </c>
      <c r="J39" s="59">
        <v>20147831353</v>
      </c>
      <c r="K39" s="59">
        <v>20110834110</v>
      </c>
      <c r="L39" s="59">
        <v>19693655991</v>
      </c>
      <c r="M39" s="59">
        <v>19693655991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19693655991</v>
      </c>
      <c r="W39" s="59">
        <v>10565725521</v>
      </c>
      <c r="X39" s="59">
        <v>9127930470</v>
      </c>
      <c r="Y39" s="60">
        <v>86.39</v>
      </c>
      <c r="Z39" s="61">
        <v>21131451042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1499344677</v>
      </c>
      <c r="C42" s="18">
        <v>0</v>
      </c>
      <c r="D42" s="58">
        <v>1683238068</v>
      </c>
      <c r="E42" s="59">
        <v>1683238068</v>
      </c>
      <c r="F42" s="59">
        <v>186746584</v>
      </c>
      <c r="G42" s="59">
        <v>-149617121</v>
      </c>
      <c r="H42" s="59">
        <v>-181389921</v>
      </c>
      <c r="I42" s="59">
        <v>-144260458</v>
      </c>
      <c r="J42" s="59">
        <v>-30839101</v>
      </c>
      <c r="K42" s="59">
        <v>-52507999</v>
      </c>
      <c r="L42" s="59">
        <v>527663732</v>
      </c>
      <c r="M42" s="59">
        <v>444316632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300056174</v>
      </c>
      <c r="W42" s="59">
        <v>1209754446</v>
      </c>
      <c r="X42" s="59">
        <v>-909698272</v>
      </c>
      <c r="Y42" s="60">
        <v>-75.2</v>
      </c>
      <c r="Z42" s="61">
        <v>1683238068</v>
      </c>
    </row>
    <row r="43" spans="1:26" ht="13.5">
      <c r="A43" s="57" t="s">
        <v>59</v>
      </c>
      <c r="B43" s="18">
        <v>-1316308493</v>
      </c>
      <c r="C43" s="18">
        <v>0</v>
      </c>
      <c r="D43" s="58">
        <v>-1753141990</v>
      </c>
      <c r="E43" s="59">
        <v>-1753141990</v>
      </c>
      <c r="F43" s="59">
        <v>-10979152</v>
      </c>
      <c r="G43" s="59">
        <v>-54756814</v>
      </c>
      <c r="H43" s="59">
        <v>-57137253</v>
      </c>
      <c r="I43" s="59">
        <v>-122873219</v>
      </c>
      <c r="J43" s="59">
        <v>-150259410</v>
      </c>
      <c r="K43" s="59">
        <v>-105370022</v>
      </c>
      <c r="L43" s="59">
        <v>-157634958</v>
      </c>
      <c r="M43" s="59">
        <v>-413264390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-536137609</v>
      </c>
      <c r="W43" s="59">
        <v>-723783766</v>
      </c>
      <c r="X43" s="59">
        <v>187646157</v>
      </c>
      <c r="Y43" s="60">
        <v>-25.93</v>
      </c>
      <c r="Z43" s="61">
        <v>-1753141990</v>
      </c>
    </row>
    <row r="44" spans="1:26" ht="13.5">
      <c r="A44" s="57" t="s">
        <v>60</v>
      </c>
      <c r="B44" s="18">
        <v>-47641565</v>
      </c>
      <c r="C44" s="18">
        <v>0</v>
      </c>
      <c r="D44" s="58">
        <v>9332863</v>
      </c>
      <c r="E44" s="59">
        <v>9332863</v>
      </c>
      <c r="F44" s="59">
        <v>0</v>
      </c>
      <c r="G44" s="59">
        <v>0</v>
      </c>
      <c r="H44" s="59">
        <v>-8906861</v>
      </c>
      <c r="I44" s="59">
        <v>-8906861</v>
      </c>
      <c r="J44" s="59">
        <v>0</v>
      </c>
      <c r="K44" s="59">
        <v>0</v>
      </c>
      <c r="L44" s="59">
        <v>-16650632</v>
      </c>
      <c r="M44" s="59">
        <v>-16650632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-25557493</v>
      </c>
      <c r="W44" s="59">
        <v>-30721918</v>
      </c>
      <c r="X44" s="59">
        <v>5164425</v>
      </c>
      <c r="Y44" s="60">
        <v>-16.81</v>
      </c>
      <c r="Z44" s="61">
        <v>9332863</v>
      </c>
    </row>
    <row r="45" spans="1:26" ht="13.5">
      <c r="A45" s="69" t="s">
        <v>61</v>
      </c>
      <c r="B45" s="21">
        <v>1825496589</v>
      </c>
      <c r="C45" s="21">
        <v>0</v>
      </c>
      <c r="D45" s="98">
        <v>1643283736</v>
      </c>
      <c r="E45" s="99">
        <v>1643283736</v>
      </c>
      <c r="F45" s="99">
        <v>2001264021</v>
      </c>
      <c r="G45" s="99">
        <v>1796890086</v>
      </c>
      <c r="H45" s="99">
        <v>1549456051</v>
      </c>
      <c r="I45" s="99">
        <v>1549456051</v>
      </c>
      <c r="J45" s="99">
        <v>1368357540</v>
      </c>
      <c r="K45" s="99">
        <v>1210479519</v>
      </c>
      <c r="L45" s="99">
        <v>1563857661</v>
      </c>
      <c r="M45" s="99">
        <v>1563857661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1563857661</v>
      </c>
      <c r="W45" s="99">
        <v>2159103557</v>
      </c>
      <c r="X45" s="99">
        <v>-595245896</v>
      </c>
      <c r="Y45" s="100">
        <v>-27.57</v>
      </c>
      <c r="Z45" s="101">
        <v>1643283736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89</v>
      </c>
      <c r="B47" s="114" t="s">
        <v>74</v>
      </c>
      <c r="C47" s="114"/>
      <c r="D47" s="115" t="s">
        <v>75</v>
      </c>
      <c r="E47" s="116" t="s">
        <v>76</v>
      </c>
      <c r="F47" s="117"/>
      <c r="G47" s="117"/>
      <c r="H47" s="117"/>
      <c r="I47" s="118" t="s">
        <v>77</v>
      </c>
      <c r="J47" s="117"/>
      <c r="K47" s="117"/>
      <c r="L47" s="117"/>
      <c r="M47" s="118" t="s">
        <v>78</v>
      </c>
      <c r="N47" s="119"/>
      <c r="O47" s="119"/>
      <c r="P47" s="119"/>
      <c r="Q47" s="119"/>
      <c r="R47" s="119"/>
      <c r="S47" s="119"/>
      <c r="T47" s="119"/>
      <c r="U47" s="119"/>
      <c r="V47" s="118" t="s">
        <v>79</v>
      </c>
      <c r="W47" s="118" t="s">
        <v>80</v>
      </c>
      <c r="X47" s="118" t="s">
        <v>81</v>
      </c>
      <c r="Y47" s="118" t="s">
        <v>82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448197203</v>
      </c>
      <c r="C49" s="51">
        <v>0</v>
      </c>
      <c r="D49" s="128">
        <v>136339622</v>
      </c>
      <c r="E49" s="53">
        <v>100055514</v>
      </c>
      <c r="F49" s="53">
        <v>0</v>
      </c>
      <c r="G49" s="53">
        <v>0</v>
      </c>
      <c r="H49" s="53">
        <v>0</v>
      </c>
      <c r="I49" s="53">
        <v>85731796</v>
      </c>
      <c r="J49" s="53">
        <v>0</v>
      </c>
      <c r="K49" s="53">
        <v>0</v>
      </c>
      <c r="L49" s="53">
        <v>0</v>
      </c>
      <c r="M49" s="53">
        <v>82537539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74150157</v>
      </c>
      <c r="W49" s="53">
        <v>263987244</v>
      </c>
      <c r="X49" s="53">
        <v>1075873302</v>
      </c>
      <c r="Y49" s="53">
        <v>2266872377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543276455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543276455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90</v>
      </c>
      <c r="B58" s="5">
        <f>IF(B67=0,0,+(B76/B67)*100)</f>
        <v>99.99998005510258</v>
      </c>
      <c r="C58" s="5">
        <f>IF(C67=0,0,+(C76/C67)*100)</f>
        <v>0</v>
      </c>
      <c r="D58" s="6">
        <f aca="true" t="shared" si="6" ref="D58:Z58">IF(D67=0,0,+(D76/D67)*100)</f>
        <v>92.56763284298587</v>
      </c>
      <c r="E58" s="7">
        <f t="shared" si="6"/>
        <v>92.56763284298587</v>
      </c>
      <c r="F58" s="7">
        <f t="shared" si="6"/>
        <v>61.375618831794235</v>
      </c>
      <c r="G58" s="7">
        <f t="shared" si="6"/>
        <v>78.39410025495303</v>
      </c>
      <c r="H58" s="7">
        <f t="shared" si="6"/>
        <v>21.341239223058587</v>
      </c>
      <c r="I58" s="7">
        <f t="shared" si="6"/>
        <v>71.00468751824023</v>
      </c>
      <c r="J58" s="7">
        <f t="shared" si="6"/>
        <v>102.00787329614</v>
      </c>
      <c r="K58" s="7">
        <f t="shared" si="6"/>
        <v>82.66408892941443</v>
      </c>
      <c r="L58" s="7">
        <f t="shared" si="6"/>
        <v>92.78630640621034</v>
      </c>
      <c r="M58" s="7">
        <f t="shared" si="6"/>
        <v>92.56817697711787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81.55198458248701</v>
      </c>
      <c r="W58" s="7">
        <f t="shared" si="6"/>
        <v>82.64839878300812</v>
      </c>
      <c r="X58" s="7">
        <f t="shared" si="6"/>
        <v>0</v>
      </c>
      <c r="Y58" s="7">
        <f t="shared" si="6"/>
        <v>0</v>
      </c>
      <c r="Z58" s="8">
        <f t="shared" si="6"/>
        <v>92.56763284298587</v>
      </c>
    </row>
    <row r="59" spans="1:26" ht="13.5">
      <c r="A59" s="36" t="s">
        <v>31</v>
      </c>
      <c r="B59" s="9">
        <f aca="true" t="shared" si="7" ref="B59:Z66">IF(B68=0,0,+(B77/B68)*100)</f>
        <v>99.99999989719126</v>
      </c>
      <c r="C59" s="9">
        <f t="shared" si="7"/>
        <v>0</v>
      </c>
      <c r="D59" s="2">
        <f t="shared" si="7"/>
        <v>92.49999989627004</v>
      </c>
      <c r="E59" s="10">
        <f t="shared" si="7"/>
        <v>92.49999989627004</v>
      </c>
      <c r="F59" s="10">
        <f t="shared" si="7"/>
        <v>61.48000001495312</v>
      </c>
      <c r="G59" s="10">
        <f t="shared" si="7"/>
        <v>96.20741782254241</v>
      </c>
      <c r="H59" s="10">
        <f t="shared" si="7"/>
        <v>62.21751106478802</v>
      </c>
      <c r="I59" s="10">
        <f t="shared" si="7"/>
        <v>71.26000015660529</v>
      </c>
      <c r="J59" s="10">
        <f t="shared" si="7"/>
        <v>105.24582823516708</v>
      </c>
      <c r="K59" s="10">
        <f t="shared" si="7"/>
        <v>85.1356490638283</v>
      </c>
      <c r="L59" s="10">
        <f t="shared" si="7"/>
        <v>97.99539772130123</v>
      </c>
      <c r="M59" s="10">
        <f t="shared" si="7"/>
        <v>96.10719160925298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81.900000052163</v>
      </c>
      <c r="W59" s="10">
        <f t="shared" si="7"/>
        <v>82.01762359390672</v>
      </c>
      <c r="X59" s="10">
        <f t="shared" si="7"/>
        <v>0</v>
      </c>
      <c r="Y59" s="10">
        <f t="shared" si="7"/>
        <v>0</v>
      </c>
      <c r="Z59" s="11">
        <f t="shared" si="7"/>
        <v>92.49999989627004</v>
      </c>
    </row>
    <row r="60" spans="1:26" ht="13.5">
      <c r="A60" s="37" t="s">
        <v>32</v>
      </c>
      <c r="B60" s="12">
        <f t="shared" si="7"/>
        <v>99.99997248144497</v>
      </c>
      <c r="C60" s="12">
        <f t="shared" si="7"/>
        <v>0</v>
      </c>
      <c r="D60" s="3">
        <f t="shared" si="7"/>
        <v>92.50000002837072</v>
      </c>
      <c r="E60" s="13">
        <f t="shared" si="7"/>
        <v>92.50000002837072</v>
      </c>
      <c r="F60" s="13">
        <f t="shared" si="7"/>
        <v>60.65106690871775</v>
      </c>
      <c r="G60" s="13">
        <f t="shared" si="7"/>
        <v>71.30786641715315</v>
      </c>
      <c r="H60" s="13">
        <f t="shared" si="7"/>
        <v>80.47119213478784</v>
      </c>
      <c r="I60" s="13">
        <f t="shared" si="7"/>
        <v>70.37265041710596</v>
      </c>
      <c r="J60" s="13">
        <f t="shared" si="7"/>
        <v>100.5305853041996</v>
      </c>
      <c r="K60" s="13">
        <f t="shared" si="7"/>
        <v>84.05857595034007</v>
      </c>
      <c r="L60" s="13">
        <f t="shared" si="7"/>
        <v>89.6100175693452</v>
      </c>
      <c r="M60" s="13">
        <f t="shared" si="7"/>
        <v>91.08940647714545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81.063390617972</v>
      </c>
      <c r="W60" s="13">
        <f t="shared" si="7"/>
        <v>83.12473955591364</v>
      </c>
      <c r="X60" s="13">
        <f t="shared" si="7"/>
        <v>0</v>
      </c>
      <c r="Y60" s="13">
        <f t="shared" si="7"/>
        <v>0</v>
      </c>
      <c r="Z60" s="14">
        <f t="shared" si="7"/>
        <v>92.50000002837072</v>
      </c>
    </row>
    <row r="61" spans="1:26" ht="13.5">
      <c r="A61" s="38" t="s">
        <v>91</v>
      </c>
      <c r="B61" s="12">
        <f t="shared" si="7"/>
        <v>98.69947197573053</v>
      </c>
      <c r="C61" s="12">
        <f t="shared" si="7"/>
        <v>0</v>
      </c>
      <c r="D61" s="3">
        <f t="shared" si="7"/>
        <v>93.47705409663767</v>
      </c>
      <c r="E61" s="13">
        <f t="shared" si="7"/>
        <v>93.47705409663767</v>
      </c>
      <c r="F61" s="13">
        <f t="shared" si="7"/>
        <v>61.48000002654758</v>
      </c>
      <c r="G61" s="13">
        <f t="shared" si="7"/>
        <v>72.94656285413187</v>
      </c>
      <c r="H61" s="13">
        <f t="shared" si="7"/>
        <v>79.50933470442281</v>
      </c>
      <c r="I61" s="13">
        <f t="shared" si="7"/>
        <v>71.26000011045356</v>
      </c>
      <c r="J61" s="13">
        <f t="shared" si="7"/>
        <v>101.24708226111947</v>
      </c>
      <c r="K61" s="13">
        <f t="shared" si="7"/>
        <v>84.45822645656958</v>
      </c>
      <c r="L61" s="13">
        <f t="shared" si="7"/>
        <v>95.10055903720516</v>
      </c>
      <c r="M61" s="13">
        <f t="shared" si="7"/>
        <v>93.64216725856843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81.89999994831393</v>
      </c>
      <c r="W61" s="13">
        <f t="shared" si="7"/>
        <v>79.6229039230291</v>
      </c>
      <c r="X61" s="13">
        <f t="shared" si="7"/>
        <v>0</v>
      </c>
      <c r="Y61" s="13">
        <f t="shared" si="7"/>
        <v>0</v>
      </c>
      <c r="Z61" s="14">
        <f t="shared" si="7"/>
        <v>93.47705409663767</v>
      </c>
    </row>
    <row r="62" spans="1:26" ht="13.5">
      <c r="A62" s="38" t="s">
        <v>92</v>
      </c>
      <c r="B62" s="12">
        <f t="shared" si="7"/>
        <v>99.05007749707518</v>
      </c>
      <c r="C62" s="12">
        <f t="shared" si="7"/>
        <v>0</v>
      </c>
      <c r="D62" s="3">
        <f t="shared" si="7"/>
        <v>92.50000015540566</v>
      </c>
      <c r="E62" s="13">
        <f t="shared" si="7"/>
        <v>92.50000015540566</v>
      </c>
      <c r="F62" s="13">
        <f t="shared" si="7"/>
        <v>61.47999877649131</v>
      </c>
      <c r="G62" s="13">
        <f t="shared" si="7"/>
        <v>69.73065887721526</v>
      </c>
      <c r="H62" s="13">
        <f t="shared" si="7"/>
        <v>119.89252828148813</v>
      </c>
      <c r="I62" s="13">
        <f t="shared" si="7"/>
        <v>71.2599996321476</v>
      </c>
      <c r="J62" s="13">
        <f t="shared" si="7"/>
        <v>107.54189680374675</v>
      </c>
      <c r="K62" s="13">
        <f t="shared" si="7"/>
        <v>86.5805620736746</v>
      </c>
      <c r="L62" s="13">
        <f t="shared" si="7"/>
        <v>84.75471651602697</v>
      </c>
      <c r="M62" s="13">
        <f t="shared" si="7"/>
        <v>87.98394226946192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81.9000000446942</v>
      </c>
      <c r="W62" s="13">
        <f t="shared" si="7"/>
        <v>95.84850688085437</v>
      </c>
      <c r="X62" s="13">
        <f t="shared" si="7"/>
        <v>0</v>
      </c>
      <c r="Y62" s="13">
        <f t="shared" si="7"/>
        <v>0</v>
      </c>
      <c r="Z62" s="14">
        <f t="shared" si="7"/>
        <v>92.50000015540566</v>
      </c>
    </row>
    <row r="63" spans="1:26" ht="13.5">
      <c r="A63" s="38" t="s">
        <v>93</v>
      </c>
      <c r="B63" s="12">
        <f t="shared" si="7"/>
        <v>99.94371821210976</v>
      </c>
      <c r="C63" s="12">
        <f t="shared" si="7"/>
        <v>0</v>
      </c>
      <c r="D63" s="3">
        <f t="shared" si="7"/>
        <v>92.50000021729494</v>
      </c>
      <c r="E63" s="13">
        <f t="shared" si="7"/>
        <v>92.50000021729494</v>
      </c>
      <c r="F63" s="13">
        <f t="shared" si="7"/>
        <v>61.48000149245989</v>
      </c>
      <c r="G63" s="13">
        <f t="shared" si="7"/>
        <v>74.25608549215885</v>
      </c>
      <c r="H63" s="13">
        <f t="shared" si="7"/>
        <v>80.07566391602589</v>
      </c>
      <c r="I63" s="13">
        <f t="shared" si="7"/>
        <v>71.26000021038169</v>
      </c>
      <c r="J63" s="13">
        <f t="shared" si="7"/>
        <v>100.64315802803507</v>
      </c>
      <c r="K63" s="13">
        <f t="shared" si="7"/>
        <v>83.91367775354153</v>
      </c>
      <c r="L63" s="13">
        <f t="shared" si="7"/>
        <v>96.15322214094094</v>
      </c>
      <c r="M63" s="13">
        <f t="shared" si="7"/>
        <v>93.27492551822353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81.89999980921132</v>
      </c>
      <c r="W63" s="13">
        <f t="shared" si="7"/>
        <v>85.07979686496174</v>
      </c>
      <c r="X63" s="13">
        <f t="shared" si="7"/>
        <v>0</v>
      </c>
      <c r="Y63" s="13">
        <f t="shared" si="7"/>
        <v>0</v>
      </c>
      <c r="Z63" s="14">
        <f t="shared" si="7"/>
        <v>92.50000021729494</v>
      </c>
    </row>
    <row r="64" spans="1:26" ht="13.5">
      <c r="A64" s="38" t="s">
        <v>94</v>
      </c>
      <c r="B64" s="12">
        <f t="shared" si="7"/>
        <v>100</v>
      </c>
      <c r="C64" s="12">
        <f t="shared" si="7"/>
        <v>0</v>
      </c>
      <c r="D64" s="3">
        <f t="shared" si="7"/>
        <v>92.49999978769492</v>
      </c>
      <c r="E64" s="13">
        <f t="shared" si="7"/>
        <v>92.49999978769492</v>
      </c>
      <c r="F64" s="13">
        <f t="shared" si="7"/>
        <v>61.4799982161929</v>
      </c>
      <c r="G64" s="13">
        <f t="shared" si="7"/>
        <v>73.10518573239474</v>
      </c>
      <c r="H64" s="13">
        <f t="shared" si="7"/>
        <v>79.18354640938672</v>
      </c>
      <c r="I64" s="13">
        <f t="shared" si="7"/>
        <v>71.25999994925255</v>
      </c>
      <c r="J64" s="13">
        <f t="shared" si="7"/>
        <v>98.19659347579764</v>
      </c>
      <c r="K64" s="13">
        <f t="shared" si="7"/>
        <v>84.05873242666986</v>
      </c>
      <c r="L64" s="13">
        <f t="shared" si="7"/>
        <v>95.03395169004281</v>
      </c>
      <c r="M64" s="13">
        <f t="shared" si="7"/>
        <v>92.49577489762612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81.90000002344526</v>
      </c>
      <c r="W64" s="13">
        <f t="shared" si="7"/>
        <v>85.40785429945038</v>
      </c>
      <c r="X64" s="13">
        <f t="shared" si="7"/>
        <v>0</v>
      </c>
      <c r="Y64" s="13">
        <f t="shared" si="7"/>
        <v>0</v>
      </c>
      <c r="Z64" s="14">
        <f t="shared" si="7"/>
        <v>92.49999978769492</v>
      </c>
    </row>
    <row r="65" spans="1:26" ht="13.5">
      <c r="A65" s="38" t="s">
        <v>95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96</v>
      </c>
      <c r="B66" s="15">
        <f t="shared" si="7"/>
        <v>100</v>
      </c>
      <c r="C66" s="15">
        <f t="shared" si="7"/>
        <v>0</v>
      </c>
      <c r="D66" s="4">
        <f t="shared" si="7"/>
        <v>100.0000023919678</v>
      </c>
      <c r="E66" s="16">
        <f t="shared" si="7"/>
        <v>100.0000023919678</v>
      </c>
      <c r="F66" s="16">
        <f t="shared" si="7"/>
        <v>100</v>
      </c>
      <c r="G66" s="16">
        <f t="shared" si="7"/>
        <v>68.30019007490272</v>
      </c>
      <c r="H66" s="16">
        <f t="shared" si="7"/>
        <v>133.10092551158843</v>
      </c>
      <c r="I66" s="16">
        <f t="shared" si="7"/>
        <v>100</v>
      </c>
      <c r="J66" s="16">
        <f t="shared" si="7"/>
        <v>100</v>
      </c>
      <c r="K66" s="16">
        <f t="shared" si="7"/>
        <v>-42.06428774742631</v>
      </c>
      <c r="L66" s="16">
        <f t="shared" si="7"/>
        <v>213.13066980056718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73.73942943862464</v>
      </c>
      <c r="X66" s="16">
        <f t="shared" si="7"/>
        <v>0</v>
      </c>
      <c r="Y66" s="16">
        <f t="shared" si="7"/>
        <v>0</v>
      </c>
      <c r="Z66" s="17">
        <f t="shared" si="7"/>
        <v>100.0000023919678</v>
      </c>
    </row>
    <row r="67" spans="1:26" ht="13.5" hidden="1">
      <c r="A67" s="40" t="s">
        <v>97</v>
      </c>
      <c r="B67" s="23">
        <v>3700194512</v>
      </c>
      <c r="C67" s="23"/>
      <c r="D67" s="24">
        <v>4636052562</v>
      </c>
      <c r="E67" s="25">
        <v>4636052562</v>
      </c>
      <c r="F67" s="25">
        <v>870337271</v>
      </c>
      <c r="G67" s="25">
        <v>433073087</v>
      </c>
      <c r="H67" s="25">
        <v>-104309744</v>
      </c>
      <c r="I67" s="25">
        <v>1199100614</v>
      </c>
      <c r="J67" s="25">
        <v>331654742</v>
      </c>
      <c r="K67" s="25">
        <v>326885139</v>
      </c>
      <c r="L67" s="25">
        <v>489521984</v>
      </c>
      <c r="M67" s="25">
        <v>1148061865</v>
      </c>
      <c r="N67" s="25"/>
      <c r="O67" s="25"/>
      <c r="P67" s="25"/>
      <c r="Q67" s="25"/>
      <c r="R67" s="25"/>
      <c r="S67" s="25"/>
      <c r="T67" s="25"/>
      <c r="U67" s="25"/>
      <c r="V67" s="25">
        <v>2347162479</v>
      </c>
      <c r="W67" s="25">
        <v>2343361249</v>
      </c>
      <c r="X67" s="25"/>
      <c r="Y67" s="24"/>
      <c r="Z67" s="26">
        <v>4636052562</v>
      </c>
    </row>
    <row r="68" spans="1:26" ht="13.5" hidden="1">
      <c r="A68" s="36" t="s">
        <v>31</v>
      </c>
      <c r="B68" s="18">
        <v>972679955</v>
      </c>
      <c r="C68" s="18"/>
      <c r="D68" s="19">
        <v>1421961287</v>
      </c>
      <c r="E68" s="20">
        <v>1421961287</v>
      </c>
      <c r="F68" s="20">
        <v>615256210</v>
      </c>
      <c r="G68" s="20">
        <v>123871014</v>
      </c>
      <c r="H68" s="20">
        <v>-323687855</v>
      </c>
      <c r="I68" s="20">
        <v>415439369</v>
      </c>
      <c r="J68" s="20">
        <v>104487733</v>
      </c>
      <c r="K68" s="20">
        <v>104594382</v>
      </c>
      <c r="L68" s="20">
        <v>102047275</v>
      </c>
      <c r="M68" s="20">
        <v>311129390</v>
      </c>
      <c r="N68" s="20"/>
      <c r="O68" s="20"/>
      <c r="P68" s="20"/>
      <c r="Q68" s="20"/>
      <c r="R68" s="20"/>
      <c r="S68" s="20"/>
      <c r="T68" s="20"/>
      <c r="U68" s="20"/>
      <c r="V68" s="20">
        <v>726568759</v>
      </c>
      <c r="W68" s="20">
        <v>776845862</v>
      </c>
      <c r="X68" s="20"/>
      <c r="Y68" s="19"/>
      <c r="Z68" s="22">
        <v>1421961287</v>
      </c>
    </row>
    <row r="69" spans="1:26" ht="13.5" hidden="1">
      <c r="A69" s="37" t="s">
        <v>32</v>
      </c>
      <c r="B69" s="18">
        <v>2678192947</v>
      </c>
      <c r="C69" s="18"/>
      <c r="D69" s="19">
        <v>3172284692</v>
      </c>
      <c r="E69" s="20">
        <v>3172284692</v>
      </c>
      <c r="F69" s="20">
        <v>252016218</v>
      </c>
      <c r="G69" s="20">
        <v>304056733</v>
      </c>
      <c r="H69" s="20">
        <v>214450566</v>
      </c>
      <c r="I69" s="20">
        <v>770523517</v>
      </c>
      <c r="J69" s="20">
        <v>222011426</v>
      </c>
      <c r="K69" s="20">
        <v>217783304</v>
      </c>
      <c r="L69" s="20">
        <v>381814457</v>
      </c>
      <c r="M69" s="20">
        <v>821609187</v>
      </c>
      <c r="N69" s="20"/>
      <c r="O69" s="20"/>
      <c r="P69" s="20"/>
      <c r="Q69" s="20"/>
      <c r="R69" s="20"/>
      <c r="S69" s="20"/>
      <c r="T69" s="20"/>
      <c r="U69" s="20"/>
      <c r="V69" s="20">
        <v>1592132704</v>
      </c>
      <c r="W69" s="20">
        <v>1539219533</v>
      </c>
      <c r="X69" s="20"/>
      <c r="Y69" s="19"/>
      <c r="Z69" s="22">
        <v>3172284692</v>
      </c>
    </row>
    <row r="70" spans="1:26" ht="13.5" hidden="1">
      <c r="A70" s="38" t="s">
        <v>91</v>
      </c>
      <c r="B70" s="18">
        <v>1682961658</v>
      </c>
      <c r="C70" s="18"/>
      <c r="D70" s="19">
        <v>1971883163</v>
      </c>
      <c r="E70" s="20">
        <v>1971883163</v>
      </c>
      <c r="F70" s="20">
        <v>156699808</v>
      </c>
      <c r="G70" s="20">
        <v>161512930</v>
      </c>
      <c r="H70" s="20">
        <v>152754435</v>
      </c>
      <c r="I70" s="20">
        <v>470967173</v>
      </c>
      <c r="J70" s="20">
        <v>138908078</v>
      </c>
      <c r="K70" s="20">
        <v>138708822</v>
      </c>
      <c r="L70" s="20">
        <v>149143383</v>
      </c>
      <c r="M70" s="20">
        <v>426760283</v>
      </c>
      <c r="N70" s="20"/>
      <c r="O70" s="20"/>
      <c r="P70" s="20"/>
      <c r="Q70" s="20"/>
      <c r="R70" s="20"/>
      <c r="S70" s="20"/>
      <c r="T70" s="20"/>
      <c r="U70" s="20"/>
      <c r="V70" s="20">
        <v>897727456</v>
      </c>
      <c r="W70" s="20">
        <v>1003070154</v>
      </c>
      <c r="X70" s="20"/>
      <c r="Y70" s="19"/>
      <c r="Z70" s="22">
        <v>1971883163</v>
      </c>
    </row>
    <row r="71" spans="1:26" ht="13.5" hidden="1">
      <c r="A71" s="38" t="s">
        <v>92</v>
      </c>
      <c r="B71" s="18">
        <v>440829540</v>
      </c>
      <c r="C71" s="18"/>
      <c r="D71" s="19">
        <v>563042545</v>
      </c>
      <c r="E71" s="20">
        <v>563042545</v>
      </c>
      <c r="F71" s="20">
        <v>37694869</v>
      </c>
      <c r="G71" s="20">
        <v>90257105</v>
      </c>
      <c r="H71" s="20">
        <v>10418741</v>
      </c>
      <c r="I71" s="20">
        <v>138370715</v>
      </c>
      <c r="J71" s="20">
        <v>32088665</v>
      </c>
      <c r="K71" s="20">
        <v>27513902</v>
      </c>
      <c r="L71" s="20">
        <v>182389288</v>
      </c>
      <c r="M71" s="20">
        <v>241991855</v>
      </c>
      <c r="N71" s="20"/>
      <c r="O71" s="20"/>
      <c r="P71" s="20"/>
      <c r="Q71" s="20"/>
      <c r="R71" s="20"/>
      <c r="S71" s="20"/>
      <c r="T71" s="20"/>
      <c r="U71" s="20"/>
      <c r="V71" s="20">
        <v>380362570</v>
      </c>
      <c r="W71" s="20">
        <v>224390231</v>
      </c>
      <c r="X71" s="20"/>
      <c r="Y71" s="19"/>
      <c r="Z71" s="22">
        <v>563042545</v>
      </c>
    </row>
    <row r="72" spans="1:26" ht="13.5" hidden="1">
      <c r="A72" s="38" t="s">
        <v>93</v>
      </c>
      <c r="B72" s="18">
        <v>304905026</v>
      </c>
      <c r="C72" s="18"/>
      <c r="D72" s="19">
        <v>322142796</v>
      </c>
      <c r="E72" s="20">
        <v>322142796</v>
      </c>
      <c r="F72" s="20">
        <v>32965710</v>
      </c>
      <c r="G72" s="20">
        <v>27581664</v>
      </c>
      <c r="H72" s="20">
        <v>27197905</v>
      </c>
      <c r="I72" s="20">
        <v>87745279</v>
      </c>
      <c r="J72" s="20">
        <v>26572785</v>
      </c>
      <c r="K72" s="20">
        <v>29049244</v>
      </c>
      <c r="L72" s="20">
        <v>26454088</v>
      </c>
      <c r="M72" s="20">
        <v>82076117</v>
      </c>
      <c r="N72" s="20"/>
      <c r="O72" s="20"/>
      <c r="P72" s="20"/>
      <c r="Q72" s="20"/>
      <c r="R72" s="20"/>
      <c r="S72" s="20"/>
      <c r="T72" s="20"/>
      <c r="U72" s="20"/>
      <c r="V72" s="20">
        <v>169821396</v>
      </c>
      <c r="W72" s="20">
        <v>165471601</v>
      </c>
      <c r="X72" s="20"/>
      <c r="Y72" s="19"/>
      <c r="Z72" s="22">
        <v>322142796</v>
      </c>
    </row>
    <row r="73" spans="1:26" ht="13.5" hidden="1">
      <c r="A73" s="38" t="s">
        <v>94</v>
      </c>
      <c r="B73" s="18">
        <v>249496723</v>
      </c>
      <c r="C73" s="18"/>
      <c r="D73" s="19">
        <v>294387685</v>
      </c>
      <c r="E73" s="20">
        <v>294387685</v>
      </c>
      <c r="F73" s="20">
        <v>21257904</v>
      </c>
      <c r="G73" s="20">
        <v>21312168</v>
      </c>
      <c r="H73" s="20">
        <v>21275502</v>
      </c>
      <c r="I73" s="20">
        <v>63845574</v>
      </c>
      <c r="J73" s="20">
        <v>21687678</v>
      </c>
      <c r="K73" s="20">
        <v>21076398</v>
      </c>
      <c r="L73" s="20">
        <v>21347980</v>
      </c>
      <c r="M73" s="20">
        <v>64112056</v>
      </c>
      <c r="N73" s="20"/>
      <c r="O73" s="20"/>
      <c r="P73" s="20"/>
      <c r="Q73" s="20"/>
      <c r="R73" s="20"/>
      <c r="S73" s="20"/>
      <c r="T73" s="20"/>
      <c r="U73" s="20"/>
      <c r="V73" s="20">
        <v>127957630</v>
      </c>
      <c r="W73" s="20">
        <v>146287547</v>
      </c>
      <c r="X73" s="20"/>
      <c r="Y73" s="19"/>
      <c r="Z73" s="22">
        <v>294387685</v>
      </c>
    </row>
    <row r="74" spans="1:26" ht="13.5" hidden="1">
      <c r="A74" s="38" t="s">
        <v>95</v>
      </c>
      <c r="B74" s="18"/>
      <c r="C74" s="18"/>
      <c r="D74" s="19">
        <v>20828503</v>
      </c>
      <c r="E74" s="20">
        <v>20828503</v>
      </c>
      <c r="F74" s="20">
        <v>3397927</v>
      </c>
      <c r="G74" s="20">
        <v>3392866</v>
      </c>
      <c r="H74" s="20">
        <v>2803983</v>
      </c>
      <c r="I74" s="20">
        <v>9594776</v>
      </c>
      <c r="J74" s="20">
        <v>2754220</v>
      </c>
      <c r="K74" s="20">
        <v>1434938</v>
      </c>
      <c r="L74" s="20">
        <v>2479718</v>
      </c>
      <c r="M74" s="20">
        <v>6668876</v>
      </c>
      <c r="N74" s="20"/>
      <c r="O74" s="20"/>
      <c r="P74" s="20"/>
      <c r="Q74" s="20"/>
      <c r="R74" s="20"/>
      <c r="S74" s="20"/>
      <c r="T74" s="20"/>
      <c r="U74" s="20"/>
      <c r="V74" s="20">
        <v>16263652</v>
      </c>
      <c r="W74" s="20"/>
      <c r="X74" s="20"/>
      <c r="Y74" s="19"/>
      <c r="Z74" s="22">
        <v>20828503</v>
      </c>
    </row>
    <row r="75" spans="1:26" ht="13.5" hidden="1">
      <c r="A75" s="39" t="s">
        <v>96</v>
      </c>
      <c r="B75" s="27">
        <v>49321610</v>
      </c>
      <c r="C75" s="27"/>
      <c r="D75" s="28">
        <v>41806583</v>
      </c>
      <c r="E75" s="29">
        <v>41806583</v>
      </c>
      <c r="F75" s="29">
        <v>3064843</v>
      </c>
      <c r="G75" s="29">
        <v>5145340</v>
      </c>
      <c r="H75" s="29">
        <v>4927545</v>
      </c>
      <c r="I75" s="29">
        <v>13137728</v>
      </c>
      <c r="J75" s="29">
        <v>5155583</v>
      </c>
      <c r="K75" s="29">
        <v>4507453</v>
      </c>
      <c r="L75" s="29">
        <v>5660252</v>
      </c>
      <c r="M75" s="29">
        <v>15323288</v>
      </c>
      <c r="N75" s="29"/>
      <c r="O75" s="29"/>
      <c r="P75" s="29"/>
      <c r="Q75" s="29"/>
      <c r="R75" s="29"/>
      <c r="S75" s="29"/>
      <c r="T75" s="29"/>
      <c r="U75" s="29"/>
      <c r="V75" s="29">
        <v>28461016</v>
      </c>
      <c r="W75" s="29">
        <v>27295854</v>
      </c>
      <c r="X75" s="29"/>
      <c r="Y75" s="28"/>
      <c r="Z75" s="30">
        <v>41806583</v>
      </c>
    </row>
    <row r="76" spans="1:26" ht="13.5" hidden="1">
      <c r="A76" s="41" t="s">
        <v>98</v>
      </c>
      <c r="B76" s="31">
        <v>3700193774</v>
      </c>
      <c r="C76" s="31"/>
      <c r="D76" s="32">
        <v>4291484114</v>
      </c>
      <c r="E76" s="33">
        <v>4291484114</v>
      </c>
      <c r="F76" s="33">
        <v>534174886</v>
      </c>
      <c r="G76" s="33">
        <v>339503750</v>
      </c>
      <c r="H76" s="33">
        <v>-22260992</v>
      </c>
      <c r="I76" s="33">
        <v>851417644</v>
      </c>
      <c r="J76" s="33">
        <v>338313949</v>
      </c>
      <c r="K76" s="33">
        <v>270216622</v>
      </c>
      <c r="L76" s="33">
        <v>454209368</v>
      </c>
      <c r="M76" s="33">
        <v>1062739939</v>
      </c>
      <c r="N76" s="33"/>
      <c r="O76" s="33"/>
      <c r="P76" s="33"/>
      <c r="Q76" s="33"/>
      <c r="R76" s="33"/>
      <c r="S76" s="33"/>
      <c r="T76" s="33"/>
      <c r="U76" s="33"/>
      <c r="V76" s="33">
        <v>1914157583</v>
      </c>
      <c r="W76" s="33">
        <v>1936750550</v>
      </c>
      <c r="X76" s="33"/>
      <c r="Y76" s="32"/>
      <c r="Z76" s="34">
        <v>4291484114</v>
      </c>
    </row>
    <row r="77" spans="1:26" ht="13.5" hidden="1">
      <c r="A77" s="36" t="s">
        <v>31</v>
      </c>
      <c r="B77" s="18">
        <v>972679954</v>
      </c>
      <c r="C77" s="18"/>
      <c r="D77" s="19">
        <v>1315314189</v>
      </c>
      <c r="E77" s="20">
        <v>1315314189</v>
      </c>
      <c r="F77" s="20">
        <v>378259518</v>
      </c>
      <c r="G77" s="20">
        <v>119173104</v>
      </c>
      <c r="H77" s="20">
        <v>-201390527</v>
      </c>
      <c r="I77" s="20">
        <v>296042095</v>
      </c>
      <c r="J77" s="20">
        <v>109968980</v>
      </c>
      <c r="K77" s="20">
        <v>89047106</v>
      </c>
      <c r="L77" s="20">
        <v>100001633</v>
      </c>
      <c r="M77" s="20">
        <v>299017719</v>
      </c>
      <c r="N77" s="20"/>
      <c r="O77" s="20"/>
      <c r="P77" s="20"/>
      <c r="Q77" s="20"/>
      <c r="R77" s="20"/>
      <c r="S77" s="20"/>
      <c r="T77" s="20"/>
      <c r="U77" s="20"/>
      <c r="V77" s="20">
        <v>595059814</v>
      </c>
      <c r="W77" s="20">
        <v>637150515</v>
      </c>
      <c r="X77" s="20"/>
      <c r="Y77" s="19"/>
      <c r="Z77" s="22">
        <v>1315314189</v>
      </c>
    </row>
    <row r="78" spans="1:26" ht="13.5" hidden="1">
      <c r="A78" s="37" t="s">
        <v>32</v>
      </c>
      <c r="B78" s="18">
        <v>2678192210</v>
      </c>
      <c r="C78" s="18"/>
      <c r="D78" s="19">
        <v>2934363341</v>
      </c>
      <c r="E78" s="20">
        <v>2934363341</v>
      </c>
      <c r="F78" s="20">
        <v>152850525</v>
      </c>
      <c r="G78" s="20">
        <v>216816369</v>
      </c>
      <c r="H78" s="20">
        <v>172570927</v>
      </c>
      <c r="I78" s="20">
        <v>542237821</v>
      </c>
      <c r="J78" s="20">
        <v>223189386</v>
      </c>
      <c r="K78" s="20">
        <v>183065544</v>
      </c>
      <c r="L78" s="20">
        <v>342144002</v>
      </c>
      <c r="M78" s="20">
        <v>748398932</v>
      </c>
      <c r="N78" s="20"/>
      <c r="O78" s="20"/>
      <c r="P78" s="20"/>
      <c r="Q78" s="20"/>
      <c r="R78" s="20"/>
      <c r="S78" s="20"/>
      <c r="T78" s="20"/>
      <c r="U78" s="20"/>
      <c r="V78" s="20">
        <v>1290636753</v>
      </c>
      <c r="W78" s="20">
        <v>1279472228</v>
      </c>
      <c r="X78" s="20"/>
      <c r="Y78" s="19"/>
      <c r="Z78" s="22">
        <v>2934363341</v>
      </c>
    </row>
    <row r="79" spans="1:26" ht="13.5" hidden="1">
      <c r="A79" s="38" t="s">
        <v>91</v>
      </c>
      <c r="B79" s="18">
        <v>1661074270</v>
      </c>
      <c r="C79" s="18"/>
      <c r="D79" s="19">
        <v>1843258291</v>
      </c>
      <c r="E79" s="20">
        <v>1843258291</v>
      </c>
      <c r="F79" s="20">
        <v>96339042</v>
      </c>
      <c r="G79" s="20">
        <v>117818131</v>
      </c>
      <c r="H79" s="20">
        <v>121454035</v>
      </c>
      <c r="I79" s="20">
        <v>335611208</v>
      </c>
      <c r="J79" s="20">
        <v>140640376</v>
      </c>
      <c r="K79" s="20">
        <v>117151011</v>
      </c>
      <c r="L79" s="20">
        <v>141836191</v>
      </c>
      <c r="M79" s="20">
        <v>399627578</v>
      </c>
      <c r="N79" s="20"/>
      <c r="O79" s="20"/>
      <c r="P79" s="20"/>
      <c r="Q79" s="20"/>
      <c r="R79" s="20"/>
      <c r="S79" s="20"/>
      <c r="T79" s="20"/>
      <c r="U79" s="20"/>
      <c r="V79" s="20">
        <v>735238786</v>
      </c>
      <c r="W79" s="20">
        <v>798673585</v>
      </c>
      <c r="X79" s="20"/>
      <c r="Y79" s="19"/>
      <c r="Z79" s="22">
        <v>1843258291</v>
      </c>
    </row>
    <row r="80" spans="1:26" ht="13.5" hidden="1">
      <c r="A80" s="38" t="s">
        <v>92</v>
      </c>
      <c r="B80" s="18">
        <v>436642001</v>
      </c>
      <c r="C80" s="18"/>
      <c r="D80" s="19">
        <v>520814355</v>
      </c>
      <c r="E80" s="20">
        <v>520814355</v>
      </c>
      <c r="F80" s="20">
        <v>23174805</v>
      </c>
      <c r="G80" s="20">
        <v>62936874</v>
      </c>
      <c r="H80" s="20">
        <v>12491292</v>
      </c>
      <c r="I80" s="20">
        <v>98602971</v>
      </c>
      <c r="J80" s="20">
        <v>34508759</v>
      </c>
      <c r="K80" s="20">
        <v>23821691</v>
      </c>
      <c r="L80" s="20">
        <v>154583524</v>
      </c>
      <c r="M80" s="20">
        <v>212913974</v>
      </c>
      <c r="N80" s="20"/>
      <c r="O80" s="20"/>
      <c r="P80" s="20"/>
      <c r="Q80" s="20"/>
      <c r="R80" s="20"/>
      <c r="S80" s="20"/>
      <c r="T80" s="20"/>
      <c r="U80" s="20"/>
      <c r="V80" s="20">
        <v>311516945</v>
      </c>
      <c r="W80" s="20">
        <v>215074686</v>
      </c>
      <c r="X80" s="20"/>
      <c r="Y80" s="19"/>
      <c r="Z80" s="22">
        <v>520814355</v>
      </c>
    </row>
    <row r="81" spans="1:26" ht="13.5" hidden="1">
      <c r="A81" s="38" t="s">
        <v>93</v>
      </c>
      <c r="B81" s="18">
        <v>304733420</v>
      </c>
      <c r="C81" s="18"/>
      <c r="D81" s="19">
        <v>297982087</v>
      </c>
      <c r="E81" s="20">
        <v>297982087</v>
      </c>
      <c r="F81" s="20">
        <v>20267319</v>
      </c>
      <c r="G81" s="20">
        <v>20481064</v>
      </c>
      <c r="H81" s="20">
        <v>21778903</v>
      </c>
      <c r="I81" s="20">
        <v>62527286</v>
      </c>
      <c r="J81" s="20">
        <v>26743690</v>
      </c>
      <c r="K81" s="20">
        <v>24376289</v>
      </c>
      <c r="L81" s="20">
        <v>25436458</v>
      </c>
      <c r="M81" s="20">
        <v>76556437</v>
      </c>
      <c r="N81" s="20"/>
      <c r="O81" s="20"/>
      <c r="P81" s="20"/>
      <c r="Q81" s="20"/>
      <c r="R81" s="20"/>
      <c r="S81" s="20"/>
      <c r="T81" s="20"/>
      <c r="U81" s="20"/>
      <c r="V81" s="20">
        <v>139083723</v>
      </c>
      <c r="W81" s="20">
        <v>140782902</v>
      </c>
      <c r="X81" s="20"/>
      <c r="Y81" s="19"/>
      <c r="Z81" s="22">
        <v>297982087</v>
      </c>
    </row>
    <row r="82" spans="1:26" ht="13.5" hidden="1">
      <c r="A82" s="38" t="s">
        <v>94</v>
      </c>
      <c r="B82" s="18">
        <v>249496723</v>
      </c>
      <c r="C82" s="18"/>
      <c r="D82" s="19">
        <v>272308608</v>
      </c>
      <c r="E82" s="20">
        <v>272308608</v>
      </c>
      <c r="F82" s="20">
        <v>13069359</v>
      </c>
      <c r="G82" s="20">
        <v>15580300</v>
      </c>
      <c r="H82" s="20">
        <v>16846697</v>
      </c>
      <c r="I82" s="20">
        <v>45496356</v>
      </c>
      <c r="J82" s="20">
        <v>21296561</v>
      </c>
      <c r="K82" s="20">
        <v>17716553</v>
      </c>
      <c r="L82" s="20">
        <v>20287829</v>
      </c>
      <c r="M82" s="20">
        <v>59300943</v>
      </c>
      <c r="N82" s="20"/>
      <c r="O82" s="20"/>
      <c r="P82" s="20"/>
      <c r="Q82" s="20"/>
      <c r="R82" s="20"/>
      <c r="S82" s="20"/>
      <c r="T82" s="20"/>
      <c r="U82" s="20"/>
      <c r="V82" s="20">
        <v>104797299</v>
      </c>
      <c r="W82" s="20">
        <v>124941055</v>
      </c>
      <c r="X82" s="20"/>
      <c r="Y82" s="19"/>
      <c r="Z82" s="22">
        <v>272308608</v>
      </c>
    </row>
    <row r="83" spans="1:26" ht="13.5" hidden="1">
      <c r="A83" s="38" t="s">
        <v>95</v>
      </c>
      <c r="B83" s="18">
        <v>26245796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96</v>
      </c>
      <c r="B84" s="27">
        <v>49321610</v>
      </c>
      <c r="C84" s="27"/>
      <c r="D84" s="28">
        <v>41806584</v>
      </c>
      <c r="E84" s="29">
        <v>41806584</v>
      </c>
      <c r="F84" s="29">
        <v>3064843</v>
      </c>
      <c r="G84" s="29">
        <v>3514277</v>
      </c>
      <c r="H84" s="29">
        <v>6558608</v>
      </c>
      <c r="I84" s="29">
        <v>13137728</v>
      </c>
      <c r="J84" s="29">
        <v>5155583</v>
      </c>
      <c r="K84" s="29">
        <v>-1896028</v>
      </c>
      <c r="L84" s="29">
        <v>12063733</v>
      </c>
      <c r="M84" s="29">
        <v>15323288</v>
      </c>
      <c r="N84" s="29"/>
      <c r="O84" s="29"/>
      <c r="P84" s="29"/>
      <c r="Q84" s="29"/>
      <c r="R84" s="29"/>
      <c r="S84" s="29"/>
      <c r="T84" s="29"/>
      <c r="U84" s="29"/>
      <c r="V84" s="29">
        <v>28461016</v>
      </c>
      <c r="W84" s="29">
        <v>20127807</v>
      </c>
      <c r="X84" s="29"/>
      <c r="Y84" s="28"/>
      <c r="Z84" s="30">
        <v>41806584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2007605470</v>
      </c>
      <c r="C5" s="18">
        <v>0</v>
      </c>
      <c r="D5" s="58">
        <v>2177931330</v>
      </c>
      <c r="E5" s="59">
        <v>2177931330</v>
      </c>
      <c r="F5" s="59">
        <v>179622391</v>
      </c>
      <c r="G5" s="59">
        <v>180831510</v>
      </c>
      <c r="H5" s="59">
        <v>199920299</v>
      </c>
      <c r="I5" s="59">
        <v>560374200</v>
      </c>
      <c r="J5" s="59">
        <v>121307170</v>
      </c>
      <c r="K5" s="59">
        <v>183122830</v>
      </c>
      <c r="L5" s="59">
        <v>183956451</v>
      </c>
      <c r="M5" s="59">
        <v>488386451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1048760651</v>
      </c>
      <c r="W5" s="59">
        <v>1089312640</v>
      </c>
      <c r="X5" s="59">
        <v>-40551989</v>
      </c>
      <c r="Y5" s="60">
        <v>-3.72</v>
      </c>
      <c r="Z5" s="61">
        <v>2177931330</v>
      </c>
    </row>
    <row r="6" spans="1:26" ht="13.5">
      <c r="A6" s="57" t="s">
        <v>32</v>
      </c>
      <c r="B6" s="18">
        <v>5182065176</v>
      </c>
      <c r="C6" s="18">
        <v>0</v>
      </c>
      <c r="D6" s="58">
        <v>5468835250</v>
      </c>
      <c r="E6" s="59">
        <v>5468835250</v>
      </c>
      <c r="F6" s="59">
        <v>499658219</v>
      </c>
      <c r="G6" s="59">
        <v>529431044</v>
      </c>
      <c r="H6" s="59">
        <v>354932236</v>
      </c>
      <c r="I6" s="59">
        <v>1384021499</v>
      </c>
      <c r="J6" s="59">
        <v>423217610</v>
      </c>
      <c r="K6" s="59">
        <v>376450199</v>
      </c>
      <c r="L6" s="59">
        <v>605738079</v>
      </c>
      <c r="M6" s="59">
        <v>1405405888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2789427387</v>
      </c>
      <c r="W6" s="59">
        <v>2799727242</v>
      </c>
      <c r="X6" s="59">
        <v>-10299855</v>
      </c>
      <c r="Y6" s="60">
        <v>-0.37</v>
      </c>
      <c r="Z6" s="61">
        <v>5468835250</v>
      </c>
    </row>
    <row r="7" spans="1:26" ht="13.5">
      <c r="A7" s="57" t="s">
        <v>33</v>
      </c>
      <c r="B7" s="18">
        <v>155484447</v>
      </c>
      <c r="C7" s="18">
        <v>0</v>
      </c>
      <c r="D7" s="58">
        <v>106591640</v>
      </c>
      <c r="E7" s="59">
        <v>106591640</v>
      </c>
      <c r="F7" s="59">
        <v>23436445</v>
      </c>
      <c r="G7" s="59">
        <v>20776546</v>
      </c>
      <c r="H7" s="59">
        <v>-23345397</v>
      </c>
      <c r="I7" s="59">
        <v>20867594</v>
      </c>
      <c r="J7" s="59">
        <v>14746713</v>
      </c>
      <c r="K7" s="59">
        <v>14173378</v>
      </c>
      <c r="L7" s="59">
        <v>11576997</v>
      </c>
      <c r="M7" s="59">
        <v>40497088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61364682</v>
      </c>
      <c r="W7" s="59">
        <v>55029357</v>
      </c>
      <c r="X7" s="59">
        <v>6335325</v>
      </c>
      <c r="Y7" s="60">
        <v>11.51</v>
      </c>
      <c r="Z7" s="61">
        <v>106591640</v>
      </c>
    </row>
    <row r="8" spans="1:26" ht="13.5">
      <c r="A8" s="57" t="s">
        <v>34</v>
      </c>
      <c r="B8" s="18">
        <v>1578576802</v>
      </c>
      <c r="C8" s="18">
        <v>0</v>
      </c>
      <c r="D8" s="58">
        <v>1814474396</v>
      </c>
      <c r="E8" s="59">
        <v>1814474396</v>
      </c>
      <c r="F8" s="59">
        <v>397397549</v>
      </c>
      <c r="G8" s="59">
        <v>215997993</v>
      </c>
      <c r="H8" s="59">
        <v>-104224265</v>
      </c>
      <c r="I8" s="59">
        <v>509171277</v>
      </c>
      <c r="J8" s="59">
        <v>-6979222</v>
      </c>
      <c r="K8" s="59">
        <v>22661388</v>
      </c>
      <c r="L8" s="59">
        <v>221379079</v>
      </c>
      <c r="M8" s="59">
        <v>237061245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746232522</v>
      </c>
      <c r="W8" s="59">
        <v>1030288938</v>
      </c>
      <c r="X8" s="59">
        <v>-284056416</v>
      </c>
      <c r="Y8" s="60">
        <v>-27.57</v>
      </c>
      <c r="Z8" s="61">
        <v>1814474396</v>
      </c>
    </row>
    <row r="9" spans="1:26" ht="13.5">
      <c r="A9" s="57" t="s">
        <v>35</v>
      </c>
      <c r="B9" s="18">
        <v>618383947</v>
      </c>
      <c r="C9" s="18">
        <v>0</v>
      </c>
      <c r="D9" s="58">
        <v>795553480</v>
      </c>
      <c r="E9" s="59">
        <v>795553480</v>
      </c>
      <c r="F9" s="59">
        <v>39919490</v>
      </c>
      <c r="G9" s="59">
        <v>45503952</v>
      </c>
      <c r="H9" s="59">
        <v>56736748</v>
      </c>
      <c r="I9" s="59">
        <v>142160190</v>
      </c>
      <c r="J9" s="59">
        <v>50903107</v>
      </c>
      <c r="K9" s="59">
        <v>49266715</v>
      </c>
      <c r="L9" s="59">
        <v>44327565</v>
      </c>
      <c r="M9" s="59">
        <v>144497387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286657577</v>
      </c>
      <c r="W9" s="59">
        <v>405160322</v>
      </c>
      <c r="X9" s="59">
        <v>-118502745</v>
      </c>
      <c r="Y9" s="60">
        <v>-29.25</v>
      </c>
      <c r="Z9" s="61">
        <v>795553480</v>
      </c>
    </row>
    <row r="10" spans="1:26" ht="25.5">
      <c r="A10" s="62" t="s">
        <v>83</v>
      </c>
      <c r="B10" s="63">
        <f>SUM(B5:B9)</f>
        <v>9542115842</v>
      </c>
      <c r="C10" s="63">
        <f>SUM(C5:C9)</f>
        <v>0</v>
      </c>
      <c r="D10" s="64">
        <f aca="true" t="shared" si="0" ref="D10:Z10">SUM(D5:D9)</f>
        <v>10363386096</v>
      </c>
      <c r="E10" s="65">
        <f t="shared" si="0"/>
        <v>10363386096</v>
      </c>
      <c r="F10" s="65">
        <f t="shared" si="0"/>
        <v>1140034094</v>
      </c>
      <c r="G10" s="65">
        <f t="shared" si="0"/>
        <v>992541045</v>
      </c>
      <c r="H10" s="65">
        <f t="shared" si="0"/>
        <v>484019621</v>
      </c>
      <c r="I10" s="65">
        <f t="shared" si="0"/>
        <v>2616594760</v>
      </c>
      <c r="J10" s="65">
        <f t="shared" si="0"/>
        <v>603195378</v>
      </c>
      <c r="K10" s="65">
        <f t="shared" si="0"/>
        <v>645674510</v>
      </c>
      <c r="L10" s="65">
        <f t="shared" si="0"/>
        <v>1066978171</v>
      </c>
      <c r="M10" s="65">
        <f t="shared" si="0"/>
        <v>2315848059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4932442819</v>
      </c>
      <c r="W10" s="65">
        <f t="shared" si="0"/>
        <v>5379518499</v>
      </c>
      <c r="X10" s="65">
        <f t="shared" si="0"/>
        <v>-447075680</v>
      </c>
      <c r="Y10" s="66">
        <f>+IF(W10&lt;&gt;0,(X10/W10)*100,0)</f>
        <v>-8.310700671130828</v>
      </c>
      <c r="Z10" s="67">
        <f t="shared" si="0"/>
        <v>10363386096</v>
      </c>
    </row>
    <row r="11" spans="1:26" ht="13.5">
      <c r="A11" s="57" t="s">
        <v>36</v>
      </c>
      <c r="B11" s="18">
        <v>2802867536</v>
      </c>
      <c r="C11" s="18">
        <v>0</v>
      </c>
      <c r="D11" s="58">
        <v>3272707652</v>
      </c>
      <c r="E11" s="59">
        <v>3272707652</v>
      </c>
      <c r="F11" s="59">
        <v>247702763</v>
      </c>
      <c r="G11" s="59">
        <v>219410285</v>
      </c>
      <c r="H11" s="59">
        <v>197465584</v>
      </c>
      <c r="I11" s="59">
        <v>664578632</v>
      </c>
      <c r="J11" s="59">
        <v>229526410</v>
      </c>
      <c r="K11" s="59">
        <v>316208612</v>
      </c>
      <c r="L11" s="59">
        <v>232720118</v>
      </c>
      <c r="M11" s="59">
        <v>778455140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1443033772</v>
      </c>
      <c r="W11" s="59">
        <v>1584243098</v>
      </c>
      <c r="X11" s="59">
        <v>-141209326</v>
      </c>
      <c r="Y11" s="60">
        <v>-8.91</v>
      </c>
      <c r="Z11" s="61">
        <v>3272707652</v>
      </c>
    </row>
    <row r="12" spans="1:26" ht="13.5">
      <c r="A12" s="57" t="s">
        <v>37</v>
      </c>
      <c r="B12" s="18">
        <v>71264770</v>
      </c>
      <c r="C12" s="18">
        <v>0</v>
      </c>
      <c r="D12" s="58">
        <v>73450700</v>
      </c>
      <c r="E12" s="59">
        <v>73450700</v>
      </c>
      <c r="F12" s="59">
        <v>5859307</v>
      </c>
      <c r="G12" s="59">
        <v>5942113</v>
      </c>
      <c r="H12" s="59">
        <v>6047052</v>
      </c>
      <c r="I12" s="59">
        <v>17848472</v>
      </c>
      <c r="J12" s="59">
        <v>6113248</v>
      </c>
      <c r="K12" s="59">
        <v>6025387</v>
      </c>
      <c r="L12" s="59">
        <v>6057484</v>
      </c>
      <c r="M12" s="59">
        <v>18196119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36044591</v>
      </c>
      <c r="W12" s="59">
        <v>34570410</v>
      </c>
      <c r="X12" s="59">
        <v>1474181</v>
      </c>
      <c r="Y12" s="60">
        <v>4.26</v>
      </c>
      <c r="Z12" s="61">
        <v>73450700</v>
      </c>
    </row>
    <row r="13" spans="1:26" ht="13.5">
      <c r="A13" s="57" t="s">
        <v>84</v>
      </c>
      <c r="B13" s="18">
        <v>280095083</v>
      </c>
      <c r="C13" s="18">
        <v>0</v>
      </c>
      <c r="D13" s="58">
        <v>817711732</v>
      </c>
      <c r="E13" s="59">
        <v>817711732</v>
      </c>
      <c r="F13" s="59">
        <v>68113795</v>
      </c>
      <c r="G13" s="59">
        <v>68153299</v>
      </c>
      <c r="H13" s="59">
        <v>68137056</v>
      </c>
      <c r="I13" s="59">
        <v>204404150</v>
      </c>
      <c r="J13" s="59">
        <v>68137799</v>
      </c>
      <c r="K13" s="59">
        <v>68138564</v>
      </c>
      <c r="L13" s="59">
        <v>68141722</v>
      </c>
      <c r="M13" s="59">
        <v>204418085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408822235</v>
      </c>
      <c r="W13" s="59">
        <v>408410874</v>
      </c>
      <c r="X13" s="59">
        <v>411361</v>
      </c>
      <c r="Y13" s="60">
        <v>0.1</v>
      </c>
      <c r="Z13" s="61">
        <v>817711732</v>
      </c>
    </row>
    <row r="14" spans="1:26" ht="13.5">
      <c r="A14" s="57" t="s">
        <v>38</v>
      </c>
      <c r="B14" s="18">
        <v>144137627</v>
      </c>
      <c r="C14" s="18">
        <v>0</v>
      </c>
      <c r="D14" s="58">
        <v>142392290</v>
      </c>
      <c r="E14" s="59">
        <v>142392290</v>
      </c>
      <c r="F14" s="59">
        <v>28724648</v>
      </c>
      <c r="G14" s="59">
        <v>0</v>
      </c>
      <c r="H14" s="59">
        <v>-16973260</v>
      </c>
      <c r="I14" s="59">
        <v>11751388</v>
      </c>
      <c r="J14" s="59">
        <v>0</v>
      </c>
      <c r="K14" s="59">
        <v>20242140</v>
      </c>
      <c r="L14" s="59">
        <v>0</v>
      </c>
      <c r="M14" s="59">
        <v>20242140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31993528</v>
      </c>
      <c r="W14" s="59">
        <v>73851880</v>
      </c>
      <c r="X14" s="59">
        <v>-41858352</v>
      </c>
      <c r="Y14" s="60">
        <v>-56.68</v>
      </c>
      <c r="Z14" s="61">
        <v>142392290</v>
      </c>
    </row>
    <row r="15" spans="1:26" ht="13.5">
      <c r="A15" s="57" t="s">
        <v>39</v>
      </c>
      <c r="B15" s="18">
        <v>3146268342</v>
      </c>
      <c r="C15" s="18">
        <v>0</v>
      </c>
      <c r="D15" s="58">
        <v>3373751190</v>
      </c>
      <c r="E15" s="59">
        <v>3373751190</v>
      </c>
      <c r="F15" s="59">
        <v>341599025</v>
      </c>
      <c r="G15" s="59">
        <v>451996759</v>
      </c>
      <c r="H15" s="59">
        <v>239993380</v>
      </c>
      <c r="I15" s="59">
        <v>1033589164</v>
      </c>
      <c r="J15" s="59">
        <v>260991841</v>
      </c>
      <c r="K15" s="59">
        <v>234124080</v>
      </c>
      <c r="L15" s="59">
        <v>207153099</v>
      </c>
      <c r="M15" s="59">
        <v>702269020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1735858184</v>
      </c>
      <c r="W15" s="59">
        <v>1812639840</v>
      </c>
      <c r="X15" s="59">
        <v>-76781656</v>
      </c>
      <c r="Y15" s="60">
        <v>-4.24</v>
      </c>
      <c r="Z15" s="61">
        <v>3373751190</v>
      </c>
    </row>
    <row r="16" spans="1:26" ht="13.5">
      <c r="A16" s="68" t="s">
        <v>40</v>
      </c>
      <c r="B16" s="18">
        <v>31589318</v>
      </c>
      <c r="C16" s="18">
        <v>0</v>
      </c>
      <c r="D16" s="58">
        <v>89037910</v>
      </c>
      <c r="E16" s="59">
        <v>89037910</v>
      </c>
      <c r="F16" s="59">
        <v>9130606</v>
      </c>
      <c r="G16" s="59">
        <v>8824053</v>
      </c>
      <c r="H16" s="59">
        <v>19785012</v>
      </c>
      <c r="I16" s="59">
        <v>37739671</v>
      </c>
      <c r="J16" s="59">
        <v>18456067</v>
      </c>
      <c r="K16" s="59">
        <v>-10678383</v>
      </c>
      <c r="L16" s="59">
        <v>16712037</v>
      </c>
      <c r="M16" s="59">
        <v>24489721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62229392</v>
      </c>
      <c r="W16" s="59">
        <v>60813540</v>
      </c>
      <c r="X16" s="59">
        <v>1415852</v>
      </c>
      <c r="Y16" s="60">
        <v>2.33</v>
      </c>
      <c r="Z16" s="61">
        <v>89037910</v>
      </c>
    </row>
    <row r="17" spans="1:26" ht="13.5">
      <c r="A17" s="57" t="s">
        <v>41</v>
      </c>
      <c r="B17" s="18">
        <v>2353781101</v>
      </c>
      <c r="C17" s="18">
        <v>0</v>
      </c>
      <c r="D17" s="58">
        <v>2606036658</v>
      </c>
      <c r="E17" s="59">
        <v>2606036658</v>
      </c>
      <c r="F17" s="59">
        <v>109009079</v>
      </c>
      <c r="G17" s="59">
        <v>69785498</v>
      </c>
      <c r="H17" s="59">
        <v>139442639</v>
      </c>
      <c r="I17" s="59">
        <v>318237216</v>
      </c>
      <c r="J17" s="59">
        <v>168917525</v>
      </c>
      <c r="K17" s="59">
        <v>269823430</v>
      </c>
      <c r="L17" s="59">
        <v>139634236</v>
      </c>
      <c r="M17" s="59">
        <v>578375191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896612407</v>
      </c>
      <c r="W17" s="59">
        <v>1291066622</v>
      </c>
      <c r="X17" s="59">
        <v>-394454215</v>
      </c>
      <c r="Y17" s="60">
        <v>-30.55</v>
      </c>
      <c r="Z17" s="61">
        <v>2606036658</v>
      </c>
    </row>
    <row r="18" spans="1:26" ht="13.5">
      <c r="A18" s="69" t="s">
        <v>42</v>
      </c>
      <c r="B18" s="70">
        <f>SUM(B11:B17)</f>
        <v>8830003777</v>
      </c>
      <c r="C18" s="70">
        <f>SUM(C11:C17)</f>
        <v>0</v>
      </c>
      <c r="D18" s="71">
        <f aca="true" t="shared" si="1" ref="D18:Z18">SUM(D11:D17)</f>
        <v>10375088132</v>
      </c>
      <c r="E18" s="72">
        <f t="shared" si="1"/>
        <v>10375088132</v>
      </c>
      <c r="F18" s="72">
        <f t="shared" si="1"/>
        <v>810139223</v>
      </c>
      <c r="G18" s="72">
        <f t="shared" si="1"/>
        <v>824112007</v>
      </c>
      <c r="H18" s="72">
        <f t="shared" si="1"/>
        <v>653897463</v>
      </c>
      <c r="I18" s="72">
        <f t="shared" si="1"/>
        <v>2288148693</v>
      </c>
      <c r="J18" s="72">
        <f t="shared" si="1"/>
        <v>752142890</v>
      </c>
      <c r="K18" s="72">
        <f t="shared" si="1"/>
        <v>903883830</v>
      </c>
      <c r="L18" s="72">
        <f t="shared" si="1"/>
        <v>670418696</v>
      </c>
      <c r="M18" s="72">
        <f t="shared" si="1"/>
        <v>2326445416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4614594109</v>
      </c>
      <c r="W18" s="72">
        <f t="shared" si="1"/>
        <v>5265596264</v>
      </c>
      <c r="X18" s="72">
        <f t="shared" si="1"/>
        <v>-651002155</v>
      </c>
      <c r="Y18" s="66">
        <f>+IF(W18&lt;&gt;0,(X18/W18)*100,0)</f>
        <v>-12.363313143675537</v>
      </c>
      <c r="Z18" s="73">
        <f t="shared" si="1"/>
        <v>10375088132</v>
      </c>
    </row>
    <row r="19" spans="1:26" ht="13.5">
      <c r="A19" s="69" t="s">
        <v>43</v>
      </c>
      <c r="B19" s="74">
        <f>+B10-B18</f>
        <v>712112065</v>
      </c>
      <c r="C19" s="74">
        <f>+C10-C18</f>
        <v>0</v>
      </c>
      <c r="D19" s="75">
        <f aca="true" t="shared" si="2" ref="D19:Z19">+D10-D18</f>
        <v>-11702036</v>
      </c>
      <c r="E19" s="76">
        <f t="shared" si="2"/>
        <v>-11702036</v>
      </c>
      <c r="F19" s="76">
        <f t="shared" si="2"/>
        <v>329894871</v>
      </c>
      <c r="G19" s="76">
        <f t="shared" si="2"/>
        <v>168429038</v>
      </c>
      <c r="H19" s="76">
        <f t="shared" si="2"/>
        <v>-169877842</v>
      </c>
      <c r="I19" s="76">
        <f t="shared" si="2"/>
        <v>328446067</v>
      </c>
      <c r="J19" s="76">
        <f t="shared" si="2"/>
        <v>-148947512</v>
      </c>
      <c r="K19" s="76">
        <f t="shared" si="2"/>
        <v>-258209320</v>
      </c>
      <c r="L19" s="76">
        <f t="shared" si="2"/>
        <v>396559475</v>
      </c>
      <c r="M19" s="76">
        <f t="shared" si="2"/>
        <v>-10597357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317848710</v>
      </c>
      <c r="W19" s="76">
        <f>IF(E10=E18,0,W10-W18)</f>
        <v>113922235</v>
      </c>
      <c r="X19" s="76">
        <f t="shared" si="2"/>
        <v>203926475</v>
      </c>
      <c r="Y19" s="77">
        <f>+IF(W19&lt;&gt;0,(X19/W19)*100,0)</f>
        <v>179.00498089771503</v>
      </c>
      <c r="Z19" s="78">
        <f t="shared" si="2"/>
        <v>-11702036</v>
      </c>
    </row>
    <row r="20" spans="1:26" ht="13.5">
      <c r="A20" s="57" t="s">
        <v>44</v>
      </c>
      <c r="B20" s="18">
        <v>1357811536</v>
      </c>
      <c r="C20" s="18">
        <v>0</v>
      </c>
      <c r="D20" s="58">
        <v>997533669</v>
      </c>
      <c r="E20" s="59">
        <v>997533669</v>
      </c>
      <c r="F20" s="59">
        <v>27946152</v>
      </c>
      <c r="G20" s="59">
        <v>26537560</v>
      </c>
      <c r="H20" s="59">
        <v>57870778</v>
      </c>
      <c r="I20" s="59">
        <v>112354490</v>
      </c>
      <c r="J20" s="59">
        <v>50459051</v>
      </c>
      <c r="K20" s="59">
        <v>49376180</v>
      </c>
      <c r="L20" s="59">
        <v>65128232</v>
      </c>
      <c r="M20" s="59">
        <v>164963463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277317953</v>
      </c>
      <c r="W20" s="59">
        <v>421499358</v>
      </c>
      <c r="X20" s="59">
        <v>-144181405</v>
      </c>
      <c r="Y20" s="60">
        <v>-34.21</v>
      </c>
      <c r="Z20" s="61">
        <v>997533669</v>
      </c>
    </row>
    <row r="21" spans="1:26" ht="13.5">
      <c r="A21" s="57" t="s">
        <v>85</v>
      </c>
      <c r="B21" s="79">
        <v>0</v>
      </c>
      <c r="C21" s="79">
        <v>0</v>
      </c>
      <c r="D21" s="80">
        <v>139981760</v>
      </c>
      <c r="E21" s="81">
        <v>139981760</v>
      </c>
      <c r="F21" s="81">
        <v>0</v>
      </c>
      <c r="G21" s="81">
        <v>0</v>
      </c>
      <c r="H21" s="81">
        <v>3657806</v>
      </c>
      <c r="I21" s="81">
        <v>3657806</v>
      </c>
      <c r="J21" s="81">
        <v>2892863</v>
      </c>
      <c r="K21" s="81">
        <v>10740180</v>
      </c>
      <c r="L21" s="81">
        <v>1166073</v>
      </c>
      <c r="M21" s="81">
        <v>14799116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18456922</v>
      </c>
      <c r="W21" s="81">
        <v>32900000</v>
      </c>
      <c r="X21" s="81">
        <v>-14443078</v>
      </c>
      <c r="Y21" s="82">
        <v>-43.9</v>
      </c>
      <c r="Z21" s="83">
        <v>139981760</v>
      </c>
    </row>
    <row r="22" spans="1:26" ht="25.5">
      <c r="A22" s="84" t="s">
        <v>86</v>
      </c>
      <c r="B22" s="85">
        <f>SUM(B19:B21)</f>
        <v>2069923601</v>
      </c>
      <c r="C22" s="85">
        <f>SUM(C19:C21)</f>
        <v>0</v>
      </c>
      <c r="D22" s="86">
        <f aca="true" t="shared" si="3" ref="D22:Z22">SUM(D19:D21)</f>
        <v>1125813393</v>
      </c>
      <c r="E22" s="87">
        <f t="shared" si="3"/>
        <v>1125813393</v>
      </c>
      <c r="F22" s="87">
        <f t="shared" si="3"/>
        <v>357841023</v>
      </c>
      <c r="G22" s="87">
        <f t="shared" si="3"/>
        <v>194966598</v>
      </c>
      <c r="H22" s="87">
        <f t="shared" si="3"/>
        <v>-108349258</v>
      </c>
      <c r="I22" s="87">
        <f t="shared" si="3"/>
        <v>444458363</v>
      </c>
      <c r="J22" s="87">
        <f t="shared" si="3"/>
        <v>-95595598</v>
      </c>
      <c r="K22" s="87">
        <f t="shared" si="3"/>
        <v>-198092960</v>
      </c>
      <c r="L22" s="87">
        <f t="shared" si="3"/>
        <v>462853780</v>
      </c>
      <c r="M22" s="87">
        <f t="shared" si="3"/>
        <v>169165222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613623585</v>
      </c>
      <c r="W22" s="87">
        <f t="shared" si="3"/>
        <v>568321593</v>
      </c>
      <c r="X22" s="87">
        <f t="shared" si="3"/>
        <v>45301992</v>
      </c>
      <c r="Y22" s="88">
        <f>+IF(W22&lt;&gt;0,(X22/W22)*100,0)</f>
        <v>7.971189650012119</v>
      </c>
      <c r="Z22" s="89">
        <f t="shared" si="3"/>
        <v>1125813393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2069923601</v>
      </c>
      <c r="C24" s="74">
        <f>SUM(C22:C23)</f>
        <v>0</v>
      </c>
      <c r="D24" s="75">
        <f aca="true" t="shared" si="4" ref="D24:Z24">SUM(D22:D23)</f>
        <v>1125813393</v>
      </c>
      <c r="E24" s="76">
        <f t="shared" si="4"/>
        <v>1125813393</v>
      </c>
      <c r="F24" s="76">
        <f t="shared" si="4"/>
        <v>357841023</v>
      </c>
      <c r="G24" s="76">
        <f t="shared" si="4"/>
        <v>194966598</v>
      </c>
      <c r="H24" s="76">
        <f t="shared" si="4"/>
        <v>-108349258</v>
      </c>
      <c r="I24" s="76">
        <f t="shared" si="4"/>
        <v>444458363</v>
      </c>
      <c r="J24" s="76">
        <f t="shared" si="4"/>
        <v>-95595598</v>
      </c>
      <c r="K24" s="76">
        <f t="shared" si="4"/>
        <v>-198092960</v>
      </c>
      <c r="L24" s="76">
        <f t="shared" si="4"/>
        <v>462853780</v>
      </c>
      <c r="M24" s="76">
        <f t="shared" si="4"/>
        <v>169165222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613623585</v>
      </c>
      <c r="W24" s="76">
        <f t="shared" si="4"/>
        <v>568321593</v>
      </c>
      <c r="X24" s="76">
        <f t="shared" si="4"/>
        <v>45301992</v>
      </c>
      <c r="Y24" s="77">
        <f>+IF(W24&lt;&gt;0,(X24/W24)*100,0)</f>
        <v>7.971189650012119</v>
      </c>
      <c r="Z24" s="78">
        <f t="shared" si="4"/>
        <v>1125813393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87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1643456973</v>
      </c>
      <c r="C27" s="21">
        <v>0</v>
      </c>
      <c r="D27" s="98">
        <v>1740079109</v>
      </c>
      <c r="E27" s="99">
        <v>1740079109</v>
      </c>
      <c r="F27" s="99">
        <v>49979803</v>
      </c>
      <c r="G27" s="99">
        <v>32072691</v>
      </c>
      <c r="H27" s="99">
        <v>93006194</v>
      </c>
      <c r="I27" s="99">
        <v>175058688</v>
      </c>
      <c r="J27" s="99">
        <v>81123619</v>
      </c>
      <c r="K27" s="99">
        <v>100720986</v>
      </c>
      <c r="L27" s="99">
        <v>114080388</v>
      </c>
      <c r="M27" s="99">
        <v>295924993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470983681</v>
      </c>
      <c r="W27" s="99">
        <v>870039555</v>
      </c>
      <c r="X27" s="99">
        <v>-399055874</v>
      </c>
      <c r="Y27" s="100">
        <v>-45.87</v>
      </c>
      <c r="Z27" s="101">
        <v>1740079109</v>
      </c>
    </row>
    <row r="28" spans="1:26" ht="13.5">
      <c r="A28" s="102" t="s">
        <v>44</v>
      </c>
      <c r="B28" s="18">
        <v>1357811539</v>
      </c>
      <c r="C28" s="18">
        <v>0</v>
      </c>
      <c r="D28" s="58">
        <v>1137515429</v>
      </c>
      <c r="E28" s="59">
        <v>1137515429</v>
      </c>
      <c r="F28" s="59">
        <v>27946181</v>
      </c>
      <c r="G28" s="59">
        <v>26537622</v>
      </c>
      <c r="H28" s="59">
        <v>61528585</v>
      </c>
      <c r="I28" s="59">
        <v>116012388</v>
      </c>
      <c r="J28" s="59">
        <v>53351913</v>
      </c>
      <c r="K28" s="59">
        <v>60116359</v>
      </c>
      <c r="L28" s="59">
        <v>66294310</v>
      </c>
      <c r="M28" s="59">
        <v>179762582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295774970</v>
      </c>
      <c r="W28" s="59">
        <v>568757715</v>
      </c>
      <c r="X28" s="59">
        <v>-272982745</v>
      </c>
      <c r="Y28" s="60">
        <v>-48</v>
      </c>
      <c r="Z28" s="61">
        <v>1137515429</v>
      </c>
    </row>
    <row r="29" spans="1:26" ht="13.5">
      <c r="A29" s="57" t="s">
        <v>88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148289700</v>
      </c>
      <c r="E30" s="59">
        <v>148289700</v>
      </c>
      <c r="F30" s="59">
        <v>2616271</v>
      </c>
      <c r="G30" s="59">
        <v>-1658408</v>
      </c>
      <c r="H30" s="59">
        <v>15345319</v>
      </c>
      <c r="I30" s="59">
        <v>16303182</v>
      </c>
      <c r="J30" s="59">
        <v>7742857</v>
      </c>
      <c r="K30" s="59">
        <v>21671433</v>
      </c>
      <c r="L30" s="59">
        <v>10407496</v>
      </c>
      <c r="M30" s="59">
        <v>39821786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56124968</v>
      </c>
      <c r="W30" s="59">
        <v>74144850</v>
      </c>
      <c r="X30" s="59">
        <v>-18019882</v>
      </c>
      <c r="Y30" s="60">
        <v>-24.3</v>
      </c>
      <c r="Z30" s="61">
        <v>148289700</v>
      </c>
    </row>
    <row r="31" spans="1:26" ht="13.5">
      <c r="A31" s="57" t="s">
        <v>49</v>
      </c>
      <c r="B31" s="18">
        <v>285645434</v>
      </c>
      <c r="C31" s="18">
        <v>0</v>
      </c>
      <c r="D31" s="58">
        <v>454273980</v>
      </c>
      <c r="E31" s="59">
        <v>454273980</v>
      </c>
      <c r="F31" s="59">
        <v>19417351</v>
      </c>
      <c r="G31" s="59">
        <v>7193476</v>
      </c>
      <c r="H31" s="59">
        <v>16132290</v>
      </c>
      <c r="I31" s="59">
        <v>42743117</v>
      </c>
      <c r="J31" s="59">
        <v>20028849</v>
      </c>
      <c r="K31" s="59">
        <v>18933195</v>
      </c>
      <c r="L31" s="59">
        <v>37378582</v>
      </c>
      <c r="M31" s="59">
        <v>76340626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119083743</v>
      </c>
      <c r="W31" s="59">
        <v>227136990</v>
      </c>
      <c r="X31" s="59">
        <v>-108053247</v>
      </c>
      <c r="Y31" s="60">
        <v>-47.57</v>
      </c>
      <c r="Z31" s="61">
        <v>454273980</v>
      </c>
    </row>
    <row r="32" spans="1:26" ht="13.5">
      <c r="A32" s="69" t="s">
        <v>50</v>
      </c>
      <c r="B32" s="21">
        <f>SUM(B28:B31)</f>
        <v>1643456973</v>
      </c>
      <c r="C32" s="21">
        <f>SUM(C28:C31)</f>
        <v>0</v>
      </c>
      <c r="D32" s="98">
        <f aca="true" t="shared" si="5" ref="D32:Z32">SUM(D28:D31)</f>
        <v>1740079109</v>
      </c>
      <c r="E32" s="99">
        <f t="shared" si="5"/>
        <v>1740079109</v>
      </c>
      <c r="F32" s="99">
        <f t="shared" si="5"/>
        <v>49979803</v>
      </c>
      <c r="G32" s="99">
        <f t="shared" si="5"/>
        <v>32072690</v>
      </c>
      <c r="H32" s="99">
        <f t="shared" si="5"/>
        <v>93006194</v>
      </c>
      <c r="I32" s="99">
        <f t="shared" si="5"/>
        <v>175058687</v>
      </c>
      <c r="J32" s="99">
        <f t="shared" si="5"/>
        <v>81123619</v>
      </c>
      <c r="K32" s="99">
        <f t="shared" si="5"/>
        <v>100720987</v>
      </c>
      <c r="L32" s="99">
        <f t="shared" si="5"/>
        <v>114080388</v>
      </c>
      <c r="M32" s="99">
        <f t="shared" si="5"/>
        <v>295924994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470983681</v>
      </c>
      <c r="W32" s="99">
        <f t="shared" si="5"/>
        <v>870039555</v>
      </c>
      <c r="X32" s="99">
        <f t="shared" si="5"/>
        <v>-399055874</v>
      </c>
      <c r="Y32" s="100">
        <f>+IF(W32&lt;&gt;0,(X32/W32)*100,0)</f>
        <v>-45.86640592449845</v>
      </c>
      <c r="Z32" s="101">
        <f t="shared" si="5"/>
        <v>1740079109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4946791228</v>
      </c>
      <c r="C35" s="18">
        <v>0</v>
      </c>
      <c r="D35" s="58">
        <v>4528234678</v>
      </c>
      <c r="E35" s="59">
        <v>4528234678</v>
      </c>
      <c r="F35" s="59">
        <v>4589378721</v>
      </c>
      <c r="G35" s="59">
        <v>4536952907</v>
      </c>
      <c r="H35" s="59">
        <v>4377893705</v>
      </c>
      <c r="I35" s="59">
        <v>4377893705</v>
      </c>
      <c r="J35" s="59">
        <v>4468829403</v>
      </c>
      <c r="K35" s="59">
        <v>4468829403</v>
      </c>
      <c r="L35" s="59">
        <v>4684295101</v>
      </c>
      <c r="M35" s="59">
        <v>4684295101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4684295101</v>
      </c>
      <c r="W35" s="59">
        <v>2264117339</v>
      </c>
      <c r="X35" s="59">
        <v>2420177762</v>
      </c>
      <c r="Y35" s="60">
        <v>106.89</v>
      </c>
      <c r="Z35" s="61">
        <v>4528234678</v>
      </c>
    </row>
    <row r="36" spans="1:26" ht="13.5">
      <c r="A36" s="57" t="s">
        <v>53</v>
      </c>
      <c r="B36" s="18">
        <v>17436365389</v>
      </c>
      <c r="C36" s="18">
        <v>0</v>
      </c>
      <c r="D36" s="58">
        <v>17154030357</v>
      </c>
      <c r="E36" s="59">
        <v>17154030357</v>
      </c>
      <c r="F36" s="59">
        <v>17091265311</v>
      </c>
      <c r="G36" s="59">
        <v>17079739331</v>
      </c>
      <c r="H36" s="59">
        <v>17130237219</v>
      </c>
      <c r="I36" s="59">
        <v>17130237219</v>
      </c>
      <c r="J36" s="59">
        <v>17097320089</v>
      </c>
      <c r="K36" s="59">
        <v>17097320089</v>
      </c>
      <c r="L36" s="59">
        <v>17506412353</v>
      </c>
      <c r="M36" s="59">
        <v>17506412353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17506412353</v>
      </c>
      <c r="W36" s="59">
        <v>8577015179</v>
      </c>
      <c r="X36" s="59">
        <v>8929397174</v>
      </c>
      <c r="Y36" s="60">
        <v>104.11</v>
      </c>
      <c r="Z36" s="61">
        <v>17154030357</v>
      </c>
    </row>
    <row r="37" spans="1:26" ht="13.5">
      <c r="A37" s="57" t="s">
        <v>54</v>
      </c>
      <c r="B37" s="18">
        <v>2752662281</v>
      </c>
      <c r="C37" s="18">
        <v>0</v>
      </c>
      <c r="D37" s="58">
        <v>2646569816</v>
      </c>
      <c r="E37" s="59">
        <v>2646569816</v>
      </c>
      <c r="F37" s="59">
        <v>2610012856</v>
      </c>
      <c r="G37" s="59">
        <v>2541473330</v>
      </c>
      <c r="H37" s="59">
        <v>2626033042</v>
      </c>
      <c r="I37" s="59">
        <v>2626033042</v>
      </c>
      <c r="J37" s="59">
        <v>2568648511</v>
      </c>
      <c r="K37" s="59">
        <v>2568648511</v>
      </c>
      <c r="L37" s="59">
        <v>2683389173</v>
      </c>
      <c r="M37" s="59">
        <v>2683389173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2683389173</v>
      </c>
      <c r="W37" s="59">
        <v>1323284908</v>
      </c>
      <c r="X37" s="59">
        <v>1360104265</v>
      </c>
      <c r="Y37" s="60">
        <v>102.78</v>
      </c>
      <c r="Z37" s="61">
        <v>2646569816</v>
      </c>
    </row>
    <row r="38" spans="1:26" ht="13.5">
      <c r="A38" s="57" t="s">
        <v>55</v>
      </c>
      <c r="B38" s="18">
        <v>3688047385</v>
      </c>
      <c r="C38" s="18">
        <v>0</v>
      </c>
      <c r="D38" s="58">
        <v>3721780403</v>
      </c>
      <c r="E38" s="59">
        <v>3721780403</v>
      </c>
      <c r="F38" s="59">
        <v>3721780403</v>
      </c>
      <c r="G38" s="59">
        <v>3721780403</v>
      </c>
      <c r="H38" s="59">
        <v>3721780403</v>
      </c>
      <c r="I38" s="59">
        <v>3721780403</v>
      </c>
      <c r="J38" s="59">
        <v>3721780403</v>
      </c>
      <c r="K38" s="59">
        <v>3721780403</v>
      </c>
      <c r="L38" s="59">
        <v>3681979545</v>
      </c>
      <c r="M38" s="59">
        <v>3681979545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3681979545</v>
      </c>
      <c r="W38" s="59">
        <v>1860890202</v>
      </c>
      <c r="X38" s="59">
        <v>1821089343</v>
      </c>
      <c r="Y38" s="60">
        <v>97.86</v>
      </c>
      <c r="Z38" s="61">
        <v>3721780403</v>
      </c>
    </row>
    <row r="39" spans="1:26" ht="13.5">
      <c r="A39" s="57" t="s">
        <v>56</v>
      </c>
      <c r="B39" s="18">
        <v>15942446951</v>
      </c>
      <c r="C39" s="18">
        <v>0</v>
      </c>
      <c r="D39" s="58">
        <v>15313914816</v>
      </c>
      <c r="E39" s="59">
        <v>15313914816</v>
      </c>
      <c r="F39" s="59">
        <v>15348850773</v>
      </c>
      <c r="G39" s="59">
        <v>15353438505</v>
      </c>
      <c r="H39" s="59">
        <v>15160317479</v>
      </c>
      <c r="I39" s="59">
        <v>15160317479</v>
      </c>
      <c r="J39" s="59">
        <v>15275720578</v>
      </c>
      <c r="K39" s="59">
        <v>15275720578</v>
      </c>
      <c r="L39" s="59">
        <v>15825338736</v>
      </c>
      <c r="M39" s="59">
        <v>15825338736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15825338736</v>
      </c>
      <c r="W39" s="59">
        <v>7656957408</v>
      </c>
      <c r="X39" s="59">
        <v>8168381328</v>
      </c>
      <c r="Y39" s="60">
        <v>106.68</v>
      </c>
      <c r="Z39" s="61">
        <v>15313914816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2820760086</v>
      </c>
      <c r="C42" s="18">
        <v>0</v>
      </c>
      <c r="D42" s="58">
        <v>2023586037</v>
      </c>
      <c r="E42" s="59">
        <v>2023586037</v>
      </c>
      <c r="F42" s="59">
        <v>231502785</v>
      </c>
      <c r="G42" s="59">
        <v>85757200</v>
      </c>
      <c r="H42" s="59">
        <v>-77024620</v>
      </c>
      <c r="I42" s="59">
        <v>240235365</v>
      </c>
      <c r="J42" s="59">
        <v>130156985</v>
      </c>
      <c r="K42" s="59">
        <v>200183214</v>
      </c>
      <c r="L42" s="59">
        <v>159254525</v>
      </c>
      <c r="M42" s="59">
        <v>489594724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729830089</v>
      </c>
      <c r="W42" s="59">
        <v>1279107753</v>
      </c>
      <c r="X42" s="59">
        <v>-549277664</v>
      </c>
      <c r="Y42" s="60">
        <v>-42.94</v>
      </c>
      <c r="Z42" s="61">
        <v>2023586037</v>
      </c>
    </row>
    <row r="43" spans="1:26" ht="13.5">
      <c r="A43" s="57" t="s">
        <v>59</v>
      </c>
      <c r="B43" s="18">
        <v>-1742980757</v>
      </c>
      <c r="C43" s="18">
        <v>0</v>
      </c>
      <c r="D43" s="58">
        <v>-1731287297</v>
      </c>
      <c r="E43" s="59">
        <v>-1731287297</v>
      </c>
      <c r="F43" s="59">
        <v>-320793936</v>
      </c>
      <c r="G43" s="59">
        <v>-115090796</v>
      </c>
      <c r="H43" s="59">
        <v>-76577875</v>
      </c>
      <c r="I43" s="59">
        <v>-512462607</v>
      </c>
      <c r="J43" s="59">
        <v>-69688317</v>
      </c>
      <c r="K43" s="59">
        <v>-82221973</v>
      </c>
      <c r="L43" s="59">
        <v>-88595073</v>
      </c>
      <c r="M43" s="59">
        <v>-240505363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-752967970</v>
      </c>
      <c r="W43" s="59">
        <v>-926432103</v>
      </c>
      <c r="X43" s="59">
        <v>173464133</v>
      </c>
      <c r="Y43" s="60">
        <v>-18.72</v>
      </c>
      <c r="Z43" s="61">
        <v>-1731287297</v>
      </c>
    </row>
    <row r="44" spans="1:26" ht="13.5">
      <c r="A44" s="57" t="s">
        <v>60</v>
      </c>
      <c r="B44" s="18">
        <v>-86407312</v>
      </c>
      <c r="C44" s="18">
        <v>0</v>
      </c>
      <c r="D44" s="58">
        <v>72864483</v>
      </c>
      <c r="E44" s="59">
        <v>72864483</v>
      </c>
      <c r="F44" s="59">
        <v>-23871780</v>
      </c>
      <c r="G44" s="59">
        <v>0</v>
      </c>
      <c r="H44" s="59">
        <v>0</v>
      </c>
      <c r="I44" s="59">
        <v>-23871780</v>
      </c>
      <c r="J44" s="59">
        <v>-7475719</v>
      </c>
      <c r="K44" s="59">
        <v>-7537132</v>
      </c>
      <c r="L44" s="59">
        <v>0</v>
      </c>
      <c r="M44" s="59">
        <v>-15012851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-38884631</v>
      </c>
      <c r="W44" s="59">
        <v>112765314</v>
      </c>
      <c r="X44" s="59">
        <v>-151649945</v>
      </c>
      <c r="Y44" s="60">
        <v>-134.48</v>
      </c>
      <c r="Z44" s="61">
        <v>72864483</v>
      </c>
    </row>
    <row r="45" spans="1:26" ht="13.5">
      <c r="A45" s="69" t="s">
        <v>61</v>
      </c>
      <c r="B45" s="21">
        <v>2621745759</v>
      </c>
      <c r="C45" s="21">
        <v>0</v>
      </c>
      <c r="D45" s="98">
        <v>2366608253</v>
      </c>
      <c r="E45" s="99">
        <v>2366608253</v>
      </c>
      <c r="F45" s="99">
        <v>2436713370</v>
      </c>
      <c r="G45" s="99">
        <v>2407379774</v>
      </c>
      <c r="H45" s="99">
        <v>2253777279</v>
      </c>
      <c r="I45" s="99">
        <v>2253777279</v>
      </c>
      <c r="J45" s="99">
        <v>2306770228</v>
      </c>
      <c r="K45" s="99">
        <v>2417194337</v>
      </c>
      <c r="L45" s="99">
        <v>2487853789</v>
      </c>
      <c r="M45" s="99">
        <v>2487853789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2487853789</v>
      </c>
      <c r="W45" s="99">
        <v>2466885994</v>
      </c>
      <c r="X45" s="99">
        <v>20967795</v>
      </c>
      <c r="Y45" s="100">
        <v>0.85</v>
      </c>
      <c r="Z45" s="101">
        <v>2366608253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89</v>
      </c>
      <c r="B47" s="114" t="s">
        <v>74</v>
      </c>
      <c r="C47" s="114"/>
      <c r="D47" s="115" t="s">
        <v>75</v>
      </c>
      <c r="E47" s="116" t="s">
        <v>76</v>
      </c>
      <c r="F47" s="117"/>
      <c r="G47" s="117"/>
      <c r="H47" s="117"/>
      <c r="I47" s="118" t="s">
        <v>77</v>
      </c>
      <c r="J47" s="117"/>
      <c r="K47" s="117"/>
      <c r="L47" s="117"/>
      <c r="M47" s="118" t="s">
        <v>78</v>
      </c>
      <c r="N47" s="119"/>
      <c r="O47" s="119"/>
      <c r="P47" s="119"/>
      <c r="Q47" s="119"/>
      <c r="R47" s="119"/>
      <c r="S47" s="119"/>
      <c r="T47" s="119"/>
      <c r="U47" s="119"/>
      <c r="V47" s="118" t="s">
        <v>79</v>
      </c>
      <c r="W47" s="118" t="s">
        <v>80</v>
      </c>
      <c r="X47" s="118" t="s">
        <v>81</v>
      </c>
      <c r="Y47" s="118" t="s">
        <v>82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1720945365</v>
      </c>
      <c r="C49" s="51">
        <v>0</v>
      </c>
      <c r="D49" s="128">
        <v>249572868</v>
      </c>
      <c r="E49" s="53">
        <v>119954552</v>
      </c>
      <c r="F49" s="53">
        <v>0</v>
      </c>
      <c r="G49" s="53">
        <v>0</v>
      </c>
      <c r="H49" s="53">
        <v>0</v>
      </c>
      <c r="I49" s="53">
        <v>160387117</v>
      </c>
      <c r="J49" s="53">
        <v>0</v>
      </c>
      <c r="K49" s="53">
        <v>0</v>
      </c>
      <c r="L49" s="53">
        <v>0</v>
      </c>
      <c r="M49" s="53">
        <v>104764757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85775122</v>
      </c>
      <c r="W49" s="53">
        <v>487997569</v>
      </c>
      <c r="X49" s="53">
        <v>2382759636</v>
      </c>
      <c r="Y49" s="53">
        <v>5312156986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93066566</v>
      </c>
      <c r="C51" s="51">
        <v>0</v>
      </c>
      <c r="D51" s="128">
        <v>18951054</v>
      </c>
      <c r="E51" s="53">
        <v>1058880</v>
      </c>
      <c r="F51" s="53">
        <v>0</v>
      </c>
      <c r="G51" s="53">
        <v>0</v>
      </c>
      <c r="H51" s="53">
        <v>0</v>
      </c>
      <c r="I51" s="53">
        <v>6822115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119898615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90</v>
      </c>
      <c r="B58" s="5">
        <f>IF(B67=0,0,+(B76/B67)*100)</f>
        <v>88.48398779602607</v>
      </c>
      <c r="C58" s="5">
        <f>IF(C67=0,0,+(C76/C67)*100)</f>
        <v>0</v>
      </c>
      <c r="D58" s="6">
        <f aca="true" t="shared" si="6" ref="D58:Z58">IF(D67=0,0,+(D76/D67)*100)</f>
        <v>92.32579114045795</v>
      </c>
      <c r="E58" s="7">
        <f t="shared" si="6"/>
        <v>92.32579114045795</v>
      </c>
      <c r="F58" s="7">
        <f t="shared" si="6"/>
        <v>77.71577155833607</v>
      </c>
      <c r="G58" s="7">
        <f t="shared" si="6"/>
        <v>91.48287288166465</v>
      </c>
      <c r="H58" s="7">
        <f t="shared" si="6"/>
        <v>115.31900981204579</v>
      </c>
      <c r="I58" s="7">
        <f t="shared" si="6"/>
        <v>93.56089351024147</v>
      </c>
      <c r="J58" s="7">
        <f t="shared" si="6"/>
        <v>137.17258656291125</v>
      </c>
      <c r="K58" s="7">
        <f t="shared" si="6"/>
        <v>94.81563881679753</v>
      </c>
      <c r="L58" s="7">
        <f t="shared" si="6"/>
        <v>62.431076796501415</v>
      </c>
      <c r="M58" s="7">
        <f t="shared" si="6"/>
        <v>93.649622890543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93.60476871404796</v>
      </c>
      <c r="W58" s="7">
        <f t="shared" si="6"/>
        <v>90.24181960892554</v>
      </c>
      <c r="X58" s="7">
        <f t="shared" si="6"/>
        <v>0</v>
      </c>
      <c r="Y58" s="7">
        <f t="shared" si="6"/>
        <v>0</v>
      </c>
      <c r="Z58" s="8">
        <f t="shared" si="6"/>
        <v>92.32579114045795</v>
      </c>
    </row>
    <row r="59" spans="1:26" ht="13.5">
      <c r="A59" s="36" t="s">
        <v>31</v>
      </c>
      <c r="B59" s="9">
        <f aca="true" t="shared" si="7" ref="B59:Z66">IF(B68=0,0,+(B77/B68)*100)</f>
        <v>87.82783257708498</v>
      </c>
      <c r="C59" s="9">
        <f t="shared" si="7"/>
        <v>0</v>
      </c>
      <c r="D59" s="2">
        <f t="shared" si="7"/>
        <v>95.00000002295756</v>
      </c>
      <c r="E59" s="10">
        <f t="shared" si="7"/>
        <v>95.00000002295756</v>
      </c>
      <c r="F59" s="10">
        <f t="shared" si="7"/>
        <v>82.38374635598743</v>
      </c>
      <c r="G59" s="10">
        <f t="shared" si="7"/>
        <v>129.90242021426465</v>
      </c>
      <c r="H59" s="10">
        <f t="shared" si="7"/>
        <v>82.34204621712774</v>
      </c>
      <c r="I59" s="10">
        <f t="shared" si="7"/>
        <v>97.7030398615782</v>
      </c>
      <c r="J59" s="10">
        <f t="shared" si="7"/>
        <v>174.92610865458323</v>
      </c>
      <c r="K59" s="10">
        <f t="shared" si="7"/>
        <v>83.6817588500571</v>
      </c>
      <c r="L59" s="10">
        <f t="shared" si="7"/>
        <v>80.40588312937174</v>
      </c>
      <c r="M59" s="10">
        <f t="shared" si="7"/>
        <v>105.11145936765556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101.1529897683013</v>
      </c>
      <c r="W59" s="10">
        <f t="shared" si="7"/>
        <v>95.39823388077092</v>
      </c>
      <c r="X59" s="10">
        <f t="shared" si="7"/>
        <v>0</v>
      </c>
      <c r="Y59" s="10">
        <f t="shared" si="7"/>
        <v>0</v>
      </c>
      <c r="Z59" s="11">
        <f t="shared" si="7"/>
        <v>95.00000002295756</v>
      </c>
    </row>
    <row r="60" spans="1:26" ht="13.5">
      <c r="A60" s="37" t="s">
        <v>32</v>
      </c>
      <c r="B60" s="12">
        <f t="shared" si="7"/>
        <v>92.57382605332171</v>
      </c>
      <c r="C60" s="12">
        <f t="shared" si="7"/>
        <v>0</v>
      </c>
      <c r="D60" s="3">
        <f t="shared" si="7"/>
        <v>95.00000002742814</v>
      </c>
      <c r="E60" s="13">
        <f t="shared" si="7"/>
        <v>95.00000002742814</v>
      </c>
      <c r="F60" s="13">
        <f t="shared" si="7"/>
        <v>78.99725552197911</v>
      </c>
      <c r="G60" s="13">
        <f t="shared" si="7"/>
        <v>82.0161461857911</v>
      </c>
      <c r="H60" s="13">
        <f t="shared" si="7"/>
        <v>141.54133973900304</v>
      </c>
      <c r="I60" s="13">
        <f t="shared" si="7"/>
        <v>96.19150150210203</v>
      </c>
      <c r="J60" s="13">
        <f t="shared" si="7"/>
        <v>133.9531415056193</v>
      </c>
      <c r="K60" s="13">
        <f t="shared" si="7"/>
        <v>106.05818672976714</v>
      </c>
      <c r="L60" s="13">
        <f t="shared" si="7"/>
        <v>59.4366709773912</v>
      </c>
      <c r="M60" s="13">
        <f t="shared" si="7"/>
        <v>94.36420462755312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95.27084882672374</v>
      </c>
      <c r="W60" s="13">
        <f t="shared" si="7"/>
        <v>91.79145598355399</v>
      </c>
      <c r="X60" s="13">
        <f t="shared" si="7"/>
        <v>0</v>
      </c>
      <c r="Y60" s="13">
        <f t="shared" si="7"/>
        <v>0</v>
      </c>
      <c r="Z60" s="14">
        <f t="shared" si="7"/>
        <v>95.00000002742814</v>
      </c>
    </row>
    <row r="61" spans="1:26" ht="13.5">
      <c r="A61" s="38" t="s">
        <v>91</v>
      </c>
      <c r="B61" s="12">
        <f t="shared" si="7"/>
        <v>99.06536211126134</v>
      </c>
      <c r="C61" s="12">
        <f t="shared" si="7"/>
        <v>0</v>
      </c>
      <c r="D61" s="3">
        <f t="shared" si="7"/>
        <v>95.00000001261132</v>
      </c>
      <c r="E61" s="13">
        <f t="shared" si="7"/>
        <v>95.00000001261132</v>
      </c>
      <c r="F61" s="13">
        <f t="shared" si="7"/>
        <v>69.63299205066009</v>
      </c>
      <c r="G61" s="13">
        <f t="shared" si="7"/>
        <v>76.68421285582227</v>
      </c>
      <c r="H61" s="13">
        <f t="shared" si="7"/>
        <v>157.0094415198568</v>
      </c>
      <c r="I61" s="13">
        <f t="shared" si="7"/>
        <v>91.73495569631001</v>
      </c>
      <c r="J61" s="13">
        <f t="shared" si="7"/>
        <v>155.17517929642236</v>
      </c>
      <c r="K61" s="13">
        <f t="shared" si="7"/>
        <v>114.02079797728373</v>
      </c>
      <c r="L61" s="13">
        <f t="shared" si="7"/>
        <v>58.46526333930853</v>
      </c>
      <c r="M61" s="13">
        <f t="shared" si="7"/>
        <v>99.35033105504162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95.40588832997983</v>
      </c>
      <c r="W61" s="13">
        <f t="shared" si="7"/>
        <v>91.32542926029915</v>
      </c>
      <c r="X61" s="13">
        <f t="shared" si="7"/>
        <v>0</v>
      </c>
      <c r="Y61" s="13">
        <f t="shared" si="7"/>
        <v>0</v>
      </c>
      <c r="Z61" s="14">
        <f t="shared" si="7"/>
        <v>95.00000001261132</v>
      </c>
    </row>
    <row r="62" spans="1:26" ht="13.5">
      <c r="A62" s="38" t="s">
        <v>92</v>
      </c>
      <c r="B62" s="12">
        <f t="shared" si="7"/>
        <v>68.96929413687984</v>
      </c>
      <c r="C62" s="12">
        <f t="shared" si="7"/>
        <v>0</v>
      </c>
      <c r="D62" s="3">
        <f t="shared" si="7"/>
        <v>95</v>
      </c>
      <c r="E62" s="13">
        <f t="shared" si="7"/>
        <v>95</v>
      </c>
      <c r="F62" s="13">
        <f t="shared" si="7"/>
        <v>165.2441823688063</v>
      </c>
      <c r="G62" s="13">
        <f t="shared" si="7"/>
        <v>99.07171028480913</v>
      </c>
      <c r="H62" s="13">
        <f t="shared" si="7"/>
        <v>131.53020487891644</v>
      </c>
      <c r="I62" s="13">
        <f t="shared" si="7"/>
        <v>123.1880528223883</v>
      </c>
      <c r="J62" s="13">
        <f t="shared" si="7"/>
        <v>89.85082590565813</v>
      </c>
      <c r="K62" s="13">
        <f t="shared" si="7"/>
        <v>92.61076405760245</v>
      </c>
      <c r="L62" s="13">
        <f t="shared" si="7"/>
        <v>57.471659491121066</v>
      </c>
      <c r="M62" s="13">
        <f t="shared" si="7"/>
        <v>78.49535291795448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96.13209801935479</v>
      </c>
      <c r="W62" s="13">
        <f t="shared" si="7"/>
        <v>93.07830668988234</v>
      </c>
      <c r="X62" s="13">
        <f t="shared" si="7"/>
        <v>0</v>
      </c>
      <c r="Y62" s="13">
        <f t="shared" si="7"/>
        <v>0</v>
      </c>
      <c r="Z62" s="14">
        <f t="shared" si="7"/>
        <v>95</v>
      </c>
    </row>
    <row r="63" spans="1:26" ht="13.5">
      <c r="A63" s="38" t="s">
        <v>93</v>
      </c>
      <c r="B63" s="12">
        <f t="shared" si="7"/>
        <v>96.83869976806304</v>
      </c>
      <c r="C63" s="12">
        <f t="shared" si="7"/>
        <v>0</v>
      </c>
      <c r="D63" s="3">
        <f t="shared" si="7"/>
        <v>95.00000010871219</v>
      </c>
      <c r="E63" s="13">
        <f t="shared" si="7"/>
        <v>95.00000010871219</v>
      </c>
      <c r="F63" s="13">
        <f t="shared" si="7"/>
        <v>97.67327157591589</v>
      </c>
      <c r="G63" s="13">
        <f t="shared" si="7"/>
        <v>101.2230825919896</v>
      </c>
      <c r="H63" s="13">
        <f t="shared" si="7"/>
        <v>90.38943729853443</v>
      </c>
      <c r="I63" s="13">
        <f t="shared" si="7"/>
        <v>95.97277508182407</v>
      </c>
      <c r="J63" s="13">
        <f t="shared" si="7"/>
        <v>101.78744954813892</v>
      </c>
      <c r="K63" s="13">
        <f t="shared" si="7"/>
        <v>76.96043206951917</v>
      </c>
      <c r="L63" s="13">
        <f t="shared" si="7"/>
        <v>51.12373639440193</v>
      </c>
      <c r="M63" s="13">
        <f t="shared" si="7"/>
        <v>78.13139416619238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86.51707125468018</v>
      </c>
      <c r="W63" s="13">
        <f t="shared" si="7"/>
        <v>90.7601278292253</v>
      </c>
      <c r="X63" s="13">
        <f t="shared" si="7"/>
        <v>0</v>
      </c>
      <c r="Y63" s="13">
        <f t="shared" si="7"/>
        <v>0</v>
      </c>
      <c r="Z63" s="14">
        <f t="shared" si="7"/>
        <v>95.00000010871219</v>
      </c>
    </row>
    <row r="64" spans="1:26" ht="13.5">
      <c r="A64" s="38" t="s">
        <v>94</v>
      </c>
      <c r="B64" s="12">
        <f t="shared" si="7"/>
        <v>97.35739180416253</v>
      </c>
      <c r="C64" s="12">
        <f t="shared" si="7"/>
        <v>0</v>
      </c>
      <c r="D64" s="3">
        <f t="shared" si="7"/>
        <v>95.00000016968328</v>
      </c>
      <c r="E64" s="13">
        <f t="shared" si="7"/>
        <v>95.00000016968328</v>
      </c>
      <c r="F64" s="13">
        <f t="shared" si="7"/>
        <v>126.88959078445717</v>
      </c>
      <c r="G64" s="13">
        <f t="shared" si="7"/>
        <v>91.86268928153602</v>
      </c>
      <c r="H64" s="13">
        <f t="shared" si="7"/>
        <v>107.67291901131158</v>
      </c>
      <c r="I64" s="13">
        <f t="shared" si="7"/>
        <v>108.73503881982201</v>
      </c>
      <c r="J64" s="13">
        <f t="shared" si="7"/>
        <v>123.84646528234742</v>
      </c>
      <c r="K64" s="13">
        <f t="shared" si="7"/>
        <v>120.14394097775825</v>
      </c>
      <c r="L64" s="13">
        <f t="shared" si="7"/>
        <v>119.29265143372858</v>
      </c>
      <c r="M64" s="13">
        <f t="shared" si="7"/>
        <v>121.16009267383829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114.69674900356108</v>
      </c>
      <c r="W64" s="13">
        <f t="shared" si="7"/>
        <v>96.5857033975684</v>
      </c>
      <c r="X64" s="13">
        <f t="shared" si="7"/>
        <v>0</v>
      </c>
      <c r="Y64" s="13">
        <f t="shared" si="7"/>
        <v>0</v>
      </c>
      <c r="Z64" s="14">
        <f t="shared" si="7"/>
        <v>95.00000016968328</v>
      </c>
    </row>
    <row r="65" spans="1:26" ht="13.5">
      <c r="A65" s="38" t="s">
        <v>95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96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97</v>
      </c>
      <c r="B67" s="23">
        <v>7414304595</v>
      </c>
      <c r="C67" s="23"/>
      <c r="D67" s="24">
        <v>7868254540</v>
      </c>
      <c r="E67" s="25">
        <v>7868254540</v>
      </c>
      <c r="F67" s="25">
        <v>698308624</v>
      </c>
      <c r="G67" s="25">
        <v>731419364</v>
      </c>
      <c r="H67" s="25">
        <v>578390595</v>
      </c>
      <c r="I67" s="25">
        <v>2008118583</v>
      </c>
      <c r="J67" s="25">
        <v>567978789</v>
      </c>
      <c r="K67" s="25">
        <v>582706257</v>
      </c>
      <c r="L67" s="25">
        <v>813604993</v>
      </c>
      <c r="M67" s="25">
        <v>1964290039</v>
      </c>
      <c r="N67" s="25"/>
      <c r="O67" s="25"/>
      <c r="P67" s="25"/>
      <c r="Q67" s="25"/>
      <c r="R67" s="25"/>
      <c r="S67" s="25"/>
      <c r="T67" s="25"/>
      <c r="U67" s="25"/>
      <c r="V67" s="25">
        <v>3972408622</v>
      </c>
      <c r="W67" s="25">
        <v>3999360202</v>
      </c>
      <c r="X67" s="25"/>
      <c r="Y67" s="24"/>
      <c r="Z67" s="26">
        <v>7868254540</v>
      </c>
    </row>
    <row r="68" spans="1:26" ht="13.5" hidden="1">
      <c r="A68" s="36" t="s">
        <v>31</v>
      </c>
      <c r="B68" s="18">
        <v>2007605470</v>
      </c>
      <c r="C68" s="18"/>
      <c r="D68" s="19">
        <v>2177931330</v>
      </c>
      <c r="E68" s="20">
        <v>2177931330</v>
      </c>
      <c r="F68" s="20">
        <v>179622391</v>
      </c>
      <c r="G68" s="20">
        <v>180831510</v>
      </c>
      <c r="H68" s="20">
        <v>199920299</v>
      </c>
      <c r="I68" s="20">
        <v>560374200</v>
      </c>
      <c r="J68" s="20">
        <v>121307170</v>
      </c>
      <c r="K68" s="20">
        <v>183122830</v>
      </c>
      <c r="L68" s="20">
        <v>183956451</v>
      </c>
      <c r="M68" s="20">
        <v>488386451</v>
      </c>
      <c r="N68" s="20"/>
      <c r="O68" s="20"/>
      <c r="P68" s="20"/>
      <c r="Q68" s="20"/>
      <c r="R68" s="20"/>
      <c r="S68" s="20"/>
      <c r="T68" s="20"/>
      <c r="U68" s="20"/>
      <c r="V68" s="20">
        <v>1048760651</v>
      </c>
      <c r="W68" s="20">
        <v>1089312640</v>
      </c>
      <c r="X68" s="20"/>
      <c r="Y68" s="19"/>
      <c r="Z68" s="22">
        <v>2177931330</v>
      </c>
    </row>
    <row r="69" spans="1:26" ht="13.5" hidden="1">
      <c r="A69" s="37" t="s">
        <v>32</v>
      </c>
      <c r="B69" s="18">
        <v>5182065176</v>
      </c>
      <c r="C69" s="18"/>
      <c r="D69" s="19">
        <v>5468835250</v>
      </c>
      <c r="E69" s="20">
        <v>5468835250</v>
      </c>
      <c r="F69" s="20">
        <v>499658219</v>
      </c>
      <c r="G69" s="20">
        <v>529431044</v>
      </c>
      <c r="H69" s="20">
        <v>354932236</v>
      </c>
      <c r="I69" s="20">
        <v>1384021499</v>
      </c>
      <c r="J69" s="20">
        <v>423217610</v>
      </c>
      <c r="K69" s="20">
        <v>376450199</v>
      </c>
      <c r="L69" s="20">
        <v>605738079</v>
      </c>
      <c r="M69" s="20">
        <v>1405405888</v>
      </c>
      <c r="N69" s="20"/>
      <c r="O69" s="20"/>
      <c r="P69" s="20"/>
      <c r="Q69" s="20"/>
      <c r="R69" s="20"/>
      <c r="S69" s="20"/>
      <c r="T69" s="20"/>
      <c r="U69" s="20"/>
      <c r="V69" s="20">
        <v>2789427387</v>
      </c>
      <c r="W69" s="20">
        <v>2799727242</v>
      </c>
      <c r="X69" s="20"/>
      <c r="Y69" s="19"/>
      <c r="Z69" s="22">
        <v>5468835250</v>
      </c>
    </row>
    <row r="70" spans="1:26" ht="13.5" hidden="1">
      <c r="A70" s="38" t="s">
        <v>91</v>
      </c>
      <c r="B70" s="18">
        <v>3482486254</v>
      </c>
      <c r="C70" s="18"/>
      <c r="D70" s="19">
        <v>3964692030</v>
      </c>
      <c r="E70" s="20">
        <v>3964692030</v>
      </c>
      <c r="F70" s="20">
        <v>419689438</v>
      </c>
      <c r="G70" s="20">
        <v>402231121</v>
      </c>
      <c r="H70" s="20">
        <v>234851913</v>
      </c>
      <c r="I70" s="20">
        <v>1056772472</v>
      </c>
      <c r="J70" s="20">
        <v>268138507</v>
      </c>
      <c r="K70" s="20">
        <v>257015186</v>
      </c>
      <c r="L70" s="20">
        <v>458341524</v>
      </c>
      <c r="M70" s="20">
        <v>983495217</v>
      </c>
      <c r="N70" s="20"/>
      <c r="O70" s="20"/>
      <c r="P70" s="20"/>
      <c r="Q70" s="20"/>
      <c r="R70" s="20"/>
      <c r="S70" s="20"/>
      <c r="T70" s="20"/>
      <c r="U70" s="20"/>
      <c r="V70" s="20">
        <v>2040267689</v>
      </c>
      <c r="W70" s="20">
        <v>2047201900</v>
      </c>
      <c r="X70" s="20"/>
      <c r="Y70" s="19"/>
      <c r="Z70" s="22">
        <v>3964692030</v>
      </c>
    </row>
    <row r="71" spans="1:26" ht="13.5" hidden="1">
      <c r="A71" s="38" t="s">
        <v>92</v>
      </c>
      <c r="B71" s="18">
        <v>1074385399</v>
      </c>
      <c r="C71" s="18"/>
      <c r="D71" s="19">
        <v>749546520</v>
      </c>
      <c r="E71" s="20">
        <v>749546520</v>
      </c>
      <c r="F71" s="20">
        <v>29369299</v>
      </c>
      <c r="G71" s="20">
        <v>70018227</v>
      </c>
      <c r="H71" s="20">
        <v>54353421</v>
      </c>
      <c r="I71" s="20">
        <v>153740947</v>
      </c>
      <c r="J71" s="20">
        <v>87808879</v>
      </c>
      <c r="K71" s="20">
        <v>60196129</v>
      </c>
      <c r="L71" s="20">
        <v>87843959</v>
      </c>
      <c r="M71" s="20">
        <v>235848967</v>
      </c>
      <c r="N71" s="20"/>
      <c r="O71" s="20"/>
      <c r="P71" s="20"/>
      <c r="Q71" s="20"/>
      <c r="R71" s="20"/>
      <c r="S71" s="20"/>
      <c r="T71" s="20"/>
      <c r="U71" s="20"/>
      <c r="V71" s="20">
        <v>389589914</v>
      </c>
      <c r="W71" s="20">
        <v>376555950</v>
      </c>
      <c r="X71" s="20"/>
      <c r="Y71" s="19"/>
      <c r="Z71" s="22">
        <v>749546520</v>
      </c>
    </row>
    <row r="72" spans="1:26" ht="13.5" hidden="1">
      <c r="A72" s="38" t="s">
        <v>93</v>
      </c>
      <c r="B72" s="18">
        <v>456870273</v>
      </c>
      <c r="C72" s="18"/>
      <c r="D72" s="19">
        <v>459930070</v>
      </c>
      <c r="E72" s="20">
        <v>459930070</v>
      </c>
      <c r="F72" s="20">
        <v>35126145</v>
      </c>
      <c r="G72" s="20">
        <v>41523361</v>
      </c>
      <c r="H72" s="20">
        <v>49744850</v>
      </c>
      <c r="I72" s="20">
        <v>126394356</v>
      </c>
      <c r="J72" s="20">
        <v>51588533</v>
      </c>
      <c r="K72" s="20">
        <v>47820823</v>
      </c>
      <c r="L72" s="20">
        <v>43113136</v>
      </c>
      <c r="M72" s="20">
        <v>142522492</v>
      </c>
      <c r="N72" s="20"/>
      <c r="O72" s="20"/>
      <c r="P72" s="20"/>
      <c r="Q72" s="20"/>
      <c r="R72" s="20"/>
      <c r="S72" s="20"/>
      <c r="T72" s="20"/>
      <c r="U72" s="20"/>
      <c r="V72" s="20">
        <v>268916848</v>
      </c>
      <c r="W72" s="20">
        <v>227162450</v>
      </c>
      <c r="X72" s="20"/>
      <c r="Y72" s="19"/>
      <c r="Z72" s="22">
        <v>459930070</v>
      </c>
    </row>
    <row r="73" spans="1:26" ht="13.5" hidden="1">
      <c r="A73" s="38" t="s">
        <v>94</v>
      </c>
      <c r="B73" s="18">
        <v>168323250</v>
      </c>
      <c r="C73" s="18"/>
      <c r="D73" s="19">
        <v>294666630</v>
      </c>
      <c r="E73" s="20">
        <v>294666630</v>
      </c>
      <c r="F73" s="20">
        <v>15473337</v>
      </c>
      <c r="G73" s="20">
        <v>15644751</v>
      </c>
      <c r="H73" s="20">
        <v>15956574</v>
      </c>
      <c r="I73" s="20">
        <v>47074662</v>
      </c>
      <c r="J73" s="20">
        <v>15681691</v>
      </c>
      <c r="K73" s="20">
        <v>11364936</v>
      </c>
      <c r="L73" s="20">
        <v>16374473</v>
      </c>
      <c r="M73" s="20">
        <v>43421100</v>
      </c>
      <c r="N73" s="20"/>
      <c r="O73" s="20"/>
      <c r="P73" s="20"/>
      <c r="Q73" s="20"/>
      <c r="R73" s="20"/>
      <c r="S73" s="20"/>
      <c r="T73" s="20"/>
      <c r="U73" s="20"/>
      <c r="V73" s="20">
        <v>90495762</v>
      </c>
      <c r="W73" s="20">
        <v>148706940</v>
      </c>
      <c r="X73" s="20"/>
      <c r="Y73" s="19"/>
      <c r="Z73" s="22">
        <v>294666630</v>
      </c>
    </row>
    <row r="74" spans="1:26" ht="13.5" hidden="1">
      <c r="A74" s="38" t="s">
        <v>95</v>
      </c>
      <c r="B74" s="18"/>
      <c r="C74" s="18"/>
      <c r="D74" s="19"/>
      <c r="E74" s="20"/>
      <c r="F74" s="20"/>
      <c r="G74" s="20">
        <v>13584</v>
      </c>
      <c r="H74" s="20">
        <v>25478</v>
      </c>
      <c r="I74" s="20">
        <v>39062</v>
      </c>
      <c r="J74" s="20"/>
      <c r="K74" s="20">
        <v>53125</v>
      </c>
      <c r="L74" s="20">
        <v>64987</v>
      </c>
      <c r="M74" s="20">
        <v>118112</v>
      </c>
      <c r="N74" s="20"/>
      <c r="O74" s="20"/>
      <c r="P74" s="20"/>
      <c r="Q74" s="20"/>
      <c r="R74" s="20"/>
      <c r="S74" s="20"/>
      <c r="T74" s="20"/>
      <c r="U74" s="20"/>
      <c r="V74" s="20">
        <v>157174</v>
      </c>
      <c r="W74" s="20">
        <v>100002</v>
      </c>
      <c r="X74" s="20"/>
      <c r="Y74" s="19"/>
      <c r="Z74" s="22"/>
    </row>
    <row r="75" spans="1:26" ht="13.5" hidden="1">
      <c r="A75" s="39" t="s">
        <v>96</v>
      </c>
      <c r="B75" s="27">
        <v>224633949</v>
      </c>
      <c r="C75" s="27"/>
      <c r="D75" s="28">
        <v>221487960</v>
      </c>
      <c r="E75" s="29">
        <v>221487960</v>
      </c>
      <c r="F75" s="29">
        <v>19028014</v>
      </c>
      <c r="G75" s="29">
        <v>21156810</v>
      </c>
      <c r="H75" s="29">
        <v>23538060</v>
      </c>
      <c r="I75" s="29">
        <v>63722884</v>
      </c>
      <c r="J75" s="29">
        <v>23454009</v>
      </c>
      <c r="K75" s="29">
        <v>23133228</v>
      </c>
      <c r="L75" s="29">
        <v>23910463</v>
      </c>
      <c r="M75" s="29">
        <v>70497700</v>
      </c>
      <c r="N75" s="29"/>
      <c r="O75" s="29"/>
      <c r="P75" s="29"/>
      <c r="Q75" s="29"/>
      <c r="R75" s="29"/>
      <c r="S75" s="29"/>
      <c r="T75" s="29"/>
      <c r="U75" s="29"/>
      <c r="V75" s="29">
        <v>134220584</v>
      </c>
      <c r="W75" s="29">
        <v>110320320</v>
      </c>
      <c r="X75" s="29"/>
      <c r="Y75" s="28"/>
      <c r="Z75" s="30">
        <v>221487960</v>
      </c>
    </row>
    <row r="76" spans="1:26" ht="13.5" hidden="1">
      <c r="A76" s="41" t="s">
        <v>98</v>
      </c>
      <c r="B76" s="31">
        <v>6560472373</v>
      </c>
      <c r="C76" s="31"/>
      <c r="D76" s="32">
        <v>7264428253</v>
      </c>
      <c r="E76" s="33">
        <v>7264428253</v>
      </c>
      <c r="F76" s="33">
        <v>542695935</v>
      </c>
      <c r="G76" s="33">
        <v>669123447</v>
      </c>
      <c r="H76" s="33">
        <v>666994307</v>
      </c>
      <c r="I76" s="33">
        <v>1878813689</v>
      </c>
      <c r="J76" s="33">
        <v>779111196</v>
      </c>
      <c r="K76" s="33">
        <v>552496660</v>
      </c>
      <c r="L76" s="33">
        <v>507942358</v>
      </c>
      <c r="M76" s="33">
        <v>1839550214</v>
      </c>
      <c r="N76" s="33"/>
      <c r="O76" s="33"/>
      <c r="P76" s="33"/>
      <c r="Q76" s="33"/>
      <c r="R76" s="33"/>
      <c r="S76" s="33"/>
      <c r="T76" s="33"/>
      <c r="U76" s="33"/>
      <c r="V76" s="33">
        <v>3718363903</v>
      </c>
      <c r="W76" s="33">
        <v>3609095419</v>
      </c>
      <c r="X76" s="33"/>
      <c r="Y76" s="32"/>
      <c r="Z76" s="34">
        <v>7264428253</v>
      </c>
    </row>
    <row r="77" spans="1:26" ht="13.5" hidden="1">
      <c r="A77" s="36" t="s">
        <v>31</v>
      </c>
      <c r="B77" s="18">
        <v>1763236371</v>
      </c>
      <c r="C77" s="18"/>
      <c r="D77" s="19">
        <v>2069034764</v>
      </c>
      <c r="E77" s="20">
        <v>2069034764</v>
      </c>
      <c r="F77" s="20">
        <v>147979655</v>
      </c>
      <c r="G77" s="20">
        <v>234904508</v>
      </c>
      <c r="H77" s="20">
        <v>164618465</v>
      </c>
      <c r="I77" s="20">
        <v>547502628</v>
      </c>
      <c r="J77" s="20">
        <v>212197912</v>
      </c>
      <c r="K77" s="20">
        <v>153240405</v>
      </c>
      <c r="L77" s="20">
        <v>147911809</v>
      </c>
      <c r="M77" s="20">
        <v>513350126</v>
      </c>
      <c r="N77" s="20"/>
      <c r="O77" s="20"/>
      <c r="P77" s="20"/>
      <c r="Q77" s="20"/>
      <c r="R77" s="20"/>
      <c r="S77" s="20"/>
      <c r="T77" s="20"/>
      <c r="U77" s="20"/>
      <c r="V77" s="20">
        <v>1060852754</v>
      </c>
      <c r="W77" s="20">
        <v>1039185020</v>
      </c>
      <c r="X77" s="20"/>
      <c r="Y77" s="19"/>
      <c r="Z77" s="22">
        <v>2069034764</v>
      </c>
    </row>
    <row r="78" spans="1:26" ht="13.5" hidden="1">
      <c r="A78" s="37" t="s">
        <v>32</v>
      </c>
      <c r="B78" s="18">
        <v>4797236002</v>
      </c>
      <c r="C78" s="18"/>
      <c r="D78" s="19">
        <v>5195393489</v>
      </c>
      <c r="E78" s="20">
        <v>5195393489</v>
      </c>
      <c r="F78" s="20">
        <v>394716280</v>
      </c>
      <c r="G78" s="20">
        <v>434218939</v>
      </c>
      <c r="H78" s="20">
        <v>502375842</v>
      </c>
      <c r="I78" s="20">
        <v>1331311061</v>
      </c>
      <c r="J78" s="20">
        <v>566913284</v>
      </c>
      <c r="K78" s="20">
        <v>399256255</v>
      </c>
      <c r="L78" s="20">
        <v>360030549</v>
      </c>
      <c r="M78" s="20">
        <v>1326200088</v>
      </c>
      <c r="N78" s="20"/>
      <c r="O78" s="20"/>
      <c r="P78" s="20"/>
      <c r="Q78" s="20"/>
      <c r="R78" s="20"/>
      <c r="S78" s="20"/>
      <c r="T78" s="20"/>
      <c r="U78" s="20"/>
      <c r="V78" s="20">
        <v>2657511149</v>
      </c>
      <c r="W78" s="20">
        <v>2569910399</v>
      </c>
      <c r="X78" s="20"/>
      <c r="Y78" s="19"/>
      <c r="Z78" s="22">
        <v>5195393489</v>
      </c>
    </row>
    <row r="79" spans="1:26" ht="13.5" hidden="1">
      <c r="A79" s="38" t="s">
        <v>91</v>
      </c>
      <c r="B79" s="18">
        <v>3449937618</v>
      </c>
      <c r="C79" s="18"/>
      <c r="D79" s="19">
        <v>3766457429</v>
      </c>
      <c r="E79" s="20">
        <v>3766457429</v>
      </c>
      <c r="F79" s="20">
        <v>292242313</v>
      </c>
      <c r="G79" s="20">
        <v>308447769</v>
      </c>
      <c r="H79" s="20">
        <v>368739677</v>
      </c>
      <c r="I79" s="20">
        <v>969429759</v>
      </c>
      <c r="J79" s="20">
        <v>416084409</v>
      </c>
      <c r="K79" s="20">
        <v>293050766</v>
      </c>
      <c r="L79" s="20">
        <v>267970579</v>
      </c>
      <c r="M79" s="20">
        <v>977105754</v>
      </c>
      <c r="N79" s="20"/>
      <c r="O79" s="20"/>
      <c r="P79" s="20"/>
      <c r="Q79" s="20"/>
      <c r="R79" s="20"/>
      <c r="S79" s="20"/>
      <c r="T79" s="20"/>
      <c r="U79" s="20"/>
      <c r="V79" s="20">
        <v>1946535513</v>
      </c>
      <c r="W79" s="20">
        <v>1869615923</v>
      </c>
      <c r="X79" s="20"/>
      <c r="Y79" s="19"/>
      <c r="Z79" s="22">
        <v>3766457429</v>
      </c>
    </row>
    <row r="80" spans="1:26" ht="13.5" hidden="1">
      <c r="A80" s="38" t="s">
        <v>92</v>
      </c>
      <c r="B80" s="18">
        <v>740996026</v>
      </c>
      <c r="C80" s="18"/>
      <c r="D80" s="19">
        <v>712069194</v>
      </c>
      <c r="E80" s="20">
        <v>712069194</v>
      </c>
      <c r="F80" s="20">
        <v>48531058</v>
      </c>
      <c r="G80" s="20">
        <v>69368255</v>
      </c>
      <c r="H80" s="20">
        <v>71491166</v>
      </c>
      <c r="I80" s="20">
        <v>189390479</v>
      </c>
      <c r="J80" s="20">
        <v>78897003</v>
      </c>
      <c r="K80" s="20">
        <v>55748095</v>
      </c>
      <c r="L80" s="20">
        <v>50485381</v>
      </c>
      <c r="M80" s="20">
        <v>185130479</v>
      </c>
      <c r="N80" s="20"/>
      <c r="O80" s="20"/>
      <c r="P80" s="20"/>
      <c r="Q80" s="20"/>
      <c r="R80" s="20"/>
      <c r="S80" s="20"/>
      <c r="T80" s="20"/>
      <c r="U80" s="20"/>
      <c r="V80" s="20">
        <v>374520958</v>
      </c>
      <c r="W80" s="20">
        <v>350491902</v>
      </c>
      <c r="X80" s="20"/>
      <c r="Y80" s="19"/>
      <c r="Z80" s="22">
        <v>712069194</v>
      </c>
    </row>
    <row r="81" spans="1:26" ht="13.5" hidden="1">
      <c r="A81" s="38" t="s">
        <v>93</v>
      </c>
      <c r="B81" s="18">
        <v>442427232</v>
      </c>
      <c r="C81" s="18"/>
      <c r="D81" s="19">
        <v>436933567</v>
      </c>
      <c r="E81" s="20">
        <v>436933567</v>
      </c>
      <c r="F81" s="20">
        <v>34308855</v>
      </c>
      <c r="G81" s="20">
        <v>42031226</v>
      </c>
      <c r="H81" s="20">
        <v>44964090</v>
      </c>
      <c r="I81" s="20">
        <v>121304171</v>
      </c>
      <c r="J81" s="20">
        <v>52510652</v>
      </c>
      <c r="K81" s="20">
        <v>36803112</v>
      </c>
      <c r="L81" s="20">
        <v>22041046</v>
      </c>
      <c r="M81" s="20">
        <v>111354810</v>
      </c>
      <c r="N81" s="20"/>
      <c r="O81" s="20"/>
      <c r="P81" s="20"/>
      <c r="Q81" s="20"/>
      <c r="R81" s="20"/>
      <c r="S81" s="20"/>
      <c r="T81" s="20"/>
      <c r="U81" s="20"/>
      <c r="V81" s="20">
        <v>232658981</v>
      </c>
      <c r="W81" s="20">
        <v>206172930</v>
      </c>
      <c r="X81" s="20"/>
      <c r="Y81" s="19"/>
      <c r="Z81" s="22">
        <v>436933567</v>
      </c>
    </row>
    <row r="82" spans="1:26" ht="13.5" hidden="1">
      <c r="A82" s="38" t="s">
        <v>94</v>
      </c>
      <c r="B82" s="18">
        <v>163875126</v>
      </c>
      <c r="C82" s="18"/>
      <c r="D82" s="19">
        <v>279933299</v>
      </c>
      <c r="E82" s="20">
        <v>279933299</v>
      </c>
      <c r="F82" s="20">
        <v>19634054</v>
      </c>
      <c r="G82" s="20">
        <v>14371689</v>
      </c>
      <c r="H82" s="20">
        <v>17180909</v>
      </c>
      <c r="I82" s="20">
        <v>51186652</v>
      </c>
      <c r="J82" s="20">
        <v>19421220</v>
      </c>
      <c r="K82" s="20">
        <v>13654282</v>
      </c>
      <c r="L82" s="20">
        <v>19533543</v>
      </c>
      <c r="M82" s="20">
        <v>52609045</v>
      </c>
      <c r="N82" s="20"/>
      <c r="O82" s="20"/>
      <c r="P82" s="20"/>
      <c r="Q82" s="20"/>
      <c r="R82" s="20"/>
      <c r="S82" s="20"/>
      <c r="T82" s="20"/>
      <c r="U82" s="20"/>
      <c r="V82" s="20">
        <v>103795697</v>
      </c>
      <c r="W82" s="20">
        <v>143629644</v>
      </c>
      <c r="X82" s="20"/>
      <c r="Y82" s="19"/>
      <c r="Z82" s="22">
        <v>279933299</v>
      </c>
    </row>
    <row r="83" spans="1:26" ht="13.5" hidden="1">
      <c r="A83" s="38" t="s">
        <v>95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96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1158216167</v>
      </c>
      <c r="C5" s="18">
        <v>0</v>
      </c>
      <c r="D5" s="58">
        <v>1127398719</v>
      </c>
      <c r="E5" s="59">
        <v>1127398719</v>
      </c>
      <c r="F5" s="59">
        <v>104324350</v>
      </c>
      <c r="G5" s="59">
        <v>98919138</v>
      </c>
      <c r="H5" s="59">
        <v>103581435</v>
      </c>
      <c r="I5" s="59">
        <v>306824923</v>
      </c>
      <c r="J5" s="59">
        <v>103756833</v>
      </c>
      <c r="K5" s="59">
        <v>102848041</v>
      </c>
      <c r="L5" s="59">
        <v>103845289</v>
      </c>
      <c r="M5" s="59">
        <v>310450163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617275086</v>
      </c>
      <c r="W5" s="59">
        <v>563699358</v>
      </c>
      <c r="X5" s="59">
        <v>53575728</v>
      </c>
      <c r="Y5" s="60">
        <v>9.5</v>
      </c>
      <c r="Z5" s="61">
        <v>1127398719</v>
      </c>
    </row>
    <row r="6" spans="1:26" ht="13.5">
      <c r="A6" s="57" t="s">
        <v>32</v>
      </c>
      <c r="B6" s="18">
        <v>3229659590</v>
      </c>
      <c r="C6" s="18">
        <v>0</v>
      </c>
      <c r="D6" s="58">
        <v>3659282645</v>
      </c>
      <c r="E6" s="59">
        <v>3659282645</v>
      </c>
      <c r="F6" s="59">
        <v>376480353</v>
      </c>
      <c r="G6" s="59">
        <v>351496410</v>
      </c>
      <c r="H6" s="59">
        <v>354865316</v>
      </c>
      <c r="I6" s="59">
        <v>1082842079</v>
      </c>
      <c r="J6" s="59">
        <v>262418042</v>
      </c>
      <c r="K6" s="59">
        <v>288945257</v>
      </c>
      <c r="L6" s="59">
        <v>292834099</v>
      </c>
      <c r="M6" s="59">
        <v>844197398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1927039477</v>
      </c>
      <c r="W6" s="59">
        <v>1829641326</v>
      </c>
      <c r="X6" s="59">
        <v>97398151</v>
      </c>
      <c r="Y6" s="60">
        <v>5.32</v>
      </c>
      <c r="Z6" s="61">
        <v>3659282645</v>
      </c>
    </row>
    <row r="7" spans="1:26" ht="13.5">
      <c r="A7" s="57" t="s">
        <v>33</v>
      </c>
      <c r="B7" s="18">
        <v>29908462</v>
      </c>
      <c r="C7" s="18">
        <v>0</v>
      </c>
      <c r="D7" s="58">
        <v>26006464</v>
      </c>
      <c r="E7" s="59">
        <v>26006464</v>
      </c>
      <c r="F7" s="59">
        <v>1522710</v>
      </c>
      <c r="G7" s="59">
        <v>3387776</v>
      </c>
      <c r="H7" s="59">
        <v>1539309</v>
      </c>
      <c r="I7" s="59">
        <v>6449795</v>
      </c>
      <c r="J7" s="59">
        <v>1287977</v>
      </c>
      <c r="K7" s="59">
        <v>507035</v>
      </c>
      <c r="L7" s="59">
        <v>1244043</v>
      </c>
      <c r="M7" s="59">
        <v>3039055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9488850</v>
      </c>
      <c r="W7" s="59">
        <v>13003230</v>
      </c>
      <c r="X7" s="59">
        <v>-3514380</v>
      </c>
      <c r="Y7" s="60">
        <v>-27.03</v>
      </c>
      <c r="Z7" s="61">
        <v>26006464</v>
      </c>
    </row>
    <row r="8" spans="1:26" ht="13.5">
      <c r="A8" s="57" t="s">
        <v>34</v>
      </c>
      <c r="B8" s="18">
        <v>1015919121</v>
      </c>
      <c r="C8" s="18">
        <v>0</v>
      </c>
      <c r="D8" s="58">
        <v>1005957210</v>
      </c>
      <c r="E8" s="59">
        <v>1005957210</v>
      </c>
      <c r="F8" s="59">
        <v>285399000</v>
      </c>
      <c r="G8" s="59">
        <v>108849130</v>
      </c>
      <c r="H8" s="59">
        <v>0</v>
      </c>
      <c r="I8" s="59">
        <v>394248130</v>
      </c>
      <c r="J8" s="59">
        <v>0</v>
      </c>
      <c r="K8" s="59">
        <v>-6691130</v>
      </c>
      <c r="L8" s="59">
        <v>102765000</v>
      </c>
      <c r="M8" s="59">
        <v>96073870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490322000</v>
      </c>
      <c r="W8" s="59">
        <v>502978608</v>
      </c>
      <c r="X8" s="59">
        <v>-12656608</v>
      </c>
      <c r="Y8" s="60">
        <v>-2.52</v>
      </c>
      <c r="Z8" s="61">
        <v>1005957210</v>
      </c>
    </row>
    <row r="9" spans="1:26" ht="13.5">
      <c r="A9" s="57" t="s">
        <v>35</v>
      </c>
      <c r="B9" s="18">
        <v>673402820</v>
      </c>
      <c r="C9" s="18">
        <v>0</v>
      </c>
      <c r="D9" s="58">
        <v>485778504</v>
      </c>
      <c r="E9" s="59">
        <v>485778504</v>
      </c>
      <c r="F9" s="59">
        <v>19350926</v>
      </c>
      <c r="G9" s="59">
        <v>41619971</v>
      </c>
      <c r="H9" s="59">
        <v>41621223</v>
      </c>
      <c r="I9" s="59">
        <v>102592120</v>
      </c>
      <c r="J9" s="59">
        <v>43214683</v>
      </c>
      <c r="K9" s="59">
        <v>43996796</v>
      </c>
      <c r="L9" s="59">
        <v>41511891</v>
      </c>
      <c r="M9" s="59">
        <v>128723370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231315490</v>
      </c>
      <c r="W9" s="59">
        <v>223459758</v>
      </c>
      <c r="X9" s="59">
        <v>7855732</v>
      </c>
      <c r="Y9" s="60">
        <v>3.52</v>
      </c>
      <c r="Z9" s="61">
        <v>485778504</v>
      </c>
    </row>
    <row r="10" spans="1:26" ht="25.5">
      <c r="A10" s="62" t="s">
        <v>83</v>
      </c>
      <c r="B10" s="63">
        <f>SUM(B5:B9)</f>
        <v>6107106160</v>
      </c>
      <c r="C10" s="63">
        <f>SUM(C5:C9)</f>
        <v>0</v>
      </c>
      <c r="D10" s="64">
        <f aca="true" t="shared" si="0" ref="D10:Z10">SUM(D5:D9)</f>
        <v>6304423542</v>
      </c>
      <c r="E10" s="65">
        <f t="shared" si="0"/>
        <v>6304423542</v>
      </c>
      <c r="F10" s="65">
        <f t="shared" si="0"/>
        <v>787077339</v>
      </c>
      <c r="G10" s="65">
        <f t="shared" si="0"/>
        <v>604272425</v>
      </c>
      <c r="H10" s="65">
        <f t="shared" si="0"/>
        <v>501607283</v>
      </c>
      <c r="I10" s="65">
        <f t="shared" si="0"/>
        <v>1892957047</v>
      </c>
      <c r="J10" s="65">
        <f t="shared" si="0"/>
        <v>410677535</v>
      </c>
      <c r="K10" s="65">
        <f t="shared" si="0"/>
        <v>429605999</v>
      </c>
      <c r="L10" s="65">
        <f t="shared" si="0"/>
        <v>542200322</v>
      </c>
      <c r="M10" s="65">
        <f t="shared" si="0"/>
        <v>1382483856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3275440903</v>
      </c>
      <c r="W10" s="65">
        <f t="shared" si="0"/>
        <v>3132782280</v>
      </c>
      <c r="X10" s="65">
        <f t="shared" si="0"/>
        <v>142658623</v>
      </c>
      <c r="Y10" s="66">
        <f>+IF(W10&lt;&gt;0,(X10/W10)*100,0)</f>
        <v>4.553735633361665</v>
      </c>
      <c r="Z10" s="67">
        <f t="shared" si="0"/>
        <v>6304423542</v>
      </c>
    </row>
    <row r="11" spans="1:26" ht="13.5">
      <c r="A11" s="57" t="s">
        <v>36</v>
      </c>
      <c r="B11" s="18">
        <v>1878449621</v>
      </c>
      <c r="C11" s="18">
        <v>0</v>
      </c>
      <c r="D11" s="58">
        <v>1947213670</v>
      </c>
      <c r="E11" s="59">
        <v>1947213670</v>
      </c>
      <c r="F11" s="59">
        <v>165059645</v>
      </c>
      <c r="G11" s="59">
        <v>166247523</v>
      </c>
      <c r="H11" s="59">
        <v>170448730</v>
      </c>
      <c r="I11" s="59">
        <v>501755898</v>
      </c>
      <c r="J11" s="59">
        <v>167365358</v>
      </c>
      <c r="K11" s="59">
        <v>168926145</v>
      </c>
      <c r="L11" s="59">
        <v>198745252</v>
      </c>
      <c r="M11" s="59">
        <v>535036755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1036792653</v>
      </c>
      <c r="W11" s="59">
        <v>965142420</v>
      </c>
      <c r="X11" s="59">
        <v>71650233</v>
      </c>
      <c r="Y11" s="60">
        <v>7.42</v>
      </c>
      <c r="Z11" s="61">
        <v>1947213670</v>
      </c>
    </row>
    <row r="12" spans="1:26" ht="13.5">
      <c r="A12" s="57" t="s">
        <v>37</v>
      </c>
      <c r="B12" s="18">
        <v>62271388</v>
      </c>
      <c r="C12" s="18">
        <v>0</v>
      </c>
      <c r="D12" s="58">
        <v>63341967</v>
      </c>
      <c r="E12" s="59">
        <v>63341967</v>
      </c>
      <c r="F12" s="59">
        <v>5278497</v>
      </c>
      <c r="G12" s="59">
        <v>5326809</v>
      </c>
      <c r="H12" s="59">
        <v>5278497</v>
      </c>
      <c r="I12" s="59">
        <v>15883803</v>
      </c>
      <c r="J12" s="59">
        <v>4951266</v>
      </c>
      <c r="K12" s="59">
        <v>5152674</v>
      </c>
      <c r="L12" s="59">
        <v>5152674</v>
      </c>
      <c r="M12" s="59">
        <v>15256614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31140417</v>
      </c>
      <c r="W12" s="59">
        <v>31595268</v>
      </c>
      <c r="X12" s="59">
        <v>-454851</v>
      </c>
      <c r="Y12" s="60">
        <v>-1.44</v>
      </c>
      <c r="Z12" s="61">
        <v>63341967</v>
      </c>
    </row>
    <row r="13" spans="1:26" ht="13.5">
      <c r="A13" s="57" t="s">
        <v>84</v>
      </c>
      <c r="B13" s="18">
        <v>947372186</v>
      </c>
      <c r="C13" s="18">
        <v>0</v>
      </c>
      <c r="D13" s="58">
        <v>406080981</v>
      </c>
      <c r="E13" s="59">
        <v>406080981</v>
      </c>
      <c r="F13" s="59">
        <v>8281945</v>
      </c>
      <c r="G13" s="59">
        <v>8281945</v>
      </c>
      <c r="H13" s="59">
        <v>8281945</v>
      </c>
      <c r="I13" s="59">
        <v>24845835</v>
      </c>
      <c r="J13" s="59">
        <v>8281945</v>
      </c>
      <c r="K13" s="59">
        <v>135728482</v>
      </c>
      <c r="L13" s="59">
        <v>8281945</v>
      </c>
      <c r="M13" s="59">
        <v>152292372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177138207</v>
      </c>
      <c r="W13" s="59">
        <v>28532022</v>
      </c>
      <c r="X13" s="59">
        <v>148606185</v>
      </c>
      <c r="Y13" s="60">
        <v>520.84</v>
      </c>
      <c r="Z13" s="61">
        <v>406080981</v>
      </c>
    </row>
    <row r="14" spans="1:26" ht="13.5">
      <c r="A14" s="57" t="s">
        <v>38</v>
      </c>
      <c r="B14" s="18">
        <v>126808643</v>
      </c>
      <c r="C14" s="18">
        <v>0</v>
      </c>
      <c r="D14" s="58">
        <v>144362171</v>
      </c>
      <c r="E14" s="59">
        <v>144362171</v>
      </c>
      <c r="F14" s="59">
        <v>1529828</v>
      </c>
      <c r="G14" s="59">
        <v>5191930</v>
      </c>
      <c r="H14" s="59">
        <v>1450057</v>
      </c>
      <c r="I14" s="59">
        <v>8171815</v>
      </c>
      <c r="J14" s="59">
        <v>2598558</v>
      </c>
      <c r="K14" s="59">
        <v>1603216</v>
      </c>
      <c r="L14" s="59">
        <v>23312537</v>
      </c>
      <c r="M14" s="59">
        <v>27514311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35686126</v>
      </c>
      <c r="W14" s="59">
        <v>72181086</v>
      </c>
      <c r="X14" s="59">
        <v>-36494960</v>
      </c>
      <c r="Y14" s="60">
        <v>-50.56</v>
      </c>
      <c r="Z14" s="61">
        <v>144362171</v>
      </c>
    </row>
    <row r="15" spans="1:26" ht="13.5">
      <c r="A15" s="57" t="s">
        <v>39</v>
      </c>
      <c r="B15" s="18">
        <v>1956018160</v>
      </c>
      <c r="C15" s="18">
        <v>0</v>
      </c>
      <c r="D15" s="58">
        <v>2093290696</v>
      </c>
      <c r="E15" s="59">
        <v>2093290696</v>
      </c>
      <c r="F15" s="59">
        <v>189227391</v>
      </c>
      <c r="G15" s="59">
        <v>284930231</v>
      </c>
      <c r="H15" s="59">
        <v>116126680</v>
      </c>
      <c r="I15" s="59">
        <v>590284302</v>
      </c>
      <c r="J15" s="59">
        <v>186367421</v>
      </c>
      <c r="K15" s="59">
        <v>174820475</v>
      </c>
      <c r="L15" s="59">
        <v>219623629</v>
      </c>
      <c r="M15" s="59">
        <v>580811525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1171095827</v>
      </c>
      <c r="W15" s="59">
        <v>1046507868</v>
      </c>
      <c r="X15" s="59">
        <v>124587959</v>
      </c>
      <c r="Y15" s="60">
        <v>11.91</v>
      </c>
      <c r="Z15" s="61">
        <v>2093290696</v>
      </c>
    </row>
    <row r="16" spans="1:26" ht="13.5">
      <c r="A16" s="68" t="s">
        <v>40</v>
      </c>
      <c r="B16" s="18">
        <v>4468967</v>
      </c>
      <c r="C16" s="18">
        <v>0</v>
      </c>
      <c r="D16" s="58">
        <v>10272733</v>
      </c>
      <c r="E16" s="59">
        <v>10272733</v>
      </c>
      <c r="F16" s="59">
        <v>0</v>
      </c>
      <c r="G16" s="59">
        <v>122700</v>
      </c>
      <c r="H16" s="59">
        <v>376718</v>
      </c>
      <c r="I16" s="59">
        <v>499418</v>
      </c>
      <c r="J16" s="59">
        <v>501433</v>
      </c>
      <c r="K16" s="59">
        <v>533828</v>
      </c>
      <c r="L16" s="59">
        <v>1033136</v>
      </c>
      <c r="M16" s="59">
        <v>2068397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2567815</v>
      </c>
      <c r="W16" s="59">
        <v>5136366</v>
      </c>
      <c r="X16" s="59">
        <v>-2568551</v>
      </c>
      <c r="Y16" s="60">
        <v>-50.01</v>
      </c>
      <c r="Z16" s="61">
        <v>10272733</v>
      </c>
    </row>
    <row r="17" spans="1:26" ht="13.5">
      <c r="A17" s="57" t="s">
        <v>41</v>
      </c>
      <c r="B17" s="18">
        <v>1849234822</v>
      </c>
      <c r="C17" s="18">
        <v>0</v>
      </c>
      <c r="D17" s="58">
        <v>1639281339</v>
      </c>
      <c r="E17" s="59">
        <v>1639281339</v>
      </c>
      <c r="F17" s="59">
        <v>61675605</v>
      </c>
      <c r="G17" s="59">
        <v>94705571</v>
      </c>
      <c r="H17" s="59">
        <v>93569115</v>
      </c>
      <c r="I17" s="59">
        <v>249950291</v>
      </c>
      <c r="J17" s="59">
        <v>115398282</v>
      </c>
      <c r="K17" s="59">
        <v>99495748</v>
      </c>
      <c r="L17" s="59">
        <v>88721724</v>
      </c>
      <c r="M17" s="59">
        <v>303615754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553566045</v>
      </c>
      <c r="W17" s="59">
        <v>807954396</v>
      </c>
      <c r="X17" s="59">
        <v>-254388351</v>
      </c>
      <c r="Y17" s="60">
        <v>-31.49</v>
      </c>
      <c r="Z17" s="61">
        <v>1639281339</v>
      </c>
    </row>
    <row r="18" spans="1:26" ht="13.5">
      <c r="A18" s="69" t="s">
        <v>42</v>
      </c>
      <c r="B18" s="70">
        <f>SUM(B11:B17)</f>
        <v>6824623787</v>
      </c>
      <c r="C18" s="70">
        <f>SUM(C11:C17)</f>
        <v>0</v>
      </c>
      <c r="D18" s="71">
        <f aca="true" t="shared" si="1" ref="D18:Z18">SUM(D11:D17)</f>
        <v>6303843557</v>
      </c>
      <c r="E18" s="72">
        <f t="shared" si="1"/>
        <v>6303843557</v>
      </c>
      <c r="F18" s="72">
        <f t="shared" si="1"/>
        <v>431052911</v>
      </c>
      <c r="G18" s="72">
        <f t="shared" si="1"/>
        <v>564806709</v>
      </c>
      <c r="H18" s="72">
        <f t="shared" si="1"/>
        <v>395531742</v>
      </c>
      <c r="I18" s="72">
        <f t="shared" si="1"/>
        <v>1391391362</v>
      </c>
      <c r="J18" s="72">
        <f t="shared" si="1"/>
        <v>485464263</v>
      </c>
      <c r="K18" s="72">
        <f t="shared" si="1"/>
        <v>586260568</v>
      </c>
      <c r="L18" s="72">
        <f t="shared" si="1"/>
        <v>544870897</v>
      </c>
      <c r="M18" s="72">
        <f t="shared" si="1"/>
        <v>1616595728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3007987090</v>
      </c>
      <c r="W18" s="72">
        <f t="shared" si="1"/>
        <v>2957049426</v>
      </c>
      <c r="X18" s="72">
        <f t="shared" si="1"/>
        <v>50937664</v>
      </c>
      <c r="Y18" s="66">
        <f>+IF(W18&lt;&gt;0,(X18/W18)*100,0)</f>
        <v>1.7225841256533667</v>
      </c>
      <c r="Z18" s="73">
        <f t="shared" si="1"/>
        <v>6303843557</v>
      </c>
    </row>
    <row r="19" spans="1:26" ht="13.5">
      <c r="A19" s="69" t="s">
        <v>43</v>
      </c>
      <c r="B19" s="74">
        <f>+B10-B18</f>
        <v>-717517627</v>
      </c>
      <c r="C19" s="74">
        <f>+C10-C18</f>
        <v>0</v>
      </c>
      <c r="D19" s="75">
        <f aca="true" t="shared" si="2" ref="D19:Z19">+D10-D18</f>
        <v>579985</v>
      </c>
      <c r="E19" s="76">
        <f t="shared" si="2"/>
        <v>579985</v>
      </c>
      <c r="F19" s="76">
        <f t="shared" si="2"/>
        <v>356024428</v>
      </c>
      <c r="G19" s="76">
        <f t="shared" si="2"/>
        <v>39465716</v>
      </c>
      <c r="H19" s="76">
        <f t="shared" si="2"/>
        <v>106075541</v>
      </c>
      <c r="I19" s="76">
        <f t="shared" si="2"/>
        <v>501565685</v>
      </c>
      <c r="J19" s="76">
        <f t="shared" si="2"/>
        <v>-74786728</v>
      </c>
      <c r="K19" s="76">
        <f t="shared" si="2"/>
        <v>-156654569</v>
      </c>
      <c r="L19" s="76">
        <f t="shared" si="2"/>
        <v>-2670575</v>
      </c>
      <c r="M19" s="76">
        <f t="shared" si="2"/>
        <v>-234111872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267453813</v>
      </c>
      <c r="W19" s="76">
        <f>IF(E10=E18,0,W10-W18)</f>
        <v>175732854</v>
      </c>
      <c r="X19" s="76">
        <f t="shared" si="2"/>
        <v>91720959</v>
      </c>
      <c r="Y19" s="77">
        <f>+IF(W19&lt;&gt;0,(X19/W19)*100,0)</f>
        <v>52.193404313572465</v>
      </c>
      <c r="Z19" s="78">
        <f t="shared" si="2"/>
        <v>579985</v>
      </c>
    </row>
    <row r="20" spans="1:26" ht="13.5">
      <c r="A20" s="57" t="s">
        <v>44</v>
      </c>
      <c r="B20" s="18">
        <v>845465187</v>
      </c>
      <c r="C20" s="18">
        <v>0</v>
      </c>
      <c r="D20" s="58">
        <v>1033466339</v>
      </c>
      <c r="E20" s="59">
        <v>1033466339</v>
      </c>
      <c r="F20" s="59">
        <v>0</v>
      </c>
      <c r="G20" s="59">
        <v>4247062</v>
      </c>
      <c r="H20" s="59">
        <v>1256570</v>
      </c>
      <c r="I20" s="59">
        <v>5503632</v>
      </c>
      <c r="J20" s="59">
        <v>8104221</v>
      </c>
      <c r="K20" s="59">
        <v>307905558</v>
      </c>
      <c r="L20" s="59">
        <v>-3603000</v>
      </c>
      <c r="M20" s="59">
        <v>312406779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317910411</v>
      </c>
      <c r="W20" s="59">
        <v>395936502</v>
      </c>
      <c r="X20" s="59">
        <v>-78026091</v>
      </c>
      <c r="Y20" s="60">
        <v>-19.71</v>
      </c>
      <c r="Z20" s="61">
        <v>1033466339</v>
      </c>
    </row>
    <row r="21" spans="1:26" ht="13.5">
      <c r="A21" s="57" t="s">
        <v>85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86</v>
      </c>
      <c r="B22" s="85">
        <f>SUM(B19:B21)</f>
        <v>127947560</v>
      </c>
      <c r="C22" s="85">
        <f>SUM(C19:C21)</f>
        <v>0</v>
      </c>
      <c r="D22" s="86">
        <f aca="true" t="shared" si="3" ref="D22:Z22">SUM(D19:D21)</f>
        <v>1034046324</v>
      </c>
      <c r="E22" s="87">
        <f t="shared" si="3"/>
        <v>1034046324</v>
      </c>
      <c r="F22" s="87">
        <f t="shared" si="3"/>
        <v>356024428</v>
      </c>
      <c r="G22" s="87">
        <f t="shared" si="3"/>
        <v>43712778</v>
      </c>
      <c r="H22" s="87">
        <f t="shared" si="3"/>
        <v>107332111</v>
      </c>
      <c r="I22" s="87">
        <f t="shared" si="3"/>
        <v>507069317</v>
      </c>
      <c r="J22" s="87">
        <f t="shared" si="3"/>
        <v>-66682507</v>
      </c>
      <c r="K22" s="87">
        <f t="shared" si="3"/>
        <v>151250989</v>
      </c>
      <c r="L22" s="87">
        <f t="shared" si="3"/>
        <v>-6273575</v>
      </c>
      <c r="M22" s="87">
        <f t="shared" si="3"/>
        <v>78294907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585364224</v>
      </c>
      <c r="W22" s="87">
        <f t="shared" si="3"/>
        <v>571669356</v>
      </c>
      <c r="X22" s="87">
        <f t="shared" si="3"/>
        <v>13694868</v>
      </c>
      <c r="Y22" s="88">
        <f>+IF(W22&lt;&gt;0,(X22/W22)*100,0)</f>
        <v>2.395592462017502</v>
      </c>
      <c r="Z22" s="89">
        <f t="shared" si="3"/>
        <v>1034046324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127947560</v>
      </c>
      <c r="C24" s="74">
        <f>SUM(C22:C23)</f>
        <v>0</v>
      </c>
      <c r="D24" s="75">
        <f aca="true" t="shared" si="4" ref="D24:Z24">SUM(D22:D23)</f>
        <v>1034046324</v>
      </c>
      <c r="E24" s="76">
        <f t="shared" si="4"/>
        <v>1034046324</v>
      </c>
      <c r="F24" s="76">
        <f t="shared" si="4"/>
        <v>356024428</v>
      </c>
      <c r="G24" s="76">
        <f t="shared" si="4"/>
        <v>43712778</v>
      </c>
      <c r="H24" s="76">
        <f t="shared" si="4"/>
        <v>107332111</v>
      </c>
      <c r="I24" s="76">
        <f t="shared" si="4"/>
        <v>507069317</v>
      </c>
      <c r="J24" s="76">
        <f t="shared" si="4"/>
        <v>-66682507</v>
      </c>
      <c r="K24" s="76">
        <f t="shared" si="4"/>
        <v>151250989</v>
      </c>
      <c r="L24" s="76">
        <f t="shared" si="4"/>
        <v>-6273575</v>
      </c>
      <c r="M24" s="76">
        <f t="shared" si="4"/>
        <v>78294907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585364224</v>
      </c>
      <c r="W24" s="76">
        <f t="shared" si="4"/>
        <v>571669356</v>
      </c>
      <c r="X24" s="76">
        <f t="shared" si="4"/>
        <v>13694868</v>
      </c>
      <c r="Y24" s="77">
        <f>+IF(W24&lt;&gt;0,(X24/W24)*100,0)</f>
        <v>2.395592462017502</v>
      </c>
      <c r="Z24" s="78">
        <f t="shared" si="4"/>
        <v>1034046324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87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712134237</v>
      </c>
      <c r="C27" s="21">
        <v>0</v>
      </c>
      <c r="D27" s="98">
        <v>1130454441</v>
      </c>
      <c r="E27" s="99">
        <v>1130454441</v>
      </c>
      <c r="F27" s="99">
        <v>9979698</v>
      </c>
      <c r="G27" s="99">
        <v>24630208</v>
      </c>
      <c r="H27" s="99">
        <v>28192824</v>
      </c>
      <c r="I27" s="99">
        <v>62802730</v>
      </c>
      <c r="J27" s="99">
        <v>79361275</v>
      </c>
      <c r="K27" s="99">
        <v>41448602</v>
      </c>
      <c r="L27" s="99">
        <v>102719341</v>
      </c>
      <c r="M27" s="99">
        <v>223529218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286331948</v>
      </c>
      <c r="W27" s="99">
        <v>565227221</v>
      </c>
      <c r="X27" s="99">
        <v>-278895273</v>
      </c>
      <c r="Y27" s="100">
        <v>-49.34</v>
      </c>
      <c r="Z27" s="101">
        <v>1130454441</v>
      </c>
    </row>
    <row r="28" spans="1:26" ht="13.5">
      <c r="A28" s="102" t="s">
        <v>44</v>
      </c>
      <c r="B28" s="18">
        <v>541876007</v>
      </c>
      <c r="C28" s="18">
        <v>0</v>
      </c>
      <c r="D28" s="58">
        <v>978495000</v>
      </c>
      <c r="E28" s="59">
        <v>978495000</v>
      </c>
      <c r="F28" s="59">
        <v>290080</v>
      </c>
      <c r="G28" s="59">
        <v>496801</v>
      </c>
      <c r="H28" s="59">
        <v>21803173</v>
      </c>
      <c r="I28" s="59">
        <v>22590054</v>
      </c>
      <c r="J28" s="59">
        <v>56000048</v>
      </c>
      <c r="K28" s="59">
        <v>32953397</v>
      </c>
      <c r="L28" s="59">
        <v>84547997</v>
      </c>
      <c r="M28" s="59">
        <v>173501442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196091496</v>
      </c>
      <c r="W28" s="59">
        <v>489247500</v>
      </c>
      <c r="X28" s="59">
        <v>-293156004</v>
      </c>
      <c r="Y28" s="60">
        <v>-59.92</v>
      </c>
      <c r="Z28" s="61">
        <v>978495000</v>
      </c>
    </row>
    <row r="29" spans="1:26" ht="13.5">
      <c r="A29" s="57" t="s">
        <v>88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10250766</v>
      </c>
      <c r="C30" s="18">
        <v>0</v>
      </c>
      <c r="D30" s="58">
        <v>33188260</v>
      </c>
      <c r="E30" s="59">
        <v>33188260</v>
      </c>
      <c r="F30" s="59">
        <v>0</v>
      </c>
      <c r="G30" s="59">
        <v>2894440</v>
      </c>
      <c r="H30" s="59">
        <v>0</v>
      </c>
      <c r="I30" s="59">
        <v>2894440</v>
      </c>
      <c r="J30" s="59">
        <v>2727840</v>
      </c>
      <c r="K30" s="59">
        <v>0</v>
      </c>
      <c r="L30" s="59">
        <v>1187307</v>
      </c>
      <c r="M30" s="59">
        <v>3915147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6809587</v>
      </c>
      <c r="W30" s="59">
        <v>16594130</v>
      </c>
      <c r="X30" s="59">
        <v>-9784543</v>
      </c>
      <c r="Y30" s="60">
        <v>-58.96</v>
      </c>
      <c r="Z30" s="61">
        <v>33188260</v>
      </c>
    </row>
    <row r="31" spans="1:26" ht="13.5">
      <c r="A31" s="57" t="s">
        <v>49</v>
      </c>
      <c r="B31" s="18">
        <v>160007465</v>
      </c>
      <c r="C31" s="18">
        <v>0</v>
      </c>
      <c r="D31" s="58">
        <v>118771181</v>
      </c>
      <c r="E31" s="59">
        <v>118771181</v>
      </c>
      <c r="F31" s="59">
        <v>9689618</v>
      </c>
      <c r="G31" s="59">
        <v>21238967</v>
      </c>
      <c r="H31" s="59">
        <v>6389651</v>
      </c>
      <c r="I31" s="59">
        <v>37318236</v>
      </c>
      <c r="J31" s="59">
        <v>20633387</v>
      </c>
      <c r="K31" s="59">
        <v>8495206</v>
      </c>
      <c r="L31" s="59">
        <v>16984037</v>
      </c>
      <c r="M31" s="59">
        <v>46112630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83430866</v>
      </c>
      <c r="W31" s="59">
        <v>59385591</v>
      </c>
      <c r="X31" s="59">
        <v>24045275</v>
      </c>
      <c r="Y31" s="60">
        <v>40.49</v>
      </c>
      <c r="Z31" s="61">
        <v>118771181</v>
      </c>
    </row>
    <row r="32" spans="1:26" ht="13.5">
      <c r="A32" s="69" t="s">
        <v>50</v>
      </c>
      <c r="B32" s="21">
        <f>SUM(B28:B31)</f>
        <v>712134238</v>
      </c>
      <c r="C32" s="21">
        <f>SUM(C28:C31)</f>
        <v>0</v>
      </c>
      <c r="D32" s="98">
        <f aca="true" t="shared" si="5" ref="D32:Z32">SUM(D28:D31)</f>
        <v>1130454441</v>
      </c>
      <c r="E32" s="99">
        <f t="shared" si="5"/>
        <v>1130454441</v>
      </c>
      <c r="F32" s="99">
        <f t="shared" si="5"/>
        <v>9979698</v>
      </c>
      <c r="G32" s="99">
        <f t="shared" si="5"/>
        <v>24630208</v>
      </c>
      <c r="H32" s="99">
        <f t="shared" si="5"/>
        <v>28192824</v>
      </c>
      <c r="I32" s="99">
        <f t="shared" si="5"/>
        <v>62802730</v>
      </c>
      <c r="J32" s="99">
        <f t="shared" si="5"/>
        <v>79361275</v>
      </c>
      <c r="K32" s="99">
        <f t="shared" si="5"/>
        <v>41448603</v>
      </c>
      <c r="L32" s="99">
        <f t="shared" si="5"/>
        <v>102719341</v>
      </c>
      <c r="M32" s="99">
        <f t="shared" si="5"/>
        <v>223529219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286331949</v>
      </c>
      <c r="W32" s="99">
        <f t="shared" si="5"/>
        <v>565227221</v>
      </c>
      <c r="X32" s="99">
        <f t="shared" si="5"/>
        <v>-278895272</v>
      </c>
      <c r="Y32" s="100">
        <f>+IF(W32&lt;&gt;0,(X32/W32)*100,0)</f>
        <v>-49.342151552180816</v>
      </c>
      <c r="Z32" s="101">
        <f t="shared" si="5"/>
        <v>1130454441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2959319180</v>
      </c>
      <c r="C35" s="18">
        <v>0</v>
      </c>
      <c r="D35" s="58">
        <v>4671736883</v>
      </c>
      <c r="E35" s="59">
        <v>4671736883</v>
      </c>
      <c r="F35" s="59">
        <v>5439590243</v>
      </c>
      <c r="G35" s="59">
        <v>4445641405</v>
      </c>
      <c r="H35" s="59">
        <v>6616213443</v>
      </c>
      <c r="I35" s="59">
        <v>6616213443</v>
      </c>
      <c r="J35" s="59">
        <v>6296367327</v>
      </c>
      <c r="K35" s="59">
        <v>6654126834</v>
      </c>
      <c r="L35" s="59">
        <v>6681980324</v>
      </c>
      <c r="M35" s="59">
        <v>6681980324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6681980324</v>
      </c>
      <c r="W35" s="59">
        <v>2335868442</v>
      </c>
      <c r="X35" s="59">
        <v>4346111882</v>
      </c>
      <c r="Y35" s="60">
        <v>186.06</v>
      </c>
      <c r="Z35" s="61">
        <v>4671736883</v>
      </c>
    </row>
    <row r="36" spans="1:26" ht="13.5">
      <c r="A36" s="57" t="s">
        <v>53</v>
      </c>
      <c r="B36" s="18">
        <v>18481309418</v>
      </c>
      <c r="C36" s="18">
        <v>0</v>
      </c>
      <c r="D36" s="58">
        <v>17638316464</v>
      </c>
      <c r="E36" s="59">
        <v>17638316464</v>
      </c>
      <c r="F36" s="59">
        <v>17658842985</v>
      </c>
      <c r="G36" s="59">
        <v>19187880626</v>
      </c>
      <c r="H36" s="59">
        <v>19827561818</v>
      </c>
      <c r="I36" s="59">
        <v>19827561818</v>
      </c>
      <c r="J36" s="59">
        <v>19781251362</v>
      </c>
      <c r="K36" s="59">
        <v>19832194778</v>
      </c>
      <c r="L36" s="59">
        <v>19844388248</v>
      </c>
      <c r="M36" s="59">
        <v>19844388248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19844388248</v>
      </c>
      <c r="W36" s="59">
        <v>8819158232</v>
      </c>
      <c r="X36" s="59">
        <v>11025230016</v>
      </c>
      <c r="Y36" s="60">
        <v>125.01</v>
      </c>
      <c r="Z36" s="61">
        <v>17638316464</v>
      </c>
    </row>
    <row r="37" spans="1:26" ht="13.5">
      <c r="A37" s="57" t="s">
        <v>54</v>
      </c>
      <c r="B37" s="18">
        <v>2712685272</v>
      </c>
      <c r="C37" s="18">
        <v>0</v>
      </c>
      <c r="D37" s="58">
        <v>2619465927</v>
      </c>
      <c r="E37" s="59">
        <v>2619465927</v>
      </c>
      <c r="F37" s="59">
        <v>2641417949</v>
      </c>
      <c r="G37" s="59">
        <v>5622503826</v>
      </c>
      <c r="H37" s="59">
        <v>7593870075</v>
      </c>
      <c r="I37" s="59">
        <v>7593870075</v>
      </c>
      <c r="J37" s="59">
        <v>5849877960</v>
      </c>
      <c r="K37" s="59">
        <v>6118086388</v>
      </c>
      <c r="L37" s="59">
        <v>6181772627</v>
      </c>
      <c r="M37" s="59">
        <v>6181772627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6181772627</v>
      </c>
      <c r="W37" s="59">
        <v>1309732964</v>
      </c>
      <c r="X37" s="59">
        <v>4872039663</v>
      </c>
      <c r="Y37" s="60">
        <v>371.99</v>
      </c>
      <c r="Z37" s="61">
        <v>2619465927</v>
      </c>
    </row>
    <row r="38" spans="1:26" ht="13.5">
      <c r="A38" s="57" t="s">
        <v>55</v>
      </c>
      <c r="B38" s="18">
        <v>3320936564</v>
      </c>
      <c r="C38" s="18">
        <v>0</v>
      </c>
      <c r="D38" s="58">
        <v>2773713266</v>
      </c>
      <c r="E38" s="59">
        <v>2773713266</v>
      </c>
      <c r="F38" s="59">
        <v>3890299872</v>
      </c>
      <c r="G38" s="59">
        <v>2321596796</v>
      </c>
      <c r="H38" s="59">
        <v>2210934756</v>
      </c>
      <c r="I38" s="59">
        <v>2210934756</v>
      </c>
      <c r="J38" s="59">
        <v>2465669074</v>
      </c>
      <c r="K38" s="59">
        <v>2465374836</v>
      </c>
      <c r="L38" s="59">
        <v>2450608757</v>
      </c>
      <c r="M38" s="59">
        <v>2450608757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2450608757</v>
      </c>
      <c r="W38" s="59">
        <v>1386856633</v>
      </c>
      <c r="X38" s="59">
        <v>1063752124</v>
      </c>
      <c r="Y38" s="60">
        <v>76.7</v>
      </c>
      <c r="Z38" s="61">
        <v>2773713266</v>
      </c>
    </row>
    <row r="39" spans="1:26" ht="13.5">
      <c r="A39" s="57" t="s">
        <v>56</v>
      </c>
      <c r="B39" s="18">
        <v>15407006762</v>
      </c>
      <c r="C39" s="18">
        <v>0</v>
      </c>
      <c r="D39" s="58">
        <v>16916874154</v>
      </c>
      <c r="E39" s="59">
        <v>16916874154</v>
      </c>
      <c r="F39" s="59">
        <v>16566715407</v>
      </c>
      <c r="G39" s="59">
        <v>15689421409</v>
      </c>
      <c r="H39" s="59">
        <v>16638970430</v>
      </c>
      <c r="I39" s="59">
        <v>16638970430</v>
      </c>
      <c r="J39" s="59">
        <v>17762071655</v>
      </c>
      <c r="K39" s="59">
        <v>17902860388</v>
      </c>
      <c r="L39" s="59">
        <v>17893987188</v>
      </c>
      <c r="M39" s="59">
        <v>17893987188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17893987188</v>
      </c>
      <c r="W39" s="59">
        <v>8458437077</v>
      </c>
      <c r="X39" s="59">
        <v>9435550111</v>
      </c>
      <c r="Y39" s="60">
        <v>111.55</v>
      </c>
      <c r="Z39" s="61">
        <v>16916874154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763041497</v>
      </c>
      <c r="C42" s="18">
        <v>0</v>
      </c>
      <c r="D42" s="58">
        <v>959241143</v>
      </c>
      <c r="E42" s="59">
        <v>959241143</v>
      </c>
      <c r="F42" s="59">
        <v>165498691</v>
      </c>
      <c r="G42" s="59">
        <v>-118760168</v>
      </c>
      <c r="H42" s="59">
        <v>-40233385</v>
      </c>
      <c r="I42" s="59">
        <v>6505138</v>
      </c>
      <c r="J42" s="59">
        <v>-28401736</v>
      </c>
      <c r="K42" s="59">
        <v>318116833</v>
      </c>
      <c r="L42" s="59">
        <v>10002596</v>
      </c>
      <c r="M42" s="59">
        <v>299717693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306222831</v>
      </c>
      <c r="W42" s="59">
        <v>285377365</v>
      </c>
      <c r="X42" s="59">
        <v>20845466</v>
      </c>
      <c r="Y42" s="60">
        <v>7.3</v>
      </c>
      <c r="Z42" s="61">
        <v>959241143</v>
      </c>
    </row>
    <row r="43" spans="1:26" ht="13.5">
      <c r="A43" s="57" t="s">
        <v>59</v>
      </c>
      <c r="B43" s="18">
        <v>-640882354</v>
      </c>
      <c r="C43" s="18">
        <v>0</v>
      </c>
      <c r="D43" s="58">
        <v>-864279537</v>
      </c>
      <c r="E43" s="59">
        <v>-864279537</v>
      </c>
      <c r="F43" s="59">
        <v>-76661166</v>
      </c>
      <c r="G43" s="59">
        <v>-133631322</v>
      </c>
      <c r="H43" s="59">
        <v>-36433097</v>
      </c>
      <c r="I43" s="59">
        <v>-246725585</v>
      </c>
      <c r="J43" s="59">
        <v>-81075273</v>
      </c>
      <c r="K43" s="59">
        <v>-45256624</v>
      </c>
      <c r="L43" s="59">
        <v>-110732162</v>
      </c>
      <c r="M43" s="59">
        <v>-237064059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-483789644</v>
      </c>
      <c r="W43" s="59">
        <v>-330427682</v>
      </c>
      <c r="X43" s="59">
        <v>-153361962</v>
      </c>
      <c r="Y43" s="60">
        <v>46.41</v>
      </c>
      <c r="Z43" s="61">
        <v>-864279537</v>
      </c>
    </row>
    <row r="44" spans="1:26" ht="13.5">
      <c r="A44" s="57" t="s">
        <v>60</v>
      </c>
      <c r="B44" s="18">
        <v>-103784551</v>
      </c>
      <c r="C44" s="18">
        <v>0</v>
      </c>
      <c r="D44" s="58">
        <v>-135804691</v>
      </c>
      <c r="E44" s="59">
        <v>-135804691</v>
      </c>
      <c r="F44" s="59">
        <v>-54729477</v>
      </c>
      <c r="G44" s="59">
        <v>-14731858</v>
      </c>
      <c r="H44" s="59">
        <v>-8967731</v>
      </c>
      <c r="I44" s="59">
        <v>-78429066</v>
      </c>
      <c r="J44" s="59">
        <v>-15711317</v>
      </c>
      <c r="K44" s="59">
        <v>-11110702</v>
      </c>
      <c r="L44" s="59">
        <v>-16879784</v>
      </c>
      <c r="M44" s="59">
        <v>-43701803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-122130869</v>
      </c>
      <c r="W44" s="59">
        <v>-8011338</v>
      </c>
      <c r="X44" s="59">
        <v>-114119531</v>
      </c>
      <c r="Y44" s="60">
        <v>1424.48</v>
      </c>
      <c r="Z44" s="61">
        <v>-135804691</v>
      </c>
    </row>
    <row r="45" spans="1:26" ht="13.5">
      <c r="A45" s="69" t="s">
        <v>61</v>
      </c>
      <c r="B45" s="21">
        <v>235901912</v>
      </c>
      <c r="C45" s="21">
        <v>0</v>
      </c>
      <c r="D45" s="98">
        <v>396633974</v>
      </c>
      <c r="E45" s="99">
        <v>396633974</v>
      </c>
      <c r="F45" s="99">
        <v>598937753</v>
      </c>
      <c r="G45" s="99">
        <v>331814405</v>
      </c>
      <c r="H45" s="99">
        <v>246180192</v>
      </c>
      <c r="I45" s="99">
        <v>246180192</v>
      </c>
      <c r="J45" s="99">
        <v>120991866</v>
      </c>
      <c r="K45" s="99">
        <v>382741373</v>
      </c>
      <c r="L45" s="99">
        <v>265132023</v>
      </c>
      <c r="M45" s="99">
        <v>265132023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265132023</v>
      </c>
      <c r="W45" s="99">
        <v>384415404</v>
      </c>
      <c r="X45" s="99">
        <v>-119283381</v>
      </c>
      <c r="Y45" s="100">
        <v>-31.03</v>
      </c>
      <c r="Z45" s="101">
        <v>396633974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89</v>
      </c>
      <c r="B47" s="114" t="s">
        <v>74</v>
      </c>
      <c r="C47" s="114"/>
      <c r="D47" s="115" t="s">
        <v>75</v>
      </c>
      <c r="E47" s="116" t="s">
        <v>76</v>
      </c>
      <c r="F47" s="117"/>
      <c r="G47" s="117"/>
      <c r="H47" s="117"/>
      <c r="I47" s="118" t="s">
        <v>77</v>
      </c>
      <c r="J47" s="117"/>
      <c r="K47" s="117"/>
      <c r="L47" s="117"/>
      <c r="M47" s="118" t="s">
        <v>78</v>
      </c>
      <c r="N47" s="119"/>
      <c r="O47" s="119"/>
      <c r="P47" s="119"/>
      <c r="Q47" s="119"/>
      <c r="R47" s="119"/>
      <c r="S47" s="119"/>
      <c r="T47" s="119"/>
      <c r="U47" s="119"/>
      <c r="V47" s="118" t="s">
        <v>79</v>
      </c>
      <c r="W47" s="118" t="s">
        <v>80</v>
      </c>
      <c r="X47" s="118" t="s">
        <v>81</v>
      </c>
      <c r="Y47" s="118" t="s">
        <v>82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343948451</v>
      </c>
      <c r="C49" s="51">
        <v>0</v>
      </c>
      <c r="D49" s="128">
        <v>204119393</v>
      </c>
      <c r="E49" s="53">
        <v>166874172</v>
      </c>
      <c r="F49" s="53">
        <v>0</v>
      </c>
      <c r="G49" s="53">
        <v>0</v>
      </c>
      <c r="H49" s="53">
        <v>0</v>
      </c>
      <c r="I49" s="53">
        <v>227776559</v>
      </c>
      <c r="J49" s="53">
        <v>0</v>
      </c>
      <c r="K49" s="53">
        <v>0</v>
      </c>
      <c r="L49" s="53">
        <v>0</v>
      </c>
      <c r="M49" s="53">
        <v>202946007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120660122</v>
      </c>
      <c r="W49" s="53">
        <v>720663804</v>
      </c>
      <c r="X49" s="53">
        <v>3104714428</v>
      </c>
      <c r="Y49" s="53">
        <v>5091702936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274424387</v>
      </c>
      <c r="C51" s="51">
        <v>0</v>
      </c>
      <c r="D51" s="128">
        <v>11702806</v>
      </c>
      <c r="E51" s="53">
        <v>15126501</v>
      </c>
      <c r="F51" s="53">
        <v>0</v>
      </c>
      <c r="G51" s="53">
        <v>0</v>
      </c>
      <c r="H51" s="53">
        <v>0</v>
      </c>
      <c r="I51" s="53">
        <v>36433465</v>
      </c>
      <c r="J51" s="53">
        <v>0</v>
      </c>
      <c r="K51" s="53">
        <v>0</v>
      </c>
      <c r="L51" s="53">
        <v>0</v>
      </c>
      <c r="M51" s="53">
        <v>7303929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14819954</v>
      </c>
      <c r="W51" s="53">
        <v>0</v>
      </c>
      <c r="X51" s="53">
        <v>0</v>
      </c>
      <c r="Y51" s="53">
        <v>359811042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90</v>
      </c>
      <c r="B58" s="5">
        <f>IF(B67=0,0,+(B76/B67)*100)</f>
        <v>83.87828640015805</v>
      </c>
      <c r="C58" s="5">
        <f>IF(C67=0,0,+(C76/C67)*100)</f>
        <v>0</v>
      </c>
      <c r="D58" s="6">
        <f aca="true" t="shared" si="6" ref="D58:Z58">IF(D67=0,0,+(D76/D67)*100)</f>
        <v>83.72128000448663</v>
      </c>
      <c r="E58" s="7">
        <f t="shared" si="6"/>
        <v>83.72128000448663</v>
      </c>
      <c r="F58" s="7">
        <f t="shared" si="6"/>
        <v>86.40215413923625</v>
      </c>
      <c r="G58" s="7">
        <f t="shared" si="6"/>
        <v>95.17038832242723</v>
      </c>
      <c r="H58" s="7">
        <f t="shared" si="6"/>
        <v>83.07000193381154</v>
      </c>
      <c r="I58" s="7">
        <f t="shared" si="6"/>
        <v>88.17147372188772</v>
      </c>
      <c r="J58" s="7">
        <f t="shared" si="6"/>
        <v>103.6323086887968</v>
      </c>
      <c r="K58" s="7">
        <f t="shared" si="6"/>
        <v>95.07520573104198</v>
      </c>
      <c r="L58" s="7">
        <f t="shared" si="6"/>
        <v>76.49415121807158</v>
      </c>
      <c r="M58" s="7">
        <f t="shared" si="6"/>
        <v>91.38697299259957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89.65298847647242</v>
      </c>
      <c r="W58" s="7">
        <f t="shared" si="6"/>
        <v>80.76511273433569</v>
      </c>
      <c r="X58" s="7">
        <f t="shared" si="6"/>
        <v>0</v>
      </c>
      <c r="Y58" s="7">
        <f t="shared" si="6"/>
        <v>0</v>
      </c>
      <c r="Z58" s="8">
        <f t="shared" si="6"/>
        <v>83.72128000448663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84.99999963189599</v>
      </c>
      <c r="E59" s="10">
        <f t="shared" si="7"/>
        <v>84.99999963189599</v>
      </c>
      <c r="F59" s="10">
        <f t="shared" si="7"/>
        <v>141.3327406305431</v>
      </c>
      <c r="G59" s="10">
        <f t="shared" si="7"/>
        <v>84.19694781408225</v>
      </c>
      <c r="H59" s="10">
        <f t="shared" si="7"/>
        <v>84.26889046285176</v>
      </c>
      <c r="I59" s="10">
        <f t="shared" si="7"/>
        <v>103.64812639421731</v>
      </c>
      <c r="J59" s="10">
        <f t="shared" si="7"/>
        <v>82.27051802940053</v>
      </c>
      <c r="K59" s="10">
        <f t="shared" si="7"/>
        <v>117.8872507644555</v>
      </c>
      <c r="L59" s="10">
        <f t="shared" si="7"/>
        <v>74.08717886085329</v>
      </c>
      <c r="M59" s="10">
        <f t="shared" si="7"/>
        <v>91.33255214299888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97.45417475021824</v>
      </c>
      <c r="W59" s="10">
        <f t="shared" si="7"/>
        <v>80.74999989622128</v>
      </c>
      <c r="X59" s="10">
        <f t="shared" si="7"/>
        <v>0</v>
      </c>
      <c r="Y59" s="10">
        <f t="shared" si="7"/>
        <v>0</v>
      </c>
      <c r="Z59" s="11">
        <f t="shared" si="7"/>
        <v>84.99999963189599</v>
      </c>
    </row>
    <row r="60" spans="1:26" ht="13.5">
      <c r="A60" s="37" t="s">
        <v>32</v>
      </c>
      <c r="B60" s="12">
        <f t="shared" si="7"/>
        <v>112.86970497717377</v>
      </c>
      <c r="C60" s="12">
        <f t="shared" si="7"/>
        <v>0</v>
      </c>
      <c r="D60" s="3">
        <f t="shared" si="7"/>
        <v>85.0000001024791</v>
      </c>
      <c r="E60" s="13">
        <f t="shared" si="7"/>
        <v>85.0000001024791</v>
      </c>
      <c r="F60" s="13">
        <f t="shared" si="7"/>
        <v>71.05055652133858</v>
      </c>
      <c r="G60" s="13">
        <f t="shared" si="7"/>
        <v>103.84347396321914</v>
      </c>
      <c r="H60" s="13">
        <f t="shared" si="7"/>
        <v>87.45922748900036</v>
      </c>
      <c r="I60" s="13">
        <f t="shared" si="7"/>
        <v>87.07270905751345</v>
      </c>
      <c r="J60" s="13">
        <f t="shared" si="7"/>
        <v>120.0035674376383</v>
      </c>
      <c r="K60" s="13">
        <f t="shared" si="7"/>
        <v>94.20792499805594</v>
      </c>
      <c r="L60" s="13">
        <f t="shared" si="7"/>
        <v>83.60713449563126</v>
      </c>
      <c r="M60" s="13">
        <f t="shared" si="7"/>
        <v>98.5492900085911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92.1003693065495</v>
      </c>
      <c r="W60" s="13">
        <f t="shared" si="7"/>
        <v>81.41668204755013</v>
      </c>
      <c r="X60" s="13">
        <f t="shared" si="7"/>
        <v>0</v>
      </c>
      <c r="Y60" s="13">
        <f t="shared" si="7"/>
        <v>0</v>
      </c>
      <c r="Z60" s="14">
        <f t="shared" si="7"/>
        <v>85.0000001024791</v>
      </c>
    </row>
    <row r="61" spans="1:26" ht="13.5">
      <c r="A61" s="38" t="s">
        <v>91</v>
      </c>
      <c r="B61" s="12">
        <f t="shared" si="7"/>
        <v>0</v>
      </c>
      <c r="C61" s="12">
        <f t="shared" si="7"/>
        <v>0</v>
      </c>
      <c r="D61" s="3">
        <f t="shared" si="7"/>
        <v>85.00000009695854</v>
      </c>
      <c r="E61" s="13">
        <f t="shared" si="7"/>
        <v>85.00000009695854</v>
      </c>
      <c r="F61" s="13">
        <f t="shared" si="7"/>
        <v>87.26660777449302</v>
      </c>
      <c r="G61" s="13">
        <f t="shared" si="7"/>
        <v>111.83194610871024</v>
      </c>
      <c r="H61" s="13">
        <f t="shared" si="7"/>
        <v>106.30313643314449</v>
      </c>
      <c r="I61" s="13">
        <f t="shared" si="7"/>
        <v>101.94280956068916</v>
      </c>
      <c r="J61" s="13">
        <f t="shared" si="7"/>
        <v>139.03193451463895</v>
      </c>
      <c r="K61" s="13">
        <f t="shared" si="7"/>
        <v>114.5822787039399</v>
      </c>
      <c r="L61" s="13">
        <f t="shared" si="7"/>
        <v>99.81358434841925</v>
      </c>
      <c r="M61" s="13">
        <f t="shared" si="7"/>
        <v>117.58618394435003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108.48626771992814</v>
      </c>
      <c r="W61" s="13">
        <f t="shared" si="7"/>
        <v>81.11813672724662</v>
      </c>
      <c r="X61" s="13">
        <f t="shared" si="7"/>
        <v>0</v>
      </c>
      <c r="Y61" s="13">
        <f t="shared" si="7"/>
        <v>0</v>
      </c>
      <c r="Z61" s="14">
        <f t="shared" si="7"/>
        <v>85.00000009695854</v>
      </c>
    </row>
    <row r="62" spans="1:26" ht="13.5">
      <c r="A62" s="38" t="s">
        <v>92</v>
      </c>
      <c r="B62" s="12">
        <f t="shared" si="7"/>
        <v>0</v>
      </c>
      <c r="C62" s="12">
        <f t="shared" si="7"/>
        <v>0</v>
      </c>
      <c r="D62" s="3">
        <f t="shared" si="7"/>
        <v>85.00000023597957</v>
      </c>
      <c r="E62" s="13">
        <f t="shared" si="7"/>
        <v>85.00000023597957</v>
      </c>
      <c r="F62" s="13">
        <f t="shared" si="7"/>
        <v>27.772180074374457</v>
      </c>
      <c r="G62" s="13">
        <f t="shared" si="7"/>
        <v>78.40951806380392</v>
      </c>
      <c r="H62" s="13">
        <f t="shared" si="7"/>
        <v>39.82484507885374</v>
      </c>
      <c r="I62" s="13">
        <f t="shared" si="7"/>
        <v>42.322239599870706</v>
      </c>
      <c r="J62" s="13">
        <f t="shared" si="7"/>
        <v>80.23093790032752</v>
      </c>
      <c r="K62" s="13">
        <f t="shared" si="7"/>
        <v>49.30493004854365</v>
      </c>
      <c r="L62" s="13">
        <f t="shared" si="7"/>
        <v>49.80205879375321</v>
      </c>
      <c r="M62" s="13">
        <f t="shared" si="7"/>
        <v>57.03446236951307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49.26560324390069</v>
      </c>
      <c r="W62" s="13">
        <f t="shared" si="7"/>
        <v>80.75000005955675</v>
      </c>
      <c r="X62" s="13">
        <f t="shared" si="7"/>
        <v>0</v>
      </c>
      <c r="Y62" s="13">
        <f t="shared" si="7"/>
        <v>0</v>
      </c>
      <c r="Z62" s="14">
        <f t="shared" si="7"/>
        <v>85.00000023597957</v>
      </c>
    </row>
    <row r="63" spans="1:26" ht="13.5">
      <c r="A63" s="38" t="s">
        <v>93</v>
      </c>
      <c r="B63" s="12">
        <f t="shared" si="7"/>
        <v>0</v>
      </c>
      <c r="C63" s="12">
        <f t="shared" si="7"/>
        <v>0</v>
      </c>
      <c r="D63" s="3">
        <f t="shared" si="7"/>
        <v>84.99999872965437</v>
      </c>
      <c r="E63" s="13">
        <f t="shared" si="7"/>
        <v>84.99999872965437</v>
      </c>
      <c r="F63" s="13">
        <f t="shared" si="7"/>
        <v>52.013915124388575</v>
      </c>
      <c r="G63" s="13">
        <f t="shared" si="7"/>
        <v>70.55733225232349</v>
      </c>
      <c r="H63" s="13">
        <f t="shared" si="7"/>
        <v>61.47614215357841</v>
      </c>
      <c r="I63" s="13">
        <f t="shared" si="7"/>
        <v>61.298581171193625</v>
      </c>
      <c r="J63" s="13">
        <f t="shared" si="7"/>
        <v>71.561957218109</v>
      </c>
      <c r="K63" s="13">
        <f t="shared" si="7"/>
        <v>69.23961376085947</v>
      </c>
      <c r="L63" s="13">
        <f t="shared" si="7"/>
        <v>61.55477885671834</v>
      </c>
      <c r="M63" s="13">
        <f t="shared" si="7"/>
        <v>67.462579964654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64.3908719167197</v>
      </c>
      <c r="W63" s="13">
        <f t="shared" si="7"/>
        <v>85.6790475712204</v>
      </c>
      <c r="X63" s="13">
        <f t="shared" si="7"/>
        <v>0</v>
      </c>
      <c r="Y63" s="13">
        <f t="shared" si="7"/>
        <v>0</v>
      </c>
      <c r="Z63" s="14">
        <f t="shared" si="7"/>
        <v>84.99999872965437</v>
      </c>
    </row>
    <row r="64" spans="1:26" ht="13.5">
      <c r="A64" s="38" t="s">
        <v>94</v>
      </c>
      <c r="B64" s="12">
        <f t="shared" si="7"/>
        <v>0</v>
      </c>
      <c r="C64" s="12">
        <f t="shared" si="7"/>
        <v>0</v>
      </c>
      <c r="D64" s="3">
        <f t="shared" si="7"/>
        <v>85.00000234159906</v>
      </c>
      <c r="E64" s="13">
        <f t="shared" si="7"/>
        <v>85.00000234159906</v>
      </c>
      <c r="F64" s="13">
        <f t="shared" si="7"/>
        <v>52.561462312635335</v>
      </c>
      <c r="G64" s="13">
        <f t="shared" si="7"/>
        <v>68.04639102632237</v>
      </c>
      <c r="H64" s="13">
        <f t="shared" si="7"/>
        <v>60.7173819890196</v>
      </c>
      <c r="I64" s="13">
        <f t="shared" si="7"/>
        <v>60.44091471158334</v>
      </c>
      <c r="J64" s="13">
        <f t="shared" si="7"/>
        <v>72.28032880747413</v>
      </c>
      <c r="K64" s="13">
        <f t="shared" si="7"/>
        <v>69.62797218819289</v>
      </c>
      <c r="L64" s="13">
        <f t="shared" si="7"/>
        <v>62.2216024219225</v>
      </c>
      <c r="M64" s="13">
        <f t="shared" si="7"/>
        <v>68.03939205198813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64.23860332949106</v>
      </c>
      <c r="W64" s="13">
        <f t="shared" si="7"/>
        <v>82.46120685320452</v>
      </c>
      <c r="X64" s="13">
        <f t="shared" si="7"/>
        <v>0</v>
      </c>
      <c r="Y64" s="13">
        <f t="shared" si="7"/>
        <v>0</v>
      </c>
      <c r="Z64" s="14">
        <f t="shared" si="7"/>
        <v>85.00000234159906</v>
      </c>
    </row>
    <row r="65" spans="1:26" ht="13.5">
      <c r="A65" s="38" t="s">
        <v>95</v>
      </c>
      <c r="B65" s="12">
        <f t="shared" si="7"/>
        <v>589868.9049590119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96</v>
      </c>
      <c r="B66" s="15">
        <f t="shared" si="7"/>
        <v>99.11008003350742</v>
      </c>
      <c r="C66" s="15">
        <f t="shared" si="7"/>
        <v>0</v>
      </c>
      <c r="D66" s="4">
        <f t="shared" si="7"/>
        <v>53.23724680148063</v>
      </c>
      <c r="E66" s="16">
        <f t="shared" si="7"/>
        <v>53.23724680148063</v>
      </c>
      <c r="F66" s="16">
        <f t="shared" si="7"/>
        <v>108.51232110627672</v>
      </c>
      <c r="G66" s="16">
        <f t="shared" si="7"/>
        <v>11.158152262087253</v>
      </c>
      <c r="H66" s="16">
        <f t="shared" si="7"/>
        <v>13.085228528472381</v>
      </c>
      <c r="I66" s="16">
        <f t="shared" si="7"/>
        <v>16.438348239898684</v>
      </c>
      <c r="J66" s="16">
        <f t="shared" si="7"/>
        <v>13.492447009701008</v>
      </c>
      <c r="K66" s="16">
        <f t="shared" si="7"/>
        <v>12.336443993062282</v>
      </c>
      <c r="L66" s="16">
        <f t="shared" si="7"/>
        <v>7.771054248304897</v>
      </c>
      <c r="M66" s="16">
        <f t="shared" si="7"/>
        <v>11.069695169385863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13.205909844702271</v>
      </c>
      <c r="W66" s="16">
        <f t="shared" si="7"/>
        <v>67.62773227532726</v>
      </c>
      <c r="X66" s="16">
        <f t="shared" si="7"/>
        <v>0</v>
      </c>
      <c r="Y66" s="16">
        <f t="shared" si="7"/>
        <v>0</v>
      </c>
      <c r="Z66" s="17">
        <f t="shared" si="7"/>
        <v>53.23724680148063</v>
      </c>
    </row>
    <row r="67" spans="1:26" ht="13.5" hidden="1">
      <c r="A67" s="40" t="s">
        <v>97</v>
      </c>
      <c r="B67" s="23">
        <v>4618759553</v>
      </c>
      <c r="C67" s="23"/>
      <c r="D67" s="24">
        <v>4987469268</v>
      </c>
      <c r="E67" s="25">
        <v>4987469268</v>
      </c>
      <c r="F67" s="25">
        <v>483019845</v>
      </c>
      <c r="G67" s="25">
        <v>473782087</v>
      </c>
      <c r="H67" s="25">
        <v>482477214</v>
      </c>
      <c r="I67" s="25">
        <v>1439279146</v>
      </c>
      <c r="J67" s="25">
        <v>389246598</v>
      </c>
      <c r="K67" s="25">
        <v>417120937</v>
      </c>
      <c r="L67" s="25">
        <v>423351226</v>
      </c>
      <c r="M67" s="25">
        <v>1229718761</v>
      </c>
      <c r="N67" s="25"/>
      <c r="O67" s="25"/>
      <c r="P67" s="25"/>
      <c r="Q67" s="25"/>
      <c r="R67" s="25"/>
      <c r="S67" s="25"/>
      <c r="T67" s="25"/>
      <c r="U67" s="25"/>
      <c r="V67" s="25">
        <v>2668997907</v>
      </c>
      <c r="W67" s="25">
        <v>2483436198</v>
      </c>
      <c r="X67" s="25"/>
      <c r="Y67" s="24"/>
      <c r="Z67" s="26">
        <v>4987469268</v>
      </c>
    </row>
    <row r="68" spans="1:26" ht="13.5" hidden="1">
      <c r="A68" s="36" t="s">
        <v>31</v>
      </c>
      <c r="B68" s="18">
        <v>1158216167</v>
      </c>
      <c r="C68" s="18"/>
      <c r="D68" s="19">
        <v>1127398719</v>
      </c>
      <c r="E68" s="20">
        <v>1127398719</v>
      </c>
      <c r="F68" s="20">
        <v>104324350</v>
      </c>
      <c r="G68" s="20">
        <v>98919138</v>
      </c>
      <c r="H68" s="20">
        <v>103581435</v>
      </c>
      <c r="I68" s="20">
        <v>306824923</v>
      </c>
      <c r="J68" s="20">
        <v>103756833</v>
      </c>
      <c r="K68" s="20">
        <v>102848041</v>
      </c>
      <c r="L68" s="20">
        <v>103845289</v>
      </c>
      <c r="M68" s="20">
        <v>310450163</v>
      </c>
      <c r="N68" s="20"/>
      <c r="O68" s="20"/>
      <c r="P68" s="20"/>
      <c r="Q68" s="20"/>
      <c r="R68" s="20"/>
      <c r="S68" s="20"/>
      <c r="T68" s="20"/>
      <c r="U68" s="20"/>
      <c r="V68" s="20">
        <v>617275086</v>
      </c>
      <c r="W68" s="20">
        <v>563699358</v>
      </c>
      <c r="X68" s="20"/>
      <c r="Y68" s="19"/>
      <c r="Z68" s="22">
        <v>1127398719</v>
      </c>
    </row>
    <row r="69" spans="1:26" ht="13.5" hidden="1">
      <c r="A69" s="37" t="s">
        <v>32</v>
      </c>
      <c r="B69" s="18">
        <v>3229659590</v>
      </c>
      <c r="C69" s="18"/>
      <c r="D69" s="19">
        <v>3659282645</v>
      </c>
      <c r="E69" s="20">
        <v>3659282645</v>
      </c>
      <c r="F69" s="20">
        <v>376480353</v>
      </c>
      <c r="G69" s="20">
        <v>351496410</v>
      </c>
      <c r="H69" s="20">
        <v>354865316</v>
      </c>
      <c r="I69" s="20">
        <v>1082842079</v>
      </c>
      <c r="J69" s="20">
        <v>262418042</v>
      </c>
      <c r="K69" s="20">
        <v>288945257</v>
      </c>
      <c r="L69" s="20">
        <v>292834099</v>
      </c>
      <c r="M69" s="20">
        <v>844197398</v>
      </c>
      <c r="N69" s="20"/>
      <c r="O69" s="20"/>
      <c r="P69" s="20"/>
      <c r="Q69" s="20"/>
      <c r="R69" s="20"/>
      <c r="S69" s="20"/>
      <c r="T69" s="20"/>
      <c r="U69" s="20"/>
      <c r="V69" s="20">
        <v>1927039477</v>
      </c>
      <c r="W69" s="20">
        <v>1829641326</v>
      </c>
      <c r="X69" s="20"/>
      <c r="Y69" s="19"/>
      <c r="Z69" s="22">
        <v>3659282645</v>
      </c>
    </row>
    <row r="70" spans="1:26" ht="13.5" hidden="1">
      <c r="A70" s="38" t="s">
        <v>91</v>
      </c>
      <c r="B70" s="18">
        <v>2114411872</v>
      </c>
      <c r="C70" s="18"/>
      <c r="D70" s="19">
        <v>2372147822</v>
      </c>
      <c r="E70" s="20">
        <v>2372147822</v>
      </c>
      <c r="F70" s="20">
        <v>258643309</v>
      </c>
      <c r="G70" s="20">
        <v>276986505</v>
      </c>
      <c r="H70" s="20">
        <v>242354313</v>
      </c>
      <c r="I70" s="20">
        <v>777984127</v>
      </c>
      <c r="J70" s="20">
        <v>182951301</v>
      </c>
      <c r="K70" s="20">
        <v>187380200</v>
      </c>
      <c r="L70" s="20">
        <v>189091955</v>
      </c>
      <c r="M70" s="20">
        <v>559423456</v>
      </c>
      <c r="N70" s="20"/>
      <c r="O70" s="20"/>
      <c r="P70" s="20"/>
      <c r="Q70" s="20"/>
      <c r="R70" s="20"/>
      <c r="S70" s="20"/>
      <c r="T70" s="20"/>
      <c r="U70" s="20"/>
      <c r="V70" s="20">
        <v>1337407583</v>
      </c>
      <c r="W70" s="20">
        <v>1186073910</v>
      </c>
      <c r="X70" s="20"/>
      <c r="Y70" s="19"/>
      <c r="Z70" s="22">
        <v>2372147822</v>
      </c>
    </row>
    <row r="71" spans="1:26" ht="13.5" hidden="1">
      <c r="A71" s="38" t="s">
        <v>92</v>
      </c>
      <c r="B71" s="18">
        <v>704677592</v>
      </c>
      <c r="C71" s="18"/>
      <c r="D71" s="19">
        <v>889907554</v>
      </c>
      <c r="E71" s="20">
        <v>889907554</v>
      </c>
      <c r="F71" s="20">
        <v>80587613</v>
      </c>
      <c r="G71" s="20">
        <v>37712544</v>
      </c>
      <c r="H71" s="20">
        <v>75434021</v>
      </c>
      <c r="I71" s="20">
        <v>193734178</v>
      </c>
      <c r="J71" s="20">
        <v>42204506</v>
      </c>
      <c r="K71" s="20">
        <v>64280077</v>
      </c>
      <c r="L71" s="20">
        <v>66663987</v>
      </c>
      <c r="M71" s="20">
        <v>173148570</v>
      </c>
      <c r="N71" s="20"/>
      <c r="O71" s="20"/>
      <c r="P71" s="20"/>
      <c r="Q71" s="20"/>
      <c r="R71" s="20"/>
      <c r="S71" s="20"/>
      <c r="T71" s="20"/>
      <c r="U71" s="20"/>
      <c r="V71" s="20">
        <v>366882748</v>
      </c>
      <c r="W71" s="20">
        <v>444953778</v>
      </c>
      <c r="X71" s="20"/>
      <c r="Y71" s="19"/>
      <c r="Z71" s="22">
        <v>889907554</v>
      </c>
    </row>
    <row r="72" spans="1:26" ht="13.5" hidden="1">
      <c r="A72" s="38" t="s">
        <v>93</v>
      </c>
      <c r="B72" s="18">
        <v>300459124</v>
      </c>
      <c r="C72" s="18"/>
      <c r="D72" s="19">
        <v>275515570</v>
      </c>
      <c r="E72" s="20">
        <v>275515570</v>
      </c>
      <c r="F72" s="20">
        <v>27078450</v>
      </c>
      <c r="G72" s="20">
        <v>26636822</v>
      </c>
      <c r="H72" s="20">
        <v>26980369</v>
      </c>
      <c r="I72" s="20">
        <v>80695641</v>
      </c>
      <c r="J72" s="20">
        <v>27123579</v>
      </c>
      <c r="K72" s="20">
        <v>27131067</v>
      </c>
      <c r="L72" s="20">
        <v>26981715</v>
      </c>
      <c r="M72" s="20">
        <v>81236361</v>
      </c>
      <c r="N72" s="20"/>
      <c r="O72" s="20"/>
      <c r="P72" s="20"/>
      <c r="Q72" s="20"/>
      <c r="R72" s="20"/>
      <c r="S72" s="20"/>
      <c r="T72" s="20"/>
      <c r="U72" s="20"/>
      <c r="V72" s="20">
        <v>161932002</v>
      </c>
      <c r="W72" s="20">
        <v>137757786</v>
      </c>
      <c r="X72" s="20"/>
      <c r="Y72" s="19"/>
      <c r="Z72" s="22">
        <v>275515570</v>
      </c>
    </row>
    <row r="73" spans="1:26" ht="13.5" hidden="1">
      <c r="A73" s="38" t="s">
        <v>94</v>
      </c>
      <c r="B73" s="18">
        <v>109493016</v>
      </c>
      <c r="C73" s="18"/>
      <c r="D73" s="19">
        <v>121711699</v>
      </c>
      <c r="E73" s="20">
        <v>121711699</v>
      </c>
      <c r="F73" s="20">
        <v>10115101</v>
      </c>
      <c r="G73" s="20">
        <v>10114025</v>
      </c>
      <c r="H73" s="20">
        <v>10053556</v>
      </c>
      <c r="I73" s="20">
        <v>30282682</v>
      </c>
      <c r="J73" s="20">
        <v>10070574</v>
      </c>
      <c r="K73" s="20">
        <v>10090966</v>
      </c>
      <c r="L73" s="20">
        <v>10096442</v>
      </c>
      <c r="M73" s="20">
        <v>30257982</v>
      </c>
      <c r="N73" s="20"/>
      <c r="O73" s="20"/>
      <c r="P73" s="20"/>
      <c r="Q73" s="20"/>
      <c r="R73" s="20"/>
      <c r="S73" s="20"/>
      <c r="T73" s="20"/>
      <c r="U73" s="20"/>
      <c r="V73" s="20">
        <v>60540664</v>
      </c>
      <c r="W73" s="20">
        <v>60855852</v>
      </c>
      <c r="X73" s="20"/>
      <c r="Y73" s="19"/>
      <c r="Z73" s="22">
        <v>121711699</v>
      </c>
    </row>
    <row r="74" spans="1:26" ht="13.5" hidden="1">
      <c r="A74" s="38" t="s">
        <v>95</v>
      </c>
      <c r="B74" s="18">
        <v>617986</v>
      </c>
      <c r="C74" s="18"/>
      <c r="D74" s="19"/>
      <c r="E74" s="20"/>
      <c r="F74" s="20">
        <v>55880</v>
      </c>
      <c r="G74" s="20">
        <v>46514</v>
      </c>
      <c r="H74" s="20">
        <v>43057</v>
      </c>
      <c r="I74" s="20">
        <v>145451</v>
      </c>
      <c r="J74" s="20">
        <v>68082</v>
      </c>
      <c r="K74" s="20">
        <v>62947</v>
      </c>
      <c r="L74" s="20"/>
      <c r="M74" s="20">
        <v>131029</v>
      </c>
      <c r="N74" s="20"/>
      <c r="O74" s="20"/>
      <c r="P74" s="20"/>
      <c r="Q74" s="20"/>
      <c r="R74" s="20"/>
      <c r="S74" s="20"/>
      <c r="T74" s="20"/>
      <c r="U74" s="20"/>
      <c r="V74" s="20">
        <v>276480</v>
      </c>
      <c r="W74" s="20"/>
      <c r="X74" s="20"/>
      <c r="Y74" s="19"/>
      <c r="Z74" s="22"/>
    </row>
    <row r="75" spans="1:26" ht="13.5" hidden="1">
      <c r="A75" s="39" t="s">
        <v>96</v>
      </c>
      <c r="B75" s="27">
        <v>230883796</v>
      </c>
      <c r="C75" s="27"/>
      <c r="D75" s="28">
        <v>200787904</v>
      </c>
      <c r="E75" s="29">
        <v>200787904</v>
      </c>
      <c r="F75" s="29">
        <v>2215142</v>
      </c>
      <c r="G75" s="29">
        <v>23366539</v>
      </c>
      <c r="H75" s="29">
        <v>24030463</v>
      </c>
      <c r="I75" s="29">
        <v>49612144</v>
      </c>
      <c r="J75" s="29">
        <v>23071723</v>
      </c>
      <c r="K75" s="29">
        <v>25327639</v>
      </c>
      <c r="L75" s="29">
        <v>26671838</v>
      </c>
      <c r="M75" s="29">
        <v>75071200</v>
      </c>
      <c r="N75" s="29"/>
      <c r="O75" s="29"/>
      <c r="P75" s="29"/>
      <c r="Q75" s="29"/>
      <c r="R75" s="29"/>
      <c r="S75" s="29"/>
      <c r="T75" s="29"/>
      <c r="U75" s="29"/>
      <c r="V75" s="29">
        <v>124683344</v>
      </c>
      <c r="W75" s="29">
        <v>90095514</v>
      </c>
      <c r="X75" s="29"/>
      <c r="Y75" s="28"/>
      <c r="Z75" s="30">
        <v>200787904</v>
      </c>
    </row>
    <row r="76" spans="1:26" ht="13.5" hidden="1">
      <c r="A76" s="41" t="s">
        <v>98</v>
      </c>
      <c r="B76" s="31">
        <v>3874136366</v>
      </c>
      <c r="C76" s="31"/>
      <c r="D76" s="32">
        <v>4175573111</v>
      </c>
      <c r="E76" s="33">
        <v>4175573111</v>
      </c>
      <c r="F76" s="33">
        <v>417339551</v>
      </c>
      <c r="G76" s="33">
        <v>450900252</v>
      </c>
      <c r="H76" s="33">
        <v>400793831</v>
      </c>
      <c r="I76" s="33">
        <v>1269033634</v>
      </c>
      <c r="J76" s="33">
        <v>403385236</v>
      </c>
      <c r="K76" s="33">
        <v>396578589</v>
      </c>
      <c r="L76" s="33">
        <v>323838927</v>
      </c>
      <c r="M76" s="33">
        <v>1123802752</v>
      </c>
      <c r="N76" s="33"/>
      <c r="O76" s="33"/>
      <c r="P76" s="33"/>
      <c r="Q76" s="33"/>
      <c r="R76" s="33"/>
      <c r="S76" s="33"/>
      <c r="T76" s="33"/>
      <c r="U76" s="33"/>
      <c r="V76" s="33">
        <v>2392836386</v>
      </c>
      <c r="W76" s="33">
        <v>2005750045</v>
      </c>
      <c r="X76" s="33"/>
      <c r="Y76" s="32"/>
      <c r="Z76" s="34">
        <v>4175573111</v>
      </c>
    </row>
    <row r="77" spans="1:26" ht="13.5" hidden="1">
      <c r="A77" s="36" t="s">
        <v>31</v>
      </c>
      <c r="B77" s="18"/>
      <c r="C77" s="18"/>
      <c r="D77" s="19">
        <v>958288907</v>
      </c>
      <c r="E77" s="20">
        <v>958288907</v>
      </c>
      <c r="F77" s="20">
        <v>147444463</v>
      </c>
      <c r="G77" s="20">
        <v>83286895</v>
      </c>
      <c r="H77" s="20">
        <v>87286926</v>
      </c>
      <c r="I77" s="20">
        <v>318018284</v>
      </c>
      <c r="J77" s="20">
        <v>85361284</v>
      </c>
      <c r="K77" s="20">
        <v>121244728</v>
      </c>
      <c r="L77" s="20">
        <v>76936045</v>
      </c>
      <c r="M77" s="20">
        <v>283542057</v>
      </c>
      <c r="N77" s="20"/>
      <c r="O77" s="20"/>
      <c r="P77" s="20"/>
      <c r="Q77" s="20"/>
      <c r="R77" s="20"/>
      <c r="S77" s="20"/>
      <c r="T77" s="20"/>
      <c r="U77" s="20"/>
      <c r="V77" s="20">
        <v>601560341</v>
      </c>
      <c r="W77" s="20">
        <v>455187231</v>
      </c>
      <c r="X77" s="20"/>
      <c r="Y77" s="19"/>
      <c r="Z77" s="22">
        <v>958288907</v>
      </c>
    </row>
    <row r="78" spans="1:26" ht="13.5" hidden="1">
      <c r="A78" s="37" t="s">
        <v>32</v>
      </c>
      <c r="B78" s="18">
        <v>3645307251</v>
      </c>
      <c r="C78" s="18"/>
      <c r="D78" s="19">
        <v>3110390252</v>
      </c>
      <c r="E78" s="20">
        <v>3110390252</v>
      </c>
      <c r="F78" s="20">
        <v>267491386</v>
      </c>
      <c r="G78" s="20">
        <v>365006083</v>
      </c>
      <c r="H78" s="20">
        <v>310362464</v>
      </c>
      <c r="I78" s="20">
        <v>942859933</v>
      </c>
      <c r="J78" s="20">
        <v>314911012</v>
      </c>
      <c r="K78" s="20">
        <v>272209331</v>
      </c>
      <c r="L78" s="20">
        <v>244830199</v>
      </c>
      <c r="M78" s="20">
        <v>831950542</v>
      </c>
      <c r="N78" s="20"/>
      <c r="O78" s="20"/>
      <c r="P78" s="20"/>
      <c r="Q78" s="20"/>
      <c r="R78" s="20"/>
      <c r="S78" s="20"/>
      <c r="T78" s="20"/>
      <c r="U78" s="20"/>
      <c r="V78" s="20">
        <v>1774810475</v>
      </c>
      <c r="W78" s="20">
        <v>1489633261</v>
      </c>
      <c r="X78" s="20"/>
      <c r="Y78" s="19"/>
      <c r="Z78" s="22">
        <v>3110390252</v>
      </c>
    </row>
    <row r="79" spans="1:26" ht="13.5" hidden="1">
      <c r="A79" s="38" t="s">
        <v>91</v>
      </c>
      <c r="B79" s="18"/>
      <c r="C79" s="18"/>
      <c r="D79" s="19">
        <v>2016325651</v>
      </c>
      <c r="E79" s="20">
        <v>2016325651</v>
      </c>
      <c r="F79" s="20">
        <v>225709242</v>
      </c>
      <c r="G79" s="20">
        <v>309759399</v>
      </c>
      <c r="H79" s="20">
        <v>257630236</v>
      </c>
      <c r="I79" s="20">
        <v>793098877</v>
      </c>
      <c r="J79" s="20">
        <v>254360733</v>
      </c>
      <c r="K79" s="20">
        <v>214704503</v>
      </c>
      <c r="L79" s="20">
        <v>188739458</v>
      </c>
      <c r="M79" s="20">
        <v>657804694</v>
      </c>
      <c r="N79" s="20"/>
      <c r="O79" s="20"/>
      <c r="P79" s="20"/>
      <c r="Q79" s="20"/>
      <c r="R79" s="20"/>
      <c r="S79" s="20"/>
      <c r="T79" s="20"/>
      <c r="U79" s="20"/>
      <c r="V79" s="20">
        <v>1450903571</v>
      </c>
      <c r="W79" s="20">
        <v>962121056</v>
      </c>
      <c r="X79" s="20"/>
      <c r="Y79" s="19"/>
      <c r="Z79" s="22">
        <v>2016325651</v>
      </c>
    </row>
    <row r="80" spans="1:26" ht="13.5" hidden="1">
      <c r="A80" s="38" t="s">
        <v>92</v>
      </c>
      <c r="B80" s="18"/>
      <c r="C80" s="18"/>
      <c r="D80" s="19">
        <v>756421423</v>
      </c>
      <c r="E80" s="20">
        <v>756421423</v>
      </c>
      <c r="F80" s="20">
        <v>22380937</v>
      </c>
      <c r="G80" s="20">
        <v>29570224</v>
      </c>
      <c r="H80" s="20">
        <v>30041482</v>
      </c>
      <c r="I80" s="20">
        <v>81992643</v>
      </c>
      <c r="J80" s="20">
        <v>33861071</v>
      </c>
      <c r="K80" s="20">
        <v>31693247</v>
      </c>
      <c r="L80" s="20">
        <v>33200038</v>
      </c>
      <c r="M80" s="20">
        <v>98754356</v>
      </c>
      <c r="N80" s="20"/>
      <c r="O80" s="20"/>
      <c r="P80" s="20"/>
      <c r="Q80" s="20"/>
      <c r="R80" s="20"/>
      <c r="S80" s="20"/>
      <c r="T80" s="20"/>
      <c r="U80" s="20"/>
      <c r="V80" s="20">
        <v>180746999</v>
      </c>
      <c r="W80" s="20">
        <v>359300176</v>
      </c>
      <c r="X80" s="20"/>
      <c r="Y80" s="19"/>
      <c r="Z80" s="22">
        <v>756421423</v>
      </c>
    </row>
    <row r="81" spans="1:26" ht="13.5" hidden="1">
      <c r="A81" s="38" t="s">
        <v>93</v>
      </c>
      <c r="B81" s="18"/>
      <c r="C81" s="18"/>
      <c r="D81" s="19">
        <v>234188231</v>
      </c>
      <c r="E81" s="20">
        <v>234188231</v>
      </c>
      <c r="F81" s="20">
        <v>14084562</v>
      </c>
      <c r="G81" s="20">
        <v>18794231</v>
      </c>
      <c r="H81" s="20">
        <v>16586490</v>
      </c>
      <c r="I81" s="20">
        <v>49465283</v>
      </c>
      <c r="J81" s="20">
        <v>19410164</v>
      </c>
      <c r="K81" s="20">
        <v>18785446</v>
      </c>
      <c r="L81" s="20">
        <v>16608535</v>
      </c>
      <c r="M81" s="20">
        <v>54804145</v>
      </c>
      <c r="N81" s="20"/>
      <c r="O81" s="20"/>
      <c r="P81" s="20"/>
      <c r="Q81" s="20"/>
      <c r="R81" s="20"/>
      <c r="S81" s="20"/>
      <c r="T81" s="20"/>
      <c r="U81" s="20"/>
      <c r="V81" s="20">
        <v>104269428</v>
      </c>
      <c r="W81" s="20">
        <v>118029559</v>
      </c>
      <c r="X81" s="20"/>
      <c r="Y81" s="19"/>
      <c r="Z81" s="22">
        <v>234188231</v>
      </c>
    </row>
    <row r="82" spans="1:26" ht="13.5" hidden="1">
      <c r="A82" s="38" t="s">
        <v>94</v>
      </c>
      <c r="B82" s="18"/>
      <c r="C82" s="18"/>
      <c r="D82" s="19">
        <v>103454947</v>
      </c>
      <c r="E82" s="20">
        <v>103454947</v>
      </c>
      <c r="F82" s="20">
        <v>5316645</v>
      </c>
      <c r="G82" s="20">
        <v>6882229</v>
      </c>
      <c r="H82" s="20">
        <v>6104256</v>
      </c>
      <c r="I82" s="20">
        <v>18303130</v>
      </c>
      <c r="J82" s="20">
        <v>7279044</v>
      </c>
      <c r="K82" s="20">
        <v>7026135</v>
      </c>
      <c r="L82" s="20">
        <v>6282168</v>
      </c>
      <c r="M82" s="20">
        <v>20587347</v>
      </c>
      <c r="N82" s="20"/>
      <c r="O82" s="20"/>
      <c r="P82" s="20"/>
      <c r="Q82" s="20"/>
      <c r="R82" s="20"/>
      <c r="S82" s="20"/>
      <c r="T82" s="20"/>
      <c r="U82" s="20"/>
      <c r="V82" s="20">
        <v>38890477</v>
      </c>
      <c r="W82" s="20">
        <v>50182470</v>
      </c>
      <c r="X82" s="20"/>
      <c r="Y82" s="19"/>
      <c r="Z82" s="22">
        <v>103454947</v>
      </c>
    </row>
    <row r="83" spans="1:26" ht="13.5" hidden="1">
      <c r="A83" s="38" t="s">
        <v>95</v>
      </c>
      <c r="B83" s="18">
        <v>3645307251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96</v>
      </c>
      <c r="B84" s="27">
        <v>228829115</v>
      </c>
      <c r="C84" s="27"/>
      <c r="D84" s="28">
        <v>106893952</v>
      </c>
      <c r="E84" s="29">
        <v>106893952</v>
      </c>
      <c r="F84" s="29">
        <v>2403702</v>
      </c>
      <c r="G84" s="29">
        <v>2607274</v>
      </c>
      <c r="H84" s="29">
        <v>3144441</v>
      </c>
      <c r="I84" s="29">
        <v>8155417</v>
      </c>
      <c r="J84" s="29">
        <v>3112940</v>
      </c>
      <c r="K84" s="29">
        <v>3124530</v>
      </c>
      <c r="L84" s="29">
        <v>2072683</v>
      </c>
      <c r="M84" s="29">
        <v>8310153</v>
      </c>
      <c r="N84" s="29"/>
      <c r="O84" s="29"/>
      <c r="P84" s="29"/>
      <c r="Q84" s="29"/>
      <c r="R84" s="29"/>
      <c r="S84" s="29"/>
      <c r="T84" s="29"/>
      <c r="U84" s="29"/>
      <c r="V84" s="29">
        <v>16465570</v>
      </c>
      <c r="W84" s="29">
        <v>60929553</v>
      </c>
      <c r="X84" s="29"/>
      <c r="Y84" s="28"/>
      <c r="Z84" s="30">
        <v>106893952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5200065019</v>
      </c>
      <c r="C5" s="18">
        <v>0</v>
      </c>
      <c r="D5" s="58">
        <v>5615664764</v>
      </c>
      <c r="E5" s="59">
        <v>5615664764</v>
      </c>
      <c r="F5" s="59">
        <v>428080980</v>
      </c>
      <c r="G5" s="59">
        <v>451076082</v>
      </c>
      <c r="H5" s="59">
        <v>497909167</v>
      </c>
      <c r="I5" s="59">
        <v>1377066229</v>
      </c>
      <c r="J5" s="59">
        <v>431978195</v>
      </c>
      <c r="K5" s="59">
        <v>425359078</v>
      </c>
      <c r="L5" s="59">
        <v>481350358</v>
      </c>
      <c r="M5" s="59">
        <v>1338687631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2715753860</v>
      </c>
      <c r="W5" s="59">
        <v>2291498205</v>
      </c>
      <c r="X5" s="59">
        <v>424255655</v>
      </c>
      <c r="Y5" s="60">
        <v>18.51</v>
      </c>
      <c r="Z5" s="61">
        <v>5615664764</v>
      </c>
    </row>
    <row r="6" spans="1:26" ht="13.5">
      <c r="A6" s="57" t="s">
        <v>32</v>
      </c>
      <c r="B6" s="18">
        <v>18404647188</v>
      </c>
      <c r="C6" s="18">
        <v>0</v>
      </c>
      <c r="D6" s="58">
        <v>20786191071</v>
      </c>
      <c r="E6" s="59">
        <v>20786191071</v>
      </c>
      <c r="F6" s="59">
        <v>1897315392</v>
      </c>
      <c r="G6" s="59">
        <v>2409008972</v>
      </c>
      <c r="H6" s="59">
        <v>1617245038</v>
      </c>
      <c r="I6" s="59">
        <v>5923569402</v>
      </c>
      <c r="J6" s="59">
        <v>1753244883</v>
      </c>
      <c r="K6" s="59">
        <v>1530973854</v>
      </c>
      <c r="L6" s="59">
        <v>1644824936</v>
      </c>
      <c r="M6" s="59">
        <v>4929043673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10852613075</v>
      </c>
      <c r="W6" s="59">
        <v>11031156604</v>
      </c>
      <c r="X6" s="59">
        <v>-178543529</v>
      </c>
      <c r="Y6" s="60">
        <v>-1.62</v>
      </c>
      <c r="Z6" s="61">
        <v>20786191071</v>
      </c>
    </row>
    <row r="7" spans="1:26" ht="13.5">
      <c r="A7" s="57" t="s">
        <v>33</v>
      </c>
      <c r="B7" s="18">
        <v>613741015</v>
      </c>
      <c r="C7" s="18">
        <v>0</v>
      </c>
      <c r="D7" s="58">
        <v>422568056</v>
      </c>
      <c r="E7" s="59">
        <v>422568056</v>
      </c>
      <c r="F7" s="59">
        <v>15622897</v>
      </c>
      <c r="G7" s="59">
        <v>37090973</v>
      </c>
      <c r="H7" s="59">
        <v>33883493</v>
      </c>
      <c r="I7" s="59">
        <v>86597363</v>
      </c>
      <c r="J7" s="59">
        <v>15330295</v>
      </c>
      <c r="K7" s="59">
        <v>41940391</v>
      </c>
      <c r="L7" s="59">
        <v>30630779</v>
      </c>
      <c r="M7" s="59">
        <v>87901465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174498828</v>
      </c>
      <c r="W7" s="59">
        <v>141123068</v>
      </c>
      <c r="X7" s="59">
        <v>33375760</v>
      </c>
      <c r="Y7" s="60">
        <v>23.65</v>
      </c>
      <c r="Z7" s="61">
        <v>422568056</v>
      </c>
    </row>
    <row r="8" spans="1:26" ht="13.5">
      <c r="A8" s="57" t="s">
        <v>34</v>
      </c>
      <c r="B8" s="18">
        <v>5626495374</v>
      </c>
      <c r="C8" s="18">
        <v>0</v>
      </c>
      <c r="D8" s="58">
        <v>6014349086</v>
      </c>
      <c r="E8" s="59">
        <v>6014349086</v>
      </c>
      <c r="F8" s="59">
        <v>1367254739</v>
      </c>
      <c r="G8" s="59">
        <v>648327886</v>
      </c>
      <c r="H8" s="59">
        <v>21968142</v>
      </c>
      <c r="I8" s="59">
        <v>2037550767</v>
      </c>
      <c r="J8" s="59">
        <v>131614349</v>
      </c>
      <c r="K8" s="59">
        <v>189096224</v>
      </c>
      <c r="L8" s="59">
        <v>1706317083</v>
      </c>
      <c r="M8" s="59">
        <v>2027027656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4064578423</v>
      </c>
      <c r="W8" s="59">
        <v>1849952210</v>
      </c>
      <c r="X8" s="59">
        <v>2214626213</v>
      </c>
      <c r="Y8" s="60">
        <v>119.71</v>
      </c>
      <c r="Z8" s="61">
        <v>6014349086</v>
      </c>
    </row>
    <row r="9" spans="1:26" ht="13.5">
      <c r="A9" s="57" t="s">
        <v>35</v>
      </c>
      <c r="B9" s="18">
        <v>2262566836</v>
      </c>
      <c r="C9" s="18">
        <v>0</v>
      </c>
      <c r="D9" s="58">
        <v>2478883784</v>
      </c>
      <c r="E9" s="59">
        <v>2478883784</v>
      </c>
      <c r="F9" s="59">
        <v>191202733</v>
      </c>
      <c r="G9" s="59">
        <v>199184812</v>
      </c>
      <c r="H9" s="59">
        <v>167045166</v>
      </c>
      <c r="I9" s="59">
        <v>557432711</v>
      </c>
      <c r="J9" s="59">
        <v>197640481</v>
      </c>
      <c r="K9" s="59">
        <v>184119831</v>
      </c>
      <c r="L9" s="59">
        <v>185268432</v>
      </c>
      <c r="M9" s="59">
        <v>567028744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1124461455</v>
      </c>
      <c r="W9" s="59">
        <v>278097132</v>
      </c>
      <c r="X9" s="59">
        <v>846364323</v>
      </c>
      <c r="Y9" s="60">
        <v>304.34</v>
      </c>
      <c r="Z9" s="61">
        <v>2478883784</v>
      </c>
    </row>
    <row r="10" spans="1:26" ht="25.5">
      <c r="A10" s="62" t="s">
        <v>83</v>
      </c>
      <c r="B10" s="63">
        <f>SUM(B5:B9)</f>
        <v>32107515432</v>
      </c>
      <c r="C10" s="63">
        <f>SUM(C5:C9)</f>
        <v>0</v>
      </c>
      <c r="D10" s="64">
        <f aca="true" t="shared" si="0" ref="D10:Z10">SUM(D5:D9)</f>
        <v>35317656761</v>
      </c>
      <c r="E10" s="65">
        <f t="shared" si="0"/>
        <v>35317656761</v>
      </c>
      <c r="F10" s="65">
        <f t="shared" si="0"/>
        <v>3899476741</v>
      </c>
      <c r="G10" s="65">
        <f t="shared" si="0"/>
        <v>3744688725</v>
      </c>
      <c r="H10" s="65">
        <f t="shared" si="0"/>
        <v>2338051006</v>
      </c>
      <c r="I10" s="65">
        <f t="shared" si="0"/>
        <v>9982216472</v>
      </c>
      <c r="J10" s="65">
        <f t="shared" si="0"/>
        <v>2529808203</v>
      </c>
      <c r="K10" s="65">
        <f t="shared" si="0"/>
        <v>2371489378</v>
      </c>
      <c r="L10" s="65">
        <f t="shared" si="0"/>
        <v>4048391588</v>
      </c>
      <c r="M10" s="65">
        <f t="shared" si="0"/>
        <v>8949689169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18931905641</v>
      </c>
      <c r="W10" s="65">
        <f t="shared" si="0"/>
        <v>15591827219</v>
      </c>
      <c r="X10" s="65">
        <f t="shared" si="0"/>
        <v>3340078422</v>
      </c>
      <c r="Y10" s="66">
        <f>+IF(W10&lt;&gt;0,(X10/W10)*100,0)</f>
        <v>21.421982010741008</v>
      </c>
      <c r="Z10" s="67">
        <f t="shared" si="0"/>
        <v>35317656761</v>
      </c>
    </row>
    <row r="11" spans="1:26" ht="13.5">
      <c r="A11" s="57" t="s">
        <v>36</v>
      </c>
      <c r="B11" s="18">
        <v>7725482915</v>
      </c>
      <c r="C11" s="18">
        <v>0</v>
      </c>
      <c r="D11" s="58">
        <v>8708334031</v>
      </c>
      <c r="E11" s="59">
        <v>8708334031</v>
      </c>
      <c r="F11" s="59">
        <v>651103656</v>
      </c>
      <c r="G11" s="59">
        <v>709303802</v>
      </c>
      <c r="H11" s="59">
        <v>688907479</v>
      </c>
      <c r="I11" s="59">
        <v>2049314937</v>
      </c>
      <c r="J11" s="59">
        <v>676057986</v>
      </c>
      <c r="K11" s="59">
        <v>686387983</v>
      </c>
      <c r="L11" s="59">
        <v>697245276</v>
      </c>
      <c r="M11" s="59">
        <v>2059691245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4109006182</v>
      </c>
      <c r="W11" s="59">
        <v>3149559154</v>
      </c>
      <c r="X11" s="59">
        <v>959447028</v>
      </c>
      <c r="Y11" s="60">
        <v>30.46</v>
      </c>
      <c r="Z11" s="61">
        <v>8708334031</v>
      </c>
    </row>
    <row r="12" spans="1:26" ht="13.5">
      <c r="A12" s="57" t="s">
        <v>37</v>
      </c>
      <c r="B12" s="18">
        <v>133051734</v>
      </c>
      <c r="C12" s="18">
        <v>0</v>
      </c>
      <c r="D12" s="58">
        <v>151061797</v>
      </c>
      <c r="E12" s="59">
        <v>151061797</v>
      </c>
      <c r="F12" s="59">
        <v>11141352</v>
      </c>
      <c r="G12" s="59">
        <v>11124702</v>
      </c>
      <c r="H12" s="59">
        <v>11124702</v>
      </c>
      <c r="I12" s="59">
        <v>33390756</v>
      </c>
      <c r="J12" s="59">
        <v>11124702</v>
      </c>
      <c r="K12" s="59">
        <v>11124702</v>
      </c>
      <c r="L12" s="59">
        <v>11124702</v>
      </c>
      <c r="M12" s="59">
        <v>33374106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66764862</v>
      </c>
      <c r="W12" s="59">
        <v>55665367</v>
      </c>
      <c r="X12" s="59">
        <v>11099495</v>
      </c>
      <c r="Y12" s="60">
        <v>19.94</v>
      </c>
      <c r="Z12" s="61">
        <v>151061797</v>
      </c>
    </row>
    <row r="13" spans="1:26" ht="13.5">
      <c r="A13" s="57" t="s">
        <v>84</v>
      </c>
      <c r="B13" s="18">
        <v>2073954243</v>
      </c>
      <c r="C13" s="18">
        <v>0</v>
      </c>
      <c r="D13" s="58">
        <v>2385339278</v>
      </c>
      <c r="E13" s="59">
        <v>2385339278</v>
      </c>
      <c r="F13" s="59">
        <v>77182837</v>
      </c>
      <c r="G13" s="59">
        <v>77201008</v>
      </c>
      <c r="H13" s="59">
        <v>77092020</v>
      </c>
      <c r="I13" s="59">
        <v>231475865</v>
      </c>
      <c r="J13" s="59">
        <v>77793354</v>
      </c>
      <c r="K13" s="59">
        <v>687064070</v>
      </c>
      <c r="L13" s="59">
        <v>198190558</v>
      </c>
      <c r="M13" s="59">
        <v>963047982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1194523847</v>
      </c>
      <c r="W13" s="59">
        <v>866566104</v>
      </c>
      <c r="X13" s="59">
        <v>327957743</v>
      </c>
      <c r="Y13" s="60">
        <v>37.85</v>
      </c>
      <c r="Z13" s="61">
        <v>2385339278</v>
      </c>
    </row>
    <row r="14" spans="1:26" ht="13.5">
      <c r="A14" s="57" t="s">
        <v>38</v>
      </c>
      <c r="B14" s="18">
        <v>751393565</v>
      </c>
      <c r="C14" s="18">
        <v>0</v>
      </c>
      <c r="D14" s="58">
        <v>992048311</v>
      </c>
      <c r="E14" s="59">
        <v>992048311</v>
      </c>
      <c r="F14" s="59">
        <v>116046557</v>
      </c>
      <c r="G14" s="59">
        <v>4088831</v>
      </c>
      <c r="H14" s="59">
        <v>71169046</v>
      </c>
      <c r="I14" s="59">
        <v>191304434</v>
      </c>
      <c r="J14" s="59">
        <v>43334897</v>
      </c>
      <c r="K14" s="59">
        <v>68952683</v>
      </c>
      <c r="L14" s="59">
        <v>35883915</v>
      </c>
      <c r="M14" s="59">
        <v>148171495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339475929</v>
      </c>
      <c r="W14" s="59">
        <v>288395612</v>
      </c>
      <c r="X14" s="59">
        <v>51080317</v>
      </c>
      <c r="Y14" s="60">
        <v>17.71</v>
      </c>
      <c r="Z14" s="61">
        <v>992048311</v>
      </c>
    </row>
    <row r="15" spans="1:26" ht="13.5">
      <c r="A15" s="57" t="s">
        <v>39</v>
      </c>
      <c r="B15" s="18">
        <v>14099626850</v>
      </c>
      <c r="C15" s="18">
        <v>0</v>
      </c>
      <c r="D15" s="58">
        <v>15426095167</v>
      </c>
      <c r="E15" s="59">
        <v>15426095167</v>
      </c>
      <c r="F15" s="59">
        <v>1162104399</v>
      </c>
      <c r="G15" s="59">
        <v>2027145236</v>
      </c>
      <c r="H15" s="59">
        <v>1088707837</v>
      </c>
      <c r="I15" s="59">
        <v>4277957472</v>
      </c>
      <c r="J15" s="59">
        <v>1123962010</v>
      </c>
      <c r="K15" s="59">
        <v>1201033102</v>
      </c>
      <c r="L15" s="59">
        <v>1065583458</v>
      </c>
      <c r="M15" s="59">
        <v>3390578570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7668536042</v>
      </c>
      <c r="W15" s="59">
        <v>8437880682</v>
      </c>
      <c r="X15" s="59">
        <v>-769344640</v>
      </c>
      <c r="Y15" s="60">
        <v>-9.12</v>
      </c>
      <c r="Z15" s="61">
        <v>15426095167</v>
      </c>
    </row>
    <row r="16" spans="1:26" ht="13.5">
      <c r="A16" s="68" t="s">
        <v>40</v>
      </c>
      <c r="B16" s="18">
        <v>966249864</v>
      </c>
      <c r="C16" s="18">
        <v>0</v>
      </c>
      <c r="D16" s="58">
        <v>897026750</v>
      </c>
      <c r="E16" s="59">
        <v>897026750</v>
      </c>
      <c r="F16" s="59">
        <v>1519538</v>
      </c>
      <c r="G16" s="59">
        <v>72150302</v>
      </c>
      <c r="H16" s="59">
        <v>67309195</v>
      </c>
      <c r="I16" s="59">
        <v>140979035</v>
      </c>
      <c r="J16" s="59">
        <v>104232566</v>
      </c>
      <c r="K16" s="59">
        <v>80322650</v>
      </c>
      <c r="L16" s="59">
        <v>91473587</v>
      </c>
      <c r="M16" s="59">
        <v>276028803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417007838</v>
      </c>
      <c r="W16" s="59">
        <v>499005791</v>
      </c>
      <c r="X16" s="59">
        <v>-81997953</v>
      </c>
      <c r="Y16" s="60">
        <v>-16.43</v>
      </c>
      <c r="Z16" s="61">
        <v>897026750</v>
      </c>
    </row>
    <row r="17" spans="1:26" ht="13.5">
      <c r="A17" s="57" t="s">
        <v>41</v>
      </c>
      <c r="B17" s="18">
        <v>6613353012</v>
      </c>
      <c r="C17" s="18">
        <v>0</v>
      </c>
      <c r="D17" s="58">
        <v>6696602379</v>
      </c>
      <c r="E17" s="59">
        <v>6696602379</v>
      </c>
      <c r="F17" s="59">
        <v>316969371</v>
      </c>
      <c r="G17" s="59">
        <v>413151896</v>
      </c>
      <c r="H17" s="59">
        <v>455887720</v>
      </c>
      <c r="I17" s="59">
        <v>1186008987</v>
      </c>
      <c r="J17" s="59">
        <v>542287676</v>
      </c>
      <c r="K17" s="59">
        <v>535347897</v>
      </c>
      <c r="L17" s="59">
        <v>479969577</v>
      </c>
      <c r="M17" s="59">
        <v>1557605150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2743614137</v>
      </c>
      <c r="W17" s="59">
        <v>1882280942</v>
      </c>
      <c r="X17" s="59">
        <v>861333195</v>
      </c>
      <c r="Y17" s="60">
        <v>45.76</v>
      </c>
      <c r="Z17" s="61">
        <v>6696602379</v>
      </c>
    </row>
    <row r="18" spans="1:26" ht="13.5">
      <c r="A18" s="69" t="s">
        <v>42</v>
      </c>
      <c r="B18" s="70">
        <f>SUM(B11:B17)</f>
        <v>32363112183</v>
      </c>
      <c r="C18" s="70">
        <f>SUM(C11:C17)</f>
        <v>0</v>
      </c>
      <c r="D18" s="71">
        <f aca="true" t="shared" si="1" ref="D18:Z18">SUM(D11:D17)</f>
        <v>35256507713</v>
      </c>
      <c r="E18" s="72">
        <f t="shared" si="1"/>
        <v>35256507713</v>
      </c>
      <c r="F18" s="72">
        <f t="shared" si="1"/>
        <v>2336067710</v>
      </c>
      <c r="G18" s="72">
        <f t="shared" si="1"/>
        <v>3314165777</v>
      </c>
      <c r="H18" s="72">
        <f t="shared" si="1"/>
        <v>2460197999</v>
      </c>
      <c r="I18" s="72">
        <f t="shared" si="1"/>
        <v>8110431486</v>
      </c>
      <c r="J18" s="72">
        <f t="shared" si="1"/>
        <v>2578793191</v>
      </c>
      <c r="K18" s="72">
        <f t="shared" si="1"/>
        <v>3270233087</v>
      </c>
      <c r="L18" s="72">
        <f t="shared" si="1"/>
        <v>2579471073</v>
      </c>
      <c r="M18" s="72">
        <f t="shared" si="1"/>
        <v>8428497351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16538928837</v>
      </c>
      <c r="W18" s="72">
        <f t="shared" si="1"/>
        <v>15179353652</v>
      </c>
      <c r="X18" s="72">
        <f t="shared" si="1"/>
        <v>1359575185</v>
      </c>
      <c r="Y18" s="66">
        <f>+IF(W18&lt;&gt;0,(X18/W18)*100,0)</f>
        <v>8.956739635754287</v>
      </c>
      <c r="Z18" s="73">
        <f t="shared" si="1"/>
        <v>35256507713</v>
      </c>
    </row>
    <row r="19" spans="1:26" ht="13.5">
      <c r="A19" s="69" t="s">
        <v>43</v>
      </c>
      <c r="B19" s="74">
        <f>+B10-B18</f>
        <v>-255596751</v>
      </c>
      <c r="C19" s="74">
        <f>+C10-C18</f>
        <v>0</v>
      </c>
      <c r="D19" s="75">
        <f aca="true" t="shared" si="2" ref="D19:Z19">+D10-D18</f>
        <v>61149048</v>
      </c>
      <c r="E19" s="76">
        <f t="shared" si="2"/>
        <v>61149048</v>
      </c>
      <c r="F19" s="76">
        <f t="shared" si="2"/>
        <v>1563409031</v>
      </c>
      <c r="G19" s="76">
        <f t="shared" si="2"/>
        <v>430522948</v>
      </c>
      <c r="H19" s="76">
        <f t="shared" si="2"/>
        <v>-122146993</v>
      </c>
      <c r="I19" s="76">
        <f t="shared" si="2"/>
        <v>1871784986</v>
      </c>
      <c r="J19" s="76">
        <f t="shared" si="2"/>
        <v>-48984988</v>
      </c>
      <c r="K19" s="76">
        <f t="shared" si="2"/>
        <v>-898743709</v>
      </c>
      <c r="L19" s="76">
        <f t="shared" si="2"/>
        <v>1468920515</v>
      </c>
      <c r="M19" s="76">
        <f t="shared" si="2"/>
        <v>521191818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2392976804</v>
      </c>
      <c r="W19" s="76">
        <f>IF(E10=E18,0,W10-W18)</f>
        <v>412473567</v>
      </c>
      <c r="X19" s="76">
        <f t="shared" si="2"/>
        <v>1980503237</v>
      </c>
      <c r="Y19" s="77">
        <f>+IF(W19&lt;&gt;0,(X19/W19)*100,0)</f>
        <v>480.15276503766853</v>
      </c>
      <c r="Z19" s="78">
        <f t="shared" si="2"/>
        <v>61149048</v>
      </c>
    </row>
    <row r="20" spans="1:26" ht="13.5">
      <c r="A20" s="57" t="s">
        <v>44</v>
      </c>
      <c r="B20" s="18">
        <v>2002490648</v>
      </c>
      <c r="C20" s="18">
        <v>0</v>
      </c>
      <c r="D20" s="58">
        <v>2259168575</v>
      </c>
      <c r="E20" s="59">
        <v>2259168575</v>
      </c>
      <c r="F20" s="59">
        <v>3381359</v>
      </c>
      <c r="G20" s="59">
        <v>26212464</v>
      </c>
      <c r="H20" s="59">
        <v>40365209</v>
      </c>
      <c r="I20" s="59">
        <v>69959032</v>
      </c>
      <c r="J20" s="59">
        <v>64093788</v>
      </c>
      <c r="K20" s="59">
        <v>35214214</v>
      </c>
      <c r="L20" s="59">
        <v>133227116</v>
      </c>
      <c r="M20" s="59">
        <v>232535118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302494150</v>
      </c>
      <c r="W20" s="59">
        <v>1056230232</v>
      </c>
      <c r="X20" s="59">
        <v>-753736082</v>
      </c>
      <c r="Y20" s="60">
        <v>-71.36</v>
      </c>
      <c r="Z20" s="61">
        <v>2259168575</v>
      </c>
    </row>
    <row r="21" spans="1:26" ht="13.5">
      <c r="A21" s="57" t="s">
        <v>85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86</v>
      </c>
      <c r="B22" s="85">
        <f>SUM(B19:B21)</f>
        <v>1746893897</v>
      </c>
      <c r="C22" s="85">
        <f>SUM(C19:C21)</f>
        <v>0</v>
      </c>
      <c r="D22" s="86">
        <f aca="true" t="shared" si="3" ref="D22:Z22">SUM(D19:D21)</f>
        <v>2320317623</v>
      </c>
      <c r="E22" s="87">
        <f t="shared" si="3"/>
        <v>2320317623</v>
      </c>
      <c r="F22" s="87">
        <f t="shared" si="3"/>
        <v>1566790390</v>
      </c>
      <c r="G22" s="87">
        <f t="shared" si="3"/>
        <v>456735412</v>
      </c>
      <c r="H22" s="87">
        <f t="shared" si="3"/>
        <v>-81781784</v>
      </c>
      <c r="I22" s="87">
        <f t="shared" si="3"/>
        <v>1941744018</v>
      </c>
      <c r="J22" s="87">
        <f t="shared" si="3"/>
        <v>15108800</v>
      </c>
      <c r="K22" s="87">
        <f t="shared" si="3"/>
        <v>-863529495</v>
      </c>
      <c r="L22" s="87">
        <f t="shared" si="3"/>
        <v>1602147631</v>
      </c>
      <c r="M22" s="87">
        <f t="shared" si="3"/>
        <v>753726936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2695470954</v>
      </c>
      <c r="W22" s="87">
        <f t="shared" si="3"/>
        <v>1468703799</v>
      </c>
      <c r="X22" s="87">
        <f t="shared" si="3"/>
        <v>1226767155</v>
      </c>
      <c r="Y22" s="88">
        <f>+IF(W22&lt;&gt;0,(X22/W22)*100,0)</f>
        <v>83.5271996869125</v>
      </c>
      <c r="Z22" s="89">
        <f t="shared" si="3"/>
        <v>2320317623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1746893897</v>
      </c>
      <c r="C24" s="74">
        <f>SUM(C22:C23)</f>
        <v>0</v>
      </c>
      <c r="D24" s="75">
        <f aca="true" t="shared" si="4" ref="D24:Z24">SUM(D22:D23)</f>
        <v>2320317623</v>
      </c>
      <c r="E24" s="76">
        <f t="shared" si="4"/>
        <v>2320317623</v>
      </c>
      <c r="F24" s="76">
        <f t="shared" si="4"/>
        <v>1566790390</v>
      </c>
      <c r="G24" s="76">
        <f t="shared" si="4"/>
        <v>456735412</v>
      </c>
      <c r="H24" s="76">
        <f t="shared" si="4"/>
        <v>-81781784</v>
      </c>
      <c r="I24" s="76">
        <f t="shared" si="4"/>
        <v>1941744018</v>
      </c>
      <c r="J24" s="76">
        <f t="shared" si="4"/>
        <v>15108800</v>
      </c>
      <c r="K24" s="76">
        <f t="shared" si="4"/>
        <v>-863529495</v>
      </c>
      <c r="L24" s="76">
        <f t="shared" si="4"/>
        <v>1602147631</v>
      </c>
      <c r="M24" s="76">
        <f t="shared" si="4"/>
        <v>753726936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2695470954</v>
      </c>
      <c r="W24" s="76">
        <f t="shared" si="4"/>
        <v>1468703799</v>
      </c>
      <c r="X24" s="76">
        <f t="shared" si="4"/>
        <v>1226767155</v>
      </c>
      <c r="Y24" s="77">
        <f>+IF(W24&lt;&gt;0,(X24/W24)*100,0)</f>
        <v>83.5271996869125</v>
      </c>
      <c r="Z24" s="78">
        <f t="shared" si="4"/>
        <v>2320317623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87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6446470980</v>
      </c>
      <c r="C27" s="21">
        <v>0</v>
      </c>
      <c r="D27" s="98">
        <v>6904212611</v>
      </c>
      <c r="E27" s="99">
        <v>6904212611</v>
      </c>
      <c r="F27" s="99">
        <v>12451574</v>
      </c>
      <c r="G27" s="99">
        <v>63426339</v>
      </c>
      <c r="H27" s="99">
        <v>87436688</v>
      </c>
      <c r="I27" s="99">
        <v>163314601</v>
      </c>
      <c r="J27" s="99">
        <v>223077406</v>
      </c>
      <c r="K27" s="99">
        <v>230875334</v>
      </c>
      <c r="L27" s="99">
        <v>371935533</v>
      </c>
      <c r="M27" s="99">
        <v>825888273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989202874</v>
      </c>
      <c r="W27" s="99">
        <v>3452106306</v>
      </c>
      <c r="X27" s="99">
        <v>-2462903432</v>
      </c>
      <c r="Y27" s="100">
        <v>-71.34</v>
      </c>
      <c r="Z27" s="101">
        <v>6904212611</v>
      </c>
    </row>
    <row r="28" spans="1:26" ht="13.5">
      <c r="A28" s="102" t="s">
        <v>44</v>
      </c>
      <c r="B28" s="18">
        <v>2822870355</v>
      </c>
      <c r="C28" s="18">
        <v>0</v>
      </c>
      <c r="D28" s="58">
        <v>2251668575</v>
      </c>
      <c r="E28" s="59">
        <v>2251668575</v>
      </c>
      <c r="F28" s="59">
        <v>3381359</v>
      </c>
      <c r="G28" s="59">
        <v>22859214</v>
      </c>
      <c r="H28" s="59">
        <v>24316433</v>
      </c>
      <c r="I28" s="59">
        <v>50557006</v>
      </c>
      <c r="J28" s="59">
        <v>64243725</v>
      </c>
      <c r="K28" s="59">
        <v>35125812</v>
      </c>
      <c r="L28" s="59">
        <v>127668386</v>
      </c>
      <c r="M28" s="59">
        <v>227037923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277594929</v>
      </c>
      <c r="W28" s="59">
        <v>1125834288</v>
      </c>
      <c r="X28" s="59">
        <v>-848239359</v>
      </c>
      <c r="Y28" s="60">
        <v>-75.34</v>
      </c>
      <c r="Z28" s="61">
        <v>2251668575</v>
      </c>
    </row>
    <row r="29" spans="1:26" ht="13.5">
      <c r="A29" s="57" t="s">
        <v>88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2858493057</v>
      </c>
      <c r="C30" s="18">
        <v>0</v>
      </c>
      <c r="D30" s="58">
        <v>3590944096</v>
      </c>
      <c r="E30" s="59">
        <v>3590944096</v>
      </c>
      <c r="F30" s="59">
        <v>2598969</v>
      </c>
      <c r="G30" s="59">
        <v>27195568</v>
      </c>
      <c r="H30" s="59">
        <v>31236617</v>
      </c>
      <c r="I30" s="59">
        <v>61031154</v>
      </c>
      <c r="J30" s="59">
        <v>105544628</v>
      </c>
      <c r="K30" s="59">
        <v>146267072</v>
      </c>
      <c r="L30" s="59">
        <v>206931725</v>
      </c>
      <c r="M30" s="59">
        <v>458743425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519774579</v>
      </c>
      <c r="W30" s="59">
        <v>1795472048</v>
      </c>
      <c r="X30" s="59">
        <v>-1275697469</v>
      </c>
      <c r="Y30" s="60">
        <v>-71.05</v>
      </c>
      <c r="Z30" s="61">
        <v>3590944096</v>
      </c>
    </row>
    <row r="31" spans="1:26" ht="13.5">
      <c r="A31" s="57" t="s">
        <v>49</v>
      </c>
      <c r="B31" s="18">
        <v>765107568</v>
      </c>
      <c r="C31" s="18">
        <v>0</v>
      </c>
      <c r="D31" s="58">
        <v>1061599940</v>
      </c>
      <c r="E31" s="59">
        <v>1061599940</v>
      </c>
      <c r="F31" s="59">
        <v>6471247</v>
      </c>
      <c r="G31" s="59">
        <v>13371556</v>
      </c>
      <c r="H31" s="59">
        <v>31883639</v>
      </c>
      <c r="I31" s="59">
        <v>51726442</v>
      </c>
      <c r="J31" s="59">
        <v>53289051</v>
      </c>
      <c r="K31" s="59">
        <v>49482451</v>
      </c>
      <c r="L31" s="59">
        <v>37335420</v>
      </c>
      <c r="M31" s="59">
        <v>140106922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191833364</v>
      </c>
      <c r="W31" s="59">
        <v>530799970</v>
      </c>
      <c r="X31" s="59">
        <v>-338966606</v>
      </c>
      <c r="Y31" s="60">
        <v>-63.86</v>
      </c>
      <c r="Z31" s="61">
        <v>1061599940</v>
      </c>
    </row>
    <row r="32" spans="1:26" ht="13.5">
      <c r="A32" s="69" t="s">
        <v>50</v>
      </c>
      <c r="B32" s="21">
        <f>SUM(B28:B31)</f>
        <v>6446470980</v>
      </c>
      <c r="C32" s="21">
        <f>SUM(C28:C31)</f>
        <v>0</v>
      </c>
      <c r="D32" s="98">
        <f aca="true" t="shared" si="5" ref="D32:Z32">SUM(D28:D31)</f>
        <v>6904212611</v>
      </c>
      <c r="E32" s="99">
        <f t="shared" si="5"/>
        <v>6904212611</v>
      </c>
      <c r="F32" s="99">
        <f t="shared" si="5"/>
        <v>12451575</v>
      </c>
      <c r="G32" s="99">
        <f t="shared" si="5"/>
        <v>63426338</v>
      </c>
      <c r="H32" s="99">
        <f t="shared" si="5"/>
        <v>87436689</v>
      </c>
      <c r="I32" s="99">
        <f t="shared" si="5"/>
        <v>163314602</v>
      </c>
      <c r="J32" s="99">
        <f t="shared" si="5"/>
        <v>223077404</v>
      </c>
      <c r="K32" s="99">
        <f t="shared" si="5"/>
        <v>230875335</v>
      </c>
      <c r="L32" s="99">
        <f t="shared" si="5"/>
        <v>371935531</v>
      </c>
      <c r="M32" s="99">
        <f t="shared" si="5"/>
        <v>825888270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989202872</v>
      </c>
      <c r="W32" s="99">
        <f t="shared" si="5"/>
        <v>3452106306</v>
      </c>
      <c r="X32" s="99">
        <f t="shared" si="5"/>
        <v>-2462903434</v>
      </c>
      <c r="Y32" s="100">
        <f>+IF(W32&lt;&gt;0,(X32/W32)*100,0)</f>
        <v>-71.34494756778791</v>
      </c>
      <c r="Z32" s="101">
        <f t="shared" si="5"/>
        <v>6904212611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11515874050</v>
      </c>
      <c r="C35" s="18">
        <v>0</v>
      </c>
      <c r="D35" s="58">
        <v>18071224156</v>
      </c>
      <c r="E35" s="59">
        <v>18071224156</v>
      </c>
      <c r="F35" s="59">
        <v>14932109465</v>
      </c>
      <c r="G35" s="59">
        <v>12240868323</v>
      </c>
      <c r="H35" s="59">
        <v>12684924038</v>
      </c>
      <c r="I35" s="59">
        <v>12684924038</v>
      </c>
      <c r="J35" s="59">
        <v>11994265401</v>
      </c>
      <c r="K35" s="59">
        <v>12373423371</v>
      </c>
      <c r="L35" s="59">
        <v>13310645408</v>
      </c>
      <c r="M35" s="59">
        <v>13310645408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13310645408</v>
      </c>
      <c r="W35" s="59">
        <v>9035612078</v>
      </c>
      <c r="X35" s="59">
        <v>4275033330</v>
      </c>
      <c r="Y35" s="60">
        <v>47.31</v>
      </c>
      <c r="Z35" s="61">
        <v>18071224156</v>
      </c>
    </row>
    <row r="36" spans="1:26" ht="13.5">
      <c r="A36" s="57" t="s">
        <v>53</v>
      </c>
      <c r="B36" s="18">
        <v>55850696728</v>
      </c>
      <c r="C36" s="18">
        <v>0</v>
      </c>
      <c r="D36" s="58">
        <v>63835536388</v>
      </c>
      <c r="E36" s="59">
        <v>63835536388</v>
      </c>
      <c r="F36" s="59">
        <v>57020520581</v>
      </c>
      <c r="G36" s="59">
        <v>54938616137</v>
      </c>
      <c r="H36" s="59">
        <v>57595682282</v>
      </c>
      <c r="I36" s="59">
        <v>57595682282</v>
      </c>
      <c r="J36" s="59">
        <v>57786220260</v>
      </c>
      <c r="K36" s="59">
        <v>56852611384</v>
      </c>
      <c r="L36" s="59">
        <v>57070269882</v>
      </c>
      <c r="M36" s="59">
        <v>57070269882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57070269882</v>
      </c>
      <c r="W36" s="59">
        <v>31917768194</v>
      </c>
      <c r="X36" s="59">
        <v>25152501688</v>
      </c>
      <c r="Y36" s="60">
        <v>78.8</v>
      </c>
      <c r="Z36" s="61">
        <v>63835536388</v>
      </c>
    </row>
    <row r="37" spans="1:26" ht="13.5">
      <c r="A37" s="57" t="s">
        <v>54</v>
      </c>
      <c r="B37" s="18">
        <v>10087006528</v>
      </c>
      <c r="C37" s="18">
        <v>0</v>
      </c>
      <c r="D37" s="58">
        <v>12133564345</v>
      </c>
      <c r="E37" s="59">
        <v>12133564345</v>
      </c>
      <c r="F37" s="59">
        <v>9412886612</v>
      </c>
      <c r="G37" s="59">
        <v>6131112688</v>
      </c>
      <c r="H37" s="59">
        <v>6768993129</v>
      </c>
      <c r="I37" s="59">
        <v>6768993129</v>
      </c>
      <c r="J37" s="59">
        <v>5719486840</v>
      </c>
      <c r="K37" s="59">
        <v>7052699205</v>
      </c>
      <c r="L37" s="59">
        <v>8409011134</v>
      </c>
      <c r="M37" s="59">
        <v>8409011134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8409011134</v>
      </c>
      <c r="W37" s="59">
        <v>6066782173</v>
      </c>
      <c r="X37" s="59">
        <v>2342228961</v>
      </c>
      <c r="Y37" s="60">
        <v>38.61</v>
      </c>
      <c r="Z37" s="61">
        <v>12133564345</v>
      </c>
    </row>
    <row r="38" spans="1:26" ht="13.5">
      <c r="A38" s="57" t="s">
        <v>55</v>
      </c>
      <c r="B38" s="18">
        <v>8739313501</v>
      </c>
      <c r="C38" s="18">
        <v>0</v>
      </c>
      <c r="D38" s="58">
        <v>15180901000</v>
      </c>
      <c r="E38" s="59">
        <v>15180901000</v>
      </c>
      <c r="F38" s="59">
        <v>9396977146</v>
      </c>
      <c r="G38" s="59">
        <v>9011650651</v>
      </c>
      <c r="H38" s="59">
        <v>10067786225</v>
      </c>
      <c r="I38" s="59">
        <v>10067786225</v>
      </c>
      <c r="J38" s="59">
        <v>10032144590</v>
      </c>
      <c r="K38" s="59">
        <v>8778823594</v>
      </c>
      <c r="L38" s="59">
        <v>8661550105</v>
      </c>
      <c r="M38" s="59">
        <v>8661550105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8661550105</v>
      </c>
      <c r="W38" s="59">
        <v>7590450500</v>
      </c>
      <c r="X38" s="59">
        <v>1071099605</v>
      </c>
      <c r="Y38" s="60">
        <v>14.11</v>
      </c>
      <c r="Z38" s="61">
        <v>15180901000</v>
      </c>
    </row>
    <row r="39" spans="1:26" ht="13.5">
      <c r="A39" s="57" t="s">
        <v>56</v>
      </c>
      <c r="B39" s="18">
        <v>48540250749</v>
      </c>
      <c r="C39" s="18">
        <v>0</v>
      </c>
      <c r="D39" s="58">
        <v>54592295199</v>
      </c>
      <c r="E39" s="59">
        <v>54592295199</v>
      </c>
      <c r="F39" s="59">
        <v>53142766288</v>
      </c>
      <c r="G39" s="59">
        <v>52036721121</v>
      </c>
      <c r="H39" s="59">
        <v>53443826966</v>
      </c>
      <c r="I39" s="59">
        <v>53443826966</v>
      </c>
      <c r="J39" s="59">
        <v>54028854231</v>
      </c>
      <c r="K39" s="59">
        <v>53394511956</v>
      </c>
      <c r="L39" s="59">
        <v>53310354051</v>
      </c>
      <c r="M39" s="59">
        <v>53310354051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53310354051</v>
      </c>
      <c r="W39" s="59">
        <v>27296147600</v>
      </c>
      <c r="X39" s="59">
        <v>26014206451</v>
      </c>
      <c r="Y39" s="60">
        <v>95.3</v>
      </c>
      <c r="Z39" s="61">
        <v>54592295199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3129272498</v>
      </c>
      <c r="C42" s="18">
        <v>0</v>
      </c>
      <c r="D42" s="58">
        <v>6700603066</v>
      </c>
      <c r="E42" s="59">
        <v>6700603066</v>
      </c>
      <c r="F42" s="59">
        <v>-404334907</v>
      </c>
      <c r="G42" s="59">
        <v>-773186425</v>
      </c>
      <c r="H42" s="59">
        <v>-807847101</v>
      </c>
      <c r="I42" s="59">
        <v>-1985368433</v>
      </c>
      <c r="J42" s="59">
        <v>-222171573</v>
      </c>
      <c r="K42" s="59">
        <v>485414769</v>
      </c>
      <c r="L42" s="59">
        <v>702829686</v>
      </c>
      <c r="M42" s="59">
        <v>966072882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-1019295551</v>
      </c>
      <c r="W42" s="59">
        <v>2535959342</v>
      </c>
      <c r="X42" s="59">
        <v>-3555254893</v>
      </c>
      <c r="Y42" s="60">
        <v>-140.19</v>
      </c>
      <c r="Z42" s="61">
        <v>6700603066</v>
      </c>
    </row>
    <row r="43" spans="1:26" ht="13.5">
      <c r="A43" s="57" t="s">
        <v>59</v>
      </c>
      <c r="B43" s="18">
        <v>-6309950159</v>
      </c>
      <c r="C43" s="18">
        <v>0</v>
      </c>
      <c r="D43" s="58">
        <v>-6542143257</v>
      </c>
      <c r="E43" s="59">
        <v>-6542143257</v>
      </c>
      <c r="F43" s="59">
        <v>358660182</v>
      </c>
      <c r="G43" s="59">
        <v>681836978</v>
      </c>
      <c r="H43" s="59">
        <v>-448088412</v>
      </c>
      <c r="I43" s="59">
        <v>592408748</v>
      </c>
      <c r="J43" s="59">
        <v>-248407143</v>
      </c>
      <c r="K43" s="59">
        <v>323210946</v>
      </c>
      <c r="L43" s="59">
        <v>-249252916</v>
      </c>
      <c r="M43" s="59">
        <v>-174449113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417959635</v>
      </c>
      <c r="W43" s="59">
        <v>-2768519321</v>
      </c>
      <c r="X43" s="59">
        <v>3186478956</v>
      </c>
      <c r="Y43" s="60">
        <v>-115.1</v>
      </c>
      <c r="Z43" s="61">
        <v>-6542143257</v>
      </c>
    </row>
    <row r="44" spans="1:26" ht="13.5">
      <c r="A44" s="57" t="s">
        <v>60</v>
      </c>
      <c r="B44" s="18">
        <v>905191778</v>
      </c>
      <c r="C44" s="18">
        <v>0</v>
      </c>
      <c r="D44" s="58">
        <v>3425790978</v>
      </c>
      <c r="E44" s="59">
        <v>3425790978</v>
      </c>
      <c r="F44" s="59">
        <v>27912460</v>
      </c>
      <c r="G44" s="59">
        <v>55824917</v>
      </c>
      <c r="H44" s="59">
        <v>1069394931</v>
      </c>
      <c r="I44" s="59">
        <v>1153132308</v>
      </c>
      <c r="J44" s="59">
        <v>-28196520</v>
      </c>
      <c r="K44" s="59">
        <v>-1101468681</v>
      </c>
      <c r="L44" s="59">
        <v>-117742302</v>
      </c>
      <c r="M44" s="59">
        <v>-1247407503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-94275195</v>
      </c>
      <c r="W44" s="59">
        <v>1712895492</v>
      </c>
      <c r="X44" s="59">
        <v>-1807170687</v>
      </c>
      <c r="Y44" s="60">
        <v>-105.5</v>
      </c>
      <c r="Z44" s="61">
        <v>3425790978</v>
      </c>
    </row>
    <row r="45" spans="1:26" ht="13.5">
      <c r="A45" s="69" t="s">
        <v>61</v>
      </c>
      <c r="B45" s="21">
        <v>3534467963</v>
      </c>
      <c r="C45" s="21">
        <v>0</v>
      </c>
      <c r="D45" s="98">
        <v>9394204333</v>
      </c>
      <c r="E45" s="99">
        <v>9394204333</v>
      </c>
      <c r="F45" s="99">
        <v>3472113636</v>
      </c>
      <c r="G45" s="99">
        <v>3436589106</v>
      </c>
      <c r="H45" s="99">
        <v>3250048524</v>
      </c>
      <c r="I45" s="99">
        <v>3250048524</v>
      </c>
      <c r="J45" s="99">
        <v>2751273288</v>
      </c>
      <c r="K45" s="99">
        <v>2458430322</v>
      </c>
      <c r="L45" s="99">
        <v>2794264790</v>
      </c>
      <c r="M45" s="99">
        <v>2794264790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2794264790</v>
      </c>
      <c r="W45" s="99">
        <v>7290289059</v>
      </c>
      <c r="X45" s="99">
        <v>-4496024269</v>
      </c>
      <c r="Y45" s="100">
        <v>-61.67</v>
      </c>
      <c r="Z45" s="101">
        <v>9394204333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89</v>
      </c>
      <c r="B47" s="114" t="s">
        <v>74</v>
      </c>
      <c r="C47" s="114"/>
      <c r="D47" s="115" t="s">
        <v>75</v>
      </c>
      <c r="E47" s="116" t="s">
        <v>76</v>
      </c>
      <c r="F47" s="117"/>
      <c r="G47" s="117"/>
      <c r="H47" s="117"/>
      <c r="I47" s="118" t="s">
        <v>77</v>
      </c>
      <c r="J47" s="117"/>
      <c r="K47" s="117"/>
      <c r="L47" s="117"/>
      <c r="M47" s="118" t="s">
        <v>78</v>
      </c>
      <c r="N47" s="119"/>
      <c r="O47" s="119"/>
      <c r="P47" s="119"/>
      <c r="Q47" s="119"/>
      <c r="R47" s="119"/>
      <c r="S47" s="119"/>
      <c r="T47" s="119"/>
      <c r="U47" s="119"/>
      <c r="V47" s="118" t="s">
        <v>79</v>
      </c>
      <c r="W47" s="118" t="s">
        <v>80</v>
      </c>
      <c r="X47" s="118" t="s">
        <v>81</v>
      </c>
      <c r="Y47" s="118" t="s">
        <v>82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2020727060</v>
      </c>
      <c r="C49" s="51">
        <v>0</v>
      </c>
      <c r="D49" s="128">
        <v>625165545</v>
      </c>
      <c r="E49" s="53">
        <v>446414489</v>
      </c>
      <c r="F49" s="53">
        <v>0</v>
      </c>
      <c r="G49" s="53">
        <v>0</v>
      </c>
      <c r="H49" s="53">
        <v>0</v>
      </c>
      <c r="I49" s="53">
        <v>546304191</v>
      </c>
      <c r="J49" s="53">
        <v>0</v>
      </c>
      <c r="K49" s="53">
        <v>0</v>
      </c>
      <c r="L49" s="53">
        <v>0</v>
      </c>
      <c r="M49" s="53">
        <v>371409480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354456845</v>
      </c>
      <c r="W49" s="53">
        <v>1985641354</v>
      </c>
      <c r="X49" s="53">
        <v>9748930034</v>
      </c>
      <c r="Y49" s="53">
        <v>16099048998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3664845547</v>
      </c>
      <c r="C51" s="51">
        <v>0</v>
      </c>
      <c r="D51" s="128">
        <v>63679711</v>
      </c>
      <c r="E51" s="53">
        <v>53524094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3782049352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90</v>
      </c>
      <c r="B58" s="5">
        <f>IF(B67=0,0,+(B76/B67)*100)</f>
        <v>93.77391023901059</v>
      </c>
      <c r="C58" s="5">
        <f>IF(C67=0,0,+(C76/C67)*100)</f>
        <v>0</v>
      </c>
      <c r="D58" s="6">
        <f aca="true" t="shared" si="6" ref="D58:Z58">IF(D67=0,0,+(D76/D67)*100)</f>
        <v>91.08958737748786</v>
      </c>
      <c r="E58" s="7">
        <f t="shared" si="6"/>
        <v>91.08958737748786</v>
      </c>
      <c r="F58" s="7">
        <f t="shared" si="6"/>
        <v>68.1445947839668</v>
      </c>
      <c r="G58" s="7">
        <f t="shared" si="6"/>
        <v>52.223543580058305</v>
      </c>
      <c r="H58" s="7">
        <f t="shared" si="6"/>
        <v>80.45678863664759</v>
      </c>
      <c r="I58" s="7">
        <f t="shared" si="6"/>
        <v>65.49600818146818</v>
      </c>
      <c r="J58" s="7">
        <f t="shared" si="6"/>
        <v>114.67485383184561</v>
      </c>
      <c r="K58" s="7">
        <f t="shared" si="6"/>
        <v>92.7175394091504</v>
      </c>
      <c r="L58" s="7">
        <f t="shared" si="6"/>
        <v>74.9719981951898</v>
      </c>
      <c r="M58" s="7">
        <f t="shared" si="6"/>
        <v>94.33908646556017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78.84630747545039</v>
      </c>
      <c r="W58" s="7">
        <f t="shared" si="6"/>
        <v>91.25023890849616</v>
      </c>
      <c r="X58" s="7">
        <f t="shared" si="6"/>
        <v>0</v>
      </c>
      <c r="Y58" s="7">
        <f t="shared" si="6"/>
        <v>0</v>
      </c>
      <c r="Z58" s="8">
        <f t="shared" si="6"/>
        <v>91.08958737748786</v>
      </c>
    </row>
    <row r="59" spans="1:26" ht="13.5">
      <c r="A59" s="36" t="s">
        <v>31</v>
      </c>
      <c r="B59" s="9">
        <f aca="true" t="shared" si="7" ref="B59:Z66">IF(B68=0,0,+(B77/B68)*100)</f>
        <v>91.91504514916913</v>
      </c>
      <c r="C59" s="9">
        <f t="shared" si="7"/>
        <v>0</v>
      </c>
      <c r="D59" s="2">
        <f t="shared" si="7"/>
        <v>86.07909626280534</v>
      </c>
      <c r="E59" s="10">
        <f t="shared" si="7"/>
        <v>86.07909626280534</v>
      </c>
      <c r="F59" s="10">
        <f t="shared" si="7"/>
        <v>77.96147822311563</v>
      </c>
      <c r="G59" s="10">
        <f t="shared" si="7"/>
        <v>94.39149314061835</v>
      </c>
      <c r="H59" s="10">
        <f t="shared" si="7"/>
        <v>83.39476284436435</v>
      </c>
      <c r="I59" s="10">
        <f t="shared" si="7"/>
        <v>85.30787069355979</v>
      </c>
      <c r="J59" s="10">
        <f t="shared" si="7"/>
        <v>109.68227528243642</v>
      </c>
      <c r="K59" s="10">
        <f t="shared" si="7"/>
        <v>98.64953276017773</v>
      </c>
      <c r="L59" s="10">
        <f t="shared" si="7"/>
        <v>82.2804047857382</v>
      </c>
      <c r="M59" s="10">
        <f t="shared" si="7"/>
        <v>96.32383605701665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90.73801544739403</v>
      </c>
      <c r="W59" s="10">
        <f t="shared" si="7"/>
        <v>105.47495689615869</v>
      </c>
      <c r="X59" s="10">
        <f t="shared" si="7"/>
        <v>0</v>
      </c>
      <c r="Y59" s="10">
        <f t="shared" si="7"/>
        <v>0</v>
      </c>
      <c r="Z59" s="11">
        <f t="shared" si="7"/>
        <v>86.07909626280534</v>
      </c>
    </row>
    <row r="60" spans="1:26" ht="13.5">
      <c r="A60" s="37" t="s">
        <v>32</v>
      </c>
      <c r="B60" s="12">
        <f t="shared" si="7"/>
        <v>94.49970567401023</v>
      </c>
      <c r="C60" s="12">
        <f t="shared" si="7"/>
        <v>0</v>
      </c>
      <c r="D60" s="3">
        <f t="shared" si="7"/>
        <v>90.55828244195206</v>
      </c>
      <c r="E60" s="13">
        <f t="shared" si="7"/>
        <v>90.55828244195206</v>
      </c>
      <c r="F60" s="13">
        <f t="shared" si="7"/>
        <v>65.33002068219136</v>
      </c>
      <c r="G60" s="13">
        <f t="shared" si="7"/>
        <v>43.52094858034427</v>
      </c>
      <c r="H60" s="13">
        <f t="shared" si="7"/>
        <v>79.06553335796971</v>
      </c>
      <c r="I60" s="13">
        <f t="shared" si="7"/>
        <v>60.21071531289539</v>
      </c>
      <c r="J60" s="13">
        <f t="shared" si="7"/>
        <v>116.23781182882253</v>
      </c>
      <c r="K60" s="13">
        <f t="shared" si="7"/>
        <v>90.87365805529949</v>
      </c>
      <c r="L60" s="13">
        <f t="shared" si="7"/>
        <v>72.18110262161055</v>
      </c>
      <c r="M60" s="13">
        <f t="shared" si="7"/>
        <v>93.65788810692894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75.40176416913307</v>
      </c>
      <c r="W60" s="13">
        <f t="shared" si="7"/>
        <v>85.3202356186947</v>
      </c>
      <c r="X60" s="13">
        <f t="shared" si="7"/>
        <v>0</v>
      </c>
      <c r="Y60" s="13">
        <f t="shared" si="7"/>
        <v>0</v>
      </c>
      <c r="Z60" s="14">
        <f t="shared" si="7"/>
        <v>90.55828244195206</v>
      </c>
    </row>
    <row r="61" spans="1:26" ht="13.5">
      <c r="A61" s="38" t="s">
        <v>91</v>
      </c>
      <c r="B61" s="12">
        <f t="shared" si="7"/>
        <v>91.26563456991748</v>
      </c>
      <c r="C61" s="12">
        <f t="shared" si="7"/>
        <v>0</v>
      </c>
      <c r="D61" s="3">
        <f t="shared" si="7"/>
        <v>90.00190340871293</v>
      </c>
      <c r="E61" s="13">
        <f t="shared" si="7"/>
        <v>90.00190340871293</v>
      </c>
      <c r="F61" s="13">
        <f t="shared" si="7"/>
        <v>73.65746976163616</v>
      </c>
      <c r="G61" s="13">
        <f t="shared" si="7"/>
        <v>26.22575967710311</v>
      </c>
      <c r="H61" s="13">
        <f t="shared" si="7"/>
        <v>87.61296069422208</v>
      </c>
      <c r="I61" s="13">
        <f t="shared" si="7"/>
        <v>57.615376315180214</v>
      </c>
      <c r="J61" s="13">
        <f t="shared" si="7"/>
        <v>150.7343450397367</v>
      </c>
      <c r="K61" s="13">
        <f t="shared" si="7"/>
        <v>86.56702970444753</v>
      </c>
      <c r="L61" s="13">
        <f t="shared" si="7"/>
        <v>85.3964146933911</v>
      </c>
      <c r="M61" s="13">
        <f t="shared" si="7"/>
        <v>107.62868243414773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78.79796620263517</v>
      </c>
      <c r="W61" s="13">
        <f t="shared" si="7"/>
        <v>83.93740566826273</v>
      </c>
      <c r="X61" s="13">
        <f t="shared" si="7"/>
        <v>0</v>
      </c>
      <c r="Y61" s="13">
        <f t="shared" si="7"/>
        <v>0</v>
      </c>
      <c r="Z61" s="14">
        <f t="shared" si="7"/>
        <v>90.00190340871293</v>
      </c>
    </row>
    <row r="62" spans="1:26" ht="13.5">
      <c r="A62" s="38" t="s">
        <v>92</v>
      </c>
      <c r="B62" s="12">
        <f t="shared" si="7"/>
        <v>107.83802679644351</v>
      </c>
      <c r="C62" s="12">
        <f t="shared" si="7"/>
        <v>0</v>
      </c>
      <c r="D62" s="3">
        <f t="shared" si="7"/>
        <v>91.15506532542624</v>
      </c>
      <c r="E62" s="13">
        <f t="shared" si="7"/>
        <v>91.15506532542624</v>
      </c>
      <c r="F62" s="13">
        <f t="shared" si="7"/>
        <v>33.91143589801289</v>
      </c>
      <c r="G62" s="13">
        <f t="shared" si="7"/>
        <v>75.15060777125899</v>
      </c>
      <c r="H62" s="13">
        <f t="shared" si="7"/>
        <v>32.20169613603021</v>
      </c>
      <c r="I62" s="13">
        <f t="shared" si="7"/>
        <v>47.502256581824184</v>
      </c>
      <c r="J62" s="13">
        <f t="shared" si="7"/>
        <v>43.31349249947281</v>
      </c>
      <c r="K62" s="13">
        <f t="shared" si="7"/>
        <v>74.67126767786331</v>
      </c>
      <c r="L62" s="13">
        <f t="shared" si="7"/>
        <v>10.342498967362934</v>
      </c>
      <c r="M62" s="13">
        <f t="shared" si="7"/>
        <v>40.62010507474882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43.83026154487919</v>
      </c>
      <c r="W62" s="13">
        <f t="shared" si="7"/>
        <v>78.02045673402921</v>
      </c>
      <c r="X62" s="13">
        <f t="shared" si="7"/>
        <v>0</v>
      </c>
      <c r="Y62" s="13">
        <f t="shared" si="7"/>
        <v>0</v>
      </c>
      <c r="Z62" s="14">
        <f t="shared" si="7"/>
        <v>91.15506532542624</v>
      </c>
    </row>
    <row r="63" spans="1:26" ht="13.5">
      <c r="A63" s="38" t="s">
        <v>93</v>
      </c>
      <c r="B63" s="12">
        <f t="shared" si="7"/>
        <v>93.481193251878</v>
      </c>
      <c r="C63" s="12">
        <f t="shared" si="7"/>
        <v>0</v>
      </c>
      <c r="D63" s="3">
        <f t="shared" si="7"/>
        <v>88.06780122973744</v>
      </c>
      <c r="E63" s="13">
        <f t="shared" si="7"/>
        <v>88.06780122973744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102.42099628586934</v>
      </c>
      <c r="X63" s="13">
        <f t="shared" si="7"/>
        <v>0</v>
      </c>
      <c r="Y63" s="13">
        <f t="shared" si="7"/>
        <v>0</v>
      </c>
      <c r="Z63" s="14">
        <f t="shared" si="7"/>
        <v>88.06780122973744</v>
      </c>
    </row>
    <row r="64" spans="1:26" ht="13.5">
      <c r="A64" s="38" t="s">
        <v>94</v>
      </c>
      <c r="B64" s="12">
        <f t="shared" si="7"/>
        <v>90.0870599806364</v>
      </c>
      <c r="C64" s="12">
        <f t="shared" si="7"/>
        <v>0</v>
      </c>
      <c r="D64" s="3">
        <f t="shared" si="7"/>
        <v>97.39532712519909</v>
      </c>
      <c r="E64" s="13">
        <f t="shared" si="7"/>
        <v>97.39532712519909</v>
      </c>
      <c r="F64" s="13">
        <f t="shared" si="7"/>
        <v>73.23991637605367</v>
      </c>
      <c r="G64" s="13">
        <f t="shared" si="7"/>
        <v>100.14255961538335</v>
      </c>
      <c r="H64" s="13">
        <f t="shared" si="7"/>
        <v>76.37823964765784</v>
      </c>
      <c r="I64" s="13">
        <f t="shared" si="7"/>
        <v>83.44188949767275</v>
      </c>
      <c r="J64" s="13">
        <f t="shared" si="7"/>
        <v>88.35049982600685</v>
      </c>
      <c r="K64" s="13">
        <f t="shared" si="7"/>
        <v>118.15721530048857</v>
      </c>
      <c r="L64" s="13">
        <f t="shared" si="7"/>
        <v>74.22303201234978</v>
      </c>
      <c r="M64" s="13">
        <f t="shared" si="7"/>
        <v>92.89195047071918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88.03344706100098</v>
      </c>
      <c r="W64" s="13">
        <f t="shared" si="7"/>
        <v>113.11902446863537</v>
      </c>
      <c r="X64" s="13">
        <f t="shared" si="7"/>
        <v>0</v>
      </c>
      <c r="Y64" s="13">
        <f t="shared" si="7"/>
        <v>0</v>
      </c>
      <c r="Z64" s="14">
        <f t="shared" si="7"/>
        <v>97.39532712519909</v>
      </c>
    </row>
    <row r="65" spans="1:26" ht="13.5">
      <c r="A65" s="38" t="s">
        <v>95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-581.8316681855717</v>
      </c>
      <c r="G65" s="13">
        <f t="shared" si="7"/>
        <v>0</v>
      </c>
      <c r="H65" s="13">
        <f t="shared" si="7"/>
        <v>32.93319005440454</v>
      </c>
      <c r="I65" s="13">
        <f t="shared" si="7"/>
        <v>84.9885214262067</v>
      </c>
      <c r="J65" s="13">
        <f t="shared" si="7"/>
        <v>-154.73423262472278</v>
      </c>
      <c r="K65" s="13">
        <f t="shared" si="7"/>
        <v>-155.24213903310746</v>
      </c>
      <c r="L65" s="13">
        <f t="shared" si="7"/>
        <v>13.65901732278747</v>
      </c>
      <c r="M65" s="13">
        <f t="shared" si="7"/>
        <v>49.88203905636069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67.31456328461559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96</v>
      </c>
      <c r="B66" s="15">
        <f t="shared" si="7"/>
        <v>82.81620800286188</v>
      </c>
      <c r="C66" s="15">
        <f t="shared" si="7"/>
        <v>0</v>
      </c>
      <c r="D66" s="4">
        <f t="shared" si="7"/>
        <v>165.93316276278745</v>
      </c>
      <c r="E66" s="16">
        <f t="shared" si="7"/>
        <v>165.93316276278745</v>
      </c>
      <c r="F66" s="16">
        <f t="shared" si="7"/>
        <v>100.07235506228378</v>
      </c>
      <c r="G66" s="16">
        <f t="shared" si="7"/>
        <v>100</v>
      </c>
      <c r="H66" s="16">
        <f t="shared" si="7"/>
        <v>100</v>
      </c>
      <c r="I66" s="16">
        <f t="shared" si="7"/>
        <v>100.02211340210252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100.01072626936254</v>
      </c>
      <c r="W66" s="16">
        <f t="shared" si="7"/>
        <v>373.3832491412917</v>
      </c>
      <c r="X66" s="16">
        <f t="shared" si="7"/>
        <v>0</v>
      </c>
      <c r="Y66" s="16">
        <f t="shared" si="7"/>
        <v>0</v>
      </c>
      <c r="Z66" s="17">
        <f t="shared" si="7"/>
        <v>165.93316276278745</v>
      </c>
    </row>
    <row r="67" spans="1:26" ht="13.5" hidden="1">
      <c r="A67" s="40" t="s">
        <v>97</v>
      </c>
      <c r="B67" s="23">
        <v>23941624956</v>
      </c>
      <c r="C67" s="23"/>
      <c r="D67" s="24">
        <v>26925361615</v>
      </c>
      <c r="E67" s="25">
        <v>26925361615</v>
      </c>
      <c r="F67" s="25">
        <v>2361030368</v>
      </c>
      <c r="G67" s="25">
        <v>2900767769</v>
      </c>
      <c r="H67" s="25">
        <v>2155431946</v>
      </c>
      <c r="I67" s="25">
        <v>7417230083</v>
      </c>
      <c r="J67" s="25">
        <v>2224989269</v>
      </c>
      <c r="K67" s="25">
        <v>1997487555</v>
      </c>
      <c r="L67" s="25">
        <v>2169032511</v>
      </c>
      <c r="M67" s="25">
        <v>6391509335</v>
      </c>
      <c r="N67" s="25"/>
      <c r="O67" s="25"/>
      <c r="P67" s="25"/>
      <c r="Q67" s="25"/>
      <c r="R67" s="25"/>
      <c r="S67" s="25"/>
      <c r="T67" s="25"/>
      <c r="U67" s="25"/>
      <c r="V67" s="25">
        <v>13808739418</v>
      </c>
      <c r="W67" s="25">
        <v>13438978947</v>
      </c>
      <c r="X67" s="25"/>
      <c r="Y67" s="24"/>
      <c r="Z67" s="26">
        <v>26925361615</v>
      </c>
    </row>
    <row r="68" spans="1:26" ht="13.5" hidden="1">
      <c r="A68" s="36" t="s">
        <v>31</v>
      </c>
      <c r="B68" s="18">
        <v>5200065019</v>
      </c>
      <c r="C68" s="18"/>
      <c r="D68" s="19">
        <v>5615664764</v>
      </c>
      <c r="E68" s="20">
        <v>5615664764</v>
      </c>
      <c r="F68" s="20">
        <v>428080980</v>
      </c>
      <c r="G68" s="20">
        <v>451076082</v>
      </c>
      <c r="H68" s="20">
        <v>497909167</v>
      </c>
      <c r="I68" s="20">
        <v>1377066229</v>
      </c>
      <c r="J68" s="20">
        <v>431978195</v>
      </c>
      <c r="K68" s="20">
        <v>425359078</v>
      </c>
      <c r="L68" s="20">
        <v>481350358</v>
      </c>
      <c r="M68" s="20">
        <v>1338687631</v>
      </c>
      <c r="N68" s="20"/>
      <c r="O68" s="20"/>
      <c r="P68" s="20"/>
      <c r="Q68" s="20"/>
      <c r="R68" s="20"/>
      <c r="S68" s="20"/>
      <c r="T68" s="20"/>
      <c r="U68" s="20"/>
      <c r="V68" s="20">
        <v>2715753860</v>
      </c>
      <c r="W68" s="20">
        <v>2291498205</v>
      </c>
      <c r="X68" s="20"/>
      <c r="Y68" s="19"/>
      <c r="Z68" s="22">
        <v>5615664764</v>
      </c>
    </row>
    <row r="69" spans="1:26" ht="13.5" hidden="1">
      <c r="A69" s="37" t="s">
        <v>32</v>
      </c>
      <c r="B69" s="18">
        <v>18404647188</v>
      </c>
      <c r="C69" s="18"/>
      <c r="D69" s="19">
        <v>20786191071</v>
      </c>
      <c r="E69" s="20">
        <v>20786191071</v>
      </c>
      <c r="F69" s="20">
        <v>1897315392</v>
      </c>
      <c r="G69" s="20">
        <v>2409008972</v>
      </c>
      <c r="H69" s="20">
        <v>1617245038</v>
      </c>
      <c r="I69" s="20">
        <v>5923569402</v>
      </c>
      <c r="J69" s="20">
        <v>1753244883</v>
      </c>
      <c r="K69" s="20">
        <v>1530973854</v>
      </c>
      <c r="L69" s="20">
        <v>1644824936</v>
      </c>
      <c r="M69" s="20">
        <v>4929043673</v>
      </c>
      <c r="N69" s="20"/>
      <c r="O69" s="20"/>
      <c r="P69" s="20"/>
      <c r="Q69" s="20"/>
      <c r="R69" s="20"/>
      <c r="S69" s="20"/>
      <c r="T69" s="20"/>
      <c r="U69" s="20"/>
      <c r="V69" s="20">
        <v>10852613075</v>
      </c>
      <c r="W69" s="20">
        <v>11031156604</v>
      </c>
      <c r="X69" s="20"/>
      <c r="Y69" s="19"/>
      <c r="Z69" s="22">
        <v>20786191071</v>
      </c>
    </row>
    <row r="70" spans="1:26" ht="13.5" hidden="1">
      <c r="A70" s="38" t="s">
        <v>91</v>
      </c>
      <c r="B70" s="18">
        <v>12893181972</v>
      </c>
      <c r="C70" s="18"/>
      <c r="D70" s="19">
        <v>13732951742</v>
      </c>
      <c r="E70" s="20">
        <v>13732951742</v>
      </c>
      <c r="F70" s="20">
        <v>1403756259</v>
      </c>
      <c r="G70" s="20">
        <v>1826311790</v>
      </c>
      <c r="H70" s="20">
        <v>1160361362</v>
      </c>
      <c r="I70" s="20">
        <v>4390429411</v>
      </c>
      <c r="J70" s="20">
        <v>1079863153</v>
      </c>
      <c r="K70" s="20">
        <v>990676597</v>
      </c>
      <c r="L70" s="20">
        <v>1155209652</v>
      </c>
      <c r="M70" s="20">
        <v>3225749402</v>
      </c>
      <c r="N70" s="20"/>
      <c r="O70" s="20"/>
      <c r="P70" s="20"/>
      <c r="Q70" s="20"/>
      <c r="R70" s="20"/>
      <c r="S70" s="20"/>
      <c r="T70" s="20"/>
      <c r="U70" s="20"/>
      <c r="V70" s="20">
        <v>7616178813</v>
      </c>
      <c r="W70" s="20">
        <v>7362580400</v>
      </c>
      <c r="X70" s="20"/>
      <c r="Y70" s="19"/>
      <c r="Z70" s="22">
        <v>13732951742</v>
      </c>
    </row>
    <row r="71" spans="1:26" ht="13.5" hidden="1">
      <c r="A71" s="38" t="s">
        <v>92</v>
      </c>
      <c r="B71" s="18">
        <v>3152550896</v>
      </c>
      <c r="C71" s="18"/>
      <c r="D71" s="19">
        <v>4119535004</v>
      </c>
      <c r="E71" s="20">
        <v>4119535004</v>
      </c>
      <c r="F71" s="20">
        <v>374799871</v>
      </c>
      <c r="G71" s="20">
        <v>455743581</v>
      </c>
      <c r="H71" s="20">
        <v>490617371</v>
      </c>
      <c r="I71" s="20">
        <v>1321160823</v>
      </c>
      <c r="J71" s="20">
        <v>550756086</v>
      </c>
      <c r="K71" s="20">
        <v>429008012</v>
      </c>
      <c r="L71" s="20">
        <v>531469398</v>
      </c>
      <c r="M71" s="20">
        <v>1511233496</v>
      </c>
      <c r="N71" s="20"/>
      <c r="O71" s="20"/>
      <c r="P71" s="20"/>
      <c r="Q71" s="20"/>
      <c r="R71" s="20"/>
      <c r="S71" s="20"/>
      <c r="T71" s="20"/>
      <c r="U71" s="20"/>
      <c r="V71" s="20">
        <v>2832394319</v>
      </c>
      <c r="W71" s="20">
        <v>2406525789</v>
      </c>
      <c r="X71" s="20"/>
      <c r="Y71" s="19"/>
      <c r="Z71" s="22">
        <v>4119535004</v>
      </c>
    </row>
    <row r="72" spans="1:26" ht="13.5" hidden="1">
      <c r="A72" s="38" t="s">
        <v>93</v>
      </c>
      <c r="B72" s="18">
        <v>1168426001</v>
      </c>
      <c r="C72" s="18"/>
      <c r="D72" s="19">
        <v>1594807593</v>
      </c>
      <c r="E72" s="20">
        <v>1594807593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>
        <v>685656277</v>
      </c>
      <c r="X72" s="20"/>
      <c r="Y72" s="19"/>
      <c r="Z72" s="22">
        <v>1594807593</v>
      </c>
    </row>
    <row r="73" spans="1:26" ht="13.5" hidden="1">
      <c r="A73" s="38" t="s">
        <v>94</v>
      </c>
      <c r="B73" s="18">
        <v>1190488319</v>
      </c>
      <c r="C73" s="18"/>
      <c r="D73" s="19">
        <v>1338896732</v>
      </c>
      <c r="E73" s="20">
        <v>1338896732</v>
      </c>
      <c r="F73" s="20">
        <v>109316056</v>
      </c>
      <c r="G73" s="20">
        <v>113182825</v>
      </c>
      <c r="H73" s="20">
        <v>109715172</v>
      </c>
      <c r="I73" s="20">
        <v>332214053</v>
      </c>
      <c r="J73" s="20">
        <v>109547421</v>
      </c>
      <c r="K73" s="20">
        <v>98185100</v>
      </c>
      <c r="L73" s="20">
        <v>106228347</v>
      </c>
      <c r="M73" s="20">
        <v>313960868</v>
      </c>
      <c r="N73" s="20"/>
      <c r="O73" s="20"/>
      <c r="P73" s="20"/>
      <c r="Q73" s="20"/>
      <c r="R73" s="20"/>
      <c r="S73" s="20"/>
      <c r="T73" s="20"/>
      <c r="U73" s="20"/>
      <c r="V73" s="20">
        <v>646174921</v>
      </c>
      <c r="W73" s="20">
        <v>576394138</v>
      </c>
      <c r="X73" s="20"/>
      <c r="Y73" s="19"/>
      <c r="Z73" s="22">
        <v>1338896732</v>
      </c>
    </row>
    <row r="74" spans="1:26" ht="13.5" hidden="1">
      <c r="A74" s="38" t="s">
        <v>95</v>
      </c>
      <c r="B74" s="18"/>
      <c r="C74" s="18"/>
      <c r="D74" s="19"/>
      <c r="E74" s="20"/>
      <c r="F74" s="20">
        <v>9443206</v>
      </c>
      <c r="G74" s="20">
        <v>13770776</v>
      </c>
      <c r="H74" s="20">
        <v>-143448867</v>
      </c>
      <c r="I74" s="20">
        <v>-120234885</v>
      </c>
      <c r="J74" s="20">
        <v>13078223</v>
      </c>
      <c r="K74" s="20">
        <v>13104145</v>
      </c>
      <c r="L74" s="20">
        <v>-148082461</v>
      </c>
      <c r="M74" s="20">
        <v>-121900093</v>
      </c>
      <c r="N74" s="20"/>
      <c r="O74" s="20"/>
      <c r="P74" s="20"/>
      <c r="Q74" s="20"/>
      <c r="R74" s="20"/>
      <c r="S74" s="20"/>
      <c r="T74" s="20"/>
      <c r="U74" s="20"/>
      <c r="V74" s="20">
        <v>-242134978</v>
      </c>
      <c r="W74" s="20"/>
      <c r="X74" s="20"/>
      <c r="Y74" s="19"/>
      <c r="Z74" s="22"/>
    </row>
    <row r="75" spans="1:26" ht="13.5" hidden="1">
      <c r="A75" s="39" t="s">
        <v>96</v>
      </c>
      <c r="B75" s="27">
        <v>336912749</v>
      </c>
      <c r="C75" s="27"/>
      <c r="D75" s="28">
        <v>523505780</v>
      </c>
      <c r="E75" s="29">
        <v>523505780</v>
      </c>
      <c r="F75" s="29">
        <v>35633996</v>
      </c>
      <c r="G75" s="29">
        <v>40682715</v>
      </c>
      <c r="H75" s="29">
        <v>40277741</v>
      </c>
      <c r="I75" s="29">
        <v>116594452</v>
      </c>
      <c r="J75" s="29">
        <v>39766191</v>
      </c>
      <c r="K75" s="29">
        <v>41154623</v>
      </c>
      <c r="L75" s="29">
        <v>42857217</v>
      </c>
      <c r="M75" s="29">
        <v>123778031</v>
      </c>
      <c r="N75" s="29"/>
      <c r="O75" s="29"/>
      <c r="P75" s="29"/>
      <c r="Q75" s="29"/>
      <c r="R75" s="29"/>
      <c r="S75" s="29"/>
      <c r="T75" s="29"/>
      <c r="U75" s="29"/>
      <c r="V75" s="29">
        <v>240372483</v>
      </c>
      <c r="W75" s="29">
        <v>116324138</v>
      </c>
      <c r="X75" s="29"/>
      <c r="Y75" s="28"/>
      <c r="Z75" s="30">
        <v>523505780</v>
      </c>
    </row>
    <row r="76" spans="1:26" ht="13.5" hidden="1">
      <c r="A76" s="41" t="s">
        <v>98</v>
      </c>
      <c r="B76" s="31">
        <v>22450997896</v>
      </c>
      <c r="C76" s="31"/>
      <c r="D76" s="32">
        <v>24526200795</v>
      </c>
      <c r="E76" s="33">
        <v>24526200795</v>
      </c>
      <c r="F76" s="33">
        <v>1608914577</v>
      </c>
      <c r="G76" s="33">
        <v>1514883720</v>
      </c>
      <c r="H76" s="33">
        <v>1734191325</v>
      </c>
      <c r="I76" s="33">
        <v>4857989622</v>
      </c>
      <c r="J76" s="33">
        <v>2551503192</v>
      </c>
      <c r="K76" s="33">
        <v>1852021311</v>
      </c>
      <c r="L76" s="33">
        <v>1626167015</v>
      </c>
      <c r="M76" s="33">
        <v>6029691518</v>
      </c>
      <c r="N76" s="33"/>
      <c r="O76" s="33"/>
      <c r="P76" s="33"/>
      <c r="Q76" s="33"/>
      <c r="R76" s="33"/>
      <c r="S76" s="33"/>
      <c r="T76" s="33"/>
      <c r="U76" s="33"/>
      <c r="V76" s="33">
        <v>10887681140</v>
      </c>
      <c r="W76" s="33">
        <v>12263100396</v>
      </c>
      <c r="X76" s="33"/>
      <c r="Y76" s="32"/>
      <c r="Z76" s="34">
        <v>24526200795</v>
      </c>
    </row>
    <row r="77" spans="1:26" ht="13.5" hidden="1">
      <c r="A77" s="36" t="s">
        <v>31</v>
      </c>
      <c r="B77" s="18">
        <v>4779642110</v>
      </c>
      <c r="C77" s="18"/>
      <c r="D77" s="19">
        <v>4833913478</v>
      </c>
      <c r="E77" s="20">
        <v>4833913478</v>
      </c>
      <c r="F77" s="20">
        <v>333738260</v>
      </c>
      <c r="G77" s="20">
        <v>425777449</v>
      </c>
      <c r="H77" s="20">
        <v>415230169</v>
      </c>
      <c r="I77" s="20">
        <v>1174745878</v>
      </c>
      <c r="J77" s="20">
        <v>473803513</v>
      </c>
      <c r="K77" s="20">
        <v>419614743</v>
      </c>
      <c r="L77" s="20">
        <v>396057023</v>
      </c>
      <c r="M77" s="20">
        <v>1289475279</v>
      </c>
      <c r="N77" s="20"/>
      <c r="O77" s="20"/>
      <c r="P77" s="20"/>
      <c r="Q77" s="20"/>
      <c r="R77" s="20"/>
      <c r="S77" s="20"/>
      <c r="T77" s="20"/>
      <c r="U77" s="20"/>
      <c r="V77" s="20">
        <v>2464221157</v>
      </c>
      <c r="W77" s="20">
        <v>2416956744</v>
      </c>
      <c r="X77" s="20"/>
      <c r="Y77" s="19"/>
      <c r="Z77" s="22">
        <v>4833913478</v>
      </c>
    </row>
    <row r="78" spans="1:26" ht="13.5" hidden="1">
      <c r="A78" s="37" t="s">
        <v>32</v>
      </c>
      <c r="B78" s="18">
        <v>17392337423</v>
      </c>
      <c r="C78" s="18"/>
      <c r="D78" s="19">
        <v>18823617619</v>
      </c>
      <c r="E78" s="20">
        <v>18823617619</v>
      </c>
      <c r="F78" s="20">
        <v>1239516538</v>
      </c>
      <c r="G78" s="20">
        <v>1048423556</v>
      </c>
      <c r="H78" s="20">
        <v>1278683415</v>
      </c>
      <c r="I78" s="20">
        <v>3566623509</v>
      </c>
      <c r="J78" s="20">
        <v>2037933488</v>
      </c>
      <c r="K78" s="20">
        <v>1391251945</v>
      </c>
      <c r="L78" s="20">
        <v>1187252775</v>
      </c>
      <c r="M78" s="20">
        <v>4616438208</v>
      </c>
      <c r="N78" s="20"/>
      <c r="O78" s="20"/>
      <c r="P78" s="20"/>
      <c r="Q78" s="20"/>
      <c r="R78" s="20"/>
      <c r="S78" s="20"/>
      <c r="T78" s="20"/>
      <c r="U78" s="20"/>
      <c r="V78" s="20">
        <v>8183061717</v>
      </c>
      <c r="W78" s="20">
        <v>9411808806</v>
      </c>
      <c r="X78" s="20"/>
      <c r="Y78" s="19"/>
      <c r="Z78" s="22">
        <v>18823617619</v>
      </c>
    </row>
    <row r="79" spans="1:26" ht="13.5" hidden="1">
      <c r="A79" s="38" t="s">
        <v>91</v>
      </c>
      <c r="B79" s="18">
        <v>11767044343</v>
      </c>
      <c r="C79" s="18"/>
      <c r="D79" s="19">
        <v>12359917962</v>
      </c>
      <c r="E79" s="20">
        <v>12359917962</v>
      </c>
      <c r="F79" s="20">
        <v>1033971342</v>
      </c>
      <c r="G79" s="20">
        <v>478964141</v>
      </c>
      <c r="H79" s="20">
        <v>1016626944</v>
      </c>
      <c r="I79" s="20">
        <v>2529562427</v>
      </c>
      <c r="J79" s="20">
        <v>1627724651</v>
      </c>
      <c r="K79" s="20">
        <v>857599304</v>
      </c>
      <c r="L79" s="20">
        <v>986507625</v>
      </c>
      <c r="M79" s="20">
        <v>3471831580</v>
      </c>
      <c r="N79" s="20"/>
      <c r="O79" s="20"/>
      <c r="P79" s="20"/>
      <c r="Q79" s="20"/>
      <c r="R79" s="20"/>
      <c r="S79" s="20"/>
      <c r="T79" s="20"/>
      <c r="U79" s="20"/>
      <c r="V79" s="20">
        <v>6001394007</v>
      </c>
      <c r="W79" s="20">
        <v>6179958978</v>
      </c>
      <c r="X79" s="20"/>
      <c r="Y79" s="19"/>
      <c r="Z79" s="22">
        <v>12359917962</v>
      </c>
    </row>
    <row r="80" spans="1:26" ht="13.5" hidden="1">
      <c r="A80" s="38" t="s">
        <v>92</v>
      </c>
      <c r="B80" s="18">
        <v>3399648680</v>
      </c>
      <c r="C80" s="18"/>
      <c r="D80" s="19">
        <v>3755164824</v>
      </c>
      <c r="E80" s="20">
        <v>3755164824</v>
      </c>
      <c r="F80" s="20">
        <v>127100018</v>
      </c>
      <c r="G80" s="20">
        <v>342494071</v>
      </c>
      <c r="H80" s="20">
        <v>157987115</v>
      </c>
      <c r="I80" s="20">
        <v>627581204</v>
      </c>
      <c r="J80" s="20">
        <v>238551696</v>
      </c>
      <c r="K80" s="20">
        <v>320345721</v>
      </c>
      <c r="L80" s="20">
        <v>54967217</v>
      </c>
      <c r="M80" s="20">
        <v>613864634</v>
      </c>
      <c r="N80" s="20"/>
      <c r="O80" s="20"/>
      <c r="P80" s="20"/>
      <c r="Q80" s="20"/>
      <c r="R80" s="20"/>
      <c r="S80" s="20"/>
      <c r="T80" s="20"/>
      <c r="U80" s="20"/>
      <c r="V80" s="20">
        <v>1241445838</v>
      </c>
      <c r="W80" s="20">
        <v>1877582412</v>
      </c>
      <c r="X80" s="20"/>
      <c r="Y80" s="19"/>
      <c r="Z80" s="22">
        <v>3755164824</v>
      </c>
    </row>
    <row r="81" spans="1:26" ht="13.5" hidden="1">
      <c r="A81" s="38" t="s">
        <v>93</v>
      </c>
      <c r="B81" s="18">
        <v>1092258568</v>
      </c>
      <c r="C81" s="18"/>
      <c r="D81" s="19">
        <v>1404511981</v>
      </c>
      <c r="E81" s="20">
        <v>1404511981</v>
      </c>
      <c r="F81" s="20">
        <v>53325753</v>
      </c>
      <c r="G81" s="20">
        <v>113621166</v>
      </c>
      <c r="H81" s="20">
        <v>67513127</v>
      </c>
      <c r="I81" s="20">
        <v>234460046</v>
      </c>
      <c r="J81" s="20">
        <v>95107935</v>
      </c>
      <c r="K81" s="20">
        <v>117637295</v>
      </c>
      <c r="L81" s="20">
        <v>87158642</v>
      </c>
      <c r="M81" s="20">
        <v>299903872</v>
      </c>
      <c r="N81" s="20"/>
      <c r="O81" s="20"/>
      <c r="P81" s="20"/>
      <c r="Q81" s="20"/>
      <c r="R81" s="20"/>
      <c r="S81" s="20"/>
      <c r="T81" s="20"/>
      <c r="U81" s="20"/>
      <c r="V81" s="20">
        <v>534363918</v>
      </c>
      <c r="W81" s="20">
        <v>702255990</v>
      </c>
      <c r="X81" s="20"/>
      <c r="Y81" s="19"/>
      <c r="Z81" s="22">
        <v>1404511981</v>
      </c>
    </row>
    <row r="82" spans="1:26" ht="13.5" hidden="1">
      <c r="A82" s="38" t="s">
        <v>94</v>
      </c>
      <c r="B82" s="18">
        <v>1072475926</v>
      </c>
      <c r="C82" s="18"/>
      <c r="D82" s="19">
        <v>1304022852</v>
      </c>
      <c r="E82" s="20">
        <v>1304022852</v>
      </c>
      <c r="F82" s="20">
        <v>80062988</v>
      </c>
      <c r="G82" s="20">
        <v>113344178</v>
      </c>
      <c r="H82" s="20">
        <v>83798517</v>
      </c>
      <c r="I82" s="20">
        <v>277205683</v>
      </c>
      <c r="J82" s="20">
        <v>96785694</v>
      </c>
      <c r="K82" s="20">
        <v>116012780</v>
      </c>
      <c r="L82" s="20">
        <v>78845900</v>
      </c>
      <c r="M82" s="20">
        <v>291644374</v>
      </c>
      <c r="N82" s="20"/>
      <c r="O82" s="20"/>
      <c r="P82" s="20"/>
      <c r="Q82" s="20"/>
      <c r="R82" s="20"/>
      <c r="S82" s="20"/>
      <c r="T82" s="20"/>
      <c r="U82" s="20"/>
      <c r="V82" s="20">
        <v>568850057</v>
      </c>
      <c r="W82" s="20">
        <v>652011426</v>
      </c>
      <c r="X82" s="20"/>
      <c r="Y82" s="19"/>
      <c r="Z82" s="22">
        <v>1304022852</v>
      </c>
    </row>
    <row r="83" spans="1:26" ht="13.5" hidden="1">
      <c r="A83" s="38" t="s">
        <v>95</v>
      </c>
      <c r="B83" s="18">
        <v>60909906</v>
      </c>
      <c r="C83" s="18"/>
      <c r="D83" s="19"/>
      <c r="E83" s="20"/>
      <c r="F83" s="20">
        <v>-54943563</v>
      </c>
      <c r="G83" s="20"/>
      <c r="H83" s="20">
        <v>-47242288</v>
      </c>
      <c r="I83" s="20">
        <v>-102185851</v>
      </c>
      <c r="J83" s="20">
        <v>-20236488</v>
      </c>
      <c r="K83" s="20">
        <v>-20343155</v>
      </c>
      <c r="L83" s="20">
        <v>-20226609</v>
      </c>
      <c r="M83" s="20">
        <v>-60806252</v>
      </c>
      <c r="N83" s="20"/>
      <c r="O83" s="20"/>
      <c r="P83" s="20"/>
      <c r="Q83" s="20"/>
      <c r="R83" s="20"/>
      <c r="S83" s="20"/>
      <c r="T83" s="20"/>
      <c r="U83" s="20"/>
      <c r="V83" s="20">
        <v>-162992103</v>
      </c>
      <c r="W83" s="20"/>
      <c r="X83" s="20"/>
      <c r="Y83" s="19"/>
      <c r="Z83" s="22"/>
    </row>
    <row r="84" spans="1:26" ht="13.5" hidden="1">
      <c r="A84" s="39" t="s">
        <v>96</v>
      </c>
      <c r="B84" s="27">
        <v>279018363</v>
      </c>
      <c r="C84" s="27"/>
      <c r="D84" s="28">
        <v>868669698</v>
      </c>
      <c r="E84" s="29">
        <v>868669698</v>
      </c>
      <c r="F84" s="29">
        <v>35659779</v>
      </c>
      <c r="G84" s="29">
        <v>40682715</v>
      </c>
      <c r="H84" s="29">
        <v>40277741</v>
      </c>
      <c r="I84" s="29">
        <v>116620235</v>
      </c>
      <c r="J84" s="29">
        <v>39766191</v>
      </c>
      <c r="K84" s="29">
        <v>41154623</v>
      </c>
      <c r="L84" s="29">
        <v>42857217</v>
      </c>
      <c r="M84" s="29">
        <v>123778031</v>
      </c>
      <c r="N84" s="29"/>
      <c r="O84" s="29"/>
      <c r="P84" s="29"/>
      <c r="Q84" s="29"/>
      <c r="R84" s="29"/>
      <c r="S84" s="29"/>
      <c r="T84" s="29"/>
      <c r="U84" s="29"/>
      <c r="V84" s="29">
        <v>240398266</v>
      </c>
      <c r="W84" s="29">
        <v>434334846</v>
      </c>
      <c r="X84" s="29"/>
      <c r="Y84" s="28"/>
      <c r="Z84" s="30">
        <v>868669698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9227623997</v>
      </c>
      <c r="C5" s="18">
        <v>0</v>
      </c>
      <c r="D5" s="58">
        <v>10098983000</v>
      </c>
      <c r="E5" s="59">
        <v>10098983000</v>
      </c>
      <c r="F5" s="59">
        <v>1160267195</v>
      </c>
      <c r="G5" s="59">
        <v>1049106331</v>
      </c>
      <c r="H5" s="59">
        <v>1052023691</v>
      </c>
      <c r="I5" s="59">
        <v>3261397217</v>
      </c>
      <c r="J5" s="59">
        <v>1102645243</v>
      </c>
      <c r="K5" s="59">
        <v>1063219984</v>
      </c>
      <c r="L5" s="59">
        <v>1145111111</v>
      </c>
      <c r="M5" s="59">
        <v>3310976338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6572373555</v>
      </c>
      <c r="W5" s="59">
        <v>5049491502</v>
      </c>
      <c r="X5" s="59">
        <v>1522882053</v>
      </c>
      <c r="Y5" s="60">
        <v>30.16</v>
      </c>
      <c r="Z5" s="61">
        <v>10098983000</v>
      </c>
    </row>
    <row r="6" spans="1:26" ht="13.5">
      <c r="A6" s="57" t="s">
        <v>32</v>
      </c>
      <c r="B6" s="18">
        <v>25283499000</v>
      </c>
      <c r="C6" s="18">
        <v>0</v>
      </c>
      <c r="D6" s="58">
        <v>30460309724</v>
      </c>
      <c r="E6" s="59">
        <v>30460309724</v>
      </c>
      <c r="F6" s="59">
        <v>2496529480</v>
      </c>
      <c r="G6" s="59">
        <v>2346523606</v>
      </c>
      <c r="H6" s="59">
        <v>2448357093</v>
      </c>
      <c r="I6" s="59">
        <v>7291410179</v>
      </c>
      <c r="J6" s="59">
        <v>2085515961</v>
      </c>
      <c r="K6" s="59">
        <v>2289244314</v>
      </c>
      <c r="L6" s="59">
        <v>2498142070</v>
      </c>
      <c r="M6" s="59">
        <v>6872902345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14164312524</v>
      </c>
      <c r="W6" s="59">
        <v>15929231491</v>
      </c>
      <c r="X6" s="59">
        <v>-1764918967</v>
      </c>
      <c r="Y6" s="60">
        <v>-11.08</v>
      </c>
      <c r="Z6" s="61">
        <v>30460309724</v>
      </c>
    </row>
    <row r="7" spans="1:26" ht="13.5">
      <c r="A7" s="57" t="s">
        <v>33</v>
      </c>
      <c r="B7" s="18">
        <v>467423996</v>
      </c>
      <c r="C7" s="18">
        <v>0</v>
      </c>
      <c r="D7" s="58">
        <v>297400000</v>
      </c>
      <c r="E7" s="59">
        <v>297400000</v>
      </c>
      <c r="F7" s="59">
        <v>16486782</v>
      </c>
      <c r="G7" s="59">
        <v>12962259</v>
      </c>
      <c r="H7" s="59">
        <v>14032213</v>
      </c>
      <c r="I7" s="59">
        <v>43481254</v>
      </c>
      <c r="J7" s="59">
        <v>31225691</v>
      </c>
      <c r="K7" s="59">
        <v>14230465</v>
      </c>
      <c r="L7" s="59">
        <v>16678708</v>
      </c>
      <c r="M7" s="59">
        <v>62134864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105616118</v>
      </c>
      <c r="W7" s="59">
        <v>149864002</v>
      </c>
      <c r="X7" s="59">
        <v>-44247884</v>
      </c>
      <c r="Y7" s="60">
        <v>-29.53</v>
      </c>
      <c r="Z7" s="61">
        <v>297400000</v>
      </c>
    </row>
    <row r="8" spans="1:26" ht="13.5">
      <c r="A8" s="57" t="s">
        <v>34</v>
      </c>
      <c r="B8" s="18">
        <v>7367717997</v>
      </c>
      <c r="C8" s="18">
        <v>0</v>
      </c>
      <c r="D8" s="58">
        <v>8240403000</v>
      </c>
      <c r="E8" s="59">
        <v>8240403000</v>
      </c>
      <c r="F8" s="59">
        <v>2000695577</v>
      </c>
      <c r="G8" s="59">
        <v>234914246</v>
      </c>
      <c r="H8" s="59">
        <v>56913257</v>
      </c>
      <c r="I8" s="59">
        <v>2292523080</v>
      </c>
      <c r="J8" s="59">
        <v>526361725</v>
      </c>
      <c r="K8" s="59">
        <v>397075934</v>
      </c>
      <c r="L8" s="59">
        <v>1618206816</v>
      </c>
      <c r="M8" s="59">
        <v>2541644475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4834167555</v>
      </c>
      <c r="W8" s="59">
        <v>3825075000</v>
      </c>
      <c r="X8" s="59">
        <v>1009092555</v>
      </c>
      <c r="Y8" s="60">
        <v>26.38</v>
      </c>
      <c r="Z8" s="61">
        <v>8240403000</v>
      </c>
    </row>
    <row r="9" spans="1:26" ht="13.5">
      <c r="A9" s="57" t="s">
        <v>35</v>
      </c>
      <c r="B9" s="18">
        <v>2505777996</v>
      </c>
      <c r="C9" s="18">
        <v>0</v>
      </c>
      <c r="D9" s="58">
        <v>3949313708</v>
      </c>
      <c r="E9" s="59">
        <v>3949313708</v>
      </c>
      <c r="F9" s="59">
        <v>143590849</v>
      </c>
      <c r="G9" s="59">
        <v>169747705</v>
      </c>
      <c r="H9" s="59">
        <v>159103842</v>
      </c>
      <c r="I9" s="59">
        <v>472442396</v>
      </c>
      <c r="J9" s="59">
        <v>236214575</v>
      </c>
      <c r="K9" s="59">
        <v>235044826</v>
      </c>
      <c r="L9" s="59">
        <v>171851078</v>
      </c>
      <c r="M9" s="59">
        <v>643110479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1115552875</v>
      </c>
      <c r="W9" s="59">
        <v>1699149560</v>
      </c>
      <c r="X9" s="59">
        <v>-583596685</v>
      </c>
      <c r="Y9" s="60">
        <v>-34.35</v>
      </c>
      <c r="Z9" s="61">
        <v>3949313708</v>
      </c>
    </row>
    <row r="10" spans="1:26" ht="25.5">
      <c r="A10" s="62" t="s">
        <v>83</v>
      </c>
      <c r="B10" s="63">
        <f>SUM(B5:B9)</f>
        <v>44852042986</v>
      </c>
      <c r="C10" s="63">
        <f>SUM(C5:C9)</f>
        <v>0</v>
      </c>
      <c r="D10" s="64">
        <f aca="true" t="shared" si="0" ref="D10:Z10">SUM(D5:D9)</f>
        <v>53046409432</v>
      </c>
      <c r="E10" s="65">
        <f t="shared" si="0"/>
        <v>53046409432</v>
      </c>
      <c r="F10" s="65">
        <f t="shared" si="0"/>
        <v>5817569883</v>
      </c>
      <c r="G10" s="65">
        <f t="shared" si="0"/>
        <v>3813254147</v>
      </c>
      <c r="H10" s="65">
        <f t="shared" si="0"/>
        <v>3730430096</v>
      </c>
      <c r="I10" s="65">
        <f t="shared" si="0"/>
        <v>13361254126</v>
      </c>
      <c r="J10" s="65">
        <f t="shared" si="0"/>
        <v>3981963195</v>
      </c>
      <c r="K10" s="65">
        <f t="shared" si="0"/>
        <v>3998815523</v>
      </c>
      <c r="L10" s="65">
        <f t="shared" si="0"/>
        <v>5449989783</v>
      </c>
      <c r="M10" s="65">
        <f t="shared" si="0"/>
        <v>13430768501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26792022627</v>
      </c>
      <c r="W10" s="65">
        <f t="shared" si="0"/>
        <v>26652811555</v>
      </c>
      <c r="X10" s="65">
        <f t="shared" si="0"/>
        <v>139211072</v>
      </c>
      <c r="Y10" s="66">
        <f>+IF(W10&lt;&gt;0,(X10/W10)*100,0)</f>
        <v>0.5223128963814114</v>
      </c>
      <c r="Z10" s="67">
        <f t="shared" si="0"/>
        <v>53046409432</v>
      </c>
    </row>
    <row r="11" spans="1:26" ht="13.5">
      <c r="A11" s="57" t="s">
        <v>36</v>
      </c>
      <c r="B11" s="18">
        <v>10689195998</v>
      </c>
      <c r="C11" s="18">
        <v>0</v>
      </c>
      <c r="D11" s="58">
        <v>13290424725</v>
      </c>
      <c r="E11" s="59">
        <v>13290424725</v>
      </c>
      <c r="F11" s="59">
        <v>873084339</v>
      </c>
      <c r="G11" s="59">
        <v>1045577883</v>
      </c>
      <c r="H11" s="59">
        <v>1155838297</v>
      </c>
      <c r="I11" s="59">
        <v>3074500519</v>
      </c>
      <c r="J11" s="59">
        <v>1068397351</v>
      </c>
      <c r="K11" s="59">
        <v>1384051836</v>
      </c>
      <c r="L11" s="59">
        <v>1028302162</v>
      </c>
      <c r="M11" s="59">
        <v>3480751349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6555251868</v>
      </c>
      <c r="W11" s="59">
        <v>6979456490</v>
      </c>
      <c r="X11" s="59">
        <v>-424204622</v>
      </c>
      <c r="Y11" s="60">
        <v>-6.08</v>
      </c>
      <c r="Z11" s="61">
        <v>13290424725</v>
      </c>
    </row>
    <row r="12" spans="1:26" ht="13.5">
      <c r="A12" s="57" t="s">
        <v>37</v>
      </c>
      <c r="B12" s="18">
        <v>156206001</v>
      </c>
      <c r="C12" s="18">
        <v>0</v>
      </c>
      <c r="D12" s="58">
        <v>170336000</v>
      </c>
      <c r="E12" s="59">
        <v>170336000</v>
      </c>
      <c r="F12" s="59">
        <v>13040073</v>
      </c>
      <c r="G12" s="59">
        <v>13068302</v>
      </c>
      <c r="H12" s="59">
        <v>13170061</v>
      </c>
      <c r="I12" s="59">
        <v>39278436</v>
      </c>
      <c r="J12" s="59">
        <v>13141616</v>
      </c>
      <c r="K12" s="59">
        <v>13121116</v>
      </c>
      <c r="L12" s="59">
        <v>13128441</v>
      </c>
      <c r="M12" s="59">
        <v>39391173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78669609</v>
      </c>
      <c r="W12" s="59">
        <v>85168002</v>
      </c>
      <c r="X12" s="59">
        <v>-6498393</v>
      </c>
      <c r="Y12" s="60">
        <v>-7.63</v>
      </c>
      <c r="Z12" s="61">
        <v>170336000</v>
      </c>
    </row>
    <row r="13" spans="1:26" ht="13.5">
      <c r="A13" s="57" t="s">
        <v>84</v>
      </c>
      <c r="B13" s="18">
        <v>3184619001</v>
      </c>
      <c r="C13" s="18">
        <v>0</v>
      </c>
      <c r="D13" s="58">
        <v>4063537952</v>
      </c>
      <c r="E13" s="59">
        <v>4063537952</v>
      </c>
      <c r="F13" s="59">
        <v>246697361</v>
      </c>
      <c r="G13" s="59">
        <v>280264323</v>
      </c>
      <c r="H13" s="59">
        <v>256001452</v>
      </c>
      <c r="I13" s="59">
        <v>782963136</v>
      </c>
      <c r="J13" s="59">
        <v>249367365</v>
      </c>
      <c r="K13" s="59">
        <v>255503208</v>
      </c>
      <c r="L13" s="59">
        <v>256708209</v>
      </c>
      <c r="M13" s="59">
        <v>761578782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1544541918</v>
      </c>
      <c r="W13" s="59">
        <v>2032924112</v>
      </c>
      <c r="X13" s="59">
        <v>-488382194</v>
      </c>
      <c r="Y13" s="60">
        <v>-24.02</v>
      </c>
      <c r="Z13" s="61">
        <v>4063537952</v>
      </c>
    </row>
    <row r="14" spans="1:26" ht="13.5">
      <c r="A14" s="57" t="s">
        <v>38</v>
      </c>
      <c r="B14" s="18">
        <v>2592188004</v>
      </c>
      <c r="C14" s="18">
        <v>0</v>
      </c>
      <c r="D14" s="58">
        <v>2317690000</v>
      </c>
      <c r="E14" s="59">
        <v>2317690000</v>
      </c>
      <c r="F14" s="59">
        <v>184477119</v>
      </c>
      <c r="G14" s="59">
        <v>184768596</v>
      </c>
      <c r="H14" s="59">
        <v>175157944</v>
      </c>
      <c r="I14" s="59">
        <v>544403659</v>
      </c>
      <c r="J14" s="59">
        <v>205264311</v>
      </c>
      <c r="K14" s="59">
        <v>188550348</v>
      </c>
      <c r="L14" s="59">
        <v>158902503</v>
      </c>
      <c r="M14" s="59">
        <v>552717162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1097120821</v>
      </c>
      <c r="W14" s="59">
        <v>1158747002</v>
      </c>
      <c r="X14" s="59">
        <v>-61626181</v>
      </c>
      <c r="Y14" s="60">
        <v>-5.32</v>
      </c>
      <c r="Z14" s="61">
        <v>2317690000</v>
      </c>
    </row>
    <row r="15" spans="1:26" ht="13.5">
      <c r="A15" s="57" t="s">
        <v>39</v>
      </c>
      <c r="B15" s="18">
        <v>17195581996</v>
      </c>
      <c r="C15" s="18">
        <v>0</v>
      </c>
      <c r="D15" s="58">
        <v>19041932000</v>
      </c>
      <c r="E15" s="59">
        <v>19041932000</v>
      </c>
      <c r="F15" s="59">
        <v>2145436047</v>
      </c>
      <c r="G15" s="59">
        <v>1896610294</v>
      </c>
      <c r="H15" s="59">
        <v>1584777522</v>
      </c>
      <c r="I15" s="59">
        <v>5626823863</v>
      </c>
      <c r="J15" s="59">
        <v>1425274227</v>
      </c>
      <c r="K15" s="59">
        <v>1412410609</v>
      </c>
      <c r="L15" s="59">
        <v>1318988757</v>
      </c>
      <c r="M15" s="59">
        <v>4156673593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9783497456</v>
      </c>
      <c r="W15" s="59">
        <v>9848308328</v>
      </c>
      <c r="X15" s="59">
        <v>-64810872</v>
      </c>
      <c r="Y15" s="60">
        <v>-0.66</v>
      </c>
      <c r="Z15" s="61">
        <v>19041932000</v>
      </c>
    </row>
    <row r="16" spans="1:26" ht="13.5">
      <c r="A16" s="68" t="s">
        <v>40</v>
      </c>
      <c r="B16" s="18">
        <v>289335998</v>
      </c>
      <c r="C16" s="18">
        <v>0</v>
      </c>
      <c r="D16" s="58">
        <v>342288004</v>
      </c>
      <c r="E16" s="59">
        <v>342288004</v>
      </c>
      <c r="F16" s="59">
        <v>8396950</v>
      </c>
      <c r="G16" s="59">
        <v>4561093</v>
      </c>
      <c r="H16" s="59">
        <v>2273683</v>
      </c>
      <c r="I16" s="59">
        <v>15231726</v>
      </c>
      <c r="J16" s="59">
        <v>1697940</v>
      </c>
      <c r="K16" s="59">
        <v>2086640</v>
      </c>
      <c r="L16" s="59">
        <v>29896042</v>
      </c>
      <c r="M16" s="59">
        <v>33680622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48912348</v>
      </c>
      <c r="W16" s="59">
        <v>164870498</v>
      </c>
      <c r="X16" s="59">
        <v>-115958150</v>
      </c>
      <c r="Y16" s="60">
        <v>-70.33</v>
      </c>
      <c r="Z16" s="61">
        <v>342288004</v>
      </c>
    </row>
    <row r="17" spans="1:26" ht="13.5">
      <c r="A17" s="57" t="s">
        <v>41</v>
      </c>
      <c r="B17" s="18">
        <v>10564329991</v>
      </c>
      <c r="C17" s="18">
        <v>0</v>
      </c>
      <c r="D17" s="58">
        <v>11871432331</v>
      </c>
      <c r="E17" s="59">
        <v>11871432331</v>
      </c>
      <c r="F17" s="59">
        <v>817143559</v>
      </c>
      <c r="G17" s="59">
        <v>758834299</v>
      </c>
      <c r="H17" s="59">
        <v>1369389289</v>
      </c>
      <c r="I17" s="59">
        <v>2945367147</v>
      </c>
      <c r="J17" s="59">
        <v>1199769527</v>
      </c>
      <c r="K17" s="59">
        <v>627101738</v>
      </c>
      <c r="L17" s="59">
        <v>827482799</v>
      </c>
      <c r="M17" s="59">
        <v>2654354064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5599721211</v>
      </c>
      <c r="W17" s="59">
        <v>5353170362</v>
      </c>
      <c r="X17" s="59">
        <v>246550849</v>
      </c>
      <c r="Y17" s="60">
        <v>4.61</v>
      </c>
      <c r="Z17" s="61">
        <v>11871432331</v>
      </c>
    </row>
    <row r="18" spans="1:26" ht="13.5">
      <c r="A18" s="69" t="s">
        <v>42</v>
      </c>
      <c r="B18" s="70">
        <f>SUM(B11:B17)</f>
        <v>44671456989</v>
      </c>
      <c r="C18" s="70">
        <f>SUM(C11:C17)</f>
        <v>0</v>
      </c>
      <c r="D18" s="71">
        <f aca="true" t="shared" si="1" ref="D18:Z18">SUM(D11:D17)</f>
        <v>51097641012</v>
      </c>
      <c r="E18" s="72">
        <f t="shared" si="1"/>
        <v>51097641012</v>
      </c>
      <c r="F18" s="72">
        <f t="shared" si="1"/>
        <v>4288275448</v>
      </c>
      <c r="G18" s="72">
        <f t="shared" si="1"/>
        <v>4183684790</v>
      </c>
      <c r="H18" s="72">
        <f t="shared" si="1"/>
        <v>4556608248</v>
      </c>
      <c r="I18" s="72">
        <f t="shared" si="1"/>
        <v>13028568486</v>
      </c>
      <c r="J18" s="72">
        <f t="shared" si="1"/>
        <v>4162912337</v>
      </c>
      <c r="K18" s="72">
        <f t="shared" si="1"/>
        <v>3882825495</v>
      </c>
      <c r="L18" s="72">
        <f t="shared" si="1"/>
        <v>3633408913</v>
      </c>
      <c r="M18" s="72">
        <f t="shared" si="1"/>
        <v>11679146745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24707715231</v>
      </c>
      <c r="W18" s="72">
        <f t="shared" si="1"/>
        <v>25622644794</v>
      </c>
      <c r="X18" s="72">
        <f t="shared" si="1"/>
        <v>-914929563</v>
      </c>
      <c r="Y18" s="66">
        <f>+IF(W18&lt;&gt;0,(X18/W18)*100,0)</f>
        <v>-3.570785023778057</v>
      </c>
      <c r="Z18" s="73">
        <f t="shared" si="1"/>
        <v>51097641012</v>
      </c>
    </row>
    <row r="19" spans="1:26" ht="13.5">
      <c r="A19" s="69" t="s">
        <v>43</v>
      </c>
      <c r="B19" s="74">
        <f>+B10-B18</f>
        <v>180585997</v>
      </c>
      <c r="C19" s="74">
        <f>+C10-C18</f>
        <v>0</v>
      </c>
      <c r="D19" s="75">
        <f aca="true" t="shared" si="2" ref="D19:Z19">+D10-D18</f>
        <v>1948768420</v>
      </c>
      <c r="E19" s="76">
        <f t="shared" si="2"/>
        <v>1948768420</v>
      </c>
      <c r="F19" s="76">
        <f t="shared" si="2"/>
        <v>1529294435</v>
      </c>
      <c r="G19" s="76">
        <f t="shared" si="2"/>
        <v>-370430643</v>
      </c>
      <c r="H19" s="76">
        <f t="shared" si="2"/>
        <v>-826178152</v>
      </c>
      <c r="I19" s="76">
        <f t="shared" si="2"/>
        <v>332685640</v>
      </c>
      <c r="J19" s="76">
        <f t="shared" si="2"/>
        <v>-180949142</v>
      </c>
      <c r="K19" s="76">
        <f t="shared" si="2"/>
        <v>115990028</v>
      </c>
      <c r="L19" s="76">
        <f t="shared" si="2"/>
        <v>1816580870</v>
      </c>
      <c r="M19" s="76">
        <f t="shared" si="2"/>
        <v>1751621756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2084307396</v>
      </c>
      <c r="W19" s="76">
        <f>IF(E10=E18,0,W10-W18)</f>
        <v>1030166761</v>
      </c>
      <c r="X19" s="76">
        <f t="shared" si="2"/>
        <v>1054140635</v>
      </c>
      <c r="Y19" s="77">
        <f>+IF(W19&lt;&gt;0,(X19/W19)*100,0)</f>
        <v>102.32718380242905</v>
      </c>
      <c r="Z19" s="78">
        <f t="shared" si="2"/>
        <v>1948768420</v>
      </c>
    </row>
    <row r="20" spans="1:26" ht="13.5">
      <c r="A20" s="57" t="s">
        <v>44</v>
      </c>
      <c r="B20" s="18">
        <v>2834299020</v>
      </c>
      <c r="C20" s="18">
        <v>0</v>
      </c>
      <c r="D20" s="58">
        <v>2614216000</v>
      </c>
      <c r="E20" s="59">
        <v>2614216000</v>
      </c>
      <c r="F20" s="59">
        <v>-268252093</v>
      </c>
      <c r="G20" s="59">
        <v>333425720</v>
      </c>
      <c r="H20" s="59">
        <v>84692389</v>
      </c>
      <c r="I20" s="59">
        <v>149866016</v>
      </c>
      <c r="J20" s="59">
        <v>11628347</v>
      </c>
      <c r="K20" s="59">
        <v>335670073</v>
      </c>
      <c r="L20" s="59">
        <v>360547150</v>
      </c>
      <c r="M20" s="59">
        <v>707845570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857711586</v>
      </c>
      <c r="W20" s="59">
        <v>784144418</v>
      </c>
      <c r="X20" s="59">
        <v>73567168</v>
      </c>
      <c r="Y20" s="60">
        <v>9.38</v>
      </c>
      <c r="Z20" s="61">
        <v>2614216000</v>
      </c>
    </row>
    <row r="21" spans="1:26" ht="13.5">
      <c r="A21" s="57" t="s">
        <v>85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204826000</v>
      </c>
      <c r="X21" s="81">
        <v>-204826000</v>
      </c>
      <c r="Y21" s="82">
        <v>-100</v>
      </c>
      <c r="Z21" s="83">
        <v>0</v>
      </c>
    </row>
    <row r="22" spans="1:26" ht="25.5">
      <c r="A22" s="84" t="s">
        <v>86</v>
      </c>
      <c r="B22" s="85">
        <f>SUM(B19:B21)</f>
        <v>3014885017</v>
      </c>
      <c r="C22" s="85">
        <f>SUM(C19:C21)</f>
        <v>0</v>
      </c>
      <c r="D22" s="86">
        <f aca="true" t="shared" si="3" ref="D22:Z22">SUM(D19:D21)</f>
        <v>4562984420</v>
      </c>
      <c r="E22" s="87">
        <f t="shared" si="3"/>
        <v>4562984420</v>
      </c>
      <c r="F22" s="87">
        <f t="shared" si="3"/>
        <v>1261042342</v>
      </c>
      <c r="G22" s="87">
        <f t="shared" si="3"/>
        <v>-37004923</v>
      </c>
      <c r="H22" s="87">
        <f t="shared" si="3"/>
        <v>-741485763</v>
      </c>
      <c r="I22" s="87">
        <f t="shared" si="3"/>
        <v>482551656</v>
      </c>
      <c r="J22" s="87">
        <f t="shared" si="3"/>
        <v>-169320795</v>
      </c>
      <c r="K22" s="87">
        <f t="shared" si="3"/>
        <v>451660101</v>
      </c>
      <c r="L22" s="87">
        <f t="shared" si="3"/>
        <v>2177128020</v>
      </c>
      <c r="M22" s="87">
        <f t="shared" si="3"/>
        <v>2459467326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2942018982</v>
      </c>
      <c r="W22" s="87">
        <f t="shared" si="3"/>
        <v>2019137179</v>
      </c>
      <c r="X22" s="87">
        <f t="shared" si="3"/>
        <v>922881803</v>
      </c>
      <c r="Y22" s="88">
        <f>+IF(W22&lt;&gt;0,(X22/W22)*100,0)</f>
        <v>45.70674110696468</v>
      </c>
      <c r="Z22" s="89">
        <f t="shared" si="3"/>
        <v>4562984420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3014885017</v>
      </c>
      <c r="C24" s="74">
        <f>SUM(C22:C23)</f>
        <v>0</v>
      </c>
      <c r="D24" s="75">
        <f aca="true" t="shared" si="4" ref="D24:Z24">SUM(D22:D23)</f>
        <v>4562984420</v>
      </c>
      <c r="E24" s="76">
        <f t="shared" si="4"/>
        <v>4562984420</v>
      </c>
      <c r="F24" s="76">
        <f t="shared" si="4"/>
        <v>1261042342</v>
      </c>
      <c r="G24" s="76">
        <f t="shared" si="4"/>
        <v>-37004923</v>
      </c>
      <c r="H24" s="76">
        <f t="shared" si="4"/>
        <v>-741485763</v>
      </c>
      <c r="I24" s="76">
        <f t="shared" si="4"/>
        <v>482551656</v>
      </c>
      <c r="J24" s="76">
        <f t="shared" si="4"/>
        <v>-169320795</v>
      </c>
      <c r="K24" s="76">
        <f t="shared" si="4"/>
        <v>451660101</v>
      </c>
      <c r="L24" s="76">
        <f t="shared" si="4"/>
        <v>2177128020</v>
      </c>
      <c r="M24" s="76">
        <f t="shared" si="4"/>
        <v>2459467326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2942018982</v>
      </c>
      <c r="W24" s="76">
        <f t="shared" si="4"/>
        <v>2019137179</v>
      </c>
      <c r="X24" s="76">
        <f t="shared" si="4"/>
        <v>922881803</v>
      </c>
      <c r="Y24" s="77">
        <f>+IF(W24&lt;&gt;0,(X24/W24)*100,0)</f>
        <v>45.70674110696468</v>
      </c>
      <c r="Z24" s="78">
        <f t="shared" si="4"/>
        <v>4562984420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87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13816181393</v>
      </c>
      <c r="C27" s="21">
        <v>0</v>
      </c>
      <c r="D27" s="98">
        <v>7810236131</v>
      </c>
      <c r="E27" s="99">
        <v>7810236131</v>
      </c>
      <c r="F27" s="99">
        <v>49082000</v>
      </c>
      <c r="G27" s="99">
        <v>225531000</v>
      </c>
      <c r="H27" s="99">
        <v>177657689</v>
      </c>
      <c r="I27" s="99">
        <v>452270689</v>
      </c>
      <c r="J27" s="99">
        <v>435519469</v>
      </c>
      <c r="K27" s="99">
        <v>374358772</v>
      </c>
      <c r="L27" s="99">
        <v>668576000</v>
      </c>
      <c r="M27" s="99">
        <v>1478454241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1930724930</v>
      </c>
      <c r="W27" s="99">
        <v>3905118066</v>
      </c>
      <c r="X27" s="99">
        <v>-1974393136</v>
      </c>
      <c r="Y27" s="100">
        <v>-50.56</v>
      </c>
      <c r="Z27" s="101">
        <v>7810236131</v>
      </c>
    </row>
    <row r="28" spans="1:26" ht="13.5">
      <c r="A28" s="102" t="s">
        <v>44</v>
      </c>
      <c r="B28" s="18">
        <v>2205046000</v>
      </c>
      <c r="C28" s="18">
        <v>0</v>
      </c>
      <c r="D28" s="58">
        <v>2614216000</v>
      </c>
      <c r="E28" s="59">
        <v>2614216000</v>
      </c>
      <c r="F28" s="59">
        <v>8738000</v>
      </c>
      <c r="G28" s="59">
        <v>37263000</v>
      </c>
      <c r="H28" s="59">
        <v>21205222</v>
      </c>
      <c r="I28" s="59">
        <v>67206222</v>
      </c>
      <c r="J28" s="59">
        <v>63763109</v>
      </c>
      <c r="K28" s="59">
        <v>221864856</v>
      </c>
      <c r="L28" s="59">
        <v>353410000</v>
      </c>
      <c r="M28" s="59">
        <v>639037965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706244187</v>
      </c>
      <c r="W28" s="59">
        <v>1307108000</v>
      </c>
      <c r="X28" s="59">
        <v>-600863813</v>
      </c>
      <c r="Y28" s="60">
        <v>-45.97</v>
      </c>
      <c r="Z28" s="61">
        <v>2614216000</v>
      </c>
    </row>
    <row r="29" spans="1:26" ht="13.5">
      <c r="A29" s="57" t="s">
        <v>88</v>
      </c>
      <c r="B29" s="18">
        <v>2133524000</v>
      </c>
      <c r="C29" s="18">
        <v>0</v>
      </c>
      <c r="D29" s="58">
        <v>463278000</v>
      </c>
      <c r="E29" s="59">
        <v>463278000</v>
      </c>
      <c r="F29" s="59">
        <v>10868000</v>
      </c>
      <c r="G29" s="59">
        <v>40646000</v>
      </c>
      <c r="H29" s="59">
        <v>19379718</v>
      </c>
      <c r="I29" s="59">
        <v>70893718</v>
      </c>
      <c r="J29" s="59">
        <v>43392084</v>
      </c>
      <c r="K29" s="59">
        <v>90253137</v>
      </c>
      <c r="L29" s="59">
        <v>54327000</v>
      </c>
      <c r="M29" s="59">
        <v>187972221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258865939</v>
      </c>
      <c r="W29" s="59">
        <v>231639000</v>
      </c>
      <c r="X29" s="59">
        <v>27226939</v>
      </c>
      <c r="Y29" s="60">
        <v>11.75</v>
      </c>
      <c r="Z29" s="61">
        <v>463278000</v>
      </c>
    </row>
    <row r="30" spans="1:26" ht="13.5">
      <c r="A30" s="57" t="s">
        <v>48</v>
      </c>
      <c r="B30" s="18">
        <v>4966708000</v>
      </c>
      <c r="C30" s="18">
        <v>0</v>
      </c>
      <c r="D30" s="58">
        <v>2849726000</v>
      </c>
      <c r="E30" s="59">
        <v>2849726000</v>
      </c>
      <c r="F30" s="59">
        <v>12358000</v>
      </c>
      <c r="G30" s="59">
        <v>120916000</v>
      </c>
      <c r="H30" s="59">
        <v>96779268</v>
      </c>
      <c r="I30" s="59">
        <v>230053268</v>
      </c>
      <c r="J30" s="59">
        <v>143183552</v>
      </c>
      <c r="K30" s="59">
        <v>133956587</v>
      </c>
      <c r="L30" s="59">
        <v>188466000</v>
      </c>
      <c r="M30" s="59">
        <v>465606139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695659407</v>
      </c>
      <c r="W30" s="59">
        <v>1424863000</v>
      </c>
      <c r="X30" s="59">
        <v>-729203593</v>
      </c>
      <c r="Y30" s="60">
        <v>-51.18</v>
      </c>
      <c r="Z30" s="61">
        <v>2849726000</v>
      </c>
    </row>
    <row r="31" spans="1:26" ht="13.5">
      <c r="A31" s="57" t="s">
        <v>49</v>
      </c>
      <c r="B31" s="18">
        <v>4510903393</v>
      </c>
      <c r="C31" s="18">
        <v>0</v>
      </c>
      <c r="D31" s="58">
        <v>1883016131</v>
      </c>
      <c r="E31" s="59">
        <v>1883016131</v>
      </c>
      <c r="F31" s="59">
        <v>17118000</v>
      </c>
      <c r="G31" s="59">
        <v>26706000</v>
      </c>
      <c r="H31" s="59">
        <v>40293481</v>
      </c>
      <c r="I31" s="59">
        <v>84117481</v>
      </c>
      <c r="J31" s="59">
        <v>185180724</v>
      </c>
      <c r="K31" s="59">
        <v>-71715808</v>
      </c>
      <c r="L31" s="59">
        <v>72373000</v>
      </c>
      <c r="M31" s="59">
        <v>185837916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269955397</v>
      </c>
      <c r="W31" s="59">
        <v>941508066</v>
      </c>
      <c r="X31" s="59">
        <v>-671552669</v>
      </c>
      <c r="Y31" s="60">
        <v>-71.33</v>
      </c>
      <c r="Z31" s="61">
        <v>1883016131</v>
      </c>
    </row>
    <row r="32" spans="1:26" ht="13.5">
      <c r="A32" s="69" t="s">
        <v>50</v>
      </c>
      <c r="B32" s="21">
        <f>SUM(B28:B31)</f>
        <v>13816181393</v>
      </c>
      <c r="C32" s="21">
        <f>SUM(C28:C31)</f>
        <v>0</v>
      </c>
      <c r="D32" s="98">
        <f aca="true" t="shared" si="5" ref="D32:Z32">SUM(D28:D31)</f>
        <v>7810236131</v>
      </c>
      <c r="E32" s="99">
        <f t="shared" si="5"/>
        <v>7810236131</v>
      </c>
      <c r="F32" s="99">
        <f t="shared" si="5"/>
        <v>49082000</v>
      </c>
      <c r="G32" s="99">
        <f t="shared" si="5"/>
        <v>225531000</v>
      </c>
      <c r="H32" s="99">
        <f t="shared" si="5"/>
        <v>177657689</v>
      </c>
      <c r="I32" s="99">
        <f t="shared" si="5"/>
        <v>452270689</v>
      </c>
      <c r="J32" s="99">
        <f t="shared" si="5"/>
        <v>435519469</v>
      </c>
      <c r="K32" s="99">
        <f t="shared" si="5"/>
        <v>374358772</v>
      </c>
      <c r="L32" s="99">
        <f t="shared" si="5"/>
        <v>668576000</v>
      </c>
      <c r="M32" s="99">
        <f t="shared" si="5"/>
        <v>1478454241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1930724930</v>
      </c>
      <c r="W32" s="99">
        <f t="shared" si="5"/>
        <v>3905118066</v>
      </c>
      <c r="X32" s="99">
        <f t="shared" si="5"/>
        <v>-1974393136</v>
      </c>
      <c r="Y32" s="100">
        <f>+IF(W32&lt;&gt;0,(X32/W32)*100,0)</f>
        <v>-50.559115054423046</v>
      </c>
      <c r="Z32" s="101">
        <f t="shared" si="5"/>
        <v>7810236131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12164368000</v>
      </c>
      <c r="C35" s="18">
        <v>0</v>
      </c>
      <c r="D35" s="58">
        <v>16816826544</v>
      </c>
      <c r="E35" s="59">
        <v>16816826544</v>
      </c>
      <c r="F35" s="59">
        <v>0</v>
      </c>
      <c r="G35" s="59">
        <v>0</v>
      </c>
      <c r="H35" s="59">
        <v>13955819000</v>
      </c>
      <c r="I35" s="59">
        <v>13955819000</v>
      </c>
      <c r="J35" s="59">
        <v>13068522000</v>
      </c>
      <c r="K35" s="59">
        <v>13035750000</v>
      </c>
      <c r="L35" s="59">
        <v>17112622000</v>
      </c>
      <c r="M35" s="59">
        <v>17112622000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17112622000</v>
      </c>
      <c r="W35" s="59">
        <v>8408413272</v>
      </c>
      <c r="X35" s="59">
        <v>8704208728</v>
      </c>
      <c r="Y35" s="60">
        <v>103.52</v>
      </c>
      <c r="Z35" s="61">
        <v>16816826544</v>
      </c>
    </row>
    <row r="36" spans="1:26" ht="13.5">
      <c r="A36" s="57" t="s">
        <v>53</v>
      </c>
      <c r="B36" s="18">
        <v>73833574000</v>
      </c>
      <c r="C36" s="18">
        <v>0</v>
      </c>
      <c r="D36" s="58">
        <v>79042786159</v>
      </c>
      <c r="E36" s="59">
        <v>79042786159</v>
      </c>
      <c r="F36" s="59">
        <v>0</v>
      </c>
      <c r="G36" s="59">
        <v>0</v>
      </c>
      <c r="H36" s="59">
        <v>71720214000</v>
      </c>
      <c r="I36" s="59">
        <v>71720214000</v>
      </c>
      <c r="J36" s="59">
        <v>71932927000</v>
      </c>
      <c r="K36" s="59">
        <v>71806405000</v>
      </c>
      <c r="L36" s="59">
        <v>72038791000</v>
      </c>
      <c r="M36" s="59">
        <v>72038791000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72038791000</v>
      </c>
      <c r="W36" s="59">
        <v>39521393080</v>
      </c>
      <c r="X36" s="59">
        <v>32517397920</v>
      </c>
      <c r="Y36" s="60">
        <v>82.28</v>
      </c>
      <c r="Z36" s="61">
        <v>79042786159</v>
      </c>
    </row>
    <row r="37" spans="1:26" ht="13.5">
      <c r="A37" s="57" t="s">
        <v>54</v>
      </c>
      <c r="B37" s="18">
        <v>13581946000</v>
      </c>
      <c r="C37" s="18">
        <v>0</v>
      </c>
      <c r="D37" s="58">
        <v>15146534431</v>
      </c>
      <c r="E37" s="59">
        <v>15146534431</v>
      </c>
      <c r="F37" s="59">
        <v>0</v>
      </c>
      <c r="G37" s="59">
        <v>0</v>
      </c>
      <c r="H37" s="59">
        <v>13557684000</v>
      </c>
      <c r="I37" s="59">
        <v>13557684000</v>
      </c>
      <c r="J37" s="59">
        <v>12318102000</v>
      </c>
      <c r="K37" s="59">
        <v>12870491000</v>
      </c>
      <c r="L37" s="59">
        <v>12492045000</v>
      </c>
      <c r="M37" s="59">
        <v>12492045000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12492045000</v>
      </c>
      <c r="W37" s="59">
        <v>7573267216</v>
      </c>
      <c r="X37" s="59">
        <v>4918777784</v>
      </c>
      <c r="Y37" s="60">
        <v>64.95</v>
      </c>
      <c r="Z37" s="61">
        <v>15146534431</v>
      </c>
    </row>
    <row r="38" spans="1:26" ht="13.5">
      <c r="A38" s="57" t="s">
        <v>55</v>
      </c>
      <c r="B38" s="18">
        <v>25901811000</v>
      </c>
      <c r="C38" s="18">
        <v>0</v>
      </c>
      <c r="D38" s="58">
        <v>29040893489</v>
      </c>
      <c r="E38" s="59">
        <v>29040893489</v>
      </c>
      <c r="F38" s="59">
        <v>0</v>
      </c>
      <c r="G38" s="59">
        <v>0</v>
      </c>
      <c r="H38" s="59">
        <v>24826562000</v>
      </c>
      <c r="I38" s="59">
        <v>24826562000</v>
      </c>
      <c r="J38" s="59">
        <v>24912803000</v>
      </c>
      <c r="K38" s="59">
        <v>24852649000</v>
      </c>
      <c r="L38" s="59">
        <v>27351578000</v>
      </c>
      <c r="M38" s="59">
        <v>27351578000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27351578000</v>
      </c>
      <c r="W38" s="59">
        <v>14520446745</v>
      </c>
      <c r="X38" s="59">
        <v>12831131255</v>
      </c>
      <c r="Y38" s="60">
        <v>88.37</v>
      </c>
      <c r="Z38" s="61">
        <v>29040893489</v>
      </c>
    </row>
    <row r="39" spans="1:26" ht="13.5">
      <c r="A39" s="57" t="s">
        <v>56</v>
      </c>
      <c r="B39" s="18">
        <v>46514185000</v>
      </c>
      <c r="C39" s="18">
        <v>0</v>
      </c>
      <c r="D39" s="58">
        <v>51672184783</v>
      </c>
      <c r="E39" s="59">
        <v>51672184783</v>
      </c>
      <c r="F39" s="59">
        <v>0</v>
      </c>
      <c r="G39" s="59">
        <v>0</v>
      </c>
      <c r="H39" s="59">
        <v>47291787000</v>
      </c>
      <c r="I39" s="59">
        <v>47291787000</v>
      </c>
      <c r="J39" s="59">
        <v>47770544000</v>
      </c>
      <c r="K39" s="59">
        <v>47119015000</v>
      </c>
      <c r="L39" s="59">
        <v>49307790000</v>
      </c>
      <c r="M39" s="59">
        <v>49307790000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49307790000</v>
      </c>
      <c r="W39" s="59">
        <v>25836092392</v>
      </c>
      <c r="X39" s="59">
        <v>23471697608</v>
      </c>
      <c r="Y39" s="60">
        <v>90.85</v>
      </c>
      <c r="Z39" s="61">
        <v>51672184783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4819599000</v>
      </c>
      <c r="C42" s="18">
        <v>0</v>
      </c>
      <c r="D42" s="58">
        <v>8240584008</v>
      </c>
      <c r="E42" s="59">
        <v>8240584008</v>
      </c>
      <c r="F42" s="59">
        <v>851021380</v>
      </c>
      <c r="G42" s="59">
        <v>1379068737</v>
      </c>
      <c r="H42" s="59">
        <v>-724430966</v>
      </c>
      <c r="I42" s="59">
        <v>1505659151</v>
      </c>
      <c r="J42" s="59">
        <v>-293735762</v>
      </c>
      <c r="K42" s="59">
        <v>546453478</v>
      </c>
      <c r="L42" s="59">
        <v>1471543343</v>
      </c>
      <c r="M42" s="59">
        <v>1724261059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3229920210</v>
      </c>
      <c r="W42" s="59">
        <v>4012467442</v>
      </c>
      <c r="X42" s="59">
        <v>-782547232</v>
      </c>
      <c r="Y42" s="60">
        <v>-19.5</v>
      </c>
      <c r="Z42" s="61">
        <v>8240584008</v>
      </c>
    </row>
    <row r="43" spans="1:26" ht="13.5">
      <c r="A43" s="57" t="s">
        <v>59</v>
      </c>
      <c r="B43" s="18">
        <v>-5442233000</v>
      </c>
      <c r="C43" s="18">
        <v>0</v>
      </c>
      <c r="D43" s="58">
        <v>-8130162888</v>
      </c>
      <c r="E43" s="59">
        <v>-8130162888</v>
      </c>
      <c r="F43" s="59">
        <v>-895173677</v>
      </c>
      <c r="G43" s="59">
        <v>-649093099</v>
      </c>
      <c r="H43" s="59">
        <v>-359046296</v>
      </c>
      <c r="I43" s="59">
        <v>-1903313072</v>
      </c>
      <c r="J43" s="59">
        <v>-240594612</v>
      </c>
      <c r="K43" s="59">
        <v>-516272166</v>
      </c>
      <c r="L43" s="59">
        <v>-433636999</v>
      </c>
      <c r="M43" s="59">
        <v>-1190503777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-3093816849</v>
      </c>
      <c r="W43" s="59">
        <v>-4056244510</v>
      </c>
      <c r="X43" s="59">
        <v>962427661</v>
      </c>
      <c r="Y43" s="60">
        <v>-23.73</v>
      </c>
      <c r="Z43" s="61">
        <v>-8130162888</v>
      </c>
    </row>
    <row r="44" spans="1:26" ht="13.5">
      <c r="A44" s="57" t="s">
        <v>60</v>
      </c>
      <c r="B44" s="18">
        <v>-233452000</v>
      </c>
      <c r="C44" s="18">
        <v>0</v>
      </c>
      <c r="D44" s="58">
        <v>2291235632</v>
      </c>
      <c r="E44" s="59">
        <v>2291235632</v>
      </c>
      <c r="F44" s="59">
        <v>-52061559</v>
      </c>
      <c r="G44" s="59">
        <v>0</v>
      </c>
      <c r="H44" s="59">
        <v>1497324657</v>
      </c>
      <c r="I44" s="59">
        <v>1445263098</v>
      </c>
      <c r="J44" s="59">
        <v>-34351954</v>
      </c>
      <c r="K44" s="59">
        <v>-80349407</v>
      </c>
      <c r="L44" s="59">
        <v>-112599576</v>
      </c>
      <c r="M44" s="59">
        <v>-227300937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1217962161</v>
      </c>
      <c r="W44" s="59">
        <v>-279245184</v>
      </c>
      <c r="X44" s="59">
        <v>1497207345</v>
      </c>
      <c r="Y44" s="60">
        <v>-536.16</v>
      </c>
      <c r="Z44" s="61">
        <v>2291235632</v>
      </c>
    </row>
    <row r="45" spans="1:26" ht="13.5">
      <c r="A45" s="69" t="s">
        <v>61</v>
      </c>
      <c r="B45" s="21">
        <v>2239824000</v>
      </c>
      <c r="C45" s="21">
        <v>0</v>
      </c>
      <c r="D45" s="98">
        <v>7039046140</v>
      </c>
      <c r="E45" s="99">
        <v>7039046140</v>
      </c>
      <c r="F45" s="99">
        <v>1735278279</v>
      </c>
      <c r="G45" s="99">
        <v>2465253917</v>
      </c>
      <c r="H45" s="99">
        <v>2879101312</v>
      </c>
      <c r="I45" s="99">
        <v>2879101312</v>
      </c>
      <c r="J45" s="99">
        <v>2310418984</v>
      </c>
      <c r="K45" s="99">
        <v>2260250889</v>
      </c>
      <c r="L45" s="99">
        <v>3185557657</v>
      </c>
      <c r="M45" s="99">
        <v>3185557657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3185557657</v>
      </c>
      <c r="W45" s="99">
        <v>4314367136</v>
      </c>
      <c r="X45" s="99">
        <v>-1128809479</v>
      </c>
      <c r="Y45" s="100">
        <v>-26.16</v>
      </c>
      <c r="Z45" s="101">
        <v>7039046140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89</v>
      </c>
      <c r="B47" s="114" t="s">
        <v>74</v>
      </c>
      <c r="C47" s="114"/>
      <c r="D47" s="115" t="s">
        <v>75</v>
      </c>
      <c r="E47" s="116" t="s">
        <v>76</v>
      </c>
      <c r="F47" s="117"/>
      <c r="G47" s="117"/>
      <c r="H47" s="117"/>
      <c r="I47" s="118" t="s">
        <v>77</v>
      </c>
      <c r="J47" s="117"/>
      <c r="K47" s="117"/>
      <c r="L47" s="117"/>
      <c r="M47" s="118" t="s">
        <v>78</v>
      </c>
      <c r="N47" s="119"/>
      <c r="O47" s="119"/>
      <c r="P47" s="119"/>
      <c r="Q47" s="119"/>
      <c r="R47" s="119"/>
      <c r="S47" s="119"/>
      <c r="T47" s="119"/>
      <c r="U47" s="119"/>
      <c r="V47" s="118" t="s">
        <v>79</v>
      </c>
      <c r="W47" s="118" t="s">
        <v>80</v>
      </c>
      <c r="X47" s="118" t="s">
        <v>81</v>
      </c>
      <c r="Y47" s="118" t="s">
        <v>82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2123543369</v>
      </c>
      <c r="C49" s="51">
        <v>0</v>
      </c>
      <c r="D49" s="128">
        <v>7990571452</v>
      </c>
      <c r="E49" s="53">
        <v>1673577318</v>
      </c>
      <c r="F49" s="53">
        <v>0</v>
      </c>
      <c r="G49" s="53">
        <v>0</v>
      </c>
      <c r="H49" s="53">
        <v>0</v>
      </c>
      <c r="I49" s="53">
        <v>1383507724</v>
      </c>
      <c r="J49" s="53">
        <v>0</v>
      </c>
      <c r="K49" s="53">
        <v>0</v>
      </c>
      <c r="L49" s="53">
        <v>0</v>
      </c>
      <c r="M49" s="53">
        <v>1103842737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1916105316</v>
      </c>
      <c r="W49" s="53">
        <v>4292012664</v>
      </c>
      <c r="X49" s="53">
        <v>15186269116</v>
      </c>
      <c r="Y49" s="53">
        <v>35669429696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3743634743</v>
      </c>
      <c r="C51" s="51">
        <v>0</v>
      </c>
      <c r="D51" s="128">
        <v>24289732</v>
      </c>
      <c r="E51" s="53">
        <v>16659349</v>
      </c>
      <c r="F51" s="53">
        <v>0</v>
      </c>
      <c r="G51" s="53">
        <v>0</v>
      </c>
      <c r="H51" s="53">
        <v>0</v>
      </c>
      <c r="I51" s="53">
        <v>4021430</v>
      </c>
      <c r="J51" s="53">
        <v>0</v>
      </c>
      <c r="K51" s="53">
        <v>0</v>
      </c>
      <c r="L51" s="53">
        <v>0</v>
      </c>
      <c r="M51" s="53">
        <v>1519992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7106858</v>
      </c>
      <c r="W51" s="53">
        <v>5062841</v>
      </c>
      <c r="X51" s="53">
        <v>43236830</v>
      </c>
      <c r="Y51" s="53">
        <v>3845531775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90</v>
      </c>
      <c r="B58" s="5">
        <f>IF(B67=0,0,+(B76/B67)*100)</f>
        <v>93.56753333832101</v>
      </c>
      <c r="C58" s="5">
        <f>IF(C67=0,0,+(C76/C67)*100)</f>
        <v>0</v>
      </c>
      <c r="D58" s="6">
        <f aca="true" t="shared" si="6" ref="D58:Z58">IF(D67=0,0,+(D76/D67)*100)</f>
        <v>93.79917120669684</v>
      </c>
      <c r="E58" s="7">
        <f t="shared" si="6"/>
        <v>93.79917120669684</v>
      </c>
      <c r="F58" s="7">
        <f t="shared" si="6"/>
        <v>83.46729315595977</v>
      </c>
      <c r="G58" s="7">
        <f t="shared" si="6"/>
        <v>106.26047124620716</v>
      </c>
      <c r="H58" s="7">
        <f t="shared" si="6"/>
        <v>89.50256748299698</v>
      </c>
      <c r="I58" s="7">
        <f t="shared" si="6"/>
        <v>92.80047988116786</v>
      </c>
      <c r="J58" s="7">
        <f t="shared" si="6"/>
        <v>106.97002671312659</v>
      </c>
      <c r="K58" s="7">
        <f t="shared" si="6"/>
        <v>97.33986979056114</v>
      </c>
      <c r="L58" s="7">
        <f t="shared" si="6"/>
        <v>87.44462644344338</v>
      </c>
      <c r="M58" s="7">
        <f t="shared" si="6"/>
        <v>96.80950573044419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94.76913170509846</v>
      </c>
      <c r="W58" s="7">
        <f t="shared" si="6"/>
        <v>93.77256254339399</v>
      </c>
      <c r="X58" s="7">
        <f t="shared" si="6"/>
        <v>0</v>
      </c>
      <c r="Y58" s="7">
        <f t="shared" si="6"/>
        <v>0</v>
      </c>
      <c r="Z58" s="8">
        <f t="shared" si="6"/>
        <v>93.79917120669684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96.6180060309043</v>
      </c>
      <c r="E59" s="10">
        <f t="shared" si="7"/>
        <v>96.6180060309043</v>
      </c>
      <c r="F59" s="10">
        <f t="shared" si="7"/>
        <v>71.98768530659694</v>
      </c>
      <c r="G59" s="10">
        <f t="shared" si="7"/>
        <v>88.25593653718099</v>
      </c>
      <c r="H59" s="10">
        <f t="shared" si="7"/>
        <v>87.99332011554381</v>
      </c>
      <c r="I59" s="10">
        <f t="shared" si="7"/>
        <v>82.38323995563039</v>
      </c>
      <c r="J59" s="10">
        <f t="shared" si="7"/>
        <v>92.2772997265484</v>
      </c>
      <c r="K59" s="10">
        <f t="shared" si="7"/>
        <v>81.130711263448</v>
      </c>
      <c r="L59" s="10">
        <f t="shared" si="7"/>
        <v>81.77826726766986</v>
      </c>
      <c r="M59" s="10">
        <f t="shared" si="7"/>
        <v>85.0723288380578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83.73460453608868</v>
      </c>
      <c r="W59" s="10">
        <f t="shared" si="7"/>
        <v>96.61800599263589</v>
      </c>
      <c r="X59" s="10">
        <f t="shared" si="7"/>
        <v>0</v>
      </c>
      <c r="Y59" s="10">
        <f t="shared" si="7"/>
        <v>0</v>
      </c>
      <c r="Z59" s="11">
        <f t="shared" si="7"/>
        <v>96.6180060309043</v>
      </c>
    </row>
    <row r="60" spans="1:26" ht="13.5">
      <c r="A60" s="37" t="s">
        <v>32</v>
      </c>
      <c r="B60" s="12">
        <f t="shared" si="7"/>
        <v>127.99403278794601</v>
      </c>
      <c r="C60" s="12">
        <f t="shared" si="7"/>
        <v>0</v>
      </c>
      <c r="D60" s="3">
        <f t="shared" si="7"/>
        <v>92.8637199697044</v>
      </c>
      <c r="E60" s="13">
        <f t="shared" si="7"/>
        <v>92.8637199697044</v>
      </c>
      <c r="F60" s="13">
        <f t="shared" si="7"/>
        <v>89.41804412419756</v>
      </c>
      <c r="G60" s="13">
        <f t="shared" si="7"/>
        <v>114.817876841764</v>
      </c>
      <c r="H60" s="13">
        <f t="shared" si="7"/>
        <v>90.96996170893115</v>
      </c>
      <c r="I60" s="13">
        <f t="shared" si="7"/>
        <v>98.11333816610401</v>
      </c>
      <c r="J60" s="13">
        <f t="shared" si="7"/>
        <v>115.58732630577072</v>
      </c>
      <c r="K60" s="13">
        <f t="shared" si="7"/>
        <v>105.70293844137075</v>
      </c>
      <c r="L60" s="13">
        <f t="shared" si="7"/>
        <v>90.98235870148089</v>
      </c>
      <c r="M60" s="13">
        <f t="shared" si="7"/>
        <v>103.35166818087534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100.65511564957899</v>
      </c>
      <c r="W60" s="13">
        <f t="shared" si="7"/>
        <v>92.86944932251284</v>
      </c>
      <c r="X60" s="13">
        <f t="shared" si="7"/>
        <v>0</v>
      </c>
      <c r="Y60" s="13">
        <f t="shared" si="7"/>
        <v>0</v>
      </c>
      <c r="Z60" s="14">
        <f t="shared" si="7"/>
        <v>92.8637199697044</v>
      </c>
    </row>
    <row r="61" spans="1:26" ht="13.5">
      <c r="A61" s="38" t="s">
        <v>91</v>
      </c>
      <c r="B61" s="12">
        <f t="shared" si="7"/>
        <v>0</v>
      </c>
      <c r="C61" s="12">
        <f t="shared" si="7"/>
        <v>0</v>
      </c>
      <c r="D61" s="3">
        <f t="shared" si="7"/>
        <v>96.4969220286107</v>
      </c>
      <c r="E61" s="13">
        <f t="shared" si="7"/>
        <v>96.4969220286107</v>
      </c>
      <c r="F61" s="13">
        <f t="shared" si="7"/>
        <v>98.11308539725184</v>
      </c>
      <c r="G61" s="13">
        <f t="shared" si="7"/>
        <v>112.00611790941531</v>
      </c>
      <c r="H61" s="13">
        <f t="shared" si="7"/>
        <v>106.17448975940826</v>
      </c>
      <c r="I61" s="13">
        <f t="shared" si="7"/>
        <v>105.56871198796134</v>
      </c>
      <c r="J61" s="13">
        <f t="shared" si="7"/>
        <v>140.40450568056147</v>
      </c>
      <c r="K61" s="13">
        <f t="shared" si="7"/>
        <v>121.79004165643579</v>
      </c>
      <c r="L61" s="13">
        <f t="shared" si="7"/>
        <v>104.37408392075183</v>
      </c>
      <c r="M61" s="13">
        <f t="shared" si="7"/>
        <v>120.86533796580743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112.4005626729924</v>
      </c>
      <c r="W61" s="13">
        <f t="shared" si="7"/>
        <v>96.4969220312949</v>
      </c>
      <c r="X61" s="13">
        <f t="shared" si="7"/>
        <v>0</v>
      </c>
      <c r="Y61" s="13">
        <f t="shared" si="7"/>
        <v>0</v>
      </c>
      <c r="Z61" s="14">
        <f t="shared" si="7"/>
        <v>96.4969220286107</v>
      </c>
    </row>
    <row r="62" spans="1:26" ht="13.5">
      <c r="A62" s="38" t="s">
        <v>92</v>
      </c>
      <c r="B62" s="12">
        <f t="shared" si="7"/>
        <v>0</v>
      </c>
      <c r="C62" s="12">
        <f t="shared" si="7"/>
        <v>0</v>
      </c>
      <c r="D62" s="3">
        <f t="shared" si="7"/>
        <v>87.32766172050286</v>
      </c>
      <c r="E62" s="13">
        <f t="shared" si="7"/>
        <v>87.32766172050286</v>
      </c>
      <c r="F62" s="13">
        <f t="shared" si="7"/>
        <v>123.00916352784692</v>
      </c>
      <c r="G62" s="13">
        <f t="shared" si="7"/>
        <v>193.3747556398061</v>
      </c>
      <c r="H62" s="13">
        <f t="shared" si="7"/>
        <v>120.68069917484546</v>
      </c>
      <c r="I62" s="13">
        <f t="shared" si="7"/>
        <v>139.5749976018802</v>
      </c>
      <c r="J62" s="13">
        <f t="shared" si="7"/>
        <v>157.7623239846844</v>
      </c>
      <c r="K62" s="13">
        <f t="shared" si="7"/>
        <v>133.16877039269977</v>
      </c>
      <c r="L62" s="13">
        <f t="shared" si="7"/>
        <v>124.93259275662257</v>
      </c>
      <c r="M62" s="13">
        <f t="shared" si="7"/>
        <v>137.4286157050906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138.41272455672916</v>
      </c>
      <c r="W62" s="13">
        <f t="shared" si="7"/>
        <v>87.3276664700006</v>
      </c>
      <c r="X62" s="13">
        <f t="shared" si="7"/>
        <v>0</v>
      </c>
      <c r="Y62" s="13">
        <f t="shared" si="7"/>
        <v>0</v>
      </c>
      <c r="Z62" s="14">
        <f t="shared" si="7"/>
        <v>87.32766172050286</v>
      </c>
    </row>
    <row r="63" spans="1:26" ht="13.5">
      <c r="A63" s="38" t="s">
        <v>93</v>
      </c>
      <c r="B63" s="12">
        <f t="shared" si="7"/>
        <v>0</v>
      </c>
      <c r="C63" s="12">
        <f t="shared" si="7"/>
        <v>0</v>
      </c>
      <c r="D63" s="3">
        <f t="shared" si="7"/>
        <v>87.33514676964329</v>
      </c>
      <c r="E63" s="13">
        <f t="shared" si="7"/>
        <v>87.33514676964329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87.33513851753615</v>
      </c>
      <c r="X63" s="13">
        <f t="shared" si="7"/>
        <v>0</v>
      </c>
      <c r="Y63" s="13">
        <f t="shared" si="7"/>
        <v>0</v>
      </c>
      <c r="Z63" s="14">
        <f t="shared" si="7"/>
        <v>87.33514676964329</v>
      </c>
    </row>
    <row r="64" spans="1:26" ht="13.5">
      <c r="A64" s="38" t="s">
        <v>94</v>
      </c>
      <c r="B64" s="12">
        <f t="shared" si="7"/>
        <v>0</v>
      </c>
      <c r="C64" s="12">
        <f t="shared" si="7"/>
        <v>0</v>
      </c>
      <c r="D64" s="3">
        <f t="shared" si="7"/>
        <v>102.88467914025252</v>
      </c>
      <c r="E64" s="13">
        <f t="shared" si="7"/>
        <v>102.88467914025252</v>
      </c>
      <c r="F64" s="13">
        <f t="shared" si="7"/>
        <v>101.27547904773009</v>
      </c>
      <c r="G64" s="13">
        <f t="shared" si="7"/>
        <v>88.05232130990933</v>
      </c>
      <c r="H64" s="13">
        <f t="shared" si="7"/>
        <v>82.32119025221097</v>
      </c>
      <c r="I64" s="13">
        <f t="shared" si="7"/>
        <v>90.50201277548064</v>
      </c>
      <c r="J64" s="13">
        <f t="shared" si="7"/>
        <v>96.22762674854954</v>
      </c>
      <c r="K64" s="13">
        <f t="shared" si="7"/>
        <v>88.61836327253552</v>
      </c>
      <c r="L64" s="13">
        <f t="shared" si="7"/>
        <v>81.78920061429733</v>
      </c>
      <c r="M64" s="13">
        <f t="shared" si="7"/>
        <v>88.76034099047874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89.6366380610852</v>
      </c>
      <c r="W64" s="13">
        <f t="shared" si="7"/>
        <v>102.88467922525535</v>
      </c>
      <c r="X64" s="13">
        <f t="shared" si="7"/>
        <v>0</v>
      </c>
      <c r="Y64" s="13">
        <f t="shared" si="7"/>
        <v>0</v>
      </c>
      <c r="Z64" s="14">
        <f t="shared" si="7"/>
        <v>102.88467914025252</v>
      </c>
    </row>
    <row r="65" spans="1:26" ht="13.5">
      <c r="A65" s="38" t="s">
        <v>95</v>
      </c>
      <c r="B65" s="12">
        <f t="shared" si="7"/>
        <v>8770.083973386632</v>
      </c>
      <c r="C65" s="12">
        <f t="shared" si="7"/>
        <v>0</v>
      </c>
      <c r="D65" s="3">
        <f t="shared" si="7"/>
        <v>70.75979609818313</v>
      </c>
      <c r="E65" s="13">
        <f t="shared" si="7"/>
        <v>70.75979609818313</v>
      </c>
      <c r="F65" s="13">
        <f t="shared" si="7"/>
        <v>0</v>
      </c>
      <c r="G65" s="13">
        <f t="shared" si="7"/>
        <v>491.06628132843707</v>
      </c>
      <c r="H65" s="13">
        <f t="shared" si="7"/>
        <v>14.61020975757534</v>
      </c>
      <c r="I65" s="13">
        <f t="shared" si="7"/>
        <v>162.32012680166523</v>
      </c>
      <c r="J65" s="13">
        <f t="shared" si="7"/>
        <v>5.59209860477009</v>
      </c>
      <c r="K65" s="13">
        <f t="shared" si="7"/>
        <v>248.34805172695513</v>
      </c>
      <c r="L65" s="13">
        <f t="shared" si="7"/>
        <v>25.288689483352726</v>
      </c>
      <c r="M65" s="13">
        <f t="shared" si="7"/>
        <v>95.85924499321067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130.44370477322977</v>
      </c>
      <c r="W65" s="13">
        <f t="shared" si="7"/>
        <v>70.75979599948495</v>
      </c>
      <c r="X65" s="13">
        <f t="shared" si="7"/>
        <v>0</v>
      </c>
      <c r="Y65" s="13">
        <f t="shared" si="7"/>
        <v>0</v>
      </c>
      <c r="Z65" s="14">
        <f t="shared" si="7"/>
        <v>70.75979609818313</v>
      </c>
    </row>
    <row r="66" spans="1:26" ht="13.5">
      <c r="A66" s="39" t="s">
        <v>96</v>
      </c>
      <c r="B66" s="15">
        <f t="shared" si="7"/>
        <v>0</v>
      </c>
      <c r="C66" s="15">
        <f t="shared" si="7"/>
        <v>0</v>
      </c>
      <c r="D66" s="4">
        <f t="shared" si="7"/>
        <v>93.87725333029982</v>
      </c>
      <c r="E66" s="16">
        <f t="shared" si="7"/>
        <v>93.87725333029982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93.87725320668565</v>
      </c>
      <c r="X66" s="16">
        <f t="shared" si="7"/>
        <v>0</v>
      </c>
      <c r="Y66" s="16">
        <f t="shared" si="7"/>
        <v>0</v>
      </c>
      <c r="Z66" s="17">
        <f t="shared" si="7"/>
        <v>93.87725333029982</v>
      </c>
    </row>
    <row r="67" spans="1:26" ht="13.5" hidden="1">
      <c r="A67" s="40" t="s">
        <v>97</v>
      </c>
      <c r="B67" s="23">
        <v>34586109995</v>
      </c>
      <c r="C67" s="23"/>
      <c r="D67" s="24">
        <v>40902129724</v>
      </c>
      <c r="E67" s="25">
        <v>40902129724</v>
      </c>
      <c r="F67" s="25">
        <v>3663723374</v>
      </c>
      <c r="G67" s="25">
        <v>3399727267</v>
      </c>
      <c r="H67" s="25">
        <v>3507092943</v>
      </c>
      <c r="I67" s="25">
        <v>10570543584</v>
      </c>
      <c r="J67" s="25">
        <v>3190482392</v>
      </c>
      <c r="K67" s="25">
        <v>3356835755</v>
      </c>
      <c r="L67" s="25">
        <v>3651655006</v>
      </c>
      <c r="M67" s="25">
        <v>10198973153</v>
      </c>
      <c r="N67" s="25"/>
      <c r="O67" s="25"/>
      <c r="P67" s="25"/>
      <c r="Q67" s="25"/>
      <c r="R67" s="25"/>
      <c r="S67" s="25"/>
      <c r="T67" s="25"/>
      <c r="U67" s="25"/>
      <c r="V67" s="25">
        <v>20769516737</v>
      </c>
      <c r="W67" s="25">
        <v>21149292565</v>
      </c>
      <c r="X67" s="25"/>
      <c r="Y67" s="24"/>
      <c r="Z67" s="26">
        <v>40902129724</v>
      </c>
    </row>
    <row r="68" spans="1:26" ht="13.5" hidden="1">
      <c r="A68" s="36" t="s">
        <v>31</v>
      </c>
      <c r="B68" s="18">
        <v>9087955999</v>
      </c>
      <c r="C68" s="18"/>
      <c r="D68" s="19">
        <v>10098983000</v>
      </c>
      <c r="E68" s="20">
        <v>10098983000</v>
      </c>
      <c r="F68" s="20">
        <v>1146950195</v>
      </c>
      <c r="G68" s="20">
        <v>1040539217</v>
      </c>
      <c r="H68" s="20">
        <v>1036065825</v>
      </c>
      <c r="I68" s="20">
        <v>3223555237</v>
      </c>
      <c r="J68" s="20">
        <v>1086147656</v>
      </c>
      <c r="K68" s="20">
        <v>1044907695</v>
      </c>
      <c r="L68" s="20">
        <v>1125369283</v>
      </c>
      <c r="M68" s="20">
        <v>3256424634</v>
      </c>
      <c r="N68" s="20"/>
      <c r="O68" s="20"/>
      <c r="P68" s="20"/>
      <c r="Q68" s="20"/>
      <c r="R68" s="20"/>
      <c r="S68" s="20"/>
      <c r="T68" s="20"/>
      <c r="U68" s="20"/>
      <c r="V68" s="20">
        <v>6479979871</v>
      </c>
      <c r="W68" s="20">
        <v>5049491502</v>
      </c>
      <c r="X68" s="20"/>
      <c r="Y68" s="19"/>
      <c r="Z68" s="22">
        <v>10098983000</v>
      </c>
    </row>
    <row r="69" spans="1:26" ht="13.5" hidden="1">
      <c r="A69" s="37" t="s">
        <v>32</v>
      </c>
      <c r="B69" s="18">
        <v>25283499000</v>
      </c>
      <c r="C69" s="18"/>
      <c r="D69" s="19">
        <v>30460309724</v>
      </c>
      <c r="E69" s="20">
        <v>30460309724</v>
      </c>
      <c r="F69" s="20">
        <v>2496529480</v>
      </c>
      <c r="G69" s="20">
        <v>2346523606</v>
      </c>
      <c r="H69" s="20">
        <v>2448357093</v>
      </c>
      <c r="I69" s="20">
        <v>7291410179</v>
      </c>
      <c r="J69" s="20">
        <v>2085515961</v>
      </c>
      <c r="K69" s="20">
        <v>2289244314</v>
      </c>
      <c r="L69" s="20">
        <v>2498142070</v>
      </c>
      <c r="M69" s="20">
        <v>6872902345</v>
      </c>
      <c r="N69" s="20"/>
      <c r="O69" s="20"/>
      <c r="P69" s="20"/>
      <c r="Q69" s="20"/>
      <c r="R69" s="20"/>
      <c r="S69" s="20"/>
      <c r="T69" s="20"/>
      <c r="U69" s="20"/>
      <c r="V69" s="20">
        <v>14164312524</v>
      </c>
      <c r="W69" s="20">
        <v>15929231491</v>
      </c>
      <c r="X69" s="20"/>
      <c r="Y69" s="19"/>
      <c r="Z69" s="22">
        <v>30460309724</v>
      </c>
    </row>
    <row r="70" spans="1:26" ht="13.5" hidden="1">
      <c r="A70" s="38" t="s">
        <v>91</v>
      </c>
      <c r="B70" s="18">
        <v>13671172000</v>
      </c>
      <c r="C70" s="18"/>
      <c r="D70" s="19">
        <v>16778616000</v>
      </c>
      <c r="E70" s="20">
        <v>16778616000</v>
      </c>
      <c r="F70" s="20">
        <v>1340233679</v>
      </c>
      <c r="G70" s="20">
        <v>1430805755</v>
      </c>
      <c r="H70" s="20">
        <v>1290249415</v>
      </c>
      <c r="I70" s="20">
        <v>4061288849</v>
      </c>
      <c r="J70" s="20">
        <v>981660182</v>
      </c>
      <c r="K70" s="20">
        <v>1072920886</v>
      </c>
      <c r="L70" s="20">
        <v>1223251839</v>
      </c>
      <c r="M70" s="20">
        <v>3277832907</v>
      </c>
      <c r="N70" s="20"/>
      <c r="O70" s="20"/>
      <c r="P70" s="20"/>
      <c r="Q70" s="20"/>
      <c r="R70" s="20"/>
      <c r="S70" s="20"/>
      <c r="T70" s="20"/>
      <c r="U70" s="20"/>
      <c r="V70" s="20">
        <v>7339121756</v>
      </c>
      <c r="W70" s="20">
        <v>8817666000</v>
      </c>
      <c r="X70" s="20"/>
      <c r="Y70" s="19"/>
      <c r="Z70" s="22">
        <v>16778616000</v>
      </c>
    </row>
    <row r="71" spans="1:26" ht="13.5" hidden="1">
      <c r="A71" s="38" t="s">
        <v>92</v>
      </c>
      <c r="B71" s="18">
        <v>5812542686</v>
      </c>
      <c r="C71" s="18"/>
      <c r="D71" s="19">
        <v>7351906400</v>
      </c>
      <c r="E71" s="20">
        <v>7351906400</v>
      </c>
      <c r="F71" s="20">
        <v>621500594</v>
      </c>
      <c r="G71" s="20">
        <v>402937968</v>
      </c>
      <c r="H71" s="20">
        <v>602419270</v>
      </c>
      <c r="I71" s="20">
        <v>1626857832</v>
      </c>
      <c r="J71" s="20">
        <v>563758896</v>
      </c>
      <c r="K71" s="20">
        <v>667983526</v>
      </c>
      <c r="L71" s="20">
        <v>689643615</v>
      </c>
      <c r="M71" s="20">
        <v>1921386037</v>
      </c>
      <c r="N71" s="20"/>
      <c r="O71" s="20"/>
      <c r="P71" s="20"/>
      <c r="Q71" s="20"/>
      <c r="R71" s="20"/>
      <c r="S71" s="20"/>
      <c r="T71" s="20"/>
      <c r="U71" s="20"/>
      <c r="V71" s="20">
        <v>3548243869</v>
      </c>
      <c r="W71" s="20">
        <v>3911876000</v>
      </c>
      <c r="X71" s="20"/>
      <c r="Y71" s="19"/>
      <c r="Z71" s="22">
        <v>7351906400</v>
      </c>
    </row>
    <row r="72" spans="1:26" ht="13.5" hidden="1">
      <c r="A72" s="38" t="s">
        <v>93</v>
      </c>
      <c r="B72" s="18">
        <v>3875028457</v>
      </c>
      <c r="C72" s="18"/>
      <c r="D72" s="19">
        <v>4234281600</v>
      </c>
      <c r="E72" s="20">
        <v>4234281600</v>
      </c>
      <c r="F72" s="20">
        <v>346784626</v>
      </c>
      <c r="G72" s="20">
        <v>319735540</v>
      </c>
      <c r="H72" s="20">
        <v>366102721</v>
      </c>
      <c r="I72" s="20">
        <v>1032622887</v>
      </c>
      <c r="J72" s="20">
        <v>360978678</v>
      </c>
      <c r="K72" s="20">
        <v>359272660</v>
      </c>
      <c r="L72" s="20">
        <v>397170750</v>
      </c>
      <c r="M72" s="20">
        <v>1117422088</v>
      </c>
      <c r="N72" s="20"/>
      <c r="O72" s="20"/>
      <c r="P72" s="20"/>
      <c r="Q72" s="20"/>
      <c r="R72" s="20"/>
      <c r="S72" s="20"/>
      <c r="T72" s="20"/>
      <c r="U72" s="20"/>
      <c r="V72" s="20">
        <v>2150044975</v>
      </c>
      <c r="W72" s="20">
        <v>2155034000</v>
      </c>
      <c r="X72" s="20"/>
      <c r="Y72" s="19"/>
      <c r="Z72" s="22">
        <v>4234281600</v>
      </c>
    </row>
    <row r="73" spans="1:26" ht="13.5" hidden="1">
      <c r="A73" s="38" t="s">
        <v>94</v>
      </c>
      <c r="B73" s="18">
        <v>1555758592</v>
      </c>
      <c r="C73" s="18"/>
      <c r="D73" s="19">
        <v>1539894000</v>
      </c>
      <c r="E73" s="20">
        <v>1539894000</v>
      </c>
      <c r="F73" s="20">
        <v>150974883</v>
      </c>
      <c r="G73" s="20">
        <v>157691159</v>
      </c>
      <c r="H73" s="20">
        <v>151601886</v>
      </c>
      <c r="I73" s="20">
        <v>460267928</v>
      </c>
      <c r="J73" s="20">
        <v>146610731</v>
      </c>
      <c r="K73" s="20">
        <v>154011786</v>
      </c>
      <c r="L73" s="20">
        <v>153908532</v>
      </c>
      <c r="M73" s="20">
        <v>454531049</v>
      </c>
      <c r="N73" s="20"/>
      <c r="O73" s="20"/>
      <c r="P73" s="20"/>
      <c r="Q73" s="20"/>
      <c r="R73" s="20"/>
      <c r="S73" s="20"/>
      <c r="T73" s="20"/>
      <c r="U73" s="20"/>
      <c r="V73" s="20">
        <v>914798977</v>
      </c>
      <c r="W73" s="20">
        <v>769388735</v>
      </c>
      <c r="X73" s="20"/>
      <c r="Y73" s="19"/>
      <c r="Z73" s="22">
        <v>1539894000</v>
      </c>
    </row>
    <row r="74" spans="1:26" ht="13.5" hidden="1">
      <c r="A74" s="38" t="s">
        <v>95</v>
      </c>
      <c r="B74" s="18">
        <v>368997265</v>
      </c>
      <c r="C74" s="18"/>
      <c r="D74" s="19">
        <v>555611724</v>
      </c>
      <c r="E74" s="20">
        <v>555611724</v>
      </c>
      <c r="F74" s="20">
        <v>37035698</v>
      </c>
      <c r="G74" s="20">
        <v>35353184</v>
      </c>
      <c r="H74" s="20">
        <v>37983801</v>
      </c>
      <c r="I74" s="20">
        <v>110372683</v>
      </c>
      <c r="J74" s="20">
        <v>32507474</v>
      </c>
      <c r="K74" s="20">
        <v>35055456</v>
      </c>
      <c r="L74" s="20">
        <v>34167334</v>
      </c>
      <c r="M74" s="20">
        <v>101730264</v>
      </c>
      <c r="N74" s="20"/>
      <c r="O74" s="20"/>
      <c r="P74" s="20"/>
      <c r="Q74" s="20"/>
      <c r="R74" s="20"/>
      <c r="S74" s="20"/>
      <c r="T74" s="20"/>
      <c r="U74" s="20"/>
      <c r="V74" s="20">
        <v>212102947</v>
      </c>
      <c r="W74" s="20">
        <v>275266756</v>
      </c>
      <c r="X74" s="20"/>
      <c r="Y74" s="19"/>
      <c r="Z74" s="22">
        <v>555611724</v>
      </c>
    </row>
    <row r="75" spans="1:26" ht="13.5" hidden="1">
      <c r="A75" s="39" t="s">
        <v>96</v>
      </c>
      <c r="B75" s="27">
        <v>214654996</v>
      </c>
      <c r="C75" s="27"/>
      <c r="D75" s="28">
        <v>342837000</v>
      </c>
      <c r="E75" s="29">
        <v>342837000</v>
      </c>
      <c r="F75" s="29">
        <v>20243699</v>
      </c>
      <c r="G75" s="29">
        <v>12664444</v>
      </c>
      <c r="H75" s="29">
        <v>22670025</v>
      </c>
      <c r="I75" s="29">
        <v>55578168</v>
      </c>
      <c r="J75" s="29">
        <v>18818775</v>
      </c>
      <c r="K75" s="29">
        <v>22683746</v>
      </c>
      <c r="L75" s="29">
        <v>28143653</v>
      </c>
      <c r="M75" s="29">
        <v>69646174</v>
      </c>
      <c r="N75" s="29"/>
      <c r="O75" s="29"/>
      <c r="P75" s="29"/>
      <c r="Q75" s="29"/>
      <c r="R75" s="29"/>
      <c r="S75" s="29"/>
      <c r="T75" s="29"/>
      <c r="U75" s="29"/>
      <c r="V75" s="29">
        <v>125224342</v>
      </c>
      <c r="W75" s="29">
        <v>170569572</v>
      </c>
      <c r="X75" s="29"/>
      <c r="Y75" s="28"/>
      <c r="Z75" s="30">
        <v>342837000</v>
      </c>
    </row>
    <row r="76" spans="1:26" ht="13.5" hidden="1">
      <c r="A76" s="41" t="s">
        <v>98</v>
      </c>
      <c r="B76" s="31">
        <v>32361370000</v>
      </c>
      <c r="C76" s="31"/>
      <c r="D76" s="32">
        <v>38365858687</v>
      </c>
      <c r="E76" s="33">
        <v>38365858687</v>
      </c>
      <c r="F76" s="33">
        <v>3058010729</v>
      </c>
      <c r="G76" s="33">
        <v>3612566215</v>
      </c>
      <c r="H76" s="33">
        <v>3138938228</v>
      </c>
      <c r="I76" s="33">
        <v>9809515172</v>
      </c>
      <c r="J76" s="33">
        <v>3412859867</v>
      </c>
      <c r="K76" s="33">
        <v>3267539553</v>
      </c>
      <c r="L76" s="33">
        <v>3193176079</v>
      </c>
      <c r="M76" s="33">
        <v>9873575499</v>
      </c>
      <c r="N76" s="33"/>
      <c r="O76" s="33"/>
      <c r="P76" s="33"/>
      <c r="Q76" s="33"/>
      <c r="R76" s="33"/>
      <c r="S76" s="33"/>
      <c r="T76" s="33"/>
      <c r="U76" s="33"/>
      <c r="V76" s="33">
        <v>19683090671</v>
      </c>
      <c r="W76" s="33">
        <v>19832233598</v>
      </c>
      <c r="X76" s="33"/>
      <c r="Y76" s="32"/>
      <c r="Z76" s="34">
        <v>38365858687</v>
      </c>
    </row>
    <row r="77" spans="1:26" ht="13.5" hidden="1">
      <c r="A77" s="36" t="s">
        <v>31</v>
      </c>
      <c r="B77" s="18"/>
      <c r="C77" s="18"/>
      <c r="D77" s="19">
        <v>9757436004</v>
      </c>
      <c r="E77" s="20">
        <v>9757436004</v>
      </c>
      <c r="F77" s="20">
        <v>825662897</v>
      </c>
      <c r="G77" s="20">
        <v>918337631</v>
      </c>
      <c r="H77" s="20">
        <v>911668718</v>
      </c>
      <c r="I77" s="20">
        <v>2655669246</v>
      </c>
      <c r="J77" s="20">
        <v>1002267728</v>
      </c>
      <c r="K77" s="20">
        <v>847741045</v>
      </c>
      <c r="L77" s="20">
        <v>920307500</v>
      </c>
      <c r="M77" s="20">
        <v>2770316273</v>
      </c>
      <c r="N77" s="20"/>
      <c r="O77" s="20"/>
      <c r="P77" s="20"/>
      <c r="Q77" s="20"/>
      <c r="R77" s="20"/>
      <c r="S77" s="20"/>
      <c r="T77" s="20"/>
      <c r="U77" s="20"/>
      <c r="V77" s="20">
        <v>5425985519</v>
      </c>
      <c r="W77" s="20">
        <v>4878718002</v>
      </c>
      <c r="X77" s="20"/>
      <c r="Y77" s="19"/>
      <c r="Z77" s="22">
        <v>9757436004</v>
      </c>
    </row>
    <row r="78" spans="1:26" ht="13.5" hidden="1">
      <c r="A78" s="37" t="s">
        <v>32</v>
      </c>
      <c r="B78" s="18">
        <v>32361370000</v>
      </c>
      <c r="C78" s="18"/>
      <c r="D78" s="19">
        <v>28286576724</v>
      </c>
      <c r="E78" s="20">
        <v>28286576724</v>
      </c>
      <c r="F78" s="20">
        <v>2232347832</v>
      </c>
      <c r="G78" s="20">
        <v>2694228584</v>
      </c>
      <c r="H78" s="20">
        <v>2227269510</v>
      </c>
      <c r="I78" s="20">
        <v>7153845926</v>
      </c>
      <c r="J78" s="20">
        <v>2410592139</v>
      </c>
      <c r="K78" s="20">
        <v>2419798508</v>
      </c>
      <c r="L78" s="20">
        <v>2272868579</v>
      </c>
      <c r="M78" s="20">
        <v>7103259226</v>
      </c>
      <c r="N78" s="20"/>
      <c r="O78" s="20"/>
      <c r="P78" s="20"/>
      <c r="Q78" s="20"/>
      <c r="R78" s="20"/>
      <c r="S78" s="20"/>
      <c r="T78" s="20"/>
      <c r="U78" s="20"/>
      <c r="V78" s="20">
        <v>14257105152</v>
      </c>
      <c r="W78" s="20">
        <v>14793389567</v>
      </c>
      <c r="X78" s="20"/>
      <c r="Y78" s="19"/>
      <c r="Z78" s="22">
        <v>28286576724</v>
      </c>
    </row>
    <row r="79" spans="1:26" ht="13.5" hidden="1">
      <c r="A79" s="38" t="s">
        <v>91</v>
      </c>
      <c r="B79" s="18"/>
      <c r="C79" s="18"/>
      <c r="D79" s="19">
        <v>16190847999</v>
      </c>
      <c r="E79" s="20">
        <v>16190847999</v>
      </c>
      <c r="F79" s="20">
        <v>1314944614</v>
      </c>
      <c r="G79" s="20">
        <v>1602589981</v>
      </c>
      <c r="H79" s="20">
        <v>1369915733</v>
      </c>
      <c r="I79" s="20">
        <v>4287450328</v>
      </c>
      <c r="J79" s="20">
        <v>1378295126</v>
      </c>
      <c r="K79" s="20">
        <v>1306710794</v>
      </c>
      <c r="L79" s="20">
        <v>1276757901</v>
      </c>
      <c r="M79" s="20">
        <v>3961763821</v>
      </c>
      <c r="N79" s="20"/>
      <c r="O79" s="20"/>
      <c r="P79" s="20"/>
      <c r="Q79" s="20"/>
      <c r="R79" s="20"/>
      <c r="S79" s="20"/>
      <c r="T79" s="20"/>
      <c r="U79" s="20"/>
      <c r="V79" s="20">
        <v>8249214149</v>
      </c>
      <c r="W79" s="20">
        <v>8508776285</v>
      </c>
      <c r="X79" s="20"/>
      <c r="Y79" s="19"/>
      <c r="Z79" s="22">
        <v>16190847999</v>
      </c>
    </row>
    <row r="80" spans="1:26" ht="13.5" hidden="1">
      <c r="A80" s="38" t="s">
        <v>92</v>
      </c>
      <c r="B80" s="18"/>
      <c r="C80" s="18"/>
      <c r="D80" s="19">
        <v>6420247951</v>
      </c>
      <c r="E80" s="20">
        <v>6420247951</v>
      </c>
      <c r="F80" s="20">
        <v>764502682</v>
      </c>
      <c r="G80" s="20">
        <v>779180311</v>
      </c>
      <c r="H80" s="20">
        <v>727003787</v>
      </c>
      <c r="I80" s="20">
        <v>2270686780</v>
      </c>
      <c r="J80" s="20">
        <v>889399136</v>
      </c>
      <c r="K80" s="20">
        <v>889545448</v>
      </c>
      <c r="L80" s="20">
        <v>861589649</v>
      </c>
      <c r="M80" s="20">
        <v>2640534233</v>
      </c>
      <c r="N80" s="20"/>
      <c r="O80" s="20"/>
      <c r="P80" s="20"/>
      <c r="Q80" s="20"/>
      <c r="R80" s="20"/>
      <c r="S80" s="20"/>
      <c r="T80" s="20"/>
      <c r="U80" s="20"/>
      <c r="V80" s="20">
        <v>4911221013</v>
      </c>
      <c r="W80" s="20">
        <v>3416150026</v>
      </c>
      <c r="X80" s="20"/>
      <c r="Y80" s="19"/>
      <c r="Z80" s="22">
        <v>6420247951</v>
      </c>
    </row>
    <row r="81" spans="1:26" ht="13.5" hidden="1">
      <c r="A81" s="38" t="s">
        <v>93</v>
      </c>
      <c r="B81" s="18"/>
      <c r="C81" s="18"/>
      <c r="D81" s="19">
        <v>3698016050</v>
      </c>
      <c r="E81" s="20">
        <v>3698016050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>
        <v>1882101929</v>
      </c>
      <c r="X81" s="20"/>
      <c r="Y81" s="19"/>
      <c r="Z81" s="22">
        <v>3698016050</v>
      </c>
    </row>
    <row r="82" spans="1:26" ht="13.5" hidden="1">
      <c r="A82" s="38" t="s">
        <v>94</v>
      </c>
      <c r="B82" s="18"/>
      <c r="C82" s="18"/>
      <c r="D82" s="19">
        <v>1584315001</v>
      </c>
      <c r="E82" s="20">
        <v>1584315001</v>
      </c>
      <c r="F82" s="20">
        <v>152900536</v>
      </c>
      <c r="G82" s="20">
        <v>138850726</v>
      </c>
      <c r="H82" s="20">
        <v>124800477</v>
      </c>
      <c r="I82" s="20">
        <v>416551739</v>
      </c>
      <c r="J82" s="20">
        <v>141080027</v>
      </c>
      <c r="K82" s="20">
        <v>136482724</v>
      </c>
      <c r="L82" s="20">
        <v>125880558</v>
      </c>
      <c r="M82" s="20">
        <v>403443309</v>
      </c>
      <c r="N82" s="20"/>
      <c r="O82" s="20"/>
      <c r="P82" s="20"/>
      <c r="Q82" s="20"/>
      <c r="R82" s="20"/>
      <c r="S82" s="20"/>
      <c r="T82" s="20"/>
      <c r="U82" s="20"/>
      <c r="V82" s="20">
        <v>819995048</v>
      </c>
      <c r="W82" s="20">
        <v>791583132</v>
      </c>
      <c r="X82" s="20"/>
      <c r="Y82" s="19"/>
      <c r="Z82" s="22">
        <v>1584315001</v>
      </c>
    </row>
    <row r="83" spans="1:26" ht="13.5" hidden="1">
      <c r="A83" s="38" t="s">
        <v>95</v>
      </c>
      <c r="B83" s="18">
        <v>32361370000</v>
      </c>
      <c r="C83" s="18"/>
      <c r="D83" s="19">
        <v>393149723</v>
      </c>
      <c r="E83" s="20">
        <v>393149723</v>
      </c>
      <c r="F83" s="20"/>
      <c r="G83" s="20">
        <v>173607566</v>
      </c>
      <c r="H83" s="20">
        <v>5549513</v>
      </c>
      <c r="I83" s="20">
        <v>179157079</v>
      </c>
      <c r="J83" s="20">
        <v>1817850</v>
      </c>
      <c r="K83" s="20">
        <v>87059542</v>
      </c>
      <c r="L83" s="20">
        <v>8640471</v>
      </c>
      <c r="M83" s="20">
        <v>97517863</v>
      </c>
      <c r="N83" s="20"/>
      <c r="O83" s="20"/>
      <c r="P83" s="20"/>
      <c r="Q83" s="20"/>
      <c r="R83" s="20"/>
      <c r="S83" s="20"/>
      <c r="T83" s="20"/>
      <c r="U83" s="20"/>
      <c r="V83" s="20">
        <v>276674942</v>
      </c>
      <c r="W83" s="20">
        <v>194778195</v>
      </c>
      <c r="X83" s="20"/>
      <c r="Y83" s="19"/>
      <c r="Z83" s="22">
        <v>393149723</v>
      </c>
    </row>
    <row r="84" spans="1:26" ht="13.5" hidden="1">
      <c r="A84" s="39" t="s">
        <v>96</v>
      </c>
      <c r="B84" s="27"/>
      <c r="C84" s="27"/>
      <c r="D84" s="28">
        <v>321845959</v>
      </c>
      <c r="E84" s="29">
        <v>321845959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160126029</v>
      </c>
      <c r="X84" s="29"/>
      <c r="Y84" s="28"/>
      <c r="Z84" s="30">
        <v>321845959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6761346762</v>
      </c>
      <c r="C5" s="18">
        <v>0</v>
      </c>
      <c r="D5" s="58">
        <v>6980635978</v>
      </c>
      <c r="E5" s="59">
        <v>6980635978</v>
      </c>
      <c r="F5" s="59">
        <v>575471876</v>
      </c>
      <c r="G5" s="59">
        <v>606388753</v>
      </c>
      <c r="H5" s="59">
        <v>557859578</v>
      </c>
      <c r="I5" s="59">
        <v>1739720207</v>
      </c>
      <c r="J5" s="59">
        <v>609593721</v>
      </c>
      <c r="K5" s="59">
        <v>579209878</v>
      </c>
      <c r="L5" s="59">
        <v>445922033</v>
      </c>
      <c r="M5" s="59">
        <v>1634725632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3374445839</v>
      </c>
      <c r="W5" s="59">
        <v>3411847432</v>
      </c>
      <c r="X5" s="59">
        <v>-37401593</v>
      </c>
      <c r="Y5" s="60">
        <v>-1.1</v>
      </c>
      <c r="Z5" s="61">
        <v>6980635978</v>
      </c>
    </row>
    <row r="6" spans="1:26" ht="13.5">
      <c r="A6" s="57" t="s">
        <v>32</v>
      </c>
      <c r="B6" s="18">
        <v>16921045891</v>
      </c>
      <c r="C6" s="18">
        <v>0</v>
      </c>
      <c r="D6" s="58">
        <v>18788560336</v>
      </c>
      <c r="E6" s="59">
        <v>18788560336</v>
      </c>
      <c r="F6" s="59">
        <v>1611231217</v>
      </c>
      <c r="G6" s="59">
        <v>1674577872</v>
      </c>
      <c r="H6" s="59">
        <v>1424031659</v>
      </c>
      <c r="I6" s="59">
        <v>4709840748</v>
      </c>
      <c r="J6" s="59">
        <v>1473397233</v>
      </c>
      <c r="K6" s="59">
        <v>1585420146</v>
      </c>
      <c r="L6" s="59">
        <v>1370679348</v>
      </c>
      <c r="M6" s="59">
        <v>4429496727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9139337475</v>
      </c>
      <c r="W6" s="59">
        <v>9413419828</v>
      </c>
      <c r="X6" s="59">
        <v>-274082353</v>
      </c>
      <c r="Y6" s="60">
        <v>-2.91</v>
      </c>
      <c r="Z6" s="61">
        <v>18788560336</v>
      </c>
    </row>
    <row r="7" spans="1:26" ht="13.5">
      <c r="A7" s="57" t="s">
        <v>33</v>
      </c>
      <c r="B7" s="18">
        <v>210975787</v>
      </c>
      <c r="C7" s="18">
        <v>0</v>
      </c>
      <c r="D7" s="58">
        <v>133342208</v>
      </c>
      <c r="E7" s="59">
        <v>133342208</v>
      </c>
      <c r="F7" s="59">
        <v>10652267</v>
      </c>
      <c r="G7" s="59">
        <v>9823264</v>
      </c>
      <c r="H7" s="59">
        <v>16508776</v>
      </c>
      <c r="I7" s="59">
        <v>36984307</v>
      </c>
      <c r="J7" s="59">
        <v>6666569</v>
      </c>
      <c r="K7" s="59">
        <v>17658132</v>
      </c>
      <c r="L7" s="59">
        <v>40094090</v>
      </c>
      <c r="M7" s="59">
        <v>64418791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101403098</v>
      </c>
      <c r="W7" s="59">
        <v>66671106</v>
      </c>
      <c r="X7" s="59">
        <v>34731992</v>
      </c>
      <c r="Y7" s="60">
        <v>52.09</v>
      </c>
      <c r="Z7" s="61">
        <v>133342208</v>
      </c>
    </row>
    <row r="8" spans="1:26" ht="13.5">
      <c r="A8" s="57" t="s">
        <v>34</v>
      </c>
      <c r="B8" s="18">
        <v>4362302110</v>
      </c>
      <c r="C8" s="18">
        <v>0</v>
      </c>
      <c r="D8" s="58">
        <v>4440080940</v>
      </c>
      <c r="E8" s="59">
        <v>4440080940</v>
      </c>
      <c r="F8" s="59">
        <v>999217000</v>
      </c>
      <c r="G8" s="59">
        <v>568311391</v>
      </c>
      <c r="H8" s="59">
        <v>38734690</v>
      </c>
      <c r="I8" s="59">
        <v>1606263081</v>
      </c>
      <c r="J8" s="59">
        <v>49684126</v>
      </c>
      <c r="K8" s="59">
        <v>63957955</v>
      </c>
      <c r="L8" s="59">
        <v>1383544262</v>
      </c>
      <c r="M8" s="59">
        <v>1497186343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3103449424</v>
      </c>
      <c r="W8" s="59">
        <v>2875976391</v>
      </c>
      <c r="X8" s="59">
        <v>227473033</v>
      </c>
      <c r="Y8" s="60">
        <v>7.91</v>
      </c>
      <c r="Z8" s="61">
        <v>4440080940</v>
      </c>
    </row>
    <row r="9" spans="1:26" ht="13.5">
      <c r="A9" s="57" t="s">
        <v>35</v>
      </c>
      <c r="B9" s="18">
        <v>2045564891</v>
      </c>
      <c r="C9" s="18">
        <v>0</v>
      </c>
      <c r="D9" s="58">
        <v>2187587436</v>
      </c>
      <c r="E9" s="59">
        <v>2187587436</v>
      </c>
      <c r="F9" s="59">
        <v>115223310</v>
      </c>
      <c r="G9" s="59">
        <v>153542863</v>
      </c>
      <c r="H9" s="59">
        <v>165130655</v>
      </c>
      <c r="I9" s="59">
        <v>433896828</v>
      </c>
      <c r="J9" s="59">
        <v>169924073</v>
      </c>
      <c r="K9" s="59">
        <v>233252589</v>
      </c>
      <c r="L9" s="59">
        <v>178863652</v>
      </c>
      <c r="M9" s="59">
        <v>582040314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1015937142</v>
      </c>
      <c r="W9" s="59">
        <v>1109326392</v>
      </c>
      <c r="X9" s="59">
        <v>-93389250</v>
      </c>
      <c r="Y9" s="60">
        <v>-8.42</v>
      </c>
      <c r="Z9" s="61">
        <v>2187587436</v>
      </c>
    </row>
    <row r="10" spans="1:26" ht="25.5">
      <c r="A10" s="62" t="s">
        <v>83</v>
      </c>
      <c r="B10" s="63">
        <f>SUM(B5:B9)</f>
        <v>30301235441</v>
      </c>
      <c r="C10" s="63">
        <f>SUM(C5:C9)</f>
        <v>0</v>
      </c>
      <c r="D10" s="64">
        <f aca="true" t="shared" si="0" ref="D10:Z10">SUM(D5:D9)</f>
        <v>32530206898</v>
      </c>
      <c r="E10" s="65">
        <f t="shared" si="0"/>
        <v>32530206898</v>
      </c>
      <c r="F10" s="65">
        <f t="shared" si="0"/>
        <v>3311795670</v>
      </c>
      <c r="G10" s="65">
        <f t="shared" si="0"/>
        <v>3012644143</v>
      </c>
      <c r="H10" s="65">
        <f t="shared" si="0"/>
        <v>2202265358</v>
      </c>
      <c r="I10" s="65">
        <f t="shared" si="0"/>
        <v>8526705171</v>
      </c>
      <c r="J10" s="65">
        <f t="shared" si="0"/>
        <v>2309265722</v>
      </c>
      <c r="K10" s="65">
        <f t="shared" si="0"/>
        <v>2479498700</v>
      </c>
      <c r="L10" s="65">
        <f t="shared" si="0"/>
        <v>3419103385</v>
      </c>
      <c r="M10" s="65">
        <f t="shared" si="0"/>
        <v>8207867807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16734572978</v>
      </c>
      <c r="W10" s="65">
        <f t="shared" si="0"/>
        <v>16877241149</v>
      </c>
      <c r="X10" s="65">
        <f t="shared" si="0"/>
        <v>-142668171</v>
      </c>
      <c r="Y10" s="66">
        <f>+IF(W10&lt;&gt;0,(X10/W10)*100,0)</f>
        <v>-0.8453287462118967</v>
      </c>
      <c r="Z10" s="67">
        <f t="shared" si="0"/>
        <v>32530206898</v>
      </c>
    </row>
    <row r="11" spans="1:26" ht="13.5">
      <c r="A11" s="57" t="s">
        <v>36</v>
      </c>
      <c r="B11" s="18">
        <v>8161871662</v>
      </c>
      <c r="C11" s="18">
        <v>0</v>
      </c>
      <c r="D11" s="58">
        <v>9604146268</v>
      </c>
      <c r="E11" s="59">
        <v>9604146268</v>
      </c>
      <c r="F11" s="59">
        <v>698034172</v>
      </c>
      <c r="G11" s="59">
        <v>674392251</v>
      </c>
      <c r="H11" s="59">
        <v>705217337</v>
      </c>
      <c r="I11" s="59">
        <v>2077643760</v>
      </c>
      <c r="J11" s="59">
        <v>841997562</v>
      </c>
      <c r="K11" s="59">
        <v>727775076</v>
      </c>
      <c r="L11" s="59">
        <v>712000144</v>
      </c>
      <c r="M11" s="59">
        <v>2281772782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4359416542</v>
      </c>
      <c r="W11" s="59">
        <v>5032726255</v>
      </c>
      <c r="X11" s="59">
        <v>-673309713</v>
      </c>
      <c r="Y11" s="60">
        <v>-13.38</v>
      </c>
      <c r="Z11" s="61">
        <v>9604146268</v>
      </c>
    </row>
    <row r="12" spans="1:26" ht="13.5">
      <c r="A12" s="57" t="s">
        <v>37</v>
      </c>
      <c r="B12" s="18">
        <v>123785928</v>
      </c>
      <c r="C12" s="18">
        <v>0</v>
      </c>
      <c r="D12" s="58">
        <v>132797337</v>
      </c>
      <c r="E12" s="59">
        <v>132797337</v>
      </c>
      <c r="F12" s="59">
        <v>10212715</v>
      </c>
      <c r="G12" s="59">
        <v>10181852</v>
      </c>
      <c r="H12" s="59">
        <v>10116192</v>
      </c>
      <c r="I12" s="59">
        <v>30510759</v>
      </c>
      <c r="J12" s="59">
        <v>10135383</v>
      </c>
      <c r="K12" s="59">
        <v>10313781</v>
      </c>
      <c r="L12" s="59">
        <v>10228715</v>
      </c>
      <c r="M12" s="59">
        <v>30677879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61188638</v>
      </c>
      <c r="W12" s="59">
        <v>66398670</v>
      </c>
      <c r="X12" s="59">
        <v>-5210032</v>
      </c>
      <c r="Y12" s="60">
        <v>-7.85</v>
      </c>
      <c r="Z12" s="61">
        <v>132797337</v>
      </c>
    </row>
    <row r="13" spans="1:26" ht="13.5">
      <c r="A13" s="57" t="s">
        <v>84</v>
      </c>
      <c r="B13" s="18">
        <v>2043701125</v>
      </c>
      <c r="C13" s="18">
        <v>0</v>
      </c>
      <c r="D13" s="58">
        <v>1957156352</v>
      </c>
      <c r="E13" s="59">
        <v>1957156352</v>
      </c>
      <c r="F13" s="59">
        <v>115996822</v>
      </c>
      <c r="G13" s="59">
        <v>128649726</v>
      </c>
      <c r="H13" s="59">
        <v>122575316</v>
      </c>
      <c r="I13" s="59">
        <v>367221864</v>
      </c>
      <c r="J13" s="59">
        <v>122316244</v>
      </c>
      <c r="K13" s="59">
        <v>122322147</v>
      </c>
      <c r="L13" s="59">
        <v>122546397</v>
      </c>
      <c r="M13" s="59">
        <v>367184788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734406652</v>
      </c>
      <c r="W13" s="59">
        <v>978578168</v>
      </c>
      <c r="X13" s="59">
        <v>-244171516</v>
      </c>
      <c r="Y13" s="60">
        <v>-24.95</v>
      </c>
      <c r="Z13" s="61">
        <v>1957156352</v>
      </c>
    </row>
    <row r="14" spans="1:26" ht="13.5">
      <c r="A14" s="57" t="s">
        <v>38</v>
      </c>
      <c r="B14" s="18">
        <v>1686623348</v>
      </c>
      <c r="C14" s="18">
        <v>0</v>
      </c>
      <c r="D14" s="58">
        <v>1390948319</v>
      </c>
      <c r="E14" s="59">
        <v>1390948319</v>
      </c>
      <c r="F14" s="59">
        <v>40404705</v>
      </c>
      <c r="G14" s="59">
        <v>31582892</v>
      </c>
      <c r="H14" s="59">
        <v>34419028</v>
      </c>
      <c r="I14" s="59">
        <v>106406625</v>
      </c>
      <c r="J14" s="59">
        <v>190301178</v>
      </c>
      <c r="K14" s="59">
        <v>5343</v>
      </c>
      <c r="L14" s="59">
        <v>147807693</v>
      </c>
      <c r="M14" s="59">
        <v>338114214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444520839</v>
      </c>
      <c r="W14" s="59">
        <v>695474158</v>
      </c>
      <c r="X14" s="59">
        <v>-250953319</v>
      </c>
      <c r="Y14" s="60">
        <v>-36.08</v>
      </c>
      <c r="Z14" s="61">
        <v>1390948319</v>
      </c>
    </row>
    <row r="15" spans="1:26" ht="13.5">
      <c r="A15" s="57" t="s">
        <v>39</v>
      </c>
      <c r="B15" s="18">
        <v>10223645489</v>
      </c>
      <c r="C15" s="18">
        <v>0</v>
      </c>
      <c r="D15" s="58">
        <v>11489450205</v>
      </c>
      <c r="E15" s="59">
        <v>11489450205</v>
      </c>
      <c r="F15" s="59">
        <v>206556539</v>
      </c>
      <c r="G15" s="59">
        <v>2243133992</v>
      </c>
      <c r="H15" s="59">
        <v>1276296151</v>
      </c>
      <c r="I15" s="59">
        <v>3725986682</v>
      </c>
      <c r="J15" s="59">
        <v>851563012</v>
      </c>
      <c r="K15" s="59">
        <v>881709398</v>
      </c>
      <c r="L15" s="59">
        <v>847833768</v>
      </c>
      <c r="M15" s="59">
        <v>2581106178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6307092860</v>
      </c>
      <c r="W15" s="59">
        <v>6506993237</v>
      </c>
      <c r="X15" s="59">
        <v>-199900377</v>
      </c>
      <c r="Y15" s="60">
        <v>-3.07</v>
      </c>
      <c r="Z15" s="61">
        <v>11489450205</v>
      </c>
    </row>
    <row r="16" spans="1:26" ht="13.5">
      <c r="A16" s="68" t="s">
        <v>40</v>
      </c>
      <c r="B16" s="18">
        <v>44526013</v>
      </c>
      <c r="C16" s="18">
        <v>0</v>
      </c>
      <c r="D16" s="58">
        <v>52495121</v>
      </c>
      <c r="E16" s="59">
        <v>52495121</v>
      </c>
      <c r="F16" s="59">
        <v>1856969</v>
      </c>
      <c r="G16" s="59">
        <v>15457938</v>
      </c>
      <c r="H16" s="59">
        <v>3350710</v>
      </c>
      <c r="I16" s="59">
        <v>20665617</v>
      </c>
      <c r="J16" s="59">
        <v>15764661</v>
      </c>
      <c r="K16" s="59">
        <v>1866326</v>
      </c>
      <c r="L16" s="59">
        <v>2009561</v>
      </c>
      <c r="M16" s="59">
        <v>19640548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40306165</v>
      </c>
      <c r="W16" s="59">
        <v>26111094</v>
      </c>
      <c r="X16" s="59">
        <v>14195071</v>
      </c>
      <c r="Y16" s="60">
        <v>54.36</v>
      </c>
      <c r="Z16" s="61">
        <v>52495121</v>
      </c>
    </row>
    <row r="17" spans="1:26" ht="13.5">
      <c r="A17" s="57" t="s">
        <v>41</v>
      </c>
      <c r="B17" s="18">
        <v>7680950503</v>
      </c>
      <c r="C17" s="18">
        <v>0</v>
      </c>
      <c r="D17" s="58">
        <v>7789983202</v>
      </c>
      <c r="E17" s="59">
        <v>7789983202</v>
      </c>
      <c r="F17" s="59">
        <v>187708258</v>
      </c>
      <c r="G17" s="59">
        <v>693363358</v>
      </c>
      <c r="H17" s="59">
        <v>546971709</v>
      </c>
      <c r="I17" s="59">
        <v>1428043325</v>
      </c>
      <c r="J17" s="59">
        <v>649121181</v>
      </c>
      <c r="K17" s="59">
        <v>649817585</v>
      </c>
      <c r="L17" s="59">
        <v>625541241</v>
      </c>
      <c r="M17" s="59">
        <v>1924480007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3352523332</v>
      </c>
      <c r="W17" s="59">
        <v>4012428711</v>
      </c>
      <c r="X17" s="59">
        <v>-659905379</v>
      </c>
      <c r="Y17" s="60">
        <v>-16.45</v>
      </c>
      <c r="Z17" s="61">
        <v>7789983202</v>
      </c>
    </row>
    <row r="18" spans="1:26" ht="13.5">
      <c r="A18" s="69" t="s">
        <v>42</v>
      </c>
      <c r="B18" s="70">
        <f>SUM(B11:B17)</f>
        <v>29965104068</v>
      </c>
      <c r="C18" s="70">
        <f>SUM(C11:C17)</f>
        <v>0</v>
      </c>
      <c r="D18" s="71">
        <f aca="true" t="shared" si="1" ref="D18:Z18">SUM(D11:D17)</f>
        <v>32416976804</v>
      </c>
      <c r="E18" s="72">
        <f t="shared" si="1"/>
        <v>32416976804</v>
      </c>
      <c r="F18" s="72">
        <f t="shared" si="1"/>
        <v>1260770180</v>
      </c>
      <c r="G18" s="72">
        <f t="shared" si="1"/>
        <v>3796762009</v>
      </c>
      <c r="H18" s="72">
        <f t="shared" si="1"/>
        <v>2698946443</v>
      </c>
      <c r="I18" s="72">
        <f t="shared" si="1"/>
        <v>7756478632</v>
      </c>
      <c r="J18" s="72">
        <f t="shared" si="1"/>
        <v>2681199221</v>
      </c>
      <c r="K18" s="72">
        <f t="shared" si="1"/>
        <v>2393809656</v>
      </c>
      <c r="L18" s="72">
        <f t="shared" si="1"/>
        <v>2467967519</v>
      </c>
      <c r="M18" s="72">
        <f t="shared" si="1"/>
        <v>7542976396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15299455028</v>
      </c>
      <c r="W18" s="72">
        <f t="shared" si="1"/>
        <v>17318710293</v>
      </c>
      <c r="X18" s="72">
        <f t="shared" si="1"/>
        <v>-2019255265</v>
      </c>
      <c r="Y18" s="66">
        <f>+IF(W18&lt;&gt;0,(X18/W18)*100,0)</f>
        <v>-11.659385894434397</v>
      </c>
      <c r="Z18" s="73">
        <f t="shared" si="1"/>
        <v>32416976804</v>
      </c>
    </row>
    <row r="19" spans="1:26" ht="13.5">
      <c r="A19" s="69" t="s">
        <v>43</v>
      </c>
      <c r="B19" s="74">
        <f>+B10-B18</f>
        <v>336131373</v>
      </c>
      <c r="C19" s="74">
        <f>+C10-C18</f>
        <v>0</v>
      </c>
      <c r="D19" s="75">
        <f aca="true" t="shared" si="2" ref="D19:Z19">+D10-D18</f>
        <v>113230094</v>
      </c>
      <c r="E19" s="76">
        <f t="shared" si="2"/>
        <v>113230094</v>
      </c>
      <c r="F19" s="76">
        <f t="shared" si="2"/>
        <v>2051025490</v>
      </c>
      <c r="G19" s="76">
        <f t="shared" si="2"/>
        <v>-784117866</v>
      </c>
      <c r="H19" s="76">
        <f t="shared" si="2"/>
        <v>-496681085</v>
      </c>
      <c r="I19" s="76">
        <f t="shared" si="2"/>
        <v>770226539</v>
      </c>
      <c r="J19" s="76">
        <f t="shared" si="2"/>
        <v>-371933499</v>
      </c>
      <c r="K19" s="76">
        <f t="shared" si="2"/>
        <v>85689044</v>
      </c>
      <c r="L19" s="76">
        <f t="shared" si="2"/>
        <v>951135866</v>
      </c>
      <c r="M19" s="76">
        <f t="shared" si="2"/>
        <v>664891411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1435117950</v>
      </c>
      <c r="W19" s="76">
        <f>IF(E10=E18,0,W10-W18)</f>
        <v>-441469144</v>
      </c>
      <c r="X19" s="76">
        <f t="shared" si="2"/>
        <v>1876587094</v>
      </c>
      <c r="Y19" s="77">
        <f>+IF(W19&lt;&gt;0,(X19/W19)*100,0)</f>
        <v>-425.0777476760641</v>
      </c>
      <c r="Z19" s="78">
        <f t="shared" si="2"/>
        <v>113230094</v>
      </c>
    </row>
    <row r="20" spans="1:26" ht="13.5">
      <c r="A20" s="57" t="s">
        <v>44</v>
      </c>
      <c r="B20" s="18">
        <v>2105266158</v>
      </c>
      <c r="C20" s="18">
        <v>0</v>
      </c>
      <c r="D20" s="58">
        <v>2206735060</v>
      </c>
      <c r="E20" s="59">
        <v>2206735060</v>
      </c>
      <c r="F20" s="59">
        <v>90931457</v>
      </c>
      <c r="G20" s="59">
        <v>-69281346</v>
      </c>
      <c r="H20" s="59">
        <v>63990741</v>
      </c>
      <c r="I20" s="59">
        <v>85640852</v>
      </c>
      <c r="J20" s="59">
        <v>189433859</v>
      </c>
      <c r="K20" s="59">
        <v>87271263</v>
      </c>
      <c r="L20" s="59">
        <v>246312490</v>
      </c>
      <c r="M20" s="59">
        <v>523017612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608658464</v>
      </c>
      <c r="W20" s="59">
        <v>1083793144</v>
      </c>
      <c r="X20" s="59">
        <v>-475134680</v>
      </c>
      <c r="Y20" s="60">
        <v>-43.84</v>
      </c>
      <c r="Z20" s="61">
        <v>2206735060</v>
      </c>
    </row>
    <row r="21" spans="1:26" ht="13.5">
      <c r="A21" s="57" t="s">
        <v>85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4000000</v>
      </c>
      <c r="X21" s="81">
        <v>-4000000</v>
      </c>
      <c r="Y21" s="82">
        <v>-100</v>
      </c>
      <c r="Z21" s="83">
        <v>0</v>
      </c>
    </row>
    <row r="22" spans="1:26" ht="25.5">
      <c r="A22" s="84" t="s">
        <v>86</v>
      </c>
      <c r="B22" s="85">
        <f>SUM(B19:B21)</f>
        <v>2441397531</v>
      </c>
      <c r="C22" s="85">
        <f>SUM(C19:C21)</f>
        <v>0</v>
      </c>
      <c r="D22" s="86">
        <f aca="true" t="shared" si="3" ref="D22:Z22">SUM(D19:D21)</f>
        <v>2319965154</v>
      </c>
      <c r="E22" s="87">
        <f t="shared" si="3"/>
        <v>2319965154</v>
      </c>
      <c r="F22" s="87">
        <f t="shared" si="3"/>
        <v>2141956947</v>
      </c>
      <c r="G22" s="87">
        <f t="shared" si="3"/>
        <v>-853399212</v>
      </c>
      <c r="H22" s="87">
        <f t="shared" si="3"/>
        <v>-432690344</v>
      </c>
      <c r="I22" s="87">
        <f t="shared" si="3"/>
        <v>855867391</v>
      </c>
      <c r="J22" s="87">
        <f t="shared" si="3"/>
        <v>-182499640</v>
      </c>
      <c r="K22" s="87">
        <f t="shared" si="3"/>
        <v>172960307</v>
      </c>
      <c r="L22" s="87">
        <f t="shared" si="3"/>
        <v>1197448356</v>
      </c>
      <c r="M22" s="87">
        <f t="shared" si="3"/>
        <v>1187909023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2043776414</v>
      </c>
      <c r="W22" s="87">
        <f t="shared" si="3"/>
        <v>646324000</v>
      </c>
      <c r="X22" s="87">
        <f t="shared" si="3"/>
        <v>1397452414</v>
      </c>
      <c r="Y22" s="88">
        <f>+IF(W22&lt;&gt;0,(X22/W22)*100,0)</f>
        <v>216.21546066678633</v>
      </c>
      <c r="Z22" s="89">
        <f t="shared" si="3"/>
        <v>2319965154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2441397531</v>
      </c>
      <c r="C24" s="74">
        <f>SUM(C22:C23)</f>
        <v>0</v>
      </c>
      <c r="D24" s="75">
        <f aca="true" t="shared" si="4" ref="D24:Z24">SUM(D22:D23)</f>
        <v>2319965154</v>
      </c>
      <c r="E24" s="76">
        <f t="shared" si="4"/>
        <v>2319965154</v>
      </c>
      <c r="F24" s="76">
        <f t="shared" si="4"/>
        <v>2141956947</v>
      </c>
      <c r="G24" s="76">
        <f t="shared" si="4"/>
        <v>-853399212</v>
      </c>
      <c r="H24" s="76">
        <f t="shared" si="4"/>
        <v>-432690344</v>
      </c>
      <c r="I24" s="76">
        <f t="shared" si="4"/>
        <v>855867391</v>
      </c>
      <c r="J24" s="76">
        <f t="shared" si="4"/>
        <v>-182499640</v>
      </c>
      <c r="K24" s="76">
        <f t="shared" si="4"/>
        <v>172960307</v>
      </c>
      <c r="L24" s="76">
        <f t="shared" si="4"/>
        <v>1197448356</v>
      </c>
      <c r="M24" s="76">
        <f t="shared" si="4"/>
        <v>1187909023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2043776414</v>
      </c>
      <c r="W24" s="76">
        <f t="shared" si="4"/>
        <v>646324000</v>
      </c>
      <c r="X24" s="76">
        <f t="shared" si="4"/>
        <v>1397452414</v>
      </c>
      <c r="Y24" s="77">
        <f>+IF(W24&lt;&gt;0,(X24/W24)*100,0)</f>
        <v>216.21546066678633</v>
      </c>
      <c r="Z24" s="78">
        <f t="shared" si="4"/>
        <v>2319965154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87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3047155991</v>
      </c>
      <c r="C27" s="21">
        <v>0</v>
      </c>
      <c r="D27" s="98">
        <v>4023015060</v>
      </c>
      <c r="E27" s="99">
        <v>4023015060</v>
      </c>
      <c r="F27" s="99">
        <v>93494551</v>
      </c>
      <c r="G27" s="99">
        <v>-65248596</v>
      </c>
      <c r="H27" s="99">
        <v>107450265</v>
      </c>
      <c r="I27" s="99">
        <v>135696220</v>
      </c>
      <c r="J27" s="99">
        <v>275464495</v>
      </c>
      <c r="K27" s="99">
        <v>233318295</v>
      </c>
      <c r="L27" s="99">
        <v>248481549</v>
      </c>
      <c r="M27" s="99">
        <v>757264339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892960559</v>
      </c>
      <c r="W27" s="99">
        <v>2011507530</v>
      </c>
      <c r="X27" s="99">
        <v>-1118546971</v>
      </c>
      <c r="Y27" s="100">
        <v>-55.61</v>
      </c>
      <c r="Z27" s="101">
        <v>4023015060</v>
      </c>
    </row>
    <row r="28" spans="1:26" ht="13.5">
      <c r="A28" s="102" t="s">
        <v>44</v>
      </c>
      <c r="B28" s="18">
        <v>2104325629</v>
      </c>
      <c r="C28" s="18">
        <v>0</v>
      </c>
      <c r="D28" s="58">
        <v>2202697060</v>
      </c>
      <c r="E28" s="59">
        <v>2202697060</v>
      </c>
      <c r="F28" s="59">
        <v>82073147</v>
      </c>
      <c r="G28" s="59">
        <v>-61675450</v>
      </c>
      <c r="H28" s="59">
        <v>75543623</v>
      </c>
      <c r="I28" s="59">
        <v>95941320</v>
      </c>
      <c r="J28" s="59">
        <v>197709881</v>
      </c>
      <c r="K28" s="59">
        <v>157101870</v>
      </c>
      <c r="L28" s="59">
        <v>192348845</v>
      </c>
      <c r="M28" s="59">
        <v>547160596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643101916</v>
      </c>
      <c r="W28" s="59">
        <v>1101348530</v>
      </c>
      <c r="X28" s="59">
        <v>-458246614</v>
      </c>
      <c r="Y28" s="60">
        <v>-41.61</v>
      </c>
      <c r="Z28" s="61">
        <v>2202697060</v>
      </c>
    </row>
    <row r="29" spans="1:26" ht="13.5">
      <c r="A29" s="57" t="s">
        <v>88</v>
      </c>
      <c r="B29" s="18">
        <v>62097461</v>
      </c>
      <c r="C29" s="18">
        <v>0</v>
      </c>
      <c r="D29" s="58">
        <v>158000000</v>
      </c>
      <c r="E29" s="59">
        <v>158000000</v>
      </c>
      <c r="F29" s="59">
        <v>0</v>
      </c>
      <c r="G29" s="59">
        <v>2013526</v>
      </c>
      <c r="H29" s="59">
        <v>965515</v>
      </c>
      <c r="I29" s="59">
        <v>2979041</v>
      </c>
      <c r="J29" s="59">
        <v>13528158</v>
      </c>
      <c r="K29" s="59">
        <v>9997163</v>
      </c>
      <c r="L29" s="59">
        <v>12785947</v>
      </c>
      <c r="M29" s="59">
        <v>36311268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39290309</v>
      </c>
      <c r="W29" s="59">
        <v>79000000</v>
      </c>
      <c r="X29" s="59">
        <v>-39709691</v>
      </c>
      <c r="Y29" s="60">
        <v>-50.27</v>
      </c>
      <c r="Z29" s="61">
        <v>158000000</v>
      </c>
    </row>
    <row r="30" spans="1:26" ht="13.5">
      <c r="A30" s="57" t="s">
        <v>48</v>
      </c>
      <c r="B30" s="18">
        <v>700248492</v>
      </c>
      <c r="C30" s="18">
        <v>0</v>
      </c>
      <c r="D30" s="58">
        <v>1500000000</v>
      </c>
      <c r="E30" s="59">
        <v>1500000000</v>
      </c>
      <c r="F30" s="59">
        <v>11393628</v>
      </c>
      <c r="G30" s="59">
        <v>-5586672</v>
      </c>
      <c r="H30" s="59">
        <v>26047523</v>
      </c>
      <c r="I30" s="59">
        <v>31854479</v>
      </c>
      <c r="J30" s="59">
        <v>46383128</v>
      </c>
      <c r="K30" s="59">
        <v>58017330</v>
      </c>
      <c r="L30" s="59">
        <v>41959073</v>
      </c>
      <c r="M30" s="59">
        <v>146359531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178214010</v>
      </c>
      <c r="W30" s="59">
        <v>750000000</v>
      </c>
      <c r="X30" s="59">
        <v>-571785990</v>
      </c>
      <c r="Y30" s="60">
        <v>-76.24</v>
      </c>
      <c r="Z30" s="61">
        <v>1500000000</v>
      </c>
    </row>
    <row r="31" spans="1:26" ht="13.5">
      <c r="A31" s="57" t="s">
        <v>49</v>
      </c>
      <c r="B31" s="18">
        <v>180484413</v>
      </c>
      <c r="C31" s="18">
        <v>0</v>
      </c>
      <c r="D31" s="58">
        <v>162318000</v>
      </c>
      <c r="E31" s="59">
        <v>162318000</v>
      </c>
      <c r="F31" s="59">
        <v>27776</v>
      </c>
      <c r="G31" s="59">
        <v>0</v>
      </c>
      <c r="H31" s="59">
        <v>4893604</v>
      </c>
      <c r="I31" s="59">
        <v>4921380</v>
      </c>
      <c r="J31" s="59">
        <v>17843329</v>
      </c>
      <c r="K31" s="59">
        <v>8201933</v>
      </c>
      <c r="L31" s="59">
        <v>1387684</v>
      </c>
      <c r="M31" s="59">
        <v>27432946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32354326</v>
      </c>
      <c r="W31" s="59">
        <v>81159000</v>
      </c>
      <c r="X31" s="59">
        <v>-48804674</v>
      </c>
      <c r="Y31" s="60">
        <v>-60.13</v>
      </c>
      <c r="Z31" s="61">
        <v>162318000</v>
      </c>
    </row>
    <row r="32" spans="1:26" ht="13.5">
      <c r="A32" s="69" t="s">
        <v>50</v>
      </c>
      <c r="B32" s="21">
        <f>SUM(B28:B31)</f>
        <v>3047155995</v>
      </c>
      <c r="C32" s="21">
        <f>SUM(C28:C31)</f>
        <v>0</v>
      </c>
      <c r="D32" s="98">
        <f aca="true" t="shared" si="5" ref="D32:Z32">SUM(D28:D31)</f>
        <v>4023015060</v>
      </c>
      <c r="E32" s="99">
        <f t="shared" si="5"/>
        <v>4023015060</v>
      </c>
      <c r="F32" s="99">
        <f t="shared" si="5"/>
        <v>93494551</v>
      </c>
      <c r="G32" s="99">
        <f t="shared" si="5"/>
        <v>-65248596</v>
      </c>
      <c r="H32" s="99">
        <f t="shared" si="5"/>
        <v>107450265</v>
      </c>
      <c r="I32" s="99">
        <f t="shared" si="5"/>
        <v>135696220</v>
      </c>
      <c r="J32" s="99">
        <f t="shared" si="5"/>
        <v>275464496</v>
      </c>
      <c r="K32" s="99">
        <f t="shared" si="5"/>
        <v>233318296</v>
      </c>
      <c r="L32" s="99">
        <f t="shared" si="5"/>
        <v>248481549</v>
      </c>
      <c r="M32" s="99">
        <f t="shared" si="5"/>
        <v>757264341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892960561</v>
      </c>
      <c r="W32" s="99">
        <f t="shared" si="5"/>
        <v>2011507530</v>
      </c>
      <c r="X32" s="99">
        <f t="shared" si="5"/>
        <v>-1118546969</v>
      </c>
      <c r="Y32" s="100">
        <f>+IF(W32&lt;&gt;0,(X32/W32)*100,0)</f>
        <v>-55.60739655794378</v>
      </c>
      <c r="Z32" s="101">
        <f t="shared" si="5"/>
        <v>4023015060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9687946699</v>
      </c>
      <c r="C35" s="18">
        <v>0</v>
      </c>
      <c r="D35" s="58">
        <v>11231612290</v>
      </c>
      <c r="E35" s="59">
        <v>11231612290</v>
      </c>
      <c r="F35" s="59">
        <v>10788336605</v>
      </c>
      <c r="G35" s="59">
        <v>11690779628</v>
      </c>
      <c r="H35" s="59">
        <v>11220958096</v>
      </c>
      <c r="I35" s="59">
        <v>11220958096</v>
      </c>
      <c r="J35" s="59">
        <v>11219562303</v>
      </c>
      <c r="K35" s="59">
        <v>9027685013</v>
      </c>
      <c r="L35" s="59">
        <v>9858040487</v>
      </c>
      <c r="M35" s="59">
        <v>9858040487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9858040487</v>
      </c>
      <c r="W35" s="59">
        <v>5615806145</v>
      </c>
      <c r="X35" s="59">
        <v>4242234342</v>
      </c>
      <c r="Y35" s="60">
        <v>75.54</v>
      </c>
      <c r="Z35" s="61">
        <v>11231612290</v>
      </c>
    </row>
    <row r="36" spans="1:26" ht="13.5">
      <c r="A36" s="57" t="s">
        <v>53</v>
      </c>
      <c r="B36" s="18">
        <v>41864065229</v>
      </c>
      <c r="C36" s="18">
        <v>0</v>
      </c>
      <c r="D36" s="58">
        <v>42830192405</v>
      </c>
      <c r="E36" s="59">
        <v>42830192405</v>
      </c>
      <c r="F36" s="59">
        <v>40864399513</v>
      </c>
      <c r="G36" s="59">
        <v>41459270630</v>
      </c>
      <c r="H36" s="59">
        <v>41437984319</v>
      </c>
      <c r="I36" s="59">
        <v>41437984319</v>
      </c>
      <c r="J36" s="59">
        <v>41521884326</v>
      </c>
      <c r="K36" s="59">
        <v>41751969918</v>
      </c>
      <c r="L36" s="59">
        <v>41865869195</v>
      </c>
      <c r="M36" s="59">
        <v>41865869195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41865869195</v>
      </c>
      <c r="W36" s="59">
        <v>21415096203</v>
      </c>
      <c r="X36" s="59">
        <v>20450772992</v>
      </c>
      <c r="Y36" s="60">
        <v>95.5</v>
      </c>
      <c r="Z36" s="61">
        <v>42830192405</v>
      </c>
    </row>
    <row r="37" spans="1:26" ht="13.5">
      <c r="A37" s="57" t="s">
        <v>54</v>
      </c>
      <c r="B37" s="18">
        <v>11823979297</v>
      </c>
      <c r="C37" s="18">
        <v>0</v>
      </c>
      <c r="D37" s="58">
        <v>11246590836</v>
      </c>
      <c r="E37" s="59">
        <v>11246590836</v>
      </c>
      <c r="F37" s="59">
        <v>7917063229</v>
      </c>
      <c r="G37" s="59">
        <v>9993172067</v>
      </c>
      <c r="H37" s="59">
        <v>9986170942</v>
      </c>
      <c r="I37" s="59">
        <v>9986170942</v>
      </c>
      <c r="J37" s="59">
        <v>10292644463</v>
      </c>
      <c r="K37" s="59">
        <v>10575099897</v>
      </c>
      <c r="L37" s="59">
        <v>10545152090</v>
      </c>
      <c r="M37" s="59">
        <v>10545152090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10545152090</v>
      </c>
      <c r="W37" s="59">
        <v>5623295418</v>
      </c>
      <c r="X37" s="59">
        <v>4921856672</v>
      </c>
      <c r="Y37" s="60">
        <v>87.53</v>
      </c>
      <c r="Z37" s="61">
        <v>11246590836</v>
      </c>
    </row>
    <row r="38" spans="1:26" ht="13.5">
      <c r="A38" s="57" t="s">
        <v>55</v>
      </c>
      <c r="B38" s="18">
        <v>14611071482</v>
      </c>
      <c r="C38" s="18">
        <v>0</v>
      </c>
      <c r="D38" s="58">
        <v>14990202933</v>
      </c>
      <c r="E38" s="59">
        <v>14990202933</v>
      </c>
      <c r="F38" s="59">
        <v>15006938634</v>
      </c>
      <c r="G38" s="59">
        <v>14411223606</v>
      </c>
      <c r="H38" s="59">
        <v>14361180353</v>
      </c>
      <c r="I38" s="59">
        <v>14361180353</v>
      </c>
      <c r="J38" s="59">
        <v>14327534924</v>
      </c>
      <c r="K38" s="59">
        <v>14403498285</v>
      </c>
      <c r="L38" s="59">
        <v>14182239192</v>
      </c>
      <c r="M38" s="59">
        <v>14182239192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14182239192</v>
      </c>
      <c r="W38" s="59">
        <v>7495101467</v>
      </c>
      <c r="X38" s="59">
        <v>6687137725</v>
      </c>
      <c r="Y38" s="60">
        <v>89.22</v>
      </c>
      <c r="Z38" s="61">
        <v>14990202933</v>
      </c>
    </row>
    <row r="39" spans="1:26" ht="13.5">
      <c r="A39" s="57" t="s">
        <v>56</v>
      </c>
      <c r="B39" s="18">
        <v>25116961149</v>
      </c>
      <c r="C39" s="18">
        <v>0</v>
      </c>
      <c r="D39" s="58">
        <v>27825010926</v>
      </c>
      <c r="E39" s="59">
        <v>27825010926</v>
      </c>
      <c r="F39" s="59">
        <v>28728734255</v>
      </c>
      <c r="G39" s="59">
        <v>28745654585</v>
      </c>
      <c r="H39" s="59">
        <v>28311591120</v>
      </c>
      <c r="I39" s="59">
        <v>28311591120</v>
      </c>
      <c r="J39" s="59">
        <v>28121267242</v>
      </c>
      <c r="K39" s="59">
        <v>25801056748</v>
      </c>
      <c r="L39" s="59">
        <v>26996518401</v>
      </c>
      <c r="M39" s="59">
        <v>26996518401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26996518401</v>
      </c>
      <c r="W39" s="59">
        <v>13912505463</v>
      </c>
      <c r="X39" s="59">
        <v>13084012938</v>
      </c>
      <c r="Y39" s="60">
        <v>94.04</v>
      </c>
      <c r="Z39" s="61">
        <v>27825010926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5707364091</v>
      </c>
      <c r="C42" s="18">
        <v>0</v>
      </c>
      <c r="D42" s="58">
        <v>4161591335</v>
      </c>
      <c r="E42" s="59">
        <v>4161591335</v>
      </c>
      <c r="F42" s="59">
        <v>1855005491</v>
      </c>
      <c r="G42" s="59">
        <v>-2032898014</v>
      </c>
      <c r="H42" s="59">
        <v>244413022</v>
      </c>
      <c r="I42" s="59">
        <v>66520499</v>
      </c>
      <c r="J42" s="59">
        <v>567235414</v>
      </c>
      <c r="K42" s="59">
        <v>259150287</v>
      </c>
      <c r="L42" s="59">
        <v>1549928144</v>
      </c>
      <c r="M42" s="59">
        <v>2376313845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2442834344</v>
      </c>
      <c r="W42" s="59">
        <v>1804463327</v>
      </c>
      <c r="X42" s="59">
        <v>638371017</v>
      </c>
      <c r="Y42" s="60">
        <v>35.38</v>
      </c>
      <c r="Z42" s="61">
        <v>4161591335</v>
      </c>
    </row>
    <row r="43" spans="1:26" ht="13.5">
      <c r="A43" s="57" t="s">
        <v>59</v>
      </c>
      <c r="B43" s="18">
        <v>-3412680101</v>
      </c>
      <c r="C43" s="18">
        <v>0</v>
      </c>
      <c r="D43" s="58">
        <v>-3961250692</v>
      </c>
      <c r="E43" s="59">
        <v>-3961250692</v>
      </c>
      <c r="F43" s="59">
        <v>-92957165</v>
      </c>
      <c r="G43" s="59">
        <v>-22429605</v>
      </c>
      <c r="H43" s="59">
        <v>-99420144</v>
      </c>
      <c r="I43" s="59">
        <v>-214806914</v>
      </c>
      <c r="J43" s="59">
        <v>-242130042</v>
      </c>
      <c r="K43" s="59">
        <v>-419942622</v>
      </c>
      <c r="L43" s="59">
        <v>-552292797</v>
      </c>
      <c r="M43" s="59">
        <v>-1214365461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-1429172375</v>
      </c>
      <c r="W43" s="59">
        <v>-1958256655</v>
      </c>
      <c r="X43" s="59">
        <v>529084280</v>
      </c>
      <c r="Y43" s="60">
        <v>-27.02</v>
      </c>
      <c r="Z43" s="61">
        <v>-3961250692</v>
      </c>
    </row>
    <row r="44" spans="1:26" ht="13.5">
      <c r="A44" s="57" t="s">
        <v>60</v>
      </c>
      <c r="B44" s="18">
        <v>-983532934</v>
      </c>
      <c r="C44" s="18">
        <v>0</v>
      </c>
      <c r="D44" s="58">
        <v>445617475</v>
      </c>
      <c r="E44" s="59">
        <v>445617475</v>
      </c>
      <c r="F44" s="59">
        <v>-65972437</v>
      </c>
      <c r="G44" s="59">
        <v>-48674262</v>
      </c>
      <c r="H44" s="59">
        <v>-50043253</v>
      </c>
      <c r="I44" s="59">
        <v>-164689952</v>
      </c>
      <c r="J44" s="59">
        <v>-26015269</v>
      </c>
      <c r="K44" s="59">
        <v>0</v>
      </c>
      <c r="L44" s="59">
        <v>-229142115</v>
      </c>
      <c r="M44" s="59">
        <v>-255157384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-419847336</v>
      </c>
      <c r="W44" s="59">
        <v>210818811</v>
      </c>
      <c r="X44" s="59">
        <v>-630666147</v>
      </c>
      <c r="Y44" s="60">
        <v>-299.15</v>
      </c>
      <c r="Z44" s="61">
        <v>445617475</v>
      </c>
    </row>
    <row r="45" spans="1:26" ht="13.5">
      <c r="A45" s="69" t="s">
        <v>61</v>
      </c>
      <c r="B45" s="21">
        <v>2392712762</v>
      </c>
      <c r="C45" s="21">
        <v>0</v>
      </c>
      <c r="D45" s="98">
        <v>2978764470</v>
      </c>
      <c r="E45" s="99">
        <v>2978764470</v>
      </c>
      <c r="F45" s="99">
        <v>4028882240</v>
      </c>
      <c r="G45" s="99">
        <v>1924880359</v>
      </c>
      <c r="H45" s="99">
        <v>2019829984</v>
      </c>
      <c r="I45" s="99">
        <v>2019829984</v>
      </c>
      <c r="J45" s="99">
        <v>2318920087</v>
      </c>
      <c r="K45" s="99">
        <v>2158127752</v>
      </c>
      <c r="L45" s="99">
        <v>2926620984</v>
      </c>
      <c r="M45" s="99">
        <v>2926620984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2926620984</v>
      </c>
      <c r="W45" s="99">
        <v>2389831835</v>
      </c>
      <c r="X45" s="99">
        <v>536789149</v>
      </c>
      <c r="Y45" s="100">
        <v>22.46</v>
      </c>
      <c r="Z45" s="101">
        <v>2978764470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89</v>
      </c>
      <c r="B47" s="114" t="s">
        <v>74</v>
      </c>
      <c r="C47" s="114"/>
      <c r="D47" s="115" t="s">
        <v>75</v>
      </c>
      <c r="E47" s="116" t="s">
        <v>76</v>
      </c>
      <c r="F47" s="117"/>
      <c r="G47" s="117"/>
      <c r="H47" s="117"/>
      <c r="I47" s="118" t="s">
        <v>77</v>
      </c>
      <c r="J47" s="117"/>
      <c r="K47" s="117"/>
      <c r="L47" s="117"/>
      <c r="M47" s="118" t="s">
        <v>78</v>
      </c>
      <c r="N47" s="119"/>
      <c r="O47" s="119"/>
      <c r="P47" s="119"/>
      <c r="Q47" s="119"/>
      <c r="R47" s="119"/>
      <c r="S47" s="119"/>
      <c r="T47" s="119"/>
      <c r="U47" s="119"/>
      <c r="V47" s="118" t="s">
        <v>79</v>
      </c>
      <c r="W47" s="118" t="s">
        <v>80</v>
      </c>
      <c r="X47" s="118" t="s">
        <v>81</v>
      </c>
      <c r="Y47" s="118" t="s">
        <v>82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1738735995</v>
      </c>
      <c r="C49" s="51">
        <v>0</v>
      </c>
      <c r="D49" s="128">
        <v>442526990</v>
      </c>
      <c r="E49" s="53">
        <v>234807627</v>
      </c>
      <c r="F49" s="53">
        <v>0</v>
      </c>
      <c r="G49" s="53">
        <v>0</v>
      </c>
      <c r="H49" s="53">
        <v>0</v>
      </c>
      <c r="I49" s="53">
        <v>369119109</v>
      </c>
      <c r="J49" s="53">
        <v>0</v>
      </c>
      <c r="K49" s="53">
        <v>0</v>
      </c>
      <c r="L49" s="53">
        <v>0</v>
      </c>
      <c r="M49" s="53">
        <v>457817978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505702327</v>
      </c>
      <c r="W49" s="53">
        <v>1377339520</v>
      </c>
      <c r="X49" s="53">
        <v>7823531388</v>
      </c>
      <c r="Y49" s="53">
        <v>12949580934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5060085527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5060085527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90</v>
      </c>
      <c r="B58" s="5">
        <f>IF(B67=0,0,+(B76/B67)*100)</f>
        <v>91.65302371607692</v>
      </c>
      <c r="C58" s="5">
        <f>IF(C67=0,0,+(C76/C67)*100)</f>
        <v>0</v>
      </c>
      <c r="D58" s="6">
        <f aca="true" t="shared" si="6" ref="D58:Z58">IF(D67=0,0,+(D76/D67)*100)</f>
        <v>92.93447341480193</v>
      </c>
      <c r="E58" s="7">
        <f t="shared" si="6"/>
        <v>92.93447341480193</v>
      </c>
      <c r="F58" s="7">
        <f t="shared" si="6"/>
        <v>124.76586088680057</v>
      </c>
      <c r="G58" s="7">
        <f t="shared" si="6"/>
        <v>98.66876408690912</v>
      </c>
      <c r="H58" s="7">
        <f t="shared" si="6"/>
        <v>172.797226182557</v>
      </c>
      <c r="I58" s="7">
        <f t="shared" si="6"/>
        <v>130.39682252355132</v>
      </c>
      <c r="J58" s="7">
        <f t="shared" si="6"/>
        <v>101.4527071061556</v>
      </c>
      <c r="K58" s="7">
        <f t="shared" si="6"/>
        <v>101.57637744182362</v>
      </c>
      <c r="L58" s="7">
        <f t="shared" si="6"/>
        <v>101.33566003507977</v>
      </c>
      <c r="M58" s="7">
        <f t="shared" si="6"/>
        <v>101.46145762888688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116.36004950553178</v>
      </c>
      <c r="W58" s="7">
        <f t="shared" si="6"/>
        <v>92.93319933579515</v>
      </c>
      <c r="X58" s="7">
        <f t="shared" si="6"/>
        <v>0</v>
      </c>
      <c r="Y58" s="7">
        <f t="shared" si="6"/>
        <v>0</v>
      </c>
      <c r="Z58" s="8">
        <f t="shared" si="6"/>
        <v>92.93447341480193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92.99999999226432</v>
      </c>
      <c r="E59" s="10">
        <f t="shared" si="7"/>
        <v>92.99999999226432</v>
      </c>
      <c r="F59" s="10">
        <f t="shared" si="7"/>
        <v>100.00595789324029</v>
      </c>
      <c r="G59" s="10">
        <f t="shared" si="7"/>
        <v>100.0134164757505</v>
      </c>
      <c r="H59" s="10">
        <f t="shared" si="7"/>
        <v>100.6168376659117</v>
      </c>
      <c r="I59" s="10">
        <f t="shared" si="7"/>
        <v>100.20444264460968</v>
      </c>
      <c r="J59" s="10">
        <f t="shared" si="7"/>
        <v>100.38421819636821</v>
      </c>
      <c r="K59" s="10">
        <f t="shared" si="7"/>
        <v>100.42788151482458</v>
      </c>
      <c r="L59" s="10">
        <f t="shared" si="7"/>
        <v>100.55860280848692</v>
      </c>
      <c r="M59" s="10">
        <f t="shared" si="7"/>
        <v>100.44725762273971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100.32207258668645</v>
      </c>
      <c r="W59" s="10">
        <f t="shared" si="7"/>
        <v>92.99999994841505</v>
      </c>
      <c r="X59" s="10">
        <f t="shared" si="7"/>
        <v>0</v>
      </c>
      <c r="Y59" s="10">
        <f t="shared" si="7"/>
        <v>0</v>
      </c>
      <c r="Z59" s="11">
        <f t="shared" si="7"/>
        <v>92.99999999226432</v>
      </c>
    </row>
    <row r="60" spans="1:26" ht="13.5">
      <c r="A60" s="37" t="s">
        <v>32</v>
      </c>
      <c r="B60" s="12">
        <f t="shared" si="7"/>
        <v>92.28226875919889</v>
      </c>
      <c r="C60" s="12">
        <f t="shared" si="7"/>
        <v>0</v>
      </c>
      <c r="D60" s="3">
        <f t="shared" si="7"/>
        <v>95.75625221549173</v>
      </c>
      <c r="E60" s="13">
        <f t="shared" si="7"/>
        <v>95.75625221549173</v>
      </c>
      <c r="F60" s="13">
        <f t="shared" si="7"/>
        <v>140.05151471689737</v>
      </c>
      <c r="G60" s="13">
        <f t="shared" si="7"/>
        <v>101.90101132543808</v>
      </c>
      <c r="H60" s="13">
        <f t="shared" si="7"/>
        <v>204.848578299761</v>
      </c>
      <c r="I60" s="13">
        <f t="shared" si="7"/>
        <v>146.07869964438976</v>
      </c>
      <c r="J60" s="13">
        <f t="shared" si="7"/>
        <v>101.94385501469174</v>
      </c>
      <c r="K60" s="13">
        <f t="shared" si="7"/>
        <v>102.07434029919284</v>
      </c>
      <c r="L60" s="13">
        <f t="shared" si="7"/>
        <v>101.6704530518687</v>
      </c>
      <c r="M60" s="13">
        <f t="shared" si="7"/>
        <v>101.90595625650633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124.66981494191951</v>
      </c>
      <c r="W60" s="13">
        <f t="shared" si="7"/>
        <v>95.79242684128589</v>
      </c>
      <c r="X60" s="13">
        <f t="shared" si="7"/>
        <v>0</v>
      </c>
      <c r="Y60" s="13">
        <f t="shared" si="7"/>
        <v>0</v>
      </c>
      <c r="Z60" s="14">
        <f t="shared" si="7"/>
        <v>95.75625221549173</v>
      </c>
    </row>
    <row r="61" spans="1:26" ht="13.5">
      <c r="A61" s="38" t="s">
        <v>91</v>
      </c>
      <c r="B61" s="12">
        <f t="shared" si="7"/>
        <v>93.51636845760613</v>
      </c>
      <c r="C61" s="12">
        <f t="shared" si="7"/>
        <v>0</v>
      </c>
      <c r="D61" s="3">
        <f t="shared" si="7"/>
        <v>97.48287240005327</v>
      </c>
      <c r="E61" s="13">
        <f t="shared" si="7"/>
        <v>97.48287240005327</v>
      </c>
      <c r="F61" s="13">
        <f t="shared" si="7"/>
        <v>156.23592545246763</v>
      </c>
      <c r="G61" s="13">
        <f t="shared" si="7"/>
        <v>101.64920515555099</v>
      </c>
      <c r="H61" s="13">
        <f t="shared" si="7"/>
        <v>166.02719876281256</v>
      </c>
      <c r="I61" s="13">
        <f t="shared" si="7"/>
        <v>139.3832878228383</v>
      </c>
      <c r="J61" s="13">
        <f t="shared" si="7"/>
        <v>101.74832029568923</v>
      </c>
      <c r="K61" s="13">
        <f t="shared" si="7"/>
        <v>103.73366132390909</v>
      </c>
      <c r="L61" s="13">
        <f t="shared" si="7"/>
        <v>94.66995290809216</v>
      </c>
      <c r="M61" s="13">
        <f t="shared" si="7"/>
        <v>100.18438850836226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120.79957798388348</v>
      </c>
      <c r="W61" s="13">
        <f t="shared" si="7"/>
        <v>97.39961882735932</v>
      </c>
      <c r="X61" s="13">
        <f t="shared" si="7"/>
        <v>0</v>
      </c>
      <c r="Y61" s="13">
        <f t="shared" si="7"/>
        <v>0</v>
      </c>
      <c r="Z61" s="14">
        <f t="shared" si="7"/>
        <v>97.48287240005327</v>
      </c>
    </row>
    <row r="62" spans="1:26" ht="13.5">
      <c r="A62" s="38" t="s">
        <v>92</v>
      </c>
      <c r="B62" s="12">
        <f t="shared" si="7"/>
        <v>81.4384010827164</v>
      </c>
      <c r="C62" s="12">
        <f t="shared" si="7"/>
        <v>0</v>
      </c>
      <c r="D62" s="3">
        <f t="shared" si="7"/>
        <v>97.99452538319082</v>
      </c>
      <c r="E62" s="13">
        <f t="shared" si="7"/>
        <v>97.99452538319082</v>
      </c>
      <c r="F62" s="13">
        <f t="shared" si="7"/>
        <v>103.34138499169366</v>
      </c>
      <c r="G62" s="13">
        <f t="shared" si="7"/>
        <v>103.82347420360507</v>
      </c>
      <c r="H62" s="13">
        <f t="shared" si="7"/>
        <v>288.034866950351</v>
      </c>
      <c r="I62" s="13">
        <f t="shared" si="7"/>
        <v>169.0145812800611</v>
      </c>
      <c r="J62" s="13">
        <f t="shared" si="7"/>
        <v>103.36234606211616</v>
      </c>
      <c r="K62" s="13">
        <f t="shared" si="7"/>
        <v>103.29962700996009</v>
      </c>
      <c r="L62" s="13">
        <f t="shared" si="7"/>
        <v>102.67349634785113</v>
      </c>
      <c r="M62" s="13">
        <f t="shared" si="7"/>
        <v>103.13779992881209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135.26240650613198</v>
      </c>
      <c r="W62" s="13">
        <f t="shared" si="7"/>
        <v>93.00000001886993</v>
      </c>
      <c r="X62" s="13">
        <f t="shared" si="7"/>
        <v>0</v>
      </c>
      <c r="Y62" s="13">
        <f t="shared" si="7"/>
        <v>0</v>
      </c>
      <c r="Z62" s="14">
        <f t="shared" si="7"/>
        <v>97.99452538319082</v>
      </c>
    </row>
    <row r="63" spans="1:26" ht="13.5">
      <c r="A63" s="38" t="s">
        <v>93</v>
      </c>
      <c r="B63" s="12">
        <f t="shared" si="7"/>
        <v>88.0278018039904</v>
      </c>
      <c r="C63" s="12">
        <f t="shared" si="7"/>
        <v>0</v>
      </c>
      <c r="D63" s="3">
        <f t="shared" si="7"/>
        <v>77.16476795620744</v>
      </c>
      <c r="E63" s="13">
        <f t="shared" si="7"/>
        <v>77.16476795620744</v>
      </c>
      <c r="F63" s="13">
        <f t="shared" si="7"/>
        <v>97.1838424094059</v>
      </c>
      <c r="G63" s="13">
        <f t="shared" si="7"/>
        <v>98.46709861249259</v>
      </c>
      <c r="H63" s="13">
        <f t="shared" si="7"/>
        <v>361.0224644263214</v>
      </c>
      <c r="I63" s="13">
        <f t="shared" si="7"/>
        <v>188.9875342991952</v>
      </c>
      <c r="J63" s="13">
        <f t="shared" si="7"/>
        <v>99.34937739424377</v>
      </c>
      <c r="K63" s="13">
        <f t="shared" si="7"/>
        <v>97.89867403649716</v>
      </c>
      <c r="L63" s="13">
        <f t="shared" si="7"/>
        <v>98.94234966687063</v>
      </c>
      <c r="M63" s="13">
        <f t="shared" si="7"/>
        <v>98.69879333640856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144.15736487641306</v>
      </c>
      <c r="W63" s="13">
        <f t="shared" si="7"/>
        <v>92.99993525019353</v>
      </c>
      <c r="X63" s="13">
        <f t="shared" si="7"/>
        <v>0</v>
      </c>
      <c r="Y63" s="13">
        <f t="shared" si="7"/>
        <v>0</v>
      </c>
      <c r="Z63" s="14">
        <f t="shared" si="7"/>
        <v>77.16476795620744</v>
      </c>
    </row>
    <row r="64" spans="1:26" ht="13.5">
      <c r="A64" s="38" t="s">
        <v>94</v>
      </c>
      <c r="B64" s="12">
        <f t="shared" si="7"/>
        <v>89.0790387805894</v>
      </c>
      <c r="C64" s="12">
        <f t="shared" si="7"/>
        <v>0</v>
      </c>
      <c r="D64" s="3">
        <f t="shared" si="7"/>
        <v>93.00874051894124</v>
      </c>
      <c r="E64" s="13">
        <f t="shared" si="7"/>
        <v>93.00874051894124</v>
      </c>
      <c r="F64" s="13">
        <f t="shared" si="7"/>
        <v>98.21889305305476</v>
      </c>
      <c r="G64" s="13">
        <f t="shared" si="7"/>
        <v>99.6800742680972</v>
      </c>
      <c r="H64" s="13">
        <f t="shared" si="7"/>
        <v>64.50108722472557</v>
      </c>
      <c r="I64" s="13">
        <f t="shared" si="7"/>
        <v>87.28949794858994</v>
      </c>
      <c r="J64" s="13">
        <f t="shared" si="7"/>
        <v>99.43589394418281</v>
      </c>
      <c r="K64" s="13">
        <f t="shared" si="7"/>
        <v>90.52120804016421</v>
      </c>
      <c r="L64" s="13">
        <f t="shared" si="7"/>
        <v>101.32727113513857</v>
      </c>
      <c r="M64" s="13">
        <f t="shared" si="7"/>
        <v>96.69682268989212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91.9283126220946</v>
      </c>
      <c r="W64" s="13">
        <f t="shared" si="7"/>
        <v>93.00000003273652</v>
      </c>
      <c r="X64" s="13">
        <f t="shared" si="7"/>
        <v>0</v>
      </c>
      <c r="Y64" s="13">
        <f t="shared" si="7"/>
        <v>0</v>
      </c>
      <c r="Z64" s="14">
        <f t="shared" si="7"/>
        <v>93.00874051894124</v>
      </c>
    </row>
    <row r="65" spans="1:26" ht="13.5">
      <c r="A65" s="38" t="s">
        <v>95</v>
      </c>
      <c r="B65" s="12">
        <f t="shared" si="7"/>
        <v>1328.4462972898427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96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99.7915918982666</v>
      </c>
      <c r="I66" s="16">
        <f t="shared" si="7"/>
        <v>33.407334956304254</v>
      </c>
      <c r="J66" s="16">
        <f t="shared" si="7"/>
        <v>100.21601463196936</v>
      </c>
      <c r="K66" s="16">
        <f t="shared" si="7"/>
        <v>99.98188912027717</v>
      </c>
      <c r="L66" s="16">
        <f t="shared" si="7"/>
        <v>99.98296050414088</v>
      </c>
      <c r="M66" s="16">
        <f t="shared" si="7"/>
        <v>100.04466653538447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66.69084505039528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97</v>
      </c>
      <c r="B67" s="23">
        <v>24414330156</v>
      </c>
      <c r="C67" s="23"/>
      <c r="D67" s="24">
        <v>26344597201</v>
      </c>
      <c r="E67" s="25">
        <v>26344597201</v>
      </c>
      <c r="F67" s="25">
        <v>2269899688</v>
      </c>
      <c r="G67" s="25">
        <v>2344087227</v>
      </c>
      <c r="H67" s="25">
        <v>2055524171</v>
      </c>
      <c r="I67" s="25">
        <v>6669511086</v>
      </c>
      <c r="J67" s="25">
        <v>2141462919</v>
      </c>
      <c r="K67" s="25">
        <v>2242561081</v>
      </c>
      <c r="L67" s="25">
        <v>1899684825</v>
      </c>
      <c r="M67" s="25">
        <v>6283708825</v>
      </c>
      <c r="N67" s="25"/>
      <c r="O67" s="25"/>
      <c r="P67" s="25"/>
      <c r="Q67" s="25"/>
      <c r="R67" s="25"/>
      <c r="S67" s="25"/>
      <c r="T67" s="25"/>
      <c r="U67" s="25"/>
      <c r="V67" s="25">
        <v>12953219911</v>
      </c>
      <c r="W67" s="25">
        <v>13117337506</v>
      </c>
      <c r="X67" s="25"/>
      <c r="Y67" s="24"/>
      <c r="Z67" s="26">
        <v>26344597201</v>
      </c>
    </row>
    <row r="68" spans="1:26" ht="13.5" hidden="1">
      <c r="A68" s="36" t="s">
        <v>31</v>
      </c>
      <c r="B68" s="18">
        <v>6761346762</v>
      </c>
      <c r="C68" s="18"/>
      <c r="D68" s="19">
        <v>6980635978</v>
      </c>
      <c r="E68" s="20">
        <v>6980635978</v>
      </c>
      <c r="F68" s="20">
        <v>575471876</v>
      </c>
      <c r="G68" s="20">
        <v>606388753</v>
      </c>
      <c r="H68" s="20">
        <v>557859578</v>
      </c>
      <c r="I68" s="20">
        <v>1739720207</v>
      </c>
      <c r="J68" s="20">
        <v>609593721</v>
      </c>
      <c r="K68" s="20">
        <v>579209878</v>
      </c>
      <c r="L68" s="20">
        <v>445922033</v>
      </c>
      <c r="M68" s="20">
        <v>1634725632</v>
      </c>
      <c r="N68" s="20"/>
      <c r="O68" s="20"/>
      <c r="P68" s="20"/>
      <c r="Q68" s="20"/>
      <c r="R68" s="20"/>
      <c r="S68" s="20"/>
      <c r="T68" s="20"/>
      <c r="U68" s="20"/>
      <c r="V68" s="20">
        <v>3374445839</v>
      </c>
      <c r="W68" s="20">
        <v>3411847432</v>
      </c>
      <c r="X68" s="20"/>
      <c r="Y68" s="19"/>
      <c r="Z68" s="22">
        <v>6980635978</v>
      </c>
    </row>
    <row r="69" spans="1:26" ht="13.5" hidden="1">
      <c r="A69" s="37" t="s">
        <v>32</v>
      </c>
      <c r="B69" s="18">
        <v>16921045891</v>
      </c>
      <c r="C69" s="18"/>
      <c r="D69" s="19">
        <v>18788560336</v>
      </c>
      <c r="E69" s="20">
        <v>18788560336</v>
      </c>
      <c r="F69" s="20">
        <v>1611231217</v>
      </c>
      <c r="G69" s="20">
        <v>1674577872</v>
      </c>
      <c r="H69" s="20">
        <v>1424031659</v>
      </c>
      <c r="I69" s="20">
        <v>4709840748</v>
      </c>
      <c r="J69" s="20">
        <v>1473397233</v>
      </c>
      <c r="K69" s="20">
        <v>1585420146</v>
      </c>
      <c r="L69" s="20">
        <v>1370679348</v>
      </c>
      <c r="M69" s="20">
        <v>4429496727</v>
      </c>
      <c r="N69" s="20"/>
      <c r="O69" s="20"/>
      <c r="P69" s="20"/>
      <c r="Q69" s="20"/>
      <c r="R69" s="20"/>
      <c r="S69" s="20"/>
      <c r="T69" s="20"/>
      <c r="U69" s="20"/>
      <c r="V69" s="20">
        <v>9139337475</v>
      </c>
      <c r="W69" s="20">
        <v>9413419828</v>
      </c>
      <c r="X69" s="20"/>
      <c r="Y69" s="19"/>
      <c r="Z69" s="22">
        <v>18788560336</v>
      </c>
    </row>
    <row r="70" spans="1:26" ht="13.5" hidden="1">
      <c r="A70" s="38" t="s">
        <v>91</v>
      </c>
      <c r="B70" s="18">
        <v>10825186848</v>
      </c>
      <c r="C70" s="18"/>
      <c r="D70" s="19">
        <v>11928316030</v>
      </c>
      <c r="E70" s="20">
        <v>11928316030</v>
      </c>
      <c r="F70" s="20">
        <v>1140545546</v>
      </c>
      <c r="G70" s="20">
        <v>1130761624</v>
      </c>
      <c r="H70" s="20">
        <v>880015395</v>
      </c>
      <c r="I70" s="20">
        <v>3151322565</v>
      </c>
      <c r="J70" s="20">
        <v>932517402</v>
      </c>
      <c r="K70" s="20">
        <v>1000099467</v>
      </c>
      <c r="L70" s="20">
        <v>908165372</v>
      </c>
      <c r="M70" s="20">
        <v>2840782241</v>
      </c>
      <c r="N70" s="20"/>
      <c r="O70" s="20"/>
      <c r="P70" s="20"/>
      <c r="Q70" s="20"/>
      <c r="R70" s="20"/>
      <c r="S70" s="20"/>
      <c r="T70" s="20"/>
      <c r="U70" s="20"/>
      <c r="V70" s="20">
        <v>5992104806</v>
      </c>
      <c r="W70" s="20">
        <v>5974681698</v>
      </c>
      <c r="X70" s="20"/>
      <c r="Y70" s="19"/>
      <c r="Z70" s="22">
        <v>11928316030</v>
      </c>
    </row>
    <row r="71" spans="1:26" ht="13.5" hidden="1">
      <c r="A71" s="38" t="s">
        <v>92</v>
      </c>
      <c r="B71" s="18">
        <v>3633780371</v>
      </c>
      <c r="C71" s="18"/>
      <c r="D71" s="19">
        <v>4065617152</v>
      </c>
      <c r="E71" s="20">
        <v>4065617152</v>
      </c>
      <c r="F71" s="20">
        <v>256757872</v>
      </c>
      <c r="G71" s="20">
        <v>315506431</v>
      </c>
      <c r="H71" s="20">
        <v>314486925</v>
      </c>
      <c r="I71" s="20">
        <v>886751228</v>
      </c>
      <c r="J71" s="20">
        <v>315093652</v>
      </c>
      <c r="K71" s="20">
        <v>344223937</v>
      </c>
      <c r="L71" s="20">
        <v>272360200</v>
      </c>
      <c r="M71" s="20">
        <v>931677789</v>
      </c>
      <c r="N71" s="20"/>
      <c r="O71" s="20"/>
      <c r="P71" s="20"/>
      <c r="Q71" s="20"/>
      <c r="R71" s="20"/>
      <c r="S71" s="20"/>
      <c r="T71" s="20"/>
      <c r="U71" s="20"/>
      <c r="V71" s="20">
        <v>1818429017</v>
      </c>
      <c r="W71" s="20">
        <v>2119773820</v>
      </c>
      <c r="X71" s="20"/>
      <c r="Y71" s="19"/>
      <c r="Z71" s="22">
        <v>4065617152</v>
      </c>
    </row>
    <row r="72" spans="1:26" ht="13.5" hidden="1">
      <c r="A72" s="38" t="s">
        <v>93</v>
      </c>
      <c r="B72" s="18">
        <v>952049299</v>
      </c>
      <c r="C72" s="18"/>
      <c r="D72" s="19">
        <v>1282323917</v>
      </c>
      <c r="E72" s="20">
        <v>1282323917</v>
      </c>
      <c r="F72" s="20">
        <v>81428007</v>
      </c>
      <c r="G72" s="20">
        <v>91633096</v>
      </c>
      <c r="H72" s="20">
        <v>91667776</v>
      </c>
      <c r="I72" s="20">
        <v>264728879</v>
      </c>
      <c r="J72" s="20">
        <v>88523515</v>
      </c>
      <c r="K72" s="20">
        <v>95447876</v>
      </c>
      <c r="L72" s="20">
        <v>77097976</v>
      </c>
      <c r="M72" s="20">
        <v>261069367</v>
      </c>
      <c r="N72" s="20"/>
      <c r="O72" s="20"/>
      <c r="P72" s="20"/>
      <c r="Q72" s="20"/>
      <c r="R72" s="20"/>
      <c r="S72" s="20"/>
      <c r="T72" s="20"/>
      <c r="U72" s="20"/>
      <c r="V72" s="20">
        <v>525798246</v>
      </c>
      <c r="W72" s="20">
        <v>555291235</v>
      </c>
      <c r="X72" s="20"/>
      <c r="Y72" s="19"/>
      <c r="Z72" s="22">
        <v>1282323917</v>
      </c>
    </row>
    <row r="73" spans="1:26" ht="13.5" hidden="1">
      <c r="A73" s="38" t="s">
        <v>94</v>
      </c>
      <c r="B73" s="18">
        <v>1481843775</v>
      </c>
      <c r="C73" s="18"/>
      <c r="D73" s="19">
        <v>1494022619</v>
      </c>
      <c r="E73" s="20">
        <v>1494022619</v>
      </c>
      <c r="F73" s="20">
        <v>132499792</v>
      </c>
      <c r="G73" s="20">
        <v>136676721</v>
      </c>
      <c r="H73" s="20">
        <v>137861563</v>
      </c>
      <c r="I73" s="20">
        <v>407038076</v>
      </c>
      <c r="J73" s="20">
        <v>137262664</v>
      </c>
      <c r="K73" s="20">
        <v>145648866</v>
      </c>
      <c r="L73" s="20">
        <v>113055800</v>
      </c>
      <c r="M73" s="20">
        <v>395967330</v>
      </c>
      <c r="N73" s="20"/>
      <c r="O73" s="20"/>
      <c r="P73" s="20"/>
      <c r="Q73" s="20"/>
      <c r="R73" s="20"/>
      <c r="S73" s="20"/>
      <c r="T73" s="20"/>
      <c r="U73" s="20"/>
      <c r="V73" s="20">
        <v>803005406</v>
      </c>
      <c r="W73" s="20">
        <v>763673075</v>
      </c>
      <c r="X73" s="20"/>
      <c r="Y73" s="19"/>
      <c r="Z73" s="22">
        <v>1494022619</v>
      </c>
    </row>
    <row r="74" spans="1:26" ht="13.5" hidden="1">
      <c r="A74" s="38" t="s">
        <v>95</v>
      </c>
      <c r="B74" s="18">
        <v>28185598</v>
      </c>
      <c r="C74" s="18"/>
      <c r="D74" s="19">
        <v>18280618</v>
      </c>
      <c r="E74" s="20">
        <v>18280618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>
        <v>18280618</v>
      </c>
    </row>
    <row r="75" spans="1:26" ht="13.5" hidden="1">
      <c r="A75" s="39" t="s">
        <v>96</v>
      </c>
      <c r="B75" s="27">
        <v>731937503</v>
      </c>
      <c r="C75" s="27"/>
      <c r="D75" s="28">
        <v>575400887</v>
      </c>
      <c r="E75" s="29">
        <v>575400887</v>
      </c>
      <c r="F75" s="29">
        <v>83196595</v>
      </c>
      <c r="G75" s="29">
        <v>63120602</v>
      </c>
      <c r="H75" s="29">
        <v>73632934</v>
      </c>
      <c r="I75" s="29">
        <v>219950131</v>
      </c>
      <c r="J75" s="29">
        <v>58471965</v>
      </c>
      <c r="K75" s="29">
        <v>77931057</v>
      </c>
      <c r="L75" s="29">
        <v>83083444</v>
      </c>
      <c r="M75" s="29">
        <v>219486466</v>
      </c>
      <c r="N75" s="29"/>
      <c r="O75" s="29"/>
      <c r="P75" s="29"/>
      <c r="Q75" s="29"/>
      <c r="R75" s="29"/>
      <c r="S75" s="29"/>
      <c r="T75" s="29"/>
      <c r="U75" s="29"/>
      <c r="V75" s="29">
        <v>439436597</v>
      </c>
      <c r="W75" s="29">
        <v>292070246</v>
      </c>
      <c r="X75" s="29"/>
      <c r="Y75" s="28"/>
      <c r="Z75" s="30">
        <v>575400887</v>
      </c>
    </row>
    <row r="76" spans="1:26" ht="13.5" hidden="1">
      <c r="A76" s="41" t="s">
        <v>98</v>
      </c>
      <c r="B76" s="31">
        <v>22376471808</v>
      </c>
      <c r="C76" s="31"/>
      <c r="D76" s="32">
        <v>24483212682</v>
      </c>
      <c r="E76" s="33">
        <v>24483212682</v>
      </c>
      <c r="F76" s="33">
        <v>2832059887</v>
      </c>
      <c r="G76" s="33">
        <v>2312881896</v>
      </c>
      <c r="H76" s="33">
        <v>3551888751</v>
      </c>
      <c r="I76" s="33">
        <v>8696830534</v>
      </c>
      <c r="J76" s="33">
        <v>2172572103</v>
      </c>
      <c r="K76" s="33">
        <v>2277912308</v>
      </c>
      <c r="L76" s="33">
        <v>1925058156</v>
      </c>
      <c r="M76" s="33">
        <v>6375542567</v>
      </c>
      <c r="N76" s="33"/>
      <c r="O76" s="33"/>
      <c r="P76" s="33"/>
      <c r="Q76" s="33"/>
      <c r="R76" s="33"/>
      <c r="S76" s="33"/>
      <c r="T76" s="33"/>
      <c r="U76" s="33"/>
      <c r="V76" s="33">
        <v>15072373101</v>
      </c>
      <c r="W76" s="33">
        <v>12190361412</v>
      </c>
      <c r="X76" s="33"/>
      <c r="Y76" s="32"/>
      <c r="Z76" s="34">
        <v>24483212682</v>
      </c>
    </row>
    <row r="77" spans="1:26" ht="13.5" hidden="1">
      <c r="A77" s="36" t="s">
        <v>31</v>
      </c>
      <c r="B77" s="18">
        <v>6761346762</v>
      </c>
      <c r="C77" s="18"/>
      <c r="D77" s="19">
        <v>6491991459</v>
      </c>
      <c r="E77" s="20">
        <v>6491991459</v>
      </c>
      <c r="F77" s="20">
        <v>575506162</v>
      </c>
      <c r="G77" s="20">
        <v>606470109</v>
      </c>
      <c r="H77" s="20">
        <v>561300666</v>
      </c>
      <c r="I77" s="20">
        <v>1743276937</v>
      </c>
      <c r="J77" s="20">
        <v>611935891</v>
      </c>
      <c r="K77" s="20">
        <v>581688210</v>
      </c>
      <c r="L77" s="20">
        <v>448412966</v>
      </c>
      <c r="M77" s="20">
        <v>1642037067</v>
      </c>
      <c r="N77" s="20"/>
      <c r="O77" s="20"/>
      <c r="P77" s="20"/>
      <c r="Q77" s="20"/>
      <c r="R77" s="20"/>
      <c r="S77" s="20"/>
      <c r="T77" s="20"/>
      <c r="U77" s="20"/>
      <c r="V77" s="20">
        <v>3385314004</v>
      </c>
      <c r="W77" s="20">
        <v>3173018110</v>
      </c>
      <c r="X77" s="20"/>
      <c r="Y77" s="19"/>
      <c r="Z77" s="22">
        <v>6491991459</v>
      </c>
    </row>
    <row r="78" spans="1:26" ht="13.5" hidden="1">
      <c r="A78" s="37" t="s">
        <v>32</v>
      </c>
      <c r="B78" s="18">
        <v>15615125046</v>
      </c>
      <c r="C78" s="18"/>
      <c r="D78" s="19">
        <v>17991221223</v>
      </c>
      <c r="E78" s="20">
        <v>17991221223</v>
      </c>
      <c r="F78" s="20">
        <v>2256553725</v>
      </c>
      <c r="G78" s="20">
        <v>1706411787</v>
      </c>
      <c r="H78" s="20">
        <v>2917108608</v>
      </c>
      <c r="I78" s="20">
        <v>6880074120</v>
      </c>
      <c r="J78" s="20">
        <v>1502037939</v>
      </c>
      <c r="K78" s="20">
        <v>1618307155</v>
      </c>
      <c r="L78" s="20">
        <v>1393575903</v>
      </c>
      <c r="M78" s="20">
        <v>4513920997</v>
      </c>
      <c r="N78" s="20"/>
      <c r="O78" s="20"/>
      <c r="P78" s="20"/>
      <c r="Q78" s="20"/>
      <c r="R78" s="20"/>
      <c r="S78" s="20"/>
      <c r="T78" s="20"/>
      <c r="U78" s="20"/>
      <c r="V78" s="20">
        <v>11393995117</v>
      </c>
      <c r="W78" s="20">
        <v>9017343302</v>
      </c>
      <c r="X78" s="20"/>
      <c r="Y78" s="19"/>
      <c r="Z78" s="22">
        <v>17991221223</v>
      </c>
    </row>
    <row r="79" spans="1:26" ht="13.5" hidden="1">
      <c r="A79" s="38" t="s">
        <v>91</v>
      </c>
      <c r="B79" s="18">
        <v>10123321619</v>
      </c>
      <c r="C79" s="18"/>
      <c r="D79" s="19">
        <v>11628065095</v>
      </c>
      <c r="E79" s="20">
        <v>11628065095</v>
      </c>
      <c r="F79" s="20">
        <v>1781941889</v>
      </c>
      <c r="G79" s="20">
        <v>1149410203</v>
      </c>
      <c r="H79" s="20">
        <v>1461064909</v>
      </c>
      <c r="I79" s="20">
        <v>4392417001</v>
      </c>
      <c r="J79" s="20">
        <v>948820793</v>
      </c>
      <c r="K79" s="20">
        <v>1037439794</v>
      </c>
      <c r="L79" s="20">
        <v>859759730</v>
      </c>
      <c r="M79" s="20">
        <v>2846020317</v>
      </c>
      <c r="N79" s="20"/>
      <c r="O79" s="20"/>
      <c r="P79" s="20"/>
      <c r="Q79" s="20"/>
      <c r="R79" s="20"/>
      <c r="S79" s="20"/>
      <c r="T79" s="20"/>
      <c r="U79" s="20"/>
      <c r="V79" s="20">
        <v>7238437318</v>
      </c>
      <c r="W79" s="20">
        <v>5819317200</v>
      </c>
      <c r="X79" s="20"/>
      <c r="Y79" s="19"/>
      <c r="Z79" s="22">
        <v>11628065095</v>
      </c>
    </row>
    <row r="80" spans="1:26" ht="13.5" hidden="1">
      <c r="A80" s="38" t="s">
        <v>92</v>
      </c>
      <c r="B80" s="18">
        <v>2959292633</v>
      </c>
      <c r="C80" s="18"/>
      <c r="D80" s="19">
        <v>3984082232</v>
      </c>
      <c r="E80" s="20">
        <v>3984082232</v>
      </c>
      <c r="F80" s="20">
        <v>265337141</v>
      </c>
      <c r="G80" s="20">
        <v>327569738</v>
      </c>
      <c r="H80" s="20">
        <v>905831996</v>
      </c>
      <c r="I80" s="20">
        <v>1498738875</v>
      </c>
      <c r="J80" s="20">
        <v>325688191</v>
      </c>
      <c r="K80" s="20">
        <v>355582043</v>
      </c>
      <c r="L80" s="20">
        <v>279641740</v>
      </c>
      <c r="M80" s="20">
        <v>960911974</v>
      </c>
      <c r="N80" s="20"/>
      <c r="O80" s="20"/>
      <c r="P80" s="20"/>
      <c r="Q80" s="20"/>
      <c r="R80" s="20"/>
      <c r="S80" s="20"/>
      <c r="T80" s="20"/>
      <c r="U80" s="20"/>
      <c r="V80" s="20">
        <v>2459650849</v>
      </c>
      <c r="W80" s="20">
        <v>1971389653</v>
      </c>
      <c r="X80" s="20"/>
      <c r="Y80" s="19"/>
      <c r="Z80" s="22">
        <v>3984082232</v>
      </c>
    </row>
    <row r="81" spans="1:26" ht="13.5" hidden="1">
      <c r="A81" s="38" t="s">
        <v>93</v>
      </c>
      <c r="B81" s="18">
        <v>838068070</v>
      </c>
      <c r="C81" s="18"/>
      <c r="D81" s="19">
        <v>989502275</v>
      </c>
      <c r="E81" s="20">
        <v>989502275</v>
      </c>
      <c r="F81" s="20">
        <v>79134866</v>
      </c>
      <c r="G81" s="20">
        <v>90228451</v>
      </c>
      <c r="H81" s="20">
        <v>330941264</v>
      </c>
      <c r="I81" s="20">
        <v>500304581</v>
      </c>
      <c r="J81" s="20">
        <v>87947561</v>
      </c>
      <c r="K81" s="20">
        <v>93442205</v>
      </c>
      <c r="L81" s="20">
        <v>76282549</v>
      </c>
      <c r="M81" s="20">
        <v>257672315</v>
      </c>
      <c r="N81" s="20"/>
      <c r="O81" s="20"/>
      <c r="P81" s="20"/>
      <c r="Q81" s="20"/>
      <c r="R81" s="20"/>
      <c r="S81" s="20"/>
      <c r="T81" s="20"/>
      <c r="U81" s="20"/>
      <c r="V81" s="20">
        <v>757976896</v>
      </c>
      <c r="W81" s="20">
        <v>516420489</v>
      </c>
      <c r="X81" s="20"/>
      <c r="Y81" s="19"/>
      <c r="Z81" s="22">
        <v>989502275</v>
      </c>
    </row>
    <row r="82" spans="1:26" ht="13.5" hidden="1">
      <c r="A82" s="38" t="s">
        <v>94</v>
      </c>
      <c r="B82" s="18">
        <v>1320012191</v>
      </c>
      <c r="C82" s="18"/>
      <c r="D82" s="19">
        <v>1389571621</v>
      </c>
      <c r="E82" s="20">
        <v>1389571621</v>
      </c>
      <c r="F82" s="20">
        <v>130139829</v>
      </c>
      <c r="G82" s="20">
        <v>136239457</v>
      </c>
      <c r="H82" s="20">
        <v>88922207</v>
      </c>
      <c r="I82" s="20">
        <v>355301493</v>
      </c>
      <c r="J82" s="20">
        <v>136488357</v>
      </c>
      <c r="K82" s="20">
        <v>131843113</v>
      </c>
      <c r="L82" s="20">
        <v>114556357</v>
      </c>
      <c r="M82" s="20">
        <v>382887827</v>
      </c>
      <c r="N82" s="20"/>
      <c r="O82" s="20"/>
      <c r="P82" s="20"/>
      <c r="Q82" s="20"/>
      <c r="R82" s="20"/>
      <c r="S82" s="20"/>
      <c r="T82" s="20"/>
      <c r="U82" s="20"/>
      <c r="V82" s="20">
        <v>738189320</v>
      </c>
      <c r="W82" s="20">
        <v>710215960</v>
      </c>
      <c r="X82" s="20"/>
      <c r="Y82" s="19"/>
      <c r="Z82" s="22">
        <v>1389571621</v>
      </c>
    </row>
    <row r="83" spans="1:26" ht="13.5" hidden="1">
      <c r="A83" s="38" t="s">
        <v>95</v>
      </c>
      <c r="B83" s="18">
        <v>374430533</v>
      </c>
      <c r="C83" s="18"/>
      <c r="D83" s="19"/>
      <c r="E83" s="20"/>
      <c r="F83" s="20"/>
      <c r="G83" s="20">
        <v>2963938</v>
      </c>
      <c r="H83" s="20">
        <v>130348232</v>
      </c>
      <c r="I83" s="20">
        <v>133312170</v>
      </c>
      <c r="J83" s="20">
        <v>3093037</v>
      </c>
      <c r="K83" s="20"/>
      <c r="L83" s="20">
        <v>63335527</v>
      </c>
      <c r="M83" s="20">
        <v>66428564</v>
      </c>
      <c r="N83" s="20"/>
      <c r="O83" s="20"/>
      <c r="P83" s="20"/>
      <c r="Q83" s="20"/>
      <c r="R83" s="20"/>
      <c r="S83" s="20"/>
      <c r="T83" s="20"/>
      <c r="U83" s="20"/>
      <c r="V83" s="20">
        <v>199740734</v>
      </c>
      <c r="W83" s="20"/>
      <c r="X83" s="20"/>
      <c r="Y83" s="19"/>
      <c r="Z83" s="22"/>
    </row>
    <row r="84" spans="1:26" ht="13.5" hidden="1">
      <c r="A84" s="39" t="s">
        <v>96</v>
      </c>
      <c r="B84" s="27"/>
      <c r="C84" s="27"/>
      <c r="D84" s="28"/>
      <c r="E84" s="29"/>
      <c r="F84" s="29"/>
      <c r="G84" s="29"/>
      <c r="H84" s="29">
        <v>73479477</v>
      </c>
      <c r="I84" s="29">
        <v>73479477</v>
      </c>
      <c r="J84" s="29">
        <v>58598273</v>
      </c>
      <c r="K84" s="29">
        <v>77916943</v>
      </c>
      <c r="L84" s="29">
        <v>83069287</v>
      </c>
      <c r="M84" s="29">
        <v>219584503</v>
      </c>
      <c r="N84" s="29"/>
      <c r="O84" s="29"/>
      <c r="P84" s="29"/>
      <c r="Q84" s="29"/>
      <c r="R84" s="29"/>
      <c r="S84" s="29"/>
      <c r="T84" s="29"/>
      <c r="U84" s="29"/>
      <c r="V84" s="29">
        <v>293063980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7822490040</v>
      </c>
      <c r="C5" s="18">
        <v>0</v>
      </c>
      <c r="D5" s="58">
        <v>7497289350</v>
      </c>
      <c r="E5" s="59">
        <v>7497289350</v>
      </c>
      <c r="F5" s="59">
        <v>713206093</v>
      </c>
      <c r="G5" s="59">
        <v>713206093</v>
      </c>
      <c r="H5" s="59">
        <v>439325210</v>
      </c>
      <c r="I5" s="59">
        <v>1865737396</v>
      </c>
      <c r="J5" s="59">
        <v>536020106</v>
      </c>
      <c r="K5" s="59">
        <v>667322237</v>
      </c>
      <c r="L5" s="59">
        <v>651699998</v>
      </c>
      <c r="M5" s="59">
        <v>1855042341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3720779737</v>
      </c>
      <c r="W5" s="59">
        <v>3428125685</v>
      </c>
      <c r="X5" s="59">
        <v>292654052</v>
      </c>
      <c r="Y5" s="60">
        <v>8.54</v>
      </c>
      <c r="Z5" s="61">
        <v>7497289350</v>
      </c>
    </row>
    <row r="6" spans="1:26" ht="13.5">
      <c r="A6" s="57" t="s">
        <v>32</v>
      </c>
      <c r="B6" s="18">
        <v>17180136526</v>
      </c>
      <c r="C6" s="18">
        <v>0</v>
      </c>
      <c r="D6" s="58">
        <v>19336547430</v>
      </c>
      <c r="E6" s="59">
        <v>19336547430</v>
      </c>
      <c r="F6" s="59">
        <v>1564670886</v>
      </c>
      <c r="G6" s="59">
        <v>1555102539</v>
      </c>
      <c r="H6" s="59">
        <v>1088445901</v>
      </c>
      <c r="I6" s="59">
        <v>4208219326</v>
      </c>
      <c r="J6" s="59">
        <v>2230460001</v>
      </c>
      <c r="K6" s="59">
        <v>1709079071</v>
      </c>
      <c r="L6" s="59">
        <v>1174719078</v>
      </c>
      <c r="M6" s="59">
        <v>5114258150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9322477476</v>
      </c>
      <c r="W6" s="59">
        <v>8388228025</v>
      </c>
      <c r="X6" s="59">
        <v>934249451</v>
      </c>
      <c r="Y6" s="60">
        <v>11.14</v>
      </c>
      <c r="Z6" s="61">
        <v>19336547430</v>
      </c>
    </row>
    <row r="7" spans="1:26" ht="13.5">
      <c r="A7" s="57" t="s">
        <v>33</v>
      </c>
      <c r="B7" s="18">
        <v>598037821</v>
      </c>
      <c r="C7" s="18">
        <v>0</v>
      </c>
      <c r="D7" s="58">
        <v>455655090</v>
      </c>
      <c r="E7" s="59">
        <v>455655090</v>
      </c>
      <c r="F7" s="59">
        <v>88061185</v>
      </c>
      <c r="G7" s="59">
        <v>47588677</v>
      </c>
      <c r="H7" s="59">
        <v>-17647854</v>
      </c>
      <c r="I7" s="59">
        <v>118002008</v>
      </c>
      <c r="J7" s="59">
        <v>45288701</v>
      </c>
      <c r="K7" s="59">
        <v>37509105</v>
      </c>
      <c r="L7" s="59">
        <v>55222972</v>
      </c>
      <c r="M7" s="59">
        <v>138020778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256022786</v>
      </c>
      <c r="W7" s="59">
        <v>248849994</v>
      </c>
      <c r="X7" s="59">
        <v>7172792</v>
      </c>
      <c r="Y7" s="60">
        <v>2.88</v>
      </c>
      <c r="Z7" s="61">
        <v>455655090</v>
      </c>
    </row>
    <row r="8" spans="1:26" ht="13.5">
      <c r="A8" s="57" t="s">
        <v>34</v>
      </c>
      <c r="B8" s="18">
        <v>5333729577</v>
      </c>
      <c r="C8" s="18">
        <v>0</v>
      </c>
      <c r="D8" s="58">
        <v>5736951310</v>
      </c>
      <c r="E8" s="59">
        <v>5736951310</v>
      </c>
      <c r="F8" s="59">
        <v>1205681549</v>
      </c>
      <c r="G8" s="59">
        <v>800100172</v>
      </c>
      <c r="H8" s="59">
        <v>-44315919</v>
      </c>
      <c r="I8" s="59">
        <v>1961465802</v>
      </c>
      <c r="J8" s="59">
        <v>60511171</v>
      </c>
      <c r="K8" s="59">
        <v>448753</v>
      </c>
      <c r="L8" s="59">
        <v>1794467668</v>
      </c>
      <c r="M8" s="59">
        <v>1855427592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3816893394</v>
      </c>
      <c r="W8" s="59">
        <v>3555414982</v>
      </c>
      <c r="X8" s="59">
        <v>261478412</v>
      </c>
      <c r="Y8" s="60">
        <v>7.35</v>
      </c>
      <c r="Z8" s="61">
        <v>5736951310</v>
      </c>
    </row>
    <row r="9" spans="1:26" ht="13.5">
      <c r="A9" s="57" t="s">
        <v>35</v>
      </c>
      <c r="B9" s="18">
        <v>2124999021</v>
      </c>
      <c r="C9" s="18">
        <v>0</v>
      </c>
      <c r="D9" s="58">
        <v>2149019400</v>
      </c>
      <c r="E9" s="59">
        <v>2149019400</v>
      </c>
      <c r="F9" s="59">
        <v>608890713</v>
      </c>
      <c r="G9" s="59">
        <v>203475714</v>
      </c>
      <c r="H9" s="59">
        <v>183254957</v>
      </c>
      <c r="I9" s="59">
        <v>995621384</v>
      </c>
      <c r="J9" s="59">
        <v>113051505</v>
      </c>
      <c r="K9" s="59">
        <v>129585090</v>
      </c>
      <c r="L9" s="59">
        <v>187103608</v>
      </c>
      <c r="M9" s="59">
        <v>429740203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1425361587</v>
      </c>
      <c r="W9" s="59">
        <v>574457502</v>
      </c>
      <c r="X9" s="59">
        <v>850904085</v>
      </c>
      <c r="Y9" s="60">
        <v>148.12</v>
      </c>
      <c r="Z9" s="61">
        <v>2149019400</v>
      </c>
    </row>
    <row r="10" spans="1:26" ht="25.5">
      <c r="A10" s="62" t="s">
        <v>83</v>
      </c>
      <c r="B10" s="63">
        <f>SUM(B5:B9)</f>
        <v>33059392985</v>
      </c>
      <c r="C10" s="63">
        <f>SUM(C5:C9)</f>
        <v>0</v>
      </c>
      <c r="D10" s="64">
        <f aca="true" t="shared" si="0" ref="D10:Z10">SUM(D5:D9)</f>
        <v>35175462580</v>
      </c>
      <c r="E10" s="65">
        <f t="shared" si="0"/>
        <v>35175462580</v>
      </c>
      <c r="F10" s="65">
        <f t="shared" si="0"/>
        <v>4180510426</v>
      </c>
      <c r="G10" s="65">
        <f t="shared" si="0"/>
        <v>3319473195</v>
      </c>
      <c r="H10" s="65">
        <f t="shared" si="0"/>
        <v>1649062295</v>
      </c>
      <c r="I10" s="65">
        <f t="shared" si="0"/>
        <v>9149045916</v>
      </c>
      <c r="J10" s="65">
        <f t="shared" si="0"/>
        <v>2985331484</v>
      </c>
      <c r="K10" s="65">
        <f t="shared" si="0"/>
        <v>2543944256</v>
      </c>
      <c r="L10" s="65">
        <f t="shared" si="0"/>
        <v>3863213324</v>
      </c>
      <c r="M10" s="65">
        <f t="shared" si="0"/>
        <v>9392489064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18541534980</v>
      </c>
      <c r="W10" s="65">
        <f t="shared" si="0"/>
        <v>16195076188</v>
      </c>
      <c r="X10" s="65">
        <f t="shared" si="0"/>
        <v>2346458792</v>
      </c>
      <c r="Y10" s="66">
        <f>+IF(W10&lt;&gt;0,(X10/W10)*100,0)</f>
        <v>14.488717217265368</v>
      </c>
      <c r="Z10" s="67">
        <f t="shared" si="0"/>
        <v>35175462580</v>
      </c>
    </row>
    <row r="11" spans="1:26" ht="13.5">
      <c r="A11" s="57" t="s">
        <v>36</v>
      </c>
      <c r="B11" s="18">
        <v>10081933431</v>
      </c>
      <c r="C11" s="18">
        <v>0</v>
      </c>
      <c r="D11" s="58">
        <v>10470211079</v>
      </c>
      <c r="E11" s="59">
        <v>10470211079</v>
      </c>
      <c r="F11" s="59">
        <v>748498694</v>
      </c>
      <c r="G11" s="59">
        <v>744462320</v>
      </c>
      <c r="H11" s="59">
        <v>831138352</v>
      </c>
      <c r="I11" s="59">
        <v>2324099366</v>
      </c>
      <c r="J11" s="59">
        <v>812044511</v>
      </c>
      <c r="K11" s="59">
        <v>1257429260</v>
      </c>
      <c r="L11" s="59">
        <v>813267085</v>
      </c>
      <c r="M11" s="59">
        <v>2882740856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5206840222</v>
      </c>
      <c r="W11" s="59">
        <v>4355704184</v>
      </c>
      <c r="X11" s="59">
        <v>851136038</v>
      </c>
      <c r="Y11" s="60">
        <v>19.54</v>
      </c>
      <c r="Z11" s="61">
        <v>10470211079</v>
      </c>
    </row>
    <row r="12" spans="1:26" ht="13.5">
      <c r="A12" s="57" t="s">
        <v>37</v>
      </c>
      <c r="B12" s="18">
        <v>119344337</v>
      </c>
      <c r="C12" s="18">
        <v>0</v>
      </c>
      <c r="D12" s="58">
        <v>132014290</v>
      </c>
      <c r="E12" s="59">
        <v>132014290</v>
      </c>
      <c r="F12" s="59">
        <v>10205403</v>
      </c>
      <c r="G12" s="59">
        <v>10116011</v>
      </c>
      <c r="H12" s="59">
        <v>7576708</v>
      </c>
      <c r="I12" s="59">
        <v>27898122</v>
      </c>
      <c r="J12" s="59">
        <v>10137148</v>
      </c>
      <c r="K12" s="59">
        <v>10216740</v>
      </c>
      <c r="L12" s="59">
        <v>13092117</v>
      </c>
      <c r="M12" s="59">
        <v>33446005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61344127</v>
      </c>
      <c r="W12" s="59">
        <v>51475676</v>
      </c>
      <c r="X12" s="59">
        <v>9868451</v>
      </c>
      <c r="Y12" s="60">
        <v>19.17</v>
      </c>
      <c r="Z12" s="61">
        <v>132014290</v>
      </c>
    </row>
    <row r="13" spans="1:26" ht="13.5">
      <c r="A13" s="57" t="s">
        <v>84</v>
      </c>
      <c r="B13" s="18">
        <v>2361953070</v>
      </c>
      <c r="C13" s="18">
        <v>0</v>
      </c>
      <c r="D13" s="58">
        <v>2554436226</v>
      </c>
      <c r="E13" s="59">
        <v>2554436226</v>
      </c>
      <c r="F13" s="59">
        <v>213010344</v>
      </c>
      <c r="G13" s="59">
        <v>206394732</v>
      </c>
      <c r="H13" s="59">
        <v>209602032</v>
      </c>
      <c r="I13" s="59">
        <v>629007108</v>
      </c>
      <c r="J13" s="59">
        <v>212455481</v>
      </c>
      <c r="K13" s="59">
        <v>212447394</v>
      </c>
      <c r="L13" s="59">
        <v>221059468</v>
      </c>
      <c r="M13" s="59">
        <v>645962343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1274969451</v>
      </c>
      <c r="W13" s="59">
        <v>1005746427</v>
      </c>
      <c r="X13" s="59">
        <v>269223024</v>
      </c>
      <c r="Y13" s="60">
        <v>26.77</v>
      </c>
      <c r="Z13" s="61">
        <v>2554436226</v>
      </c>
    </row>
    <row r="14" spans="1:26" ht="13.5">
      <c r="A14" s="57" t="s">
        <v>38</v>
      </c>
      <c r="B14" s="18">
        <v>852319879</v>
      </c>
      <c r="C14" s="18">
        <v>0</v>
      </c>
      <c r="D14" s="58">
        <v>857778878</v>
      </c>
      <c r="E14" s="59">
        <v>857778878</v>
      </c>
      <c r="F14" s="59">
        <v>106395716</v>
      </c>
      <c r="G14" s="59">
        <v>80266</v>
      </c>
      <c r="H14" s="59">
        <v>-111603273</v>
      </c>
      <c r="I14" s="59">
        <v>-5127291</v>
      </c>
      <c r="J14" s="59">
        <v>3985891</v>
      </c>
      <c r="K14" s="59">
        <v>73443</v>
      </c>
      <c r="L14" s="59">
        <v>350132637</v>
      </c>
      <c r="M14" s="59">
        <v>354191971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349064680</v>
      </c>
      <c r="W14" s="59">
        <v>283504451</v>
      </c>
      <c r="X14" s="59">
        <v>65560229</v>
      </c>
      <c r="Y14" s="60">
        <v>23.12</v>
      </c>
      <c r="Z14" s="61">
        <v>857778878</v>
      </c>
    </row>
    <row r="15" spans="1:26" ht="13.5">
      <c r="A15" s="57" t="s">
        <v>39</v>
      </c>
      <c r="B15" s="18">
        <v>11414637483</v>
      </c>
      <c r="C15" s="18">
        <v>0</v>
      </c>
      <c r="D15" s="58">
        <v>12484357038</v>
      </c>
      <c r="E15" s="59">
        <v>12484357038</v>
      </c>
      <c r="F15" s="59">
        <v>1281261004</v>
      </c>
      <c r="G15" s="59">
        <v>1345543650</v>
      </c>
      <c r="H15" s="59">
        <v>73459065</v>
      </c>
      <c r="I15" s="59">
        <v>2700263719</v>
      </c>
      <c r="J15" s="59">
        <v>1697774120</v>
      </c>
      <c r="K15" s="59">
        <v>1010889994</v>
      </c>
      <c r="L15" s="59">
        <v>894315939</v>
      </c>
      <c r="M15" s="59">
        <v>3602980053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6303243772</v>
      </c>
      <c r="W15" s="59">
        <v>5887134460</v>
      </c>
      <c r="X15" s="59">
        <v>416109312</v>
      </c>
      <c r="Y15" s="60">
        <v>7.07</v>
      </c>
      <c r="Z15" s="61">
        <v>12484357038</v>
      </c>
    </row>
    <row r="16" spans="1:26" ht="13.5">
      <c r="A16" s="68" t="s">
        <v>40</v>
      </c>
      <c r="B16" s="18">
        <v>397900690</v>
      </c>
      <c r="C16" s="18">
        <v>0</v>
      </c>
      <c r="D16" s="58">
        <v>481898000</v>
      </c>
      <c r="E16" s="59">
        <v>481898000</v>
      </c>
      <c r="F16" s="59">
        <v>7692046</v>
      </c>
      <c r="G16" s="59">
        <v>40718937</v>
      </c>
      <c r="H16" s="59">
        <v>38395246</v>
      </c>
      <c r="I16" s="59">
        <v>86806229</v>
      </c>
      <c r="J16" s="59">
        <v>35637679</v>
      </c>
      <c r="K16" s="59">
        <v>39301668</v>
      </c>
      <c r="L16" s="59">
        <v>27052997</v>
      </c>
      <c r="M16" s="59">
        <v>101992344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188798573</v>
      </c>
      <c r="W16" s="59">
        <v>216617355</v>
      </c>
      <c r="X16" s="59">
        <v>-27818782</v>
      </c>
      <c r="Y16" s="60">
        <v>-12.84</v>
      </c>
      <c r="Z16" s="61">
        <v>481898000</v>
      </c>
    </row>
    <row r="17" spans="1:26" ht="13.5">
      <c r="A17" s="57" t="s">
        <v>41</v>
      </c>
      <c r="B17" s="18">
        <v>8505921456</v>
      </c>
      <c r="C17" s="18">
        <v>0</v>
      </c>
      <c r="D17" s="58">
        <v>8246415759</v>
      </c>
      <c r="E17" s="59">
        <v>8246415759</v>
      </c>
      <c r="F17" s="59">
        <v>468489108</v>
      </c>
      <c r="G17" s="59">
        <v>541205534</v>
      </c>
      <c r="H17" s="59">
        <v>162325418</v>
      </c>
      <c r="I17" s="59">
        <v>1172020060</v>
      </c>
      <c r="J17" s="59">
        <v>819347408</v>
      </c>
      <c r="K17" s="59">
        <v>478378570</v>
      </c>
      <c r="L17" s="59">
        <v>569960822</v>
      </c>
      <c r="M17" s="59">
        <v>1867686800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3039706860</v>
      </c>
      <c r="W17" s="59">
        <v>3271729099</v>
      </c>
      <c r="X17" s="59">
        <v>-232022239</v>
      </c>
      <c r="Y17" s="60">
        <v>-7.09</v>
      </c>
      <c r="Z17" s="61">
        <v>8246415759</v>
      </c>
    </row>
    <row r="18" spans="1:26" ht="13.5">
      <c r="A18" s="69" t="s">
        <v>42</v>
      </c>
      <c r="B18" s="70">
        <f>SUM(B11:B17)</f>
        <v>33734010346</v>
      </c>
      <c r="C18" s="70">
        <f>SUM(C11:C17)</f>
        <v>0</v>
      </c>
      <c r="D18" s="71">
        <f aca="true" t="shared" si="1" ref="D18:Z18">SUM(D11:D17)</f>
        <v>35227111270</v>
      </c>
      <c r="E18" s="72">
        <f t="shared" si="1"/>
        <v>35227111270</v>
      </c>
      <c r="F18" s="72">
        <f t="shared" si="1"/>
        <v>2835552315</v>
      </c>
      <c r="G18" s="72">
        <f t="shared" si="1"/>
        <v>2888521450</v>
      </c>
      <c r="H18" s="72">
        <f t="shared" si="1"/>
        <v>1210893548</v>
      </c>
      <c r="I18" s="72">
        <f t="shared" si="1"/>
        <v>6934967313</v>
      </c>
      <c r="J18" s="72">
        <f t="shared" si="1"/>
        <v>3591382238</v>
      </c>
      <c r="K18" s="72">
        <f t="shared" si="1"/>
        <v>3008737069</v>
      </c>
      <c r="L18" s="72">
        <f t="shared" si="1"/>
        <v>2888881065</v>
      </c>
      <c r="M18" s="72">
        <f t="shared" si="1"/>
        <v>9489000372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16423967685</v>
      </c>
      <c r="W18" s="72">
        <f t="shared" si="1"/>
        <v>15071911652</v>
      </c>
      <c r="X18" s="72">
        <f t="shared" si="1"/>
        <v>1352056033</v>
      </c>
      <c r="Y18" s="66">
        <f>+IF(W18&lt;&gt;0,(X18/W18)*100,0)</f>
        <v>8.970700361162121</v>
      </c>
      <c r="Z18" s="73">
        <f t="shared" si="1"/>
        <v>35227111270</v>
      </c>
    </row>
    <row r="19" spans="1:26" ht="13.5">
      <c r="A19" s="69" t="s">
        <v>43</v>
      </c>
      <c r="B19" s="74">
        <f>+B10-B18</f>
        <v>-674617361</v>
      </c>
      <c r="C19" s="74">
        <f>+C10-C18</f>
        <v>0</v>
      </c>
      <c r="D19" s="75">
        <f aca="true" t="shared" si="2" ref="D19:Z19">+D10-D18</f>
        <v>-51648690</v>
      </c>
      <c r="E19" s="76">
        <f t="shared" si="2"/>
        <v>-51648690</v>
      </c>
      <c r="F19" s="76">
        <f t="shared" si="2"/>
        <v>1344958111</v>
      </c>
      <c r="G19" s="76">
        <f t="shared" si="2"/>
        <v>430951745</v>
      </c>
      <c r="H19" s="76">
        <f t="shared" si="2"/>
        <v>438168747</v>
      </c>
      <c r="I19" s="76">
        <f t="shared" si="2"/>
        <v>2214078603</v>
      </c>
      <c r="J19" s="76">
        <f t="shared" si="2"/>
        <v>-606050754</v>
      </c>
      <c r="K19" s="76">
        <f t="shared" si="2"/>
        <v>-464792813</v>
      </c>
      <c r="L19" s="76">
        <f t="shared" si="2"/>
        <v>974332259</v>
      </c>
      <c r="M19" s="76">
        <f t="shared" si="2"/>
        <v>-96511308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2117567295</v>
      </c>
      <c r="W19" s="76">
        <f>IF(E10=E18,0,W10-W18)</f>
        <v>1123164536</v>
      </c>
      <c r="X19" s="76">
        <f t="shared" si="2"/>
        <v>994402759</v>
      </c>
      <c r="Y19" s="77">
        <f>+IF(W19&lt;&gt;0,(X19/W19)*100,0)</f>
        <v>88.53580460628076</v>
      </c>
      <c r="Z19" s="78">
        <f t="shared" si="2"/>
        <v>-51648690</v>
      </c>
    </row>
    <row r="20" spans="1:26" ht="13.5">
      <c r="A20" s="57" t="s">
        <v>44</v>
      </c>
      <c r="B20" s="18">
        <v>2640455917</v>
      </c>
      <c r="C20" s="18">
        <v>0</v>
      </c>
      <c r="D20" s="58">
        <v>3493321800</v>
      </c>
      <c r="E20" s="59">
        <v>3493321800</v>
      </c>
      <c r="F20" s="59">
        <v>0</v>
      </c>
      <c r="G20" s="59">
        <v>64697000</v>
      </c>
      <c r="H20" s="59">
        <v>63377083</v>
      </c>
      <c r="I20" s="59">
        <v>128074083</v>
      </c>
      <c r="J20" s="59">
        <v>30247000</v>
      </c>
      <c r="K20" s="59">
        <v>46354015</v>
      </c>
      <c r="L20" s="59">
        <v>65924576</v>
      </c>
      <c r="M20" s="59">
        <v>142525591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270599674</v>
      </c>
      <c r="W20" s="59">
        <v>1284644259</v>
      </c>
      <c r="X20" s="59">
        <v>-1014044585</v>
      </c>
      <c r="Y20" s="60">
        <v>-78.94</v>
      </c>
      <c r="Z20" s="61">
        <v>3493321800</v>
      </c>
    </row>
    <row r="21" spans="1:26" ht="13.5">
      <c r="A21" s="57" t="s">
        <v>85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86</v>
      </c>
      <c r="B22" s="85">
        <f>SUM(B19:B21)</f>
        <v>1965838556</v>
      </c>
      <c r="C22" s="85">
        <f>SUM(C19:C21)</f>
        <v>0</v>
      </c>
      <c r="D22" s="86">
        <f aca="true" t="shared" si="3" ref="D22:Z22">SUM(D19:D21)</f>
        <v>3441673110</v>
      </c>
      <c r="E22" s="87">
        <f t="shared" si="3"/>
        <v>3441673110</v>
      </c>
      <c r="F22" s="87">
        <f t="shared" si="3"/>
        <v>1344958111</v>
      </c>
      <c r="G22" s="87">
        <f t="shared" si="3"/>
        <v>495648745</v>
      </c>
      <c r="H22" s="87">
        <f t="shared" si="3"/>
        <v>501545830</v>
      </c>
      <c r="I22" s="87">
        <f t="shared" si="3"/>
        <v>2342152686</v>
      </c>
      <c r="J22" s="87">
        <f t="shared" si="3"/>
        <v>-575803754</v>
      </c>
      <c r="K22" s="87">
        <f t="shared" si="3"/>
        <v>-418438798</v>
      </c>
      <c r="L22" s="87">
        <f t="shared" si="3"/>
        <v>1040256835</v>
      </c>
      <c r="M22" s="87">
        <f t="shared" si="3"/>
        <v>46014283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2388166969</v>
      </c>
      <c r="W22" s="87">
        <f t="shared" si="3"/>
        <v>2407808795</v>
      </c>
      <c r="X22" s="87">
        <f t="shared" si="3"/>
        <v>-19641826</v>
      </c>
      <c r="Y22" s="88">
        <f>+IF(W22&lt;&gt;0,(X22/W22)*100,0)</f>
        <v>-0.8157552227896069</v>
      </c>
      <c r="Z22" s="89">
        <f t="shared" si="3"/>
        <v>3441673110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1965838556</v>
      </c>
      <c r="C24" s="74">
        <f>SUM(C22:C23)</f>
        <v>0</v>
      </c>
      <c r="D24" s="75">
        <f aca="true" t="shared" si="4" ref="D24:Z24">SUM(D22:D23)</f>
        <v>3441673110</v>
      </c>
      <c r="E24" s="76">
        <f t="shared" si="4"/>
        <v>3441673110</v>
      </c>
      <c r="F24" s="76">
        <f t="shared" si="4"/>
        <v>1344958111</v>
      </c>
      <c r="G24" s="76">
        <f t="shared" si="4"/>
        <v>495648745</v>
      </c>
      <c r="H24" s="76">
        <f t="shared" si="4"/>
        <v>501545830</v>
      </c>
      <c r="I24" s="76">
        <f t="shared" si="4"/>
        <v>2342152686</v>
      </c>
      <c r="J24" s="76">
        <f t="shared" si="4"/>
        <v>-575803754</v>
      </c>
      <c r="K24" s="76">
        <f t="shared" si="4"/>
        <v>-418438798</v>
      </c>
      <c r="L24" s="76">
        <f t="shared" si="4"/>
        <v>1040256835</v>
      </c>
      <c r="M24" s="76">
        <f t="shared" si="4"/>
        <v>46014283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2388166969</v>
      </c>
      <c r="W24" s="76">
        <f t="shared" si="4"/>
        <v>2407808795</v>
      </c>
      <c r="X24" s="76">
        <f t="shared" si="4"/>
        <v>-19641826</v>
      </c>
      <c r="Y24" s="77">
        <f>+IF(W24&lt;&gt;0,(X24/W24)*100,0)</f>
        <v>-0.8157552227896069</v>
      </c>
      <c r="Z24" s="78">
        <f t="shared" si="4"/>
        <v>3441673110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87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4766075398</v>
      </c>
      <c r="C27" s="21">
        <v>0</v>
      </c>
      <c r="D27" s="98">
        <v>7110162000</v>
      </c>
      <c r="E27" s="99">
        <v>7110162000</v>
      </c>
      <c r="F27" s="99">
        <v>237258000</v>
      </c>
      <c r="G27" s="99">
        <v>418412000</v>
      </c>
      <c r="H27" s="99">
        <v>170044000</v>
      </c>
      <c r="I27" s="99">
        <v>825714000</v>
      </c>
      <c r="J27" s="99">
        <v>459589000</v>
      </c>
      <c r="K27" s="99">
        <v>370266000</v>
      </c>
      <c r="L27" s="99">
        <v>417652000</v>
      </c>
      <c r="M27" s="99">
        <v>1247507000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2073221000</v>
      </c>
      <c r="W27" s="99">
        <v>3555081000</v>
      </c>
      <c r="X27" s="99">
        <v>-1481860000</v>
      </c>
      <c r="Y27" s="100">
        <v>-41.68</v>
      </c>
      <c r="Z27" s="101">
        <v>7110162000</v>
      </c>
    </row>
    <row r="28" spans="1:26" ht="13.5">
      <c r="A28" s="102" t="s">
        <v>44</v>
      </c>
      <c r="B28" s="18">
        <v>2480125000</v>
      </c>
      <c r="C28" s="18">
        <v>0</v>
      </c>
      <c r="D28" s="58">
        <v>3427476000</v>
      </c>
      <c r="E28" s="59">
        <v>3427476000</v>
      </c>
      <c r="F28" s="59">
        <v>95383000</v>
      </c>
      <c r="G28" s="59">
        <v>141081000</v>
      </c>
      <c r="H28" s="59">
        <v>53083000</v>
      </c>
      <c r="I28" s="59">
        <v>289547000</v>
      </c>
      <c r="J28" s="59">
        <v>165686000</v>
      </c>
      <c r="K28" s="59">
        <v>61482000</v>
      </c>
      <c r="L28" s="59">
        <v>136015000</v>
      </c>
      <c r="M28" s="59">
        <v>363183000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652730000</v>
      </c>
      <c r="W28" s="59">
        <v>1713738000</v>
      </c>
      <c r="X28" s="59">
        <v>-1061008000</v>
      </c>
      <c r="Y28" s="60">
        <v>-61.91</v>
      </c>
      <c r="Z28" s="61">
        <v>3427476000</v>
      </c>
    </row>
    <row r="29" spans="1:26" ht="13.5">
      <c r="A29" s="57" t="s">
        <v>88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184689398</v>
      </c>
      <c r="C30" s="18">
        <v>0</v>
      </c>
      <c r="D30" s="58">
        <v>1000000000</v>
      </c>
      <c r="E30" s="59">
        <v>1000000000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500000000</v>
      </c>
      <c r="X30" s="59">
        <v>-500000000</v>
      </c>
      <c r="Y30" s="60">
        <v>-100</v>
      </c>
      <c r="Z30" s="61">
        <v>1000000000</v>
      </c>
    </row>
    <row r="31" spans="1:26" ht="13.5">
      <c r="A31" s="57" t="s">
        <v>49</v>
      </c>
      <c r="B31" s="18">
        <v>2101261000</v>
      </c>
      <c r="C31" s="18">
        <v>0</v>
      </c>
      <c r="D31" s="58">
        <v>2682686000</v>
      </c>
      <c r="E31" s="59">
        <v>2682686000</v>
      </c>
      <c r="F31" s="59">
        <v>141875000</v>
      </c>
      <c r="G31" s="59">
        <v>277331000</v>
      </c>
      <c r="H31" s="59">
        <v>116961000</v>
      </c>
      <c r="I31" s="59">
        <v>536167000</v>
      </c>
      <c r="J31" s="59">
        <v>293903000</v>
      </c>
      <c r="K31" s="59">
        <v>308784000</v>
      </c>
      <c r="L31" s="59">
        <v>281637000</v>
      </c>
      <c r="M31" s="59">
        <v>884324000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1420491000</v>
      </c>
      <c r="W31" s="59">
        <v>1341343000</v>
      </c>
      <c r="X31" s="59">
        <v>79148000</v>
      </c>
      <c r="Y31" s="60">
        <v>5.9</v>
      </c>
      <c r="Z31" s="61">
        <v>2682686000</v>
      </c>
    </row>
    <row r="32" spans="1:26" ht="13.5">
      <c r="A32" s="69" t="s">
        <v>50</v>
      </c>
      <c r="B32" s="21">
        <f>SUM(B28:B31)</f>
        <v>4766075398</v>
      </c>
      <c r="C32" s="21">
        <f>SUM(C28:C31)</f>
        <v>0</v>
      </c>
      <c r="D32" s="98">
        <f aca="true" t="shared" si="5" ref="D32:Z32">SUM(D28:D31)</f>
        <v>7110162000</v>
      </c>
      <c r="E32" s="99">
        <f t="shared" si="5"/>
        <v>7110162000</v>
      </c>
      <c r="F32" s="99">
        <f t="shared" si="5"/>
        <v>237258000</v>
      </c>
      <c r="G32" s="99">
        <f t="shared" si="5"/>
        <v>418412000</v>
      </c>
      <c r="H32" s="99">
        <f t="shared" si="5"/>
        <v>170044000</v>
      </c>
      <c r="I32" s="99">
        <f t="shared" si="5"/>
        <v>825714000</v>
      </c>
      <c r="J32" s="99">
        <f t="shared" si="5"/>
        <v>459589000</v>
      </c>
      <c r="K32" s="99">
        <f t="shared" si="5"/>
        <v>370266000</v>
      </c>
      <c r="L32" s="99">
        <f t="shared" si="5"/>
        <v>417652000</v>
      </c>
      <c r="M32" s="99">
        <f t="shared" si="5"/>
        <v>1247507000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2073221000</v>
      </c>
      <c r="W32" s="99">
        <f t="shared" si="5"/>
        <v>3555081000</v>
      </c>
      <c r="X32" s="99">
        <f t="shared" si="5"/>
        <v>-1481860000</v>
      </c>
      <c r="Y32" s="100">
        <f>+IF(W32&lt;&gt;0,(X32/W32)*100,0)</f>
        <v>-41.68287586133762</v>
      </c>
      <c r="Z32" s="101">
        <f t="shared" si="5"/>
        <v>7110162000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14271518000</v>
      </c>
      <c r="C35" s="18">
        <v>0</v>
      </c>
      <c r="D35" s="58">
        <v>15035207097</v>
      </c>
      <c r="E35" s="59">
        <v>15035207097</v>
      </c>
      <c r="F35" s="59">
        <v>16233645</v>
      </c>
      <c r="G35" s="59">
        <v>15876843</v>
      </c>
      <c r="H35" s="59">
        <v>14538090</v>
      </c>
      <c r="I35" s="59">
        <v>14538090</v>
      </c>
      <c r="J35" s="59">
        <v>14617426</v>
      </c>
      <c r="K35" s="59">
        <v>15012802</v>
      </c>
      <c r="L35" s="59">
        <v>14305250</v>
      </c>
      <c r="M35" s="59">
        <v>14305250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14305250</v>
      </c>
      <c r="W35" s="59">
        <v>7517603549</v>
      </c>
      <c r="X35" s="59">
        <v>-7503298299</v>
      </c>
      <c r="Y35" s="60">
        <v>-99.81</v>
      </c>
      <c r="Z35" s="61">
        <v>15035207097</v>
      </c>
    </row>
    <row r="36" spans="1:26" ht="13.5">
      <c r="A36" s="57" t="s">
        <v>53</v>
      </c>
      <c r="B36" s="18">
        <v>50327879000</v>
      </c>
      <c r="C36" s="18">
        <v>0</v>
      </c>
      <c r="D36" s="58">
        <v>58147514943</v>
      </c>
      <c r="E36" s="59">
        <v>58147514943</v>
      </c>
      <c r="F36" s="59">
        <v>50546272</v>
      </c>
      <c r="G36" s="59">
        <v>51254785</v>
      </c>
      <c r="H36" s="59">
        <v>50641929</v>
      </c>
      <c r="I36" s="59">
        <v>50641929</v>
      </c>
      <c r="J36" s="59">
        <v>50875380</v>
      </c>
      <c r="K36" s="59">
        <v>50891002</v>
      </c>
      <c r="L36" s="59">
        <v>51031818</v>
      </c>
      <c r="M36" s="59">
        <v>51031818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51031818</v>
      </c>
      <c r="W36" s="59">
        <v>29073757472</v>
      </c>
      <c r="X36" s="59">
        <v>-29022725654</v>
      </c>
      <c r="Y36" s="60">
        <v>-99.82</v>
      </c>
      <c r="Z36" s="61">
        <v>58147514943</v>
      </c>
    </row>
    <row r="37" spans="1:26" ht="13.5">
      <c r="A37" s="57" t="s">
        <v>54</v>
      </c>
      <c r="B37" s="18">
        <v>11808541000</v>
      </c>
      <c r="C37" s="18">
        <v>0</v>
      </c>
      <c r="D37" s="58">
        <v>11511703753</v>
      </c>
      <c r="E37" s="59">
        <v>11511703753</v>
      </c>
      <c r="F37" s="59">
        <v>12112426</v>
      </c>
      <c r="G37" s="59">
        <v>11960014</v>
      </c>
      <c r="H37" s="59">
        <v>9429901</v>
      </c>
      <c r="I37" s="59">
        <v>9429901</v>
      </c>
      <c r="J37" s="59">
        <v>10191970</v>
      </c>
      <c r="K37" s="59">
        <v>10609144</v>
      </c>
      <c r="L37" s="59">
        <v>9427769</v>
      </c>
      <c r="M37" s="59">
        <v>9427769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9427769</v>
      </c>
      <c r="W37" s="59">
        <v>5755851877</v>
      </c>
      <c r="X37" s="59">
        <v>-5746424108</v>
      </c>
      <c r="Y37" s="60">
        <v>-99.84</v>
      </c>
      <c r="Z37" s="61">
        <v>11511703753</v>
      </c>
    </row>
    <row r="38" spans="1:26" ht="13.5">
      <c r="A38" s="57" t="s">
        <v>55</v>
      </c>
      <c r="B38" s="18">
        <v>11943581000</v>
      </c>
      <c r="C38" s="18">
        <v>0</v>
      </c>
      <c r="D38" s="58">
        <v>12721318783</v>
      </c>
      <c r="E38" s="59">
        <v>12721318783</v>
      </c>
      <c r="F38" s="59">
        <v>12834900</v>
      </c>
      <c r="G38" s="59">
        <v>12703171</v>
      </c>
      <c r="H38" s="59">
        <v>12629404</v>
      </c>
      <c r="I38" s="59">
        <v>12629404</v>
      </c>
      <c r="J38" s="59">
        <v>12611247</v>
      </c>
      <c r="K38" s="59">
        <v>12590391</v>
      </c>
      <c r="L38" s="59">
        <v>12316660</v>
      </c>
      <c r="M38" s="59">
        <v>12316660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12316660</v>
      </c>
      <c r="W38" s="59">
        <v>6360659392</v>
      </c>
      <c r="X38" s="59">
        <v>-6348342732</v>
      </c>
      <c r="Y38" s="60">
        <v>-99.81</v>
      </c>
      <c r="Z38" s="61">
        <v>12721318783</v>
      </c>
    </row>
    <row r="39" spans="1:26" ht="13.5">
      <c r="A39" s="57" t="s">
        <v>56</v>
      </c>
      <c r="B39" s="18">
        <v>40847275000</v>
      </c>
      <c r="C39" s="18">
        <v>0</v>
      </c>
      <c r="D39" s="58">
        <v>48949699504</v>
      </c>
      <c r="E39" s="59">
        <v>48949699504</v>
      </c>
      <c r="F39" s="59">
        <v>41832591</v>
      </c>
      <c r="G39" s="59">
        <v>42468443</v>
      </c>
      <c r="H39" s="59">
        <v>43120714</v>
      </c>
      <c r="I39" s="59">
        <v>43120714</v>
      </c>
      <c r="J39" s="59">
        <v>42689589</v>
      </c>
      <c r="K39" s="59">
        <v>42704269</v>
      </c>
      <c r="L39" s="59">
        <v>43592639</v>
      </c>
      <c r="M39" s="59">
        <v>43592639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43592639</v>
      </c>
      <c r="W39" s="59">
        <v>24474849752</v>
      </c>
      <c r="X39" s="59">
        <v>-24431257113</v>
      </c>
      <c r="Y39" s="60">
        <v>-99.82</v>
      </c>
      <c r="Z39" s="61">
        <v>48949699504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5052061000</v>
      </c>
      <c r="C42" s="18">
        <v>0</v>
      </c>
      <c r="D42" s="58">
        <v>5542319174</v>
      </c>
      <c r="E42" s="59">
        <v>5542319174</v>
      </c>
      <c r="F42" s="59">
        <v>206252092</v>
      </c>
      <c r="G42" s="59">
        <v>-236344578</v>
      </c>
      <c r="H42" s="59">
        <v>-390086429</v>
      </c>
      <c r="I42" s="59">
        <v>-420178915</v>
      </c>
      <c r="J42" s="59">
        <v>430752782</v>
      </c>
      <c r="K42" s="59">
        <v>503731589</v>
      </c>
      <c r="L42" s="59">
        <v>599429909</v>
      </c>
      <c r="M42" s="59">
        <v>1533914280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1113735365</v>
      </c>
      <c r="W42" s="59">
        <v>3576123460</v>
      </c>
      <c r="X42" s="59">
        <v>-2462388095</v>
      </c>
      <c r="Y42" s="60">
        <v>-68.86</v>
      </c>
      <c r="Z42" s="61">
        <v>5542319174</v>
      </c>
    </row>
    <row r="43" spans="1:26" ht="13.5">
      <c r="A43" s="57" t="s">
        <v>59</v>
      </c>
      <c r="B43" s="18">
        <v>-4701407000</v>
      </c>
      <c r="C43" s="18">
        <v>0</v>
      </c>
      <c r="D43" s="58">
        <v>-7196864908</v>
      </c>
      <c r="E43" s="59">
        <v>-7196864908</v>
      </c>
      <c r="F43" s="59">
        <v>-210512098</v>
      </c>
      <c r="G43" s="59">
        <v>-374698391</v>
      </c>
      <c r="H43" s="59">
        <v>-291303352</v>
      </c>
      <c r="I43" s="59">
        <v>-876513841</v>
      </c>
      <c r="J43" s="59">
        <v>-348863950</v>
      </c>
      <c r="K43" s="59">
        <v>-359094509</v>
      </c>
      <c r="L43" s="59">
        <v>-1411593002</v>
      </c>
      <c r="M43" s="59">
        <v>-2119551461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-2996065302</v>
      </c>
      <c r="W43" s="59">
        <v>-2553091871</v>
      </c>
      <c r="X43" s="59">
        <v>-442973431</v>
      </c>
      <c r="Y43" s="60">
        <v>17.35</v>
      </c>
      <c r="Z43" s="61">
        <v>-7196864908</v>
      </c>
    </row>
    <row r="44" spans="1:26" ht="13.5">
      <c r="A44" s="57" t="s">
        <v>60</v>
      </c>
      <c r="B44" s="18">
        <v>-551155000</v>
      </c>
      <c r="C44" s="18">
        <v>0</v>
      </c>
      <c r="D44" s="58">
        <v>268979119</v>
      </c>
      <c r="E44" s="59">
        <v>268979119</v>
      </c>
      <c r="F44" s="59">
        <v>870005297</v>
      </c>
      <c r="G44" s="59">
        <v>0</v>
      </c>
      <c r="H44" s="59">
        <v>-41301541</v>
      </c>
      <c r="I44" s="59">
        <v>828703756</v>
      </c>
      <c r="J44" s="59">
        <v>-16489903</v>
      </c>
      <c r="K44" s="59">
        <v>-11666667</v>
      </c>
      <c r="L44" s="59">
        <v>-303311090</v>
      </c>
      <c r="M44" s="59">
        <v>-331467660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497236096</v>
      </c>
      <c r="W44" s="59">
        <v>-364292322</v>
      </c>
      <c r="X44" s="59">
        <v>861528418</v>
      </c>
      <c r="Y44" s="60">
        <v>-236.49</v>
      </c>
      <c r="Z44" s="61">
        <v>268979119</v>
      </c>
    </row>
    <row r="45" spans="1:26" ht="13.5">
      <c r="A45" s="69" t="s">
        <v>61</v>
      </c>
      <c r="B45" s="21">
        <v>6386707000</v>
      </c>
      <c r="C45" s="21">
        <v>0</v>
      </c>
      <c r="D45" s="98">
        <v>4770896004</v>
      </c>
      <c r="E45" s="99">
        <v>4770896004</v>
      </c>
      <c r="F45" s="99">
        <v>6932999192</v>
      </c>
      <c r="G45" s="99">
        <v>6321956223</v>
      </c>
      <c r="H45" s="99">
        <v>5599264901</v>
      </c>
      <c r="I45" s="99">
        <v>5599264901</v>
      </c>
      <c r="J45" s="99">
        <v>5664663830</v>
      </c>
      <c r="K45" s="99">
        <v>5797634243</v>
      </c>
      <c r="L45" s="99">
        <v>4682160060</v>
      </c>
      <c r="M45" s="99">
        <v>4682160060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4682160060</v>
      </c>
      <c r="W45" s="99">
        <v>6815201886</v>
      </c>
      <c r="X45" s="99">
        <v>-2133041826</v>
      </c>
      <c r="Y45" s="100">
        <v>-31.3</v>
      </c>
      <c r="Z45" s="101">
        <v>4770896004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89</v>
      </c>
      <c r="B47" s="114" t="s">
        <v>74</v>
      </c>
      <c r="C47" s="114"/>
      <c r="D47" s="115" t="s">
        <v>75</v>
      </c>
      <c r="E47" s="116" t="s">
        <v>76</v>
      </c>
      <c r="F47" s="117"/>
      <c r="G47" s="117"/>
      <c r="H47" s="117"/>
      <c r="I47" s="118" t="s">
        <v>77</v>
      </c>
      <c r="J47" s="117"/>
      <c r="K47" s="117"/>
      <c r="L47" s="117"/>
      <c r="M47" s="118" t="s">
        <v>78</v>
      </c>
      <c r="N47" s="119"/>
      <c r="O47" s="119"/>
      <c r="P47" s="119"/>
      <c r="Q47" s="119"/>
      <c r="R47" s="119"/>
      <c r="S47" s="119"/>
      <c r="T47" s="119"/>
      <c r="U47" s="119"/>
      <c r="V47" s="118" t="s">
        <v>79</v>
      </c>
      <c r="W47" s="118" t="s">
        <v>80</v>
      </c>
      <c r="X47" s="118" t="s">
        <v>81</v>
      </c>
      <c r="Y47" s="118" t="s">
        <v>82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1973676894</v>
      </c>
      <c r="C49" s="51">
        <v>0</v>
      </c>
      <c r="D49" s="128">
        <v>1064368079</v>
      </c>
      <c r="E49" s="53">
        <v>441587927</v>
      </c>
      <c r="F49" s="53">
        <v>0</v>
      </c>
      <c r="G49" s="53">
        <v>0</v>
      </c>
      <c r="H49" s="53">
        <v>0</v>
      </c>
      <c r="I49" s="53">
        <v>403957800</v>
      </c>
      <c r="J49" s="53">
        <v>0</v>
      </c>
      <c r="K49" s="53">
        <v>0</v>
      </c>
      <c r="L49" s="53">
        <v>0</v>
      </c>
      <c r="M49" s="53">
        <v>382618795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402633715</v>
      </c>
      <c r="W49" s="53">
        <v>1517851158</v>
      </c>
      <c r="X49" s="53">
        <v>6263960341</v>
      </c>
      <c r="Y49" s="53">
        <v>12450654709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1358150531</v>
      </c>
      <c r="C51" s="51">
        <v>0</v>
      </c>
      <c r="D51" s="128">
        <v>6599096</v>
      </c>
      <c r="E51" s="53">
        <v>46529983</v>
      </c>
      <c r="F51" s="53">
        <v>0</v>
      </c>
      <c r="G51" s="53">
        <v>0</v>
      </c>
      <c r="H51" s="53">
        <v>0</v>
      </c>
      <c r="I51" s="53">
        <v>18493203</v>
      </c>
      <c r="J51" s="53">
        <v>0</v>
      </c>
      <c r="K51" s="53">
        <v>0</v>
      </c>
      <c r="L51" s="53">
        <v>0</v>
      </c>
      <c r="M51" s="53">
        <v>103272841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180909024</v>
      </c>
      <c r="W51" s="53">
        <v>521582901</v>
      </c>
      <c r="X51" s="53">
        <v>0</v>
      </c>
      <c r="Y51" s="53">
        <v>2235537579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90</v>
      </c>
      <c r="B58" s="5">
        <f>IF(B67=0,0,+(B76/B67)*100)</f>
        <v>100.0000007750364</v>
      </c>
      <c r="C58" s="5">
        <f>IF(C67=0,0,+(C76/C67)*100)</f>
        <v>0</v>
      </c>
      <c r="D58" s="6">
        <f aca="true" t="shared" si="6" ref="D58:Z58">IF(D67=0,0,+(D76/D67)*100)</f>
        <v>95.06308761677086</v>
      </c>
      <c r="E58" s="7">
        <f t="shared" si="6"/>
        <v>95.06308761677086</v>
      </c>
      <c r="F58" s="7">
        <f t="shared" si="6"/>
        <v>73.09450305453102</v>
      </c>
      <c r="G58" s="7">
        <f t="shared" si="6"/>
        <v>99.08923624498132</v>
      </c>
      <c r="H58" s="7">
        <f t="shared" si="6"/>
        <v>181.87911571664364</v>
      </c>
      <c r="I58" s="7">
        <f t="shared" si="6"/>
        <v>107.39261756967919</v>
      </c>
      <c r="J58" s="7">
        <f t="shared" si="6"/>
        <v>85.36578941477771</v>
      </c>
      <c r="K58" s="7">
        <f t="shared" si="6"/>
        <v>99.97142522122648</v>
      </c>
      <c r="L58" s="7">
        <f t="shared" si="6"/>
        <v>113.8817026817731</v>
      </c>
      <c r="M58" s="7">
        <f t="shared" si="6"/>
        <v>97.89458264215935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102.52453239851285</v>
      </c>
      <c r="W58" s="7">
        <f t="shared" si="6"/>
        <v>104.31944366558153</v>
      </c>
      <c r="X58" s="7">
        <f t="shared" si="6"/>
        <v>0</v>
      </c>
      <c r="Y58" s="7">
        <f t="shared" si="6"/>
        <v>0</v>
      </c>
      <c r="Z58" s="8">
        <f t="shared" si="6"/>
        <v>95.06308761677086</v>
      </c>
    </row>
    <row r="59" spans="1:26" ht="13.5">
      <c r="A59" s="36" t="s">
        <v>31</v>
      </c>
      <c r="B59" s="9">
        <f aca="true" t="shared" si="7" ref="B59:Z66">IF(B68=0,0,+(B77/B68)*100)</f>
        <v>100.00000261945605</v>
      </c>
      <c r="C59" s="9">
        <f t="shared" si="7"/>
        <v>0</v>
      </c>
      <c r="D59" s="2">
        <f t="shared" si="7"/>
        <v>95.00000003334539</v>
      </c>
      <c r="E59" s="10">
        <f t="shared" si="7"/>
        <v>95.00000003334539</v>
      </c>
      <c r="F59" s="10">
        <f t="shared" si="7"/>
        <v>73.64268900041492</v>
      </c>
      <c r="G59" s="10">
        <f t="shared" si="7"/>
        <v>81.9932773625365</v>
      </c>
      <c r="H59" s="10">
        <f t="shared" si="7"/>
        <v>131.2569349252687</v>
      </c>
      <c r="I59" s="10">
        <f t="shared" si="7"/>
        <v>90.4012538750657</v>
      </c>
      <c r="J59" s="10">
        <f t="shared" si="7"/>
        <v>140.74149207380663</v>
      </c>
      <c r="K59" s="10">
        <f t="shared" si="7"/>
        <v>122.67018100282488</v>
      </c>
      <c r="L59" s="10">
        <f t="shared" si="7"/>
        <v>84.53919237237744</v>
      </c>
      <c r="M59" s="10">
        <f t="shared" si="7"/>
        <v>114.4960392038836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102.41401736595192</v>
      </c>
      <c r="W59" s="10">
        <f t="shared" si="7"/>
        <v>106.70724985393878</v>
      </c>
      <c r="X59" s="10">
        <f t="shared" si="7"/>
        <v>0</v>
      </c>
      <c r="Y59" s="10">
        <f t="shared" si="7"/>
        <v>0</v>
      </c>
      <c r="Z59" s="11">
        <f t="shared" si="7"/>
        <v>95.00000003334539</v>
      </c>
    </row>
    <row r="60" spans="1:26" ht="13.5">
      <c r="A60" s="37" t="s">
        <v>32</v>
      </c>
      <c r="B60" s="12">
        <f t="shared" si="7"/>
        <v>100.00000275900018</v>
      </c>
      <c r="C60" s="12">
        <f t="shared" si="7"/>
        <v>0</v>
      </c>
      <c r="D60" s="3">
        <f t="shared" si="7"/>
        <v>95.00000000775734</v>
      </c>
      <c r="E60" s="13">
        <f t="shared" si="7"/>
        <v>95.00000000775734</v>
      </c>
      <c r="F60" s="13">
        <f t="shared" si="7"/>
        <v>100.13145281978488</v>
      </c>
      <c r="G60" s="13">
        <f t="shared" si="7"/>
        <v>110.0672348654689</v>
      </c>
      <c r="H60" s="13">
        <f t="shared" si="7"/>
        <v>147.75043422208634</v>
      </c>
      <c r="I60" s="13">
        <f t="shared" si="7"/>
        <v>116.11965110299482</v>
      </c>
      <c r="J60" s="13">
        <f t="shared" si="7"/>
        <v>72.81666262886729</v>
      </c>
      <c r="K60" s="13">
        <f t="shared" si="7"/>
        <v>95.23341439361643</v>
      </c>
      <c r="L60" s="13">
        <f t="shared" si="7"/>
        <v>122.93033194443446</v>
      </c>
      <c r="M60" s="13">
        <f t="shared" si="7"/>
        <v>91.81873132469858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102.78830465044504</v>
      </c>
      <c r="W60" s="13">
        <f t="shared" si="7"/>
        <v>102.53717581789272</v>
      </c>
      <c r="X60" s="13">
        <f t="shared" si="7"/>
        <v>0</v>
      </c>
      <c r="Y60" s="13">
        <f t="shared" si="7"/>
        <v>0</v>
      </c>
      <c r="Z60" s="14">
        <f t="shared" si="7"/>
        <v>95.00000000775734</v>
      </c>
    </row>
    <row r="61" spans="1:26" ht="13.5">
      <c r="A61" s="38" t="s">
        <v>91</v>
      </c>
      <c r="B61" s="12">
        <f t="shared" si="7"/>
        <v>99.99997167573129</v>
      </c>
      <c r="C61" s="12">
        <f t="shared" si="7"/>
        <v>0</v>
      </c>
      <c r="D61" s="3">
        <f t="shared" si="7"/>
        <v>95.00000001142901</v>
      </c>
      <c r="E61" s="13">
        <f t="shared" si="7"/>
        <v>95.00000001142901</v>
      </c>
      <c r="F61" s="13">
        <f t="shared" si="7"/>
        <v>109.70968761517426</v>
      </c>
      <c r="G61" s="13">
        <f t="shared" si="7"/>
        <v>106.93478403572439</v>
      </c>
      <c r="H61" s="13">
        <f t="shared" si="7"/>
        <v>234.30422982874376</v>
      </c>
      <c r="I61" s="13">
        <f t="shared" si="7"/>
        <v>131.3940371922969</v>
      </c>
      <c r="J61" s="13">
        <f t="shared" si="7"/>
        <v>79.8838372958949</v>
      </c>
      <c r="K61" s="13">
        <f t="shared" si="7"/>
        <v>111.01697921591</v>
      </c>
      <c r="L61" s="13">
        <f t="shared" si="7"/>
        <v>186.07791655690446</v>
      </c>
      <c r="M61" s="13">
        <f t="shared" si="7"/>
        <v>110.04080627265378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120.07944589230624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95.00000001142901</v>
      </c>
    </row>
    <row r="62" spans="1:26" ht="13.5">
      <c r="A62" s="38" t="s">
        <v>92</v>
      </c>
      <c r="B62" s="12">
        <f t="shared" si="7"/>
        <v>99.75654393612741</v>
      </c>
      <c r="C62" s="12">
        <f t="shared" si="7"/>
        <v>0</v>
      </c>
      <c r="D62" s="3">
        <f t="shared" si="7"/>
        <v>95.0000000113389</v>
      </c>
      <c r="E62" s="13">
        <f t="shared" si="7"/>
        <v>95.0000000113389</v>
      </c>
      <c r="F62" s="13">
        <f t="shared" si="7"/>
        <v>72.56695546307343</v>
      </c>
      <c r="G62" s="13">
        <f t="shared" si="7"/>
        <v>121.53856896614556</v>
      </c>
      <c r="H62" s="13">
        <f t="shared" si="7"/>
        <v>57.97459719810306</v>
      </c>
      <c r="I62" s="13">
        <f t="shared" si="7"/>
        <v>76.71586009508735</v>
      </c>
      <c r="J62" s="13">
        <f t="shared" si="7"/>
        <v>58.78907290875167</v>
      </c>
      <c r="K62" s="13">
        <f t="shared" si="7"/>
        <v>71.14626420170184</v>
      </c>
      <c r="L62" s="13">
        <f t="shared" si="7"/>
        <v>78.8533997825438</v>
      </c>
      <c r="M62" s="13">
        <f t="shared" si="7"/>
        <v>68.79513358616668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72.22377811081238</v>
      </c>
      <c r="W62" s="13">
        <f t="shared" si="7"/>
        <v>115.07246955623846</v>
      </c>
      <c r="X62" s="13">
        <f t="shared" si="7"/>
        <v>0</v>
      </c>
      <c r="Y62" s="13">
        <f t="shared" si="7"/>
        <v>0</v>
      </c>
      <c r="Z62" s="14">
        <f t="shared" si="7"/>
        <v>95.0000000113389</v>
      </c>
    </row>
    <row r="63" spans="1:26" ht="13.5">
      <c r="A63" s="38" t="s">
        <v>93</v>
      </c>
      <c r="B63" s="12">
        <f t="shared" si="7"/>
        <v>99.98777450667036</v>
      </c>
      <c r="C63" s="12">
        <f t="shared" si="7"/>
        <v>0</v>
      </c>
      <c r="D63" s="3">
        <f t="shared" si="7"/>
        <v>95</v>
      </c>
      <c r="E63" s="13">
        <f t="shared" si="7"/>
        <v>95</v>
      </c>
      <c r="F63" s="13">
        <f t="shared" si="7"/>
        <v>66.06543625121911</v>
      </c>
      <c r="G63" s="13">
        <f t="shared" si="7"/>
        <v>95.70299645285338</v>
      </c>
      <c r="H63" s="13">
        <f t="shared" si="7"/>
        <v>113.74653160331114</v>
      </c>
      <c r="I63" s="13">
        <f t="shared" si="7"/>
        <v>87.388395473076</v>
      </c>
      <c r="J63" s="13">
        <f t="shared" si="7"/>
        <v>39.25950954920171</v>
      </c>
      <c r="K63" s="13">
        <f t="shared" si="7"/>
        <v>53.35450102199728</v>
      </c>
      <c r="L63" s="13">
        <f t="shared" si="7"/>
        <v>46.176702727785575</v>
      </c>
      <c r="M63" s="13">
        <f t="shared" si="7"/>
        <v>45.63480419536595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59.208379876093986</v>
      </c>
      <c r="W63" s="13">
        <f t="shared" si="7"/>
        <v>105.47543627770852</v>
      </c>
      <c r="X63" s="13">
        <f t="shared" si="7"/>
        <v>0</v>
      </c>
      <c r="Y63" s="13">
        <f t="shared" si="7"/>
        <v>0</v>
      </c>
      <c r="Z63" s="14">
        <f t="shared" si="7"/>
        <v>95</v>
      </c>
    </row>
    <row r="64" spans="1:26" ht="13.5">
      <c r="A64" s="38" t="s">
        <v>94</v>
      </c>
      <c r="B64" s="12">
        <f t="shared" si="7"/>
        <v>99.98396229952223</v>
      </c>
      <c r="C64" s="12">
        <f t="shared" si="7"/>
        <v>0</v>
      </c>
      <c r="D64" s="3">
        <f t="shared" si="7"/>
        <v>94.99999993123919</v>
      </c>
      <c r="E64" s="13">
        <f t="shared" si="7"/>
        <v>94.99999993123919</v>
      </c>
      <c r="F64" s="13">
        <f t="shared" si="7"/>
        <v>102.04033484804785</v>
      </c>
      <c r="G64" s="13">
        <f t="shared" si="7"/>
        <v>108.22516995746842</v>
      </c>
      <c r="H64" s="13">
        <f t="shared" si="7"/>
        <v>76.74136720986971</v>
      </c>
      <c r="I64" s="13">
        <f t="shared" si="7"/>
        <v>93.99267088485195</v>
      </c>
      <c r="J64" s="13">
        <f t="shared" si="7"/>
        <v>104.55141110230899</v>
      </c>
      <c r="K64" s="13">
        <f t="shared" si="7"/>
        <v>80.19967165254232</v>
      </c>
      <c r="L64" s="13">
        <f t="shared" si="7"/>
        <v>86.30672460321837</v>
      </c>
      <c r="M64" s="13">
        <f t="shared" si="7"/>
        <v>89.43379871649113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91.58936040127172</v>
      </c>
      <c r="W64" s="13">
        <f t="shared" si="7"/>
        <v>108.67120051029084</v>
      </c>
      <c r="X64" s="13">
        <f t="shared" si="7"/>
        <v>0</v>
      </c>
      <c r="Y64" s="13">
        <f t="shared" si="7"/>
        <v>0</v>
      </c>
      <c r="Z64" s="14">
        <f t="shared" si="7"/>
        <v>94.99999993123919</v>
      </c>
    </row>
    <row r="65" spans="1:26" ht="13.5">
      <c r="A65" s="38" t="s">
        <v>95</v>
      </c>
      <c r="B65" s="12">
        <f t="shared" si="7"/>
        <v>140.46165641464694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96</v>
      </c>
      <c r="B66" s="15">
        <f t="shared" si="7"/>
        <v>99.99984345621542</v>
      </c>
      <c r="C66" s="15">
        <f t="shared" si="7"/>
        <v>0</v>
      </c>
      <c r="D66" s="4">
        <f t="shared" si="7"/>
        <v>99.99999970837241</v>
      </c>
      <c r="E66" s="16">
        <f t="shared" si="7"/>
        <v>99.99999970837241</v>
      </c>
      <c r="F66" s="16">
        <f t="shared" si="7"/>
        <v>-0.24810733353169928</v>
      </c>
      <c r="G66" s="16">
        <f t="shared" si="7"/>
        <v>1.2658290536094452</v>
      </c>
      <c r="H66" s="16">
        <f t="shared" si="7"/>
        <v>1430.3050444591845</v>
      </c>
      <c r="I66" s="16">
        <f t="shared" si="7"/>
        <v>99.99997557293842</v>
      </c>
      <c r="J66" s="16">
        <f t="shared" si="7"/>
        <v>13.600886608958653</v>
      </c>
      <c r="K66" s="16">
        <f t="shared" si="7"/>
        <v>-8.35225057198855</v>
      </c>
      <c r="L66" s="16">
        <f t="shared" si="7"/>
        <v>311.7146289861234</v>
      </c>
      <c r="M66" s="16">
        <f t="shared" si="7"/>
        <v>100.00012614994797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200.20791664679138</v>
      </c>
      <c r="X66" s="16">
        <f t="shared" si="7"/>
        <v>0</v>
      </c>
      <c r="Y66" s="16">
        <f t="shared" si="7"/>
        <v>0</v>
      </c>
      <c r="Z66" s="17">
        <f t="shared" si="7"/>
        <v>99.99999970837241</v>
      </c>
    </row>
    <row r="67" spans="1:26" ht="13.5" hidden="1">
      <c r="A67" s="40" t="s">
        <v>97</v>
      </c>
      <c r="B67" s="23">
        <v>25160108805</v>
      </c>
      <c r="C67" s="23"/>
      <c r="D67" s="24">
        <v>27176739870</v>
      </c>
      <c r="E67" s="25">
        <v>27176739870</v>
      </c>
      <c r="F67" s="25">
        <v>2860006487</v>
      </c>
      <c r="G67" s="25">
        <v>2318183929</v>
      </c>
      <c r="H67" s="25">
        <v>1575340472</v>
      </c>
      <c r="I67" s="25">
        <v>6753530888</v>
      </c>
      <c r="J67" s="25">
        <v>2790059386</v>
      </c>
      <c r="K67" s="25">
        <v>2441481719</v>
      </c>
      <c r="L67" s="25">
        <v>1869348818</v>
      </c>
      <c r="M67" s="25">
        <v>7100889923</v>
      </c>
      <c r="N67" s="25"/>
      <c r="O67" s="25"/>
      <c r="P67" s="25"/>
      <c r="Q67" s="25"/>
      <c r="R67" s="25"/>
      <c r="S67" s="25"/>
      <c r="T67" s="25"/>
      <c r="U67" s="25"/>
      <c r="V67" s="25">
        <v>13854420811</v>
      </c>
      <c r="W67" s="25">
        <v>11886897845</v>
      </c>
      <c r="X67" s="25"/>
      <c r="Y67" s="24"/>
      <c r="Z67" s="26">
        <v>27176739870</v>
      </c>
    </row>
    <row r="68" spans="1:26" ht="13.5" hidden="1">
      <c r="A68" s="36" t="s">
        <v>31</v>
      </c>
      <c r="B68" s="18">
        <v>7673348799</v>
      </c>
      <c r="C68" s="18"/>
      <c r="D68" s="19">
        <v>7497289350</v>
      </c>
      <c r="E68" s="20">
        <v>7497289350</v>
      </c>
      <c r="F68" s="20">
        <v>713206093</v>
      </c>
      <c r="G68" s="20">
        <v>713206093</v>
      </c>
      <c r="H68" s="20">
        <v>439325210</v>
      </c>
      <c r="I68" s="20">
        <v>1865737396</v>
      </c>
      <c r="J68" s="20">
        <v>536020106</v>
      </c>
      <c r="K68" s="20">
        <v>667322237</v>
      </c>
      <c r="L68" s="20">
        <v>651699998</v>
      </c>
      <c r="M68" s="20">
        <v>1855042341</v>
      </c>
      <c r="N68" s="20"/>
      <c r="O68" s="20"/>
      <c r="P68" s="20"/>
      <c r="Q68" s="20"/>
      <c r="R68" s="20"/>
      <c r="S68" s="20"/>
      <c r="T68" s="20"/>
      <c r="U68" s="20"/>
      <c r="V68" s="20">
        <v>3720779737</v>
      </c>
      <c r="W68" s="20">
        <v>3428125685</v>
      </c>
      <c r="X68" s="20"/>
      <c r="Y68" s="19"/>
      <c r="Z68" s="22">
        <v>7497289350</v>
      </c>
    </row>
    <row r="69" spans="1:26" ht="13.5" hidden="1">
      <c r="A69" s="37" t="s">
        <v>32</v>
      </c>
      <c r="B69" s="18">
        <v>17180136526</v>
      </c>
      <c r="C69" s="18"/>
      <c r="D69" s="19">
        <v>19336547430</v>
      </c>
      <c r="E69" s="20">
        <v>19336547430</v>
      </c>
      <c r="F69" s="20">
        <v>1564670886</v>
      </c>
      <c r="G69" s="20">
        <v>1555102539</v>
      </c>
      <c r="H69" s="20">
        <v>1088445901</v>
      </c>
      <c r="I69" s="20">
        <v>4208219326</v>
      </c>
      <c r="J69" s="20">
        <v>2230460001</v>
      </c>
      <c r="K69" s="20">
        <v>1709079071</v>
      </c>
      <c r="L69" s="20">
        <v>1174719078</v>
      </c>
      <c r="M69" s="20">
        <v>5114258150</v>
      </c>
      <c r="N69" s="20"/>
      <c r="O69" s="20"/>
      <c r="P69" s="20"/>
      <c r="Q69" s="20"/>
      <c r="R69" s="20"/>
      <c r="S69" s="20"/>
      <c r="T69" s="20"/>
      <c r="U69" s="20"/>
      <c r="V69" s="20">
        <v>9322477476</v>
      </c>
      <c r="W69" s="20">
        <v>8388228025</v>
      </c>
      <c r="X69" s="20"/>
      <c r="Y69" s="19"/>
      <c r="Z69" s="22">
        <v>19336547430</v>
      </c>
    </row>
    <row r="70" spans="1:26" ht="13.5" hidden="1">
      <c r="A70" s="38" t="s">
        <v>91</v>
      </c>
      <c r="B70" s="18">
        <v>12226264463</v>
      </c>
      <c r="C70" s="18"/>
      <c r="D70" s="19">
        <v>13124495750</v>
      </c>
      <c r="E70" s="20">
        <v>13124495750</v>
      </c>
      <c r="F70" s="20">
        <v>1074738407</v>
      </c>
      <c r="G70" s="20">
        <v>1218387459</v>
      </c>
      <c r="H70" s="20">
        <v>516040727</v>
      </c>
      <c r="I70" s="20">
        <v>2809166593</v>
      </c>
      <c r="J70" s="20">
        <v>1510495140</v>
      </c>
      <c r="K70" s="20">
        <v>1070394422</v>
      </c>
      <c r="L70" s="20">
        <v>585333462</v>
      </c>
      <c r="M70" s="20">
        <v>3166223024</v>
      </c>
      <c r="N70" s="20"/>
      <c r="O70" s="20"/>
      <c r="P70" s="20"/>
      <c r="Q70" s="20"/>
      <c r="R70" s="20"/>
      <c r="S70" s="20"/>
      <c r="T70" s="20"/>
      <c r="U70" s="20"/>
      <c r="V70" s="20">
        <v>5975389617</v>
      </c>
      <c r="W70" s="20">
        <v>5698791870</v>
      </c>
      <c r="X70" s="20"/>
      <c r="Y70" s="19"/>
      <c r="Z70" s="22">
        <v>13124495750</v>
      </c>
    </row>
    <row r="71" spans="1:26" ht="13.5" hidden="1">
      <c r="A71" s="38" t="s">
        <v>92</v>
      </c>
      <c r="B71" s="18">
        <v>3345292317</v>
      </c>
      <c r="C71" s="18"/>
      <c r="D71" s="19">
        <v>4409603550</v>
      </c>
      <c r="E71" s="20">
        <v>4409603550</v>
      </c>
      <c r="F71" s="20">
        <v>358771546</v>
      </c>
      <c r="G71" s="20">
        <v>225754729</v>
      </c>
      <c r="H71" s="20">
        <v>460504162</v>
      </c>
      <c r="I71" s="20">
        <v>1045030437</v>
      </c>
      <c r="J71" s="20">
        <v>512226710</v>
      </c>
      <c r="K71" s="20">
        <v>453331849</v>
      </c>
      <c r="L71" s="20">
        <v>403601284</v>
      </c>
      <c r="M71" s="20">
        <v>1369159843</v>
      </c>
      <c r="N71" s="20"/>
      <c r="O71" s="20"/>
      <c r="P71" s="20"/>
      <c r="Q71" s="20"/>
      <c r="R71" s="20"/>
      <c r="S71" s="20"/>
      <c r="T71" s="20"/>
      <c r="U71" s="20"/>
      <c r="V71" s="20">
        <v>2414190280</v>
      </c>
      <c r="W71" s="20">
        <v>1789822192</v>
      </c>
      <c r="X71" s="20"/>
      <c r="Y71" s="19"/>
      <c r="Z71" s="22">
        <v>4409603550</v>
      </c>
    </row>
    <row r="72" spans="1:26" ht="13.5" hidden="1">
      <c r="A72" s="38" t="s">
        <v>93</v>
      </c>
      <c r="B72" s="18">
        <v>933361108</v>
      </c>
      <c r="C72" s="18"/>
      <c r="D72" s="19">
        <v>1075289740</v>
      </c>
      <c r="E72" s="20">
        <v>1075289740</v>
      </c>
      <c r="F72" s="20">
        <v>82946347</v>
      </c>
      <c r="G72" s="20">
        <v>60708514</v>
      </c>
      <c r="H72" s="20">
        <v>47950830</v>
      </c>
      <c r="I72" s="20">
        <v>191605691</v>
      </c>
      <c r="J72" s="20">
        <v>154416468</v>
      </c>
      <c r="K72" s="20">
        <v>118778202</v>
      </c>
      <c r="L72" s="20">
        <v>124596707</v>
      </c>
      <c r="M72" s="20">
        <v>397791377</v>
      </c>
      <c r="N72" s="20"/>
      <c r="O72" s="20"/>
      <c r="P72" s="20"/>
      <c r="Q72" s="20"/>
      <c r="R72" s="20"/>
      <c r="S72" s="20"/>
      <c r="T72" s="20"/>
      <c r="U72" s="20"/>
      <c r="V72" s="20">
        <v>589397068</v>
      </c>
      <c r="W72" s="20">
        <v>485125233</v>
      </c>
      <c r="X72" s="20"/>
      <c r="Y72" s="19"/>
      <c r="Z72" s="22">
        <v>1075289740</v>
      </c>
    </row>
    <row r="73" spans="1:26" ht="13.5" hidden="1">
      <c r="A73" s="38" t="s">
        <v>94</v>
      </c>
      <c r="B73" s="18">
        <v>654538973</v>
      </c>
      <c r="C73" s="18"/>
      <c r="D73" s="19">
        <v>727158390</v>
      </c>
      <c r="E73" s="20">
        <v>727158390</v>
      </c>
      <c r="F73" s="20">
        <v>48214586</v>
      </c>
      <c r="G73" s="20">
        <v>50251837</v>
      </c>
      <c r="H73" s="20">
        <v>63950182</v>
      </c>
      <c r="I73" s="20">
        <v>162416605</v>
      </c>
      <c r="J73" s="20">
        <v>53321683</v>
      </c>
      <c r="K73" s="20">
        <v>66574598</v>
      </c>
      <c r="L73" s="20">
        <v>61187625</v>
      </c>
      <c r="M73" s="20">
        <v>181083906</v>
      </c>
      <c r="N73" s="20"/>
      <c r="O73" s="20"/>
      <c r="P73" s="20"/>
      <c r="Q73" s="20"/>
      <c r="R73" s="20"/>
      <c r="S73" s="20"/>
      <c r="T73" s="20"/>
      <c r="U73" s="20"/>
      <c r="V73" s="20">
        <v>343500511</v>
      </c>
      <c r="W73" s="20">
        <v>304569834</v>
      </c>
      <c r="X73" s="20"/>
      <c r="Y73" s="19"/>
      <c r="Z73" s="22">
        <v>727158390</v>
      </c>
    </row>
    <row r="74" spans="1:26" ht="13.5" hidden="1">
      <c r="A74" s="38" t="s">
        <v>95</v>
      </c>
      <c r="B74" s="18">
        <v>20679665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109918896</v>
      </c>
      <c r="X74" s="20"/>
      <c r="Y74" s="19"/>
      <c r="Z74" s="22"/>
    </row>
    <row r="75" spans="1:26" ht="13.5" hidden="1">
      <c r="A75" s="39" t="s">
        <v>96</v>
      </c>
      <c r="B75" s="27">
        <v>306623480</v>
      </c>
      <c r="C75" s="27"/>
      <c r="D75" s="28">
        <v>342903090</v>
      </c>
      <c r="E75" s="29">
        <v>342903090</v>
      </c>
      <c r="F75" s="29">
        <v>582129508</v>
      </c>
      <c r="G75" s="29">
        <v>49875297</v>
      </c>
      <c r="H75" s="29">
        <v>47569361</v>
      </c>
      <c r="I75" s="29">
        <v>679574166</v>
      </c>
      <c r="J75" s="29">
        <v>23579279</v>
      </c>
      <c r="K75" s="29">
        <v>65080411</v>
      </c>
      <c r="L75" s="29">
        <v>42929742</v>
      </c>
      <c r="M75" s="29">
        <v>131589432</v>
      </c>
      <c r="N75" s="29"/>
      <c r="O75" s="29"/>
      <c r="P75" s="29"/>
      <c r="Q75" s="29"/>
      <c r="R75" s="29"/>
      <c r="S75" s="29"/>
      <c r="T75" s="29"/>
      <c r="U75" s="29"/>
      <c r="V75" s="29">
        <v>811163598</v>
      </c>
      <c r="W75" s="29">
        <v>70544135</v>
      </c>
      <c r="X75" s="29"/>
      <c r="Y75" s="28"/>
      <c r="Z75" s="30">
        <v>342903090</v>
      </c>
    </row>
    <row r="76" spans="1:26" ht="13.5" hidden="1">
      <c r="A76" s="41" t="s">
        <v>98</v>
      </c>
      <c r="B76" s="31">
        <v>25160109000</v>
      </c>
      <c r="C76" s="31"/>
      <c r="D76" s="32">
        <v>25835048034</v>
      </c>
      <c r="E76" s="33">
        <v>25835048034</v>
      </c>
      <c r="F76" s="33">
        <v>2090507529</v>
      </c>
      <c r="G76" s="33">
        <v>2297070750</v>
      </c>
      <c r="H76" s="33">
        <v>2865215320</v>
      </c>
      <c r="I76" s="33">
        <v>7252793599</v>
      </c>
      <c r="J76" s="33">
        <v>2381756220</v>
      </c>
      <c r="K76" s="33">
        <v>2440784071</v>
      </c>
      <c r="L76" s="33">
        <v>2128846263</v>
      </c>
      <c r="M76" s="33">
        <v>6951386554</v>
      </c>
      <c r="N76" s="33"/>
      <c r="O76" s="33"/>
      <c r="P76" s="33"/>
      <c r="Q76" s="33"/>
      <c r="R76" s="33"/>
      <c r="S76" s="33"/>
      <c r="T76" s="33"/>
      <c r="U76" s="33"/>
      <c r="V76" s="33">
        <v>14204180153</v>
      </c>
      <c r="W76" s="33">
        <v>12400345701</v>
      </c>
      <c r="X76" s="33"/>
      <c r="Y76" s="32"/>
      <c r="Z76" s="34">
        <v>25835048034</v>
      </c>
    </row>
    <row r="77" spans="1:26" ht="13.5" hidden="1">
      <c r="A77" s="36" t="s">
        <v>31</v>
      </c>
      <c r="B77" s="18">
        <v>7673349000</v>
      </c>
      <c r="C77" s="18"/>
      <c r="D77" s="19">
        <v>7122424885</v>
      </c>
      <c r="E77" s="20">
        <v>7122424885</v>
      </c>
      <c r="F77" s="20">
        <v>525224145</v>
      </c>
      <c r="G77" s="20">
        <v>584781050</v>
      </c>
      <c r="H77" s="20">
        <v>576644805</v>
      </c>
      <c r="I77" s="20">
        <v>1686650000</v>
      </c>
      <c r="J77" s="20">
        <v>754402695</v>
      </c>
      <c r="K77" s="20">
        <v>818605396</v>
      </c>
      <c r="L77" s="20">
        <v>550941915</v>
      </c>
      <c r="M77" s="20">
        <v>2123950006</v>
      </c>
      <c r="N77" s="20"/>
      <c r="O77" s="20"/>
      <c r="P77" s="20"/>
      <c r="Q77" s="20"/>
      <c r="R77" s="20"/>
      <c r="S77" s="20"/>
      <c r="T77" s="20"/>
      <c r="U77" s="20"/>
      <c r="V77" s="20">
        <v>3810600006</v>
      </c>
      <c r="W77" s="20">
        <v>3658058640</v>
      </c>
      <c r="X77" s="20"/>
      <c r="Y77" s="19"/>
      <c r="Z77" s="22">
        <v>7122424885</v>
      </c>
    </row>
    <row r="78" spans="1:26" ht="13.5" hidden="1">
      <c r="A78" s="37" t="s">
        <v>32</v>
      </c>
      <c r="B78" s="18">
        <v>17180137000</v>
      </c>
      <c r="C78" s="18"/>
      <c r="D78" s="19">
        <v>18369720060</v>
      </c>
      <c r="E78" s="20">
        <v>18369720060</v>
      </c>
      <c r="F78" s="20">
        <v>1566727690</v>
      </c>
      <c r="G78" s="20">
        <v>1711658364</v>
      </c>
      <c r="H78" s="20">
        <v>1608183545</v>
      </c>
      <c r="I78" s="20">
        <v>4886569599</v>
      </c>
      <c r="J78" s="20">
        <v>1624146534</v>
      </c>
      <c r="K78" s="20">
        <v>1627614354</v>
      </c>
      <c r="L78" s="20">
        <v>1444086062</v>
      </c>
      <c r="M78" s="20">
        <v>4695846950</v>
      </c>
      <c r="N78" s="20"/>
      <c r="O78" s="20"/>
      <c r="P78" s="20"/>
      <c r="Q78" s="20"/>
      <c r="R78" s="20"/>
      <c r="S78" s="20"/>
      <c r="T78" s="20"/>
      <c r="U78" s="20"/>
      <c r="V78" s="20">
        <v>9582416549</v>
      </c>
      <c r="W78" s="20">
        <v>8601052118</v>
      </c>
      <c r="X78" s="20"/>
      <c r="Y78" s="19"/>
      <c r="Z78" s="22">
        <v>18369720060</v>
      </c>
    </row>
    <row r="79" spans="1:26" ht="13.5" hidden="1">
      <c r="A79" s="38" t="s">
        <v>91</v>
      </c>
      <c r="B79" s="18">
        <v>12226261000</v>
      </c>
      <c r="C79" s="18"/>
      <c r="D79" s="19">
        <v>12468270964</v>
      </c>
      <c r="E79" s="20">
        <v>12468270964</v>
      </c>
      <c r="F79" s="20">
        <v>1179092149</v>
      </c>
      <c r="G79" s="20">
        <v>1302879998</v>
      </c>
      <c r="H79" s="20">
        <v>1209105251</v>
      </c>
      <c r="I79" s="20">
        <v>3691077398</v>
      </c>
      <c r="J79" s="20">
        <v>1206641480</v>
      </c>
      <c r="K79" s="20">
        <v>1188319553</v>
      </c>
      <c r="L79" s="20">
        <v>1089176311</v>
      </c>
      <c r="M79" s="20">
        <v>3484137344</v>
      </c>
      <c r="N79" s="20"/>
      <c r="O79" s="20"/>
      <c r="P79" s="20"/>
      <c r="Q79" s="20"/>
      <c r="R79" s="20"/>
      <c r="S79" s="20"/>
      <c r="T79" s="20"/>
      <c r="U79" s="20"/>
      <c r="V79" s="20">
        <v>7175214742</v>
      </c>
      <c r="W79" s="20">
        <v>5698791870</v>
      </c>
      <c r="X79" s="20"/>
      <c r="Y79" s="19"/>
      <c r="Z79" s="22">
        <v>12468270964</v>
      </c>
    </row>
    <row r="80" spans="1:26" ht="13.5" hidden="1">
      <c r="A80" s="38" t="s">
        <v>92</v>
      </c>
      <c r="B80" s="18">
        <v>3337148000</v>
      </c>
      <c r="C80" s="18"/>
      <c r="D80" s="19">
        <v>4189123373</v>
      </c>
      <c r="E80" s="20">
        <v>4189123373</v>
      </c>
      <c r="F80" s="20">
        <v>260349588</v>
      </c>
      <c r="G80" s="20">
        <v>274379067</v>
      </c>
      <c r="H80" s="20">
        <v>266975433</v>
      </c>
      <c r="I80" s="20">
        <v>801704088</v>
      </c>
      <c r="J80" s="20">
        <v>301133334</v>
      </c>
      <c r="K80" s="20">
        <v>322528675</v>
      </c>
      <c r="L80" s="20">
        <v>318253334</v>
      </c>
      <c r="M80" s="20">
        <v>941915343</v>
      </c>
      <c r="N80" s="20"/>
      <c r="O80" s="20"/>
      <c r="P80" s="20"/>
      <c r="Q80" s="20"/>
      <c r="R80" s="20"/>
      <c r="S80" s="20"/>
      <c r="T80" s="20"/>
      <c r="U80" s="20"/>
      <c r="V80" s="20">
        <v>1743619431</v>
      </c>
      <c r="W80" s="20">
        <v>2059592597</v>
      </c>
      <c r="X80" s="20"/>
      <c r="Y80" s="19"/>
      <c r="Z80" s="22">
        <v>4189123373</v>
      </c>
    </row>
    <row r="81" spans="1:26" ht="13.5" hidden="1">
      <c r="A81" s="38" t="s">
        <v>93</v>
      </c>
      <c r="B81" s="18">
        <v>933247000</v>
      </c>
      <c r="C81" s="18"/>
      <c r="D81" s="19">
        <v>1021525253</v>
      </c>
      <c r="E81" s="20">
        <v>1021525253</v>
      </c>
      <c r="F81" s="20">
        <v>54798866</v>
      </c>
      <c r="G81" s="20">
        <v>58099867</v>
      </c>
      <c r="H81" s="20">
        <v>54542406</v>
      </c>
      <c r="I81" s="20">
        <v>167441139</v>
      </c>
      <c r="J81" s="20">
        <v>60623148</v>
      </c>
      <c r="K81" s="20">
        <v>63373517</v>
      </c>
      <c r="L81" s="20">
        <v>57534651</v>
      </c>
      <c r="M81" s="20">
        <v>181531316</v>
      </c>
      <c r="N81" s="20"/>
      <c r="O81" s="20"/>
      <c r="P81" s="20"/>
      <c r="Q81" s="20"/>
      <c r="R81" s="20"/>
      <c r="S81" s="20"/>
      <c r="T81" s="20"/>
      <c r="U81" s="20"/>
      <c r="V81" s="20">
        <v>348972455</v>
      </c>
      <c r="W81" s="20">
        <v>511687956</v>
      </c>
      <c r="X81" s="20"/>
      <c r="Y81" s="19"/>
      <c r="Z81" s="22">
        <v>1021525253</v>
      </c>
    </row>
    <row r="82" spans="1:26" ht="13.5" hidden="1">
      <c r="A82" s="38" t="s">
        <v>94</v>
      </c>
      <c r="B82" s="18">
        <v>654434000</v>
      </c>
      <c r="C82" s="18"/>
      <c r="D82" s="19">
        <v>690800470</v>
      </c>
      <c r="E82" s="20">
        <v>690800470</v>
      </c>
      <c r="F82" s="20">
        <v>49198325</v>
      </c>
      <c r="G82" s="20">
        <v>54385136</v>
      </c>
      <c r="H82" s="20">
        <v>49076244</v>
      </c>
      <c r="I82" s="20">
        <v>152659705</v>
      </c>
      <c r="J82" s="20">
        <v>55748572</v>
      </c>
      <c r="K82" s="20">
        <v>53392609</v>
      </c>
      <c r="L82" s="20">
        <v>52809035</v>
      </c>
      <c r="M82" s="20">
        <v>161950216</v>
      </c>
      <c r="N82" s="20"/>
      <c r="O82" s="20"/>
      <c r="P82" s="20"/>
      <c r="Q82" s="20"/>
      <c r="R82" s="20"/>
      <c r="S82" s="20"/>
      <c r="T82" s="20"/>
      <c r="U82" s="20"/>
      <c r="V82" s="20">
        <v>314609921</v>
      </c>
      <c r="W82" s="20">
        <v>330979695</v>
      </c>
      <c r="X82" s="20"/>
      <c r="Y82" s="19"/>
      <c r="Z82" s="22">
        <v>690800470</v>
      </c>
    </row>
    <row r="83" spans="1:26" ht="13.5" hidden="1">
      <c r="A83" s="38" t="s">
        <v>95</v>
      </c>
      <c r="B83" s="18">
        <v>29047000</v>
      </c>
      <c r="C83" s="18"/>
      <c r="D83" s="19"/>
      <c r="E83" s="20"/>
      <c r="F83" s="20">
        <v>23288762</v>
      </c>
      <c r="G83" s="20">
        <v>21914296</v>
      </c>
      <c r="H83" s="20">
        <v>28484211</v>
      </c>
      <c r="I83" s="20">
        <v>73687269</v>
      </c>
      <c r="J83" s="20"/>
      <c r="K83" s="20"/>
      <c r="L83" s="20">
        <v>-73687269</v>
      </c>
      <c r="M83" s="20">
        <v>-73687269</v>
      </c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96</v>
      </c>
      <c r="B84" s="27">
        <v>306623000</v>
      </c>
      <c r="C84" s="27"/>
      <c r="D84" s="28">
        <v>342903089</v>
      </c>
      <c r="E84" s="29">
        <v>342903089</v>
      </c>
      <c r="F84" s="29">
        <v>-1444306</v>
      </c>
      <c r="G84" s="29">
        <v>631336</v>
      </c>
      <c r="H84" s="29">
        <v>680386970</v>
      </c>
      <c r="I84" s="29">
        <v>679574000</v>
      </c>
      <c r="J84" s="29">
        <v>3206991</v>
      </c>
      <c r="K84" s="29">
        <v>-5435679</v>
      </c>
      <c r="L84" s="29">
        <v>133818286</v>
      </c>
      <c r="M84" s="29">
        <v>131589598</v>
      </c>
      <c r="N84" s="29"/>
      <c r="O84" s="29"/>
      <c r="P84" s="29"/>
      <c r="Q84" s="29"/>
      <c r="R84" s="29"/>
      <c r="S84" s="29"/>
      <c r="T84" s="29"/>
      <c r="U84" s="29"/>
      <c r="V84" s="29">
        <v>811163598</v>
      </c>
      <c r="W84" s="29">
        <v>141234943</v>
      </c>
      <c r="X84" s="29"/>
      <c r="Y84" s="28"/>
      <c r="Z84" s="30">
        <v>342903089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8468248074</v>
      </c>
      <c r="C5" s="18">
        <v>0</v>
      </c>
      <c r="D5" s="58">
        <v>9361951636</v>
      </c>
      <c r="E5" s="59">
        <v>9361951636</v>
      </c>
      <c r="F5" s="59">
        <v>713046850</v>
      </c>
      <c r="G5" s="59">
        <v>829490718</v>
      </c>
      <c r="H5" s="59">
        <v>750748103</v>
      </c>
      <c r="I5" s="59">
        <v>2293285671</v>
      </c>
      <c r="J5" s="59">
        <v>822902930</v>
      </c>
      <c r="K5" s="59">
        <v>806908433</v>
      </c>
      <c r="L5" s="59">
        <v>786777984</v>
      </c>
      <c r="M5" s="59">
        <v>2416589347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4709875018</v>
      </c>
      <c r="W5" s="59">
        <v>4680975816</v>
      </c>
      <c r="X5" s="59">
        <v>28899202</v>
      </c>
      <c r="Y5" s="60">
        <v>0.62</v>
      </c>
      <c r="Z5" s="61">
        <v>9361951636</v>
      </c>
    </row>
    <row r="6" spans="1:26" ht="13.5">
      <c r="A6" s="57" t="s">
        <v>32</v>
      </c>
      <c r="B6" s="18">
        <v>18164117807</v>
      </c>
      <c r="C6" s="18">
        <v>0</v>
      </c>
      <c r="D6" s="58">
        <v>19179838070</v>
      </c>
      <c r="E6" s="59">
        <v>19179838070</v>
      </c>
      <c r="F6" s="59">
        <v>1943379224</v>
      </c>
      <c r="G6" s="59">
        <v>1989502577</v>
      </c>
      <c r="H6" s="59">
        <v>1961065092</v>
      </c>
      <c r="I6" s="59">
        <v>5893946893</v>
      </c>
      <c r="J6" s="59">
        <v>1943610132</v>
      </c>
      <c r="K6" s="59">
        <v>1628273034</v>
      </c>
      <c r="L6" s="59">
        <v>1563230478</v>
      </c>
      <c r="M6" s="59">
        <v>5135113644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11029060537</v>
      </c>
      <c r="W6" s="59">
        <v>9683172855</v>
      </c>
      <c r="X6" s="59">
        <v>1345887682</v>
      </c>
      <c r="Y6" s="60">
        <v>13.9</v>
      </c>
      <c r="Z6" s="61">
        <v>19179838070</v>
      </c>
    </row>
    <row r="7" spans="1:26" ht="13.5">
      <c r="A7" s="57" t="s">
        <v>33</v>
      </c>
      <c r="B7" s="18">
        <v>905414861</v>
      </c>
      <c r="C7" s="18">
        <v>0</v>
      </c>
      <c r="D7" s="58">
        <v>941028468</v>
      </c>
      <c r="E7" s="59">
        <v>941028468</v>
      </c>
      <c r="F7" s="59">
        <v>83409702</v>
      </c>
      <c r="G7" s="59">
        <v>76773768</v>
      </c>
      <c r="H7" s="59">
        <v>83796573</v>
      </c>
      <c r="I7" s="59">
        <v>243980043</v>
      </c>
      <c r="J7" s="59">
        <v>84535337</v>
      </c>
      <c r="K7" s="59">
        <v>81328039</v>
      </c>
      <c r="L7" s="59">
        <v>80761735</v>
      </c>
      <c r="M7" s="59">
        <v>246625111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490605154</v>
      </c>
      <c r="W7" s="59">
        <v>470514234</v>
      </c>
      <c r="X7" s="59">
        <v>20090920</v>
      </c>
      <c r="Y7" s="60">
        <v>4.27</v>
      </c>
      <c r="Z7" s="61">
        <v>941028468</v>
      </c>
    </row>
    <row r="8" spans="1:26" ht="13.5">
      <c r="A8" s="57" t="s">
        <v>34</v>
      </c>
      <c r="B8" s="18">
        <v>6428958447</v>
      </c>
      <c r="C8" s="18">
        <v>0</v>
      </c>
      <c r="D8" s="58">
        <v>6803607503</v>
      </c>
      <c r="E8" s="59">
        <v>7057029640</v>
      </c>
      <c r="F8" s="59">
        <v>1074641621</v>
      </c>
      <c r="G8" s="59">
        <v>941216339</v>
      </c>
      <c r="H8" s="59">
        <v>103981062</v>
      </c>
      <c r="I8" s="59">
        <v>2119839022</v>
      </c>
      <c r="J8" s="59">
        <v>156226635</v>
      </c>
      <c r="K8" s="59">
        <v>155789850</v>
      </c>
      <c r="L8" s="59">
        <v>1849782552</v>
      </c>
      <c r="M8" s="59">
        <v>2161799037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4281638059</v>
      </c>
      <c r="W8" s="59">
        <v>3485256259</v>
      </c>
      <c r="X8" s="59">
        <v>796381800</v>
      </c>
      <c r="Y8" s="60">
        <v>22.85</v>
      </c>
      <c r="Z8" s="61">
        <v>7057029640</v>
      </c>
    </row>
    <row r="9" spans="1:26" ht="13.5">
      <c r="A9" s="57" t="s">
        <v>35</v>
      </c>
      <c r="B9" s="18">
        <v>3780225556</v>
      </c>
      <c r="C9" s="18">
        <v>0</v>
      </c>
      <c r="D9" s="58">
        <v>3449451787</v>
      </c>
      <c r="E9" s="59">
        <v>3451041312</v>
      </c>
      <c r="F9" s="59">
        <v>203481961</v>
      </c>
      <c r="G9" s="59">
        <v>297803696</v>
      </c>
      <c r="H9" s="59">
        <v>259353576</v>
      </c>
      <c r="I9" s="59">
        <v>760639233</v>
      </c>
      <c r="J9" s="59">
        <v>315870583</v>
      </c>
      <c r="K9" s="59">
        <v>514900511</v>
      </c>
      <c r="L9" s="59">
        <v>277985886</v>
      </c>
      <c r="M9" s="59">
        <v>1108756980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1869396213</v>
      </c>
      <c r="W9" s="59">
        <v>1685397423</v>
      </c>
      <c r="X9" s="59">
        <v>183998790</v>
      </c>
      <c r="Y9" s="60">
        <v>10.92</v>
      </c>
      <c r="Z9" s="61">
        <v>3451041312</v>
      </c>
    </row>
    <row r="10" spans="1:26" ht="25.5">
      <c r="A10" s="62" t="s">
        <v>83</v>
      </c>
      <c r="B10" s="63">
        <f>SUM(B5:B9)</f>
        <v>37746964745</v>
      </c>
      <c r="C10" s="63">
        <f>SUM(C5:C9)</f>
        <v>0</v>
      </c>
      <c r="D10" s="64">
        <f aca="true" t="shared" si="0" ref="D10:Z10">SUM(D5:D9)</f>
        <v>39735877464</v>
      </c>
      <c r="E10" s="65">
        <f t="shared" si="0"/>
        <v>39990889126</v>
      </c>
      <c r="F10" s="65">
        <f t="shared" si="0"/>
        <v>4017959358</v>
      </c>
      <c r="G10" s="65">
        <f t="shared" si="0"/>
        <v>4134787098</v>
      </c>
      <c r="H10" s="65">
        <f t="shared" si="0"/>
        <v>3158944406</v>
      </c>
      <c r="I10" s="65">
        <f t="shared" si="0"/>
        <v>11311690862</v>
      </c>
      <c r="J10" s="65">
        <f t="shared" si="0"/>
        <v>3323145617</v>
      </c>
      <c r="K10" s="65">
        <f t="shared" si="0"/>
        <v>3187199867</v>
      </c>
      <c r="L10" s="65">
        <f t="shared" si="0"/>
        <v>4558538635</v>
      </c>
      <c r="M10" s="65">
        <f t="shared" si="0"/>
        <v>11068884119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22380574981</v>
      </c>
      <c r="W10" s="65">
        <f t="shared" si="0"/>
        <v>20005316587</v>
      </c>
      <c r="X10" s="65">
        <f t="shared" si="0"/>
        <v>2375258394</v>
      </c>
      <c r="Y10" s="66">
        <f>+IF(W10&lt;&gt;0,(X10/W10)*100,0)</f>
        <v>11.873135742043232</v>
      </c>
      <c r="Z10" s="67">
        <f t="shared" si="0"/>
        <v>39990889126</v>
      </c>
    </row>
    <row r="11" spans="1:26" ht="13.5">
      <c r="A11" s="57" t="s">
        <v>36</v>
      </c>
      <c r="B11" s="18">
        <v>10948648960</v>
      </c>
      <c r="C11" s="18">
        <v>0</v>
      </c>
      <c r="D11" s="58">
        <v>13014073276</v>
      </c>
      <c r="E11" s="59">
        <v>13025044030</v>
      </c>
      <c r="F11" s="59">
        <v>788613118</v>
      </c>
      <c r="G11" s="59">
        <v>844949207</v>
      </c>
      <c r="H11" s="59">
        <v>997347750</v>
      </c>
      <c r="I11" s="59">
        <v>2630910075</v>
      </c>
      <c r="J11" s="59">
        <v>912334270</v>
      </c>
      <c r="K11" s="59">
        <v>1388522514</v>
      </c>
      <c r="L11" s="59">
        <v>947391874</v>
      </c>
      <c r="M11" s="59">
        <v>3248248658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5879158733</v>
      </c>
      <c r="W11" s="59">
        <v>6618727546</v>
      </c>
      <c r="X11" s="59">
        <v>-739568813</v>
      </c>
      <c r="Y11" s="60">
        <v>-11.17</v>
      </c>
      <c r="Z11" s="61">
        <v>13025044030</v>
      </c>
    </row>
    <row r="12" spans="1:26" ht="13.5">
      <c r="A12" s="57" t="s">
        <v>37</v>
      </c>
      <c r="B12" s="18">
        <v>155579125</v>
      </c>
      <c r="C12" s="18">
        <v>0</v>
      </c>
      <c r="D12" s="58">
        <v>169639701</v>
      </c>
      <c r="E12" s="59">
        <v>169639701</v>
      </c>
      <c r="F12" s="59">
        <v>13080634</v>
      </c>
      <c r="G12" s="59">
        <v>13080453</v>
      </c>
      <c r="H12" s="59">
        <v>13168902</v>
      </c>
      <c r="I12" s="59">
        <v>39329989</v>
      </c>
      <c r="J12" s="59">
        <v>13157812</v>
      </c>
      <c r="K12" s="59">
        <v>12706852</v>
      </c>
      <c r="L12" s="59">
        <v>12935333</v>
      </c>
      <c r="M12" s="59">
        <v>38799997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78129986</v>
      </c>
      <c r="W12" s="59">
        <v>84819850</v>
      </c>
      <c r="X12" s="59">
        <v>-6689864</v>
      </c>
      <c r="Y12" s="60">
        <v>-7.89</v>
      </c>
      <c r="Z12" s="61">
        <v>169639701</v>
      </c>
    </row>
    <row r="13" spans="1:26" ht="13.5">
      <c r="A13" s="57" t="s">
        <v>84</v>
      </c>
      <c r="B13" s="18">
        <v>3088274724</v>
      </c>
      <c r="C13" s="18">
        <v>0</v>
      </c>
      <c r="D13" s="58">
        <v>2856987239</v>
      </c>
      <c r="E13" s="59">
        <v>2856987239</v>
      </c>
      <c r="F13" s="59">
        <v>229446603</v>
      </c>
      <c r="G13" s="59">
        <v>227080458</v>
      </c>
      <c r="H13" s="59">
        <v>227101205</v>
      </c>
      <c r="I13" s="59">
        <v>683628266</v>
      </c>
      <c r="J13" s="59">
        <v>227752777</v>
      </c>
      <c r="K13" s="59">
        <v>251098790</v>
      </c>
      <c r="L13" s="59">
        <v>228361808</v>
      </c>
      <c r="M13" s="59">
        <v>707213375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1390841641</v>
      </c>
      <c r="W13" s="59">
        <v>1395243624</v>
      </c>
      <c r="X13" s="59">
        <v>-4401983</v>
      </c>
      <c r="Y13" s="60">
        <v>-0.32</v>
      </c>
      <c r="Z13" s="61">
        <v>2856987239</v>
      </c>
    </row>
    <row r="14" spans="1:26" ht="13.5">
      <c r="A14" s="57" t="s">
        <v>38</v>
      </c>
      <c r="B14" s="18">
        <v>782904789</v>
      </c>
      <c r="C14" s="18">
        <v>0</v>
      </c>
      <c r="D14" s="58">
        <v>1089284756</v>
      </c>
      <c r="E14" s="59">
        <v>1089284756</v>
      </c>
      <c r="F14" s="59">
        <v>63355178</v>
      </c>
      <c r="G14" s="59">
        <v>59551646</v>
      </c>
      <c r="H14" s="59">
        <v>55317105</v>
      </c>
      <c r="I14" s="59">
        <v>178223929</v>
      </c>
      <c r="J14" s="59">
        <v>65664164</v>
      </c>
      <c r="K14" s="59">
        <v>79043072</v>
      </c>
      <c r="L14" s="59">
        <v>7122822</v>
      </c>
      <c r="M14" s="59">
        <v>151830058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330053987</v>
      </c>
      <c r="W14" s="59">
        <v>523529651</v>
      </c>
      <c r="X14" s="59">
        <v>-193475664</v>
      </c>
      <c r="Y14" s="60">
        <v>-36.96</v>
      </c>
      <c r="Z14" s="61">
        <v>1089284756</v>
      </c>
    </row>
    <row r="15" spans="1:26" ht="13.5">
      <c r="A15" s="57" t="s">
        <v>39</v>
      </c>
      <c r="B15" s="18">
        <v>8127377852</v>
      </c>
      <c r="C15" s="18">
        <v>0</v>
      </c>
      <c r="D15" s="58">
        <v>10783733200</v>
      </c>
      <c r="E15" s="59">
        <v>10790537889</v>
      </c>
      <c r="F15" s="59">
        <v>105399541</v>
      </c>
      <c r="G15" s="59">
        <v>1115251800</v>
      </c>
      <c r="H15" s="59">
        <v>1179938350</v>
      </c>
      <c r="I15" s="59">
        <v>2400589691</v>
      </c>
      <c r="J15" s="59">
        <v>754415376</v>
      </c>
      <c r="K15" s="59">
        <v>794887219</v>
      </c>
      <c r="L15" s="59">
        <v>699838056</v>
      </c>
      <c r="M15" s="59">
        <v>2249140651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4649730342</v>
      </c>
      <c r="W15" s="59">
        <v>5009841549</v>
      </c>
      <c r="X15" s="59">
        <v>-360111207</v>
      </c>
      <c r="Y15" s="60">
        <v>-7.19</v>
      </c>
      <c r="Z15" s="61">
        <v>10790537889</v>
      </c>
    </row>
    <row r="16" spans="1:26" ht="13.5">
      <c r="A16" s="68" t="s">
        <v>40</v>
      </c>
      <c r="B16" s="18">
        <v>141854819</v>
      </c>
      <c r="C16" s="18">
        <v>0</v>
      </c>
      <c r="D16" s="58">
        <v>263703906</v>
      </c>
      <c r="E16" s="59">
        <v>328755286</v>
      </c>
      <c r="F16" s="59">
        <v>8555415</v>
      </c>
      <c r="G16" s="59">
        <v>63021087</v>
      </c>
      <c r="H16" s="59">
        <v>18890593</v>
      </c>
      <c r="I16" s="59">
        <v>90467095</v>
      </c>
      <c r="J16" s="59">
        <v>14613268</v>
      </c>
      <c r="K16" s="59">
        <v>36891350</v>
      </c>
      <c r="L16" s="59">
        <v>6208556</v>
      </c>
      <c r="M16" s="59">
        <v>57713174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148180269</v>
      </c>
      <c r="W16" s="59">
        <v>71895972</v>
      </c>
      <c r="X16" s="59">
        <v>76284297</v>
      </c>
      <c r="Y16" s="60">
        <v>106.1</v>
      </c>
      <c r="Z16" s="61">
        <v>328755286</v>
      </c>
    </row>
    <row r="17" spans="1:26" ht="13.5">
      <c r="A17" s="57" t="s">
        <v>41</v>
      </c>
      <c r="B17" s="18">
        <v>10875970105</v>
      </c>
      <c r="C17" s="18">
        <v>0</v>
      </c>
      <c r="D17" s="58">
        <v>11427087209</v>
      </c>
      <c r="E17" s="59">
        <v>11597682519</v>
      </c>
      <c r="F17" s="59">
        <v>355971461</v>
      </c>
      <c r="G17" s="59">
        <v>818437748</v>
      </c>
      <c r="H17" s="59">
        <v>805340235</v>
      </c>
      <c r="I17" s="59">
        <v>1979749444</v>
      </c>
      <c r="J17" s="59">
        <v>1133848111</v>
      </c>
      <c r="K17" s="59">
        <v>898836463</v>
      </c>
      <c r="L17" s="59">
        <v>828517762</v>
      </c>
      <c r="M17" s="59">
        <v>2861202336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4840951780</v>
      </c>
      <c r="W17" s="59">
        <v>3599168504</v>
      </c>
      <c r="X17" s="59">
        <v>1241783276</v>
      </c>
      <c r="Y17" s="60">
        <v>34.5</v>
      </c>
      <c r="Z17" s="61">
        <v>11597682519</v>
      </c>
    </row>
    <row r="18" spans="1:26" ht="13.5">
      <c r="A18" s="69" t="s">
        <v>42</v>
      </c>
      <c r="B18" s="70">
        <f>SUM(B11:B17)</f>
        <v>34120610374</v>
      </c>
      <c r="C18" s="70">
        <f>SUM(C11:C17)</f>
        <v>0</v>
      </c>
      <c r="D18" s="71">
        <f aca="true" t="shared" si="1" ref="D18:Z18">SUM(D11:D17)</f>
        <v>39604509287</v>
      </c>
      <c r="E18" s="72">
        <f t="shared" si="1"/>
        <v>39857931420</v>
      </c>
      <c r="F18" s="72">
        <f t="shared" si="1"/>
        <v>1564421950</v>
      </c>
      <c r="G18" s="72">
        <f t="shared" si="1"/>
        <v>3141372399</v>
      </c>
      <c r="H18" s="72">
        <f t="shared" si="1"/>
        <v>3297104140</v>
      </c>
      <c r="I18" s="72">
        <f t="shared" si="1"/>
        <v>8002898489</v>
      </c>
      <c r="J18" s="72">
        <f t="shared" si="1"/>
        <v>3121785778</v>
      </c>
      <c r="K18" s="72">
        <f t="shared" si="1"/>
        <v>3461986260</v>
      </c>
      <c r="L18" s="72">
        <f t="shared" si="1"/>
        <v>2730376211</v>
      </c>
      <c r="M18" s="72">
        <f t="shared" si="1"/>
        <v>9314148249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17317046738</v>
      </c>
      <c r="W18" s="72">
        <f t="shared" si="1"/>
        <v>17303226696</v>
      </c>
      <c r="X18" s="72">
        <f t="shared" si="1"/>
        <v>13820042</v>
      </c>
      <c r="Y18" s="66">
        <f>+IF(W18&lt;&gt;0,(X18/W18)*100,0)</f>
        <v>0.07986973899610753</v>
      </c>
      <c r="Z18" s="73">
        <f t="shared" si="1"/>
        <v>39857931420</v>
      </c>
    </row>
    <row r="19" spans="1:26" ht="13.5">
      <c r="A19" s="69" t="s">
        <v>43</v>
      </c>
      <c r="B19" s="74">
        <f>+B10-B18</f>
        <v>3626354371</v>
      </c>
      <c r="C19" s="74">
        <f>+C10-C18</f>
        <v>0</v>
      </c>
      <c r="D19" s="75">
        <f aca="true" t="shared" si="2" ref="D19:Z19">+D10-D18</f>
        <v>131368177</v>
      </c>
      <c r="E19" s="76">
        <f t="shared" si="2"/>
        <v>132957706</v>
      </c>
      <c r="F19" s="76">
        <f t="shared" si="2"/>
        <v>2453537408</v>
      </c>
      <c r="G19" s="76">
        <f t="shared" si="2"/>
        <v>993414699</v>
      </c>
      <c r="H19" s="76">
        <f t="shared" si="2"/>
        <v>-138159734</v>
      </c>
      <c r="I19" s="76">
        <f t="shared" si="2"/>
        <v>3308792373</v>
      </c>
      <c r="J19" s="76">
        <f t="shared" si="2"/>
        <v>201359839</v>
      </c>
      <c r="K19" s="76">
        <f t="shared" si="2"/>
        <v>-274786393</v>
      </c>
      <c r="L19" s="76">
        <f t="shared" si="2"/>
        <v>1828162424</v>
      </c>
      <c r="M19" s="76">
        <f t="shared" si="2"/>
        <v>1754735870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5063528243</v>
      </c>
      <c r="W19" s="76">
        <f>IF(E10=E18,0,W10-W18)</f>
        <v>2702089891</v>
      </c>
      <c r="X19" s="76">
        <f t="shared" si="2"/>
        <v>2361438352</v>
      </c>
      <c r="Y19" s="77">
        <f>+IF(W19&lt;&gt;0,(X19/W19)*100,0)</f>
        <v>87.39303454949345</v>
      </c>
      <c r="Z19" s="78">
        <f t="shared" si="2"/>
        <v>132957706</v>
      </c>
    </row>
    <row r="20" spans="1:26" ht="13.5">
      <c r="A20" s="57" t="s">
        <v>44</v>
      </c>
      <c r="B20" s="18">
        <v>1733466106</v>
      </c>
      <c r="C20" s="18">
        <v>0</v>
      </c>
      <c r="D20" s="58">
        <v>2067895986</v>
      </c>
      <c r="E20" s="59">
        <v>2749880259</v>
      </c>
      <c r="F20" s="59">
        <v>2201704</v>
      </c>
      <c r="G20" s="59">
        <v>84722630</v>
      </c>
      <c r="H20" s="59">
        <v>86507138</v>
      </c>
      <c r="I20" s="59">
        <v>173431472</v>
      </c>
      <c r="J20" s="59">
        <v>160544547</v>
      </c>
      <c r="K20" s="59">
        <v>135619639</v>
      </c>
      <c r="L20" s="59">
        <v>153370868</v>
      </c>
      <c r="M20" s="59">
        <v>449535054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622966526</v>
      </c>
      <c r="W20" s="59">
        <v>652901857</v>
      </c>
      <c r="X20" s="59">
        <v>-29935331</v>
      </c>
      <c r="Y20" s="60">
        <v>-4.58</v>
      </c>
      <c r="Z20" s="61">
        <v>2749880259</v>
      </c>
    </row>
    <row r="21" spans="1:26" ht="13.5">
      <c r="A21" s="57" t="s">
        <v>85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-97643</v>
      </c>
      <c r="K21" s="81">
        <v>0</v>
      </c>
      <c r="L21" s="81">
        <v>0</v>
      </c>
      <c r="M21" s="81">
        <v>-97643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-97643</v>
      </c>
      <c r="W21" s="81">
        <v>24580000</v>
      </c>
      <c r="X21" s="81">
        <v>-24677643</v>
      </c>
      <c r="Y21" s="82">
        <v>-100.4</v>
      </c>
      <c r="Z21" s="83">
        <v>0</v>
      </c>
    </row>
    <row r="22" spans="1:26" ht="25.5">
      <c r="A22" s="84" t="s">
        <v>86</v>
      </c>
      <c r="B22" s="85">
        <f>SUM(B19:B21)</f>
        <v>5359820477</v>
      </c>
      <c r="C22" s="85">
        <f>SUM(C19:C21)</f>
        <v>0</v>
      </c>
      <c r="D22" s="86">
        <f aca="true" t="shared" si="3" ref="D22:Z22">SUM(D19:D21)</f>
        <v>2199264163</v>
      </c>
      <c r="E22" s="87">
        <f t="shared" si="3"/>
        <v>2882837965</v>
      </c>
      <c r="F22" s="87">
        <f t="shared" si="3"/>
        <v>2455739112</v>
      </c>
      <c r="G22" s="87">
        <f t="shared" si="3"/>
        <v>1078137329</v>
      </c>
      <c r="H22" s="87">
        <f t="shared" si="3"/>
        <v>-51652596</v>
      </c>
      <c r="I22" s="87">
        <f t="shared" si="3"/>
        <v>3482223845</v>
      </c>
      <c r="J22" s="87">
        <f t="shared" si="3"/>
        <v>361806743</v>
      </c>
      <c r="K22" s="87">
        <f t="shared" si="3"/>
        <v>-139166754</v>
      </c>
      <c r="L22" s="87">
        <f t="shared" si="3"/>
        <v>1981533292</v>
      </c>
      <c r="M22" s="87">
        <f t="shared" si="3"/>
        <v>2204173281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5686397126</v>
      </c>
      <c r="W22" s="87">
        <f t="shared" si="3"/>
        <v>3379571748</v>
      </c>
      <c r="X22" s="87">
        <f t="shared" si="3"/>
        <v>2306825378</v>
      </c>
      <c r="Y22" s="88">
        <f>+IF(W22&lt;&gt;0,(X22/W22)*100,0)</f>
        <v>68.25791993808559</v>
      </c>
      <c r="Z22" s="89">
        <f t="shared" si="3"/>
        <v>2882837965</v>
      </c>
    </row>
    <row r="23" spans="1:26" ht="13.5">
      <c r="A23" s="90" t="s">
        <v>45</v>
      </c>
      <c r="B23" s="18">
        <v>89824816</v>
      </c>
      <c r="C23" s="18">
        <v>0</v>
      </c>
      <c r="D23" s="58">
        <v>0</v>
      </c>
      <c r="E23" s="59">
        <v>0</v>
      </c>
      <c r="F23" s="59">
        <v>0</v>
      </c>
      <c r="G23" s="59">
        <v>-1</v>
      </c>
      <c r="H23" s="59">
        <v>0</v>
      </c>
      <c r="I23" s="59">
        <v>-1</v>
      </c>
      <c r="J23" s="59">
        <v>0</v>
      </c>
      <c r="K23" s="59">
        <v>-1</v>
      </c>
      <c r="L23" s="59">
        <v>0</v>
      </c>
      <c r="M23" s="59">
        <v>-1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-2</v>
      </c>
      <c r="W23" s="59"/>
      <c r="X23" s="59">
        <v>-2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5449645293</v>
      </c>
      <c r="C24" s="74">
        <f>SUM(C22:C23)</f>
        <v>0</v>
      </c>
      <c r="D24" s="75">
        <f aca="true" t="shared" si="4" ref="D24:Z24">SUM(D22:D23)</f>
        <v>2199264163</v>
      </c>
      <c r="E24" s="76">
        <f t="shared" si="4"/>
        <v>2882837965</v>
      </c>
      <c r="F24" s="76">
        <f t="shared" si="4"/>
        <v>2455739112</v>
      </c>
      <c r="G24" s="76">
        <f t="shared" si="4"/>
        <v>1078137328</v>
      </c>
      <c r="H24" s="76">
        <f t="shared" si="4"/>
        <v>-51652596</v>
      </c>
      <c r="I24" s="76">
        <f t="shared" si="4"/>
        <v>3482223844</v>
      </c>
      <c r="J24" s="76">
        <f t="shared" si="4"/>
        <v>361806743</v>
      </c>
      <c r="K24" s="76">
        <f t="shared" si="4"/>
        <v>-139166755</v>
      </c>
      <c r="L24" s="76">
        <f t="shared" si="4"/>
        <v>1981533292</v>
      </c>
      <c r="M24" s="76">
        <f t="shared" si="4"/>
        <v>2204173280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5686397124</v>
      </c>
      <c r="W24" s="76">
        <f t="shared" si="4"/>
        <v>3379571748</v>
      </c>
      <c r="X24" s="76">
        <f t="shared" si="4"/>
        <v>2306825376</v>
      </c>
      <c r="Y24" s="77">
        <f>+IF(W24&lt;&gt;0,(X24/W24)*100,0)</f>
        <v>68.2579198789065</v>
      </c>
      <c r="Z24" s="78">
        <f t="shared" si="4"/>
        <v>2882837965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87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5698514730</v>
      </c>
      <c r="C27" s="21">
        <v>0</v>
      </c>
      <c r="D27" s="98">
        <v>8456748210</v>
      </c>
      <c r="E27" s="99">
        <v>8900114533</v>
      </c>
      <c r="F27" s="99">
        <v>37980272</v>
      </c>
      <c r="G27" s="99">
        <v>258959275</v>
      </c>
      <c r="H27" s="99">
        <v>314475347</v>
      </c>
      <c r="I27" s="99">
        <v>611414894</v>
      </c>
      <c r="J27" s="99">
        <v>442380819</v>
      </c>
      <c r="K27" s="99">
        <v>419734980</v>
      </c>
      <c r="L27" s="99">
        <v>406185945</v>
      </c>
      <c r="M27" s="99">
        <v>1268301744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1879716638</v>
      </c>
      <c r="W27" s="99">
        <v>4450057267</v>
      </c>
      <c r="X27" s="99">
        <v>-2570340629</v>
      </c>
      <c r="Y27" s="100">
        <v>-57.76</v>
      </c>
      <c r="Z27" s="101">
        <v>8900114533</v>
      </c>
    </row>
    <row r="28" spans="1:26" ht="13.5">
      <c r="A28" s="102" t="s">
        <v>44</v>
      </c>
      <c r="B28" s="18">
        <v>1732882020</v>
      </c>
      <c r="C28" s="18">
        <v>0</v>
      </c>
      <c r="D28" s="58">
        <v>2067895986</v>
      </c>
      <c r="E28" s="59">
        <v>2749880259</v>
      </c>
      <c r="F28" s="59">
        <v>1153709</v>
      </c>
      <c r="G28" s="59">
        <v>84722630</v>
      </c>
      <c r="H28" s="59">
        <v>86507139</v>
      </c>
      <c r="I28" s="59">
        <v>172383478</v>
      </c>
      <c r="J28" s="59">
        <v>160544550</v>
      </c>
      <c r="K28" s="59">
        <v>135619640</v>
      </c>
      <c r="L28" s="59">
        <v>153370869</v>
      </c>
      <c r="M28" s="59">
        <v>449535059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621918537</v>
      </c>
      <c r="W28" s="59">
        <v>1374940130</v>
      </c>
      <c r="X28" s="59">
        <v>-753021593</v>
      </c>
      <c r="Y28" s="60">
        <v>-54.77</v>
      </c>
      <c r="Z28" s="61">
        <v>2749880259</v>
      </c>
    </row>
    <row r="29" spans="1:26" ht="13.5">
      <c r="A29" s="57" t="s">
        <v>88</v>
      </c>
      <c r="B29" s="18">
        <v>72532220</v>
      </c>
      <c r="C29" s="18">
        <v>0</v>
      </c>
      <c r="D29" s="58">
        <v>76200000</v>
      </c>
      <c r="E29" s="59">
        <v>77789530</v>
      </c>
      <c r="F29" s="59">
        <v>3373630</v>
      </c>
      <c r="G29" s="59">
        <v>4136827</v>
      </c>
      <c r="H29" s="59">
        <v>4101696</v>
      </c>
      <c r="I29" s="59">
        <v>11612153</v>
      </c>
      <c r="J29" s="59">
        <v>4402819</v>
      </c>
      <c r="K29" s="59">
        <v>6368172</v>
      </c>
      <c r="L29" s="59">
        <v>2133298</v>
      </c>
      <c r="M29" s="59">
        <v>12904289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24516442</v>
      </c>
      <c r="W29" s="59">
        <v>38894765</v>
      </c>
      <c r="X29" s="59">
        <v>-14378323</v>
      </c>
      <c r="Y29" s="60">
        <v>-36.97</v>
      </c>
      <c r="Z29" s="61">
        <v>77789530</v>
      </c>
    </row>
    <row r="30" spans="1:26" ht="13.5">
      <c r="A30" s="57" t="s">
        <v>48</v>
      </c>
      <c r="B30" s="18">
        <v>2533155085</v>
      </c>
      <c r="C30" s="18">
        <v>0</v>
      </c>
      <c r="D30" s="58">
        <v>4000000000</v>
      </c>
      <c r="E30" s="59">
        <v>3446950000</v>
      </c>
      <c r="F30" s="59">
        <v>18922378</v>
      </c>
      <c r="G30" s="59">
        <v>103733925</v>
      </c>
      <c r="H30" s="59">
        <v>114847440</v>
      </c>
      <c r="I30" s="59">
        <v>237503743</v>
      </c>
      <c r="J30" s="59">
        <v>104490986</v>
      </c>
      <c r="K30" s="59">
        <v>121950007</v>
      </c>
      <c r="L30" s="59">
        <v>89499120</v>
      </c>
      <c r="M30" s="59">
        <v>315940113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553443856</v>
      </c>
      <c r="W30" s="59">
        <v>1723475000</v>
      </c>
      <c r="X30" s="59">
        <v>-1170031144</v>
      </c>
      <c r="Y30" s="60">
        <v>-67.89</v>
      </c>
      <c r="Z30" s="61">
        <v>3446950000</v>
      </c>
    </row>
    <row r="31" spans="1:26" ht="13.5">
      <c r="A31" s="57" t="s">
        <v>49</v>
      </c>
      <c r="B31" s="18">
        <v>1359945407</v>
      </c>
      <c r="C31" s="18">
        <v>0</v>
      </c>
      <c r="D31" s="58">
        <v>2312652225</v>
      </c>
      <c r="E31" s="59">
        <v>2625494745</v>
      </c>
      <c r="F31" s="59">
        <v>14530553</v>
      </c>
      <c r="G31" s="59">
        <v>66365891</v>
      </c>
      <c r="H31" s="59">
        <v>109019075</v>
      </c>
      <c r="I31" s="59">
        <v>189915519</v>
      </c>
      <c r="J31" s="59">
        <v>172942461</v>
      </c>
      <c r="K31" s="59">
        <v>155797164</v>
      </c>
      <c r="L31" s="59">
        <v>161182650</v>
      </c>
      <c r="M31" s="59">
        <v>489922275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679837794</v>
      </c>
      <c r="W31" s="59">
        <v>1312747373</v>
      </c>
      <c r="X31" s="59">
        <v>-632909579</v>
      </c>
      <c r="Y31" s="60">
        <v>-48.21</v>
      </c>
      <c r="Z31" s="61">
        <v>2625494745</v>
      </c>
    </row>
    <row r="32" spans="1:26" ht="13.5">
      <c r="A32" s="69" t="s">
        <v>50</v>
      </c>
      <c r="B32" s="21">
        <f>SUM(B28:B31)</f>
        <v>5698514732</v>
      </c>
      <c r="C32" s="21">
        <f>SUM(C28:C31)</f>
        <v>0</v>
      </c>
      <c r="D32" s="98">
        <f aca="true" t="shared" si="5" ref="D32:Z32">SUM(D28:D31)</f>
        <v>8456748211</v>
      </c>
      <c r="E32" s="99">
        <f t="shared" si="5"/>
        <v>8900114534</v>
      </c>
      <c r="F32" s="99">
        <f t="shared" si="5"/>
        <v>37980270</v>
      </c>
      <c r="G32" s="99">
        <f t="shared" si="5"/>
        <v>258959273</v>
      </c>
      <c r="H32" s="99">
        <f t="shared" si="5"/>
        <v>314475350</v>
      </c>
      <c r="I32" s="99">
        <f t="shared" si="5"/>
        <v>611414893</v>
      </c>
      <c r="J32" s="99">
        <f t="shared" si="5"/>
        <v>442380816</v>
      </c>
      <c r="K32" s="99">
        <f t="shared" si="5"/>
        <v>419734983</v>
      </c>
      <c r="L32" s="99">
        <f t="shared" si="5"/>
        <v>406185937</v>
      </c>
      <c r="M32" s="99">
        <f t="shared" si="5"/>
        <v>1268301736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1879716629</v>
      </c>
      <c r="W32" s="99">
        <f t="shared" si="5"/>
        <v>4450057268</v>
      </c>
      <c r="X32" s="99">
        <f t="shared" si="5"/>
        <v>-2570340639</v>
      </c>
      <c r="Y32" s="100">
        <f>+IF(W32&lt;&gt;0,(X32/W32)*100,0)</f>
        <v>-57.75972047557928</v>
      </c>
      <c r="Z32" s="101">
        <f t="shared" si="5"/>
        <v>8900114534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15308778781</v>
      </c>
      <c r="C35" s="18">
        <v>0</v>
      </c>
      <c r="D35" s="58">
        <v>15760892798</v>
      </c>
      <c r="E35" s="59">
        <v>15850426798</v>
      </c>
      <c r="F35" s="59">
        <v>14478015221</v>
      </c>
      <c r="G35" s="59">
        <v>14610102798</v>
      </c>
      <c r="H35" s="59">
        <v>15285666416</v>
      </c>
      <c r="I35" s="59">
        <v>15285666416</v>
      </c>
      <c r="J35" s="59">
        <v>14634023954</v>
      </c>
      <c r="K35" s="59">
        <v>14648505700</v>
      </c>
      <c r="L35" s="59">
        <v>14742983503</v>
      </c>
      <c r="M35" s="59">
        <v>14742983503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14742983503</v>
      </c>
      <c r="W35" s="59">
        <v>7925213399</v>
      </c>
      <c r="X35" s="59">
        <v>6817770104</v>
      </c>
      <c r="Y35" s="60">
        <v>86.03</v>
      </c>
      <c r="Z35" s="61">
        <v>15850426798</v>
      </c>
    </row>
    <row r="36" spans="1:26" ht="13.5">
      <c r="A36" s="57" t="s">
        <v>53</v>
      </c>
      <c r="B36" s="18">
        <v>49799550833</v>
      </c>
      <c r="C36" s="18">
        <v>0</v>
      </c>
      <c r="D36" s="58">
        <v>56313484164</v>
      </c>
      <c r="E36" s="59">
        <v>56734682236</v>
      </c>
      <c r="F36" s="59">
        <v>50037858335</v>
      </c>
      <c r="G36" s="59">
        <v>50368306002</v>
      </c>
      <c r="H36" s="59">
        <v>50011437493</v>
      </c>
      <c r="I36" s="59">
        <v>50011437493</v>
      </c>
      <c r="J36" s="59">
        <v>50882987755</v>
      </c>
      <c r="K36" s="59">
        <v>50675316357</v>
      </c>
      <c r="L36" s="59">
        <v>52389720507</v>
      </c>
      <c r="M36" s="59">
        <v>52389720507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52389720507</v>
      </c>
      <c r="W36" s="59">
        <v>28367341118</v>
      </c>
      <c r="X36" s="59">
        <v>24022379389</v>
      </c>
      <c r="Y36" s="60">
        <v>84.68</v>
      </c>
      <c r="Z36" s="61">
        <v>56734682236</v>
      </c>
    </row>
    <row r="37" spans="1:26" ht="13.5">
      <c r="A37" s="57" t="s">
        <v>54</v>
      </c>
      <c r="B37" s="18">
        <v>8994077535</v>
      </c>
      <c r="C37" s="18">
        <v>0</v>
      </c>
      <c r="D37" s="58">
        <v>12583977942</v>
      </c>
      <c r="E37" s="59">
        <v>12964186145</v>
      </c>
      <c r="F37" s="59">
        <v>5495999933</v>
      </c>
      <c r="G37" s="59">
        <v>5341151949</v>
      </c>
      <c r="H37" s="59">
        <v>5888586016</v>
      </c>
      <c r="I37" s="59">
        <v>5888586016</v>
      </c>
      <c r="J37" s="59">
        <v>5684707624</v>
      </c>
      <c r="K37" s="59">
        <v>5926412128</v>
      </c>
      <c r="L37" s="59">
        <v>5916059310</v>
      </c>
      <c r="M37" s="59">
        <v>5916059310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5916059310</v>
      </c>
      <c r="W37" s="59">
        <v>6482093073</v>
      </c>
      <c r="X37" s="59">
        <v>-566033763</v>
      </c>
      <c r="Y37" s="60">
        <v>-8.73</v>
      </c>
      <c r="Z37" s="61">
        <v>12964186145</v>
      </c>
    </row>
    <row r="38" spans="1:26" ht="13.5">
      <c r="A38" s="57" t="s">
        <v>55</v>
      </c>
      <c r="B38" s="18">
        <v>12726403259</v>
      </c>
      <c r="C38" s="18">
        <v>0</v>
      </c>
      <c r="D38" s="58">
        <v>16872692760</v>
      </c>
      <c r="E38" s="59">
        <v>16872692760</v>
      </c>
      <c r="F38" s="59">
        <v>12650773397</v>
      </c>
      <c r="G38" s="59">
        <v>12577014938</v>
      </c>
      <c r="H38" s="59">
        <v>12394983502</v>
      </c>
      <c r="I38" s="59">
        <v>12394983502</v>
      </c>
      <c r="J38" s="59">
        <v>12454213694</v>
      </c>
      <c r="K38" s="59">
        <v>12520316452</v>
      </c>
      <c r="L38" s="59">
        <v>12360538238</v>
      </c>
      <c r="M38" s="59">
        <v>12360538238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12360538238</v>
      </c>
      <c r="W38" s="59">
        <v>8436346380</v>
      </c>
      <c r="X38" s="59">
        <v>3924191858</v>
      </c>
      <c r="Y38" s="60">
        <v>46.52</v>
      </c>
      <c r="Z38" s="61">
        <v>16872692760</v>
      </c>
    </row>
    <row r="39" spans="1:26" ht="13.5">
      <c r="A39" s="57" t="s">
        <v>56</v>
      </c>
      <c r="B39" s="18">
        <v>43387848822</v>
      </c>
      <c r="C39" s="18">
        <v>0</v>
      </c>
      <c r="D39" s="58">
        <v>42617706260</v>
      </c>
      <c r="E39" s="59">
        <v>42748230129</v>
      </c>
      <c r="F39" s="59">
        <v>46369100226</v>
      </c>
      <c r="G39" s="59">
        <v>47060241913</v>
      </c>
      <c r="H39" s="59">
        <v>47013534391</v>
      </c>
      <c r="I39" s="59">
        <v>47013534391</v>
      </c>
      <c r="J39" s="59">
        <v>47378090391</v>
      </c>
      <c r="K39" s="59">
        <v>46877093477</v>
      </c>
      <c r="L39" s="59">
        <v>48856106462</v>
      </c>
      <c r="M39" s="59">
        <v>48856106462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48856106462</v>
      </c>
      <c r="W39" s="59">
        <v>21374115065</v>
      </c>
      <c r="X39" s="59">
        <v>27481991397</v>
      </c>
      <c r="Y39" s="60">
        <v>128.58</v>
      </c>
      <c r="Z39" s="61">
        <v>42748230129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7528519000</v>
      </c>
      <c r="C42" s="18">
        <v>0</v>
      </c>
      <c r="D42" s="58">
        <v>4844957639</v>
      </c>
      <c r="E42" s="59">
        <v>5526941914</v>
      </c>
      <c r="F42" s="59">
        <v>830790256</v>
      </c>
      <c r="G42" s="59">
        <v>1379662190</v>
      </c>
      <c r="H42" s="59">
        <v>-188369556</v>
      </c>
      <c r="I42" s="59">
        <v>2022082890</v>
      </c>
      <c r="J42" s="59">
        <v>844011943</v>
      </c>
      <c r="K42" s="59">
        <v>52586758</v>
      </c>
      <c r="L42" s="59">
        <v>1856215210</v>
      </c>
      <c r="M42" s="59">
        <v>2752813911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4774896801</v>
      </c>
      <c r="W42" s="59">
        <v>2570992876</v>
      </c>
      <c r="X42" s="59">
        <v>2203903925</v>
      </c>
      <c r="Y42" s="60">
        <v>85.72</v>
      </c>
      <c r="Z42" s="61">
        <v>5526941914</v>
      </c>
    </row>
    <row r="43" spans="1:26" ht="13.5">
      <c r="A43" s="57" t="s">
        <v>59</v>
      </c>
      <c r="B43" s="18">
        <v>-6226551000</v>
      </c>
      <c r="C43" s="18">
        <v>0</v>
      </c>
      <c r="D43" s="58">
        <v>-7732684356</v>
      </c>
      <c r="E43" s="59">
        <v>-8130124515</v>
      </c>
      <c r="F43" s="59">
        <v>-836673401</v>
      </c>
      <c r="G43" s="59">
        <v>-235310813</v>
      </c>
      <c r="H43" s="59">
        <v>-202682973</v>
      </c>
      <c r="I43" s="59">
        <v>-1274667187</v>
      </c>
      <c r="J43" s="59">
        <v>-326079495</v>
      </c>
      <c r="K43" s="59">
        <v>-267071073</v>
      </c>
      <c r="L43" s="59">
        <v>-367223165</v>
      </c>
      <c r="M43" s="59">
        <v>-960373733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-2235040920</v>
      </c>
      <c r="W43" s="59">
        <v>-4283054613</v>
      </c>
      <c r="X43" s="59">
        <v>2048013693</v>
      </c>
      <c r="Y43" s="60">
        <v>-47.82</v>
      </c>
      <c r="Z43" s="61">
        <v>-8130124515</v>
      </c>
    </row>
    <row r="44" spans="1:26" ht="13.5">
      <c r="A44" s="57" t="s">
        <v>60</v>
      </c>
      <c r="B44" s="18">
        <v>731280000</v>
      </c>
      <c r="C44" s="18">
        <v>0</v>
      </c>
      <c r="D44" s="58">
        <v>3556102036</v>
      </c>
      <c r="E44" s="59">
        <v>3003052036</v>
      </c>
      <c r="F44" s="59">
        <v>-76958063</v>
      </c>
      <c r="G44" s="59">
        <v>0</v>
      </c>
      <c r="H44" s="59">
        <v>-79480667</v>
      </c>
      <c r="I44" s="59">
        <v>-156438730</v>
      </c>
      <c r="J44" s="59">
        <v>0</v>
      </c>
      <c r="K44" s="59">
        <v>0</v>
      </c>
      <c r="L44" s="59">
        <v>-20000000</v>
      </c>
      <c r="M44" s="59">
        <v>-20000000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-176438730</v>
      </c>
      <c r="W44" s="59">
        <v>-333105397</v>
      </c>
      <c r="X44" s="59">
        <v>156666667</v>
      </c>
      <c r="Y44" s="60">
        <v>-47.03</v>
      </c>
      <c r="Z44" s="61">
        <v>3003052036</v>
      </c>
    </row>
    <row r="45" spans="1:26" ht="13.5">
      <c r="A45" s="69" t="s">
        <v>61</v>
      </c>
      <c r="B45" s="21">
        <v>5806824000</v>
      </c>
      <c r="C45" s="21">
        <v>0</v>
      </c>
      <c r="D45" s="98">
        <v>5923648765</v>
      </c>
      <c r="E45" s="99">
        <v>6013182598</v>
      </c>
      <c r="F45" s="99">
        <v>5172432238</v>
      </c>
      <c r="G45" s="99">
        <v>6316783615</v>
      </c>
      <c r="H45" s="99">
        <v>5846250419</v>
      </c>
      <c r="I45" s="99">
        <v>5846250419</v>
      </c>
      <c r="J45" s="99">
        <v>6364182867</v>
      </c>
      <c r="K45" s="99">
        <v>6149698552</v>
      </c>
      <c r="L45" s="99">
        <v>7618690597</v>
      </c>
      <c r="M45" s="99">
        <v>7618690597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7618690597</v>
      </c>
      <c r="W45" s="99">
        <v>3568146029</v>
      </c>
      <c r="X45" s="99">
        <v>4050544568</v>
      </c>
      <c r="Y45" s="100">
        <v>113.52</v>
      </c>
      <c r="Z45" s="101">
        <v>6013182598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89</v>
      </c>
      <c r="B47" s="114" t="s">
        <v>74</v>
      </c>
      <c r="C47" s="114"/>
      <c r="D47" s="115" t="s">
        <v>75</v>
      </c>
      <c r="E47" s="116" t="s">
        <v>76</v>
      </c>
      <c r="F47" s="117"/>
      <c r="G47" s="117"/>
      <c r="H47" s="117"/>
      <c r="I47" s="118" t="s">
        <v>77</v>
      </c>
      <c r="J47" s="117"/>
      <c r="K47" s="117"/>
      <c r="L47" s="117"/>
      <c r="M47" s="118" t="s">
        <v>78</v>
      </c>
      <c r="N47" s="119"/>
      <c r="O47" s="119"/>
      <c r="P47" s="119"/>
      <c r="Q47" s="119"/>
      <c r="R47" s="119"/>
      <c r="S47" s="119"/>
      <c r="T47" s="119"/>
      <c r="U47" s="119"/>
      <c r="V47" s="118" t="s">
        <v>79</v>
      </c>
      <c r="W47" s="118" t="s">
        <v>80</v>
      </c>
      <c r="X47" s="118" t="s">
        <v>81</v>
      </c>
      <c r="Y47" s="118" t="s">
        <v>82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2551295250</v>
      </c>
      <c r="C49" s="51">
        <v>0</v>
      </c>
      <c r="D49" s="128">
        <v>497974490</v>
      </c>
      <c r="E49" s="53">
        <v>554218107</v>
      </c>
      <c r="F49" s="53">
        <v>0</v>
      </c>
      <c r="G49" s="53">
        <v>0</v>
      </c>
      <c r="H49" s="53">
        <v>0</v>
      </c>
      <c r="I49" s="53">
        <v>502044698</v>
      </c>
      <c r="J49" s="53">
        <v>0</v>
      </c>
      <c r="K49" s="53">
        <v>0</v>
      </c>
      <c r="L49" s="53">
        <v>0</v>
      </c>
      <c r="M49" s="53">
        <v>228765714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434853907</v>
      </c>
      <c r="W49" s="53">
        <v>1554640582</v>
      </c>
      <c r="X49" s="53">
        <v>4239539738</v>
      </c>
      <c r="Y49" s="53">
        <v>10563332486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278476780</v>
      </c>
      <c r="C51" s="51">
        <v>0</v>
      </c>
      <c r="D51" s="128">
        <v>3743790</v>
      </c>
      <c r="E51" s="53">
        <v>964992</v>
      </c>
      <c r="F51" s="53">
        <v>0</v>
      </c>
      <c r="G51" s="53">
        <v>0</v>
      </c>
      <c r="H51" s="53">
        <v>0</v>
      </c>
      <c r="I51" s="53">
        <v>188771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2915902</v>
      </c>
      <c r="W51" s="53">
        <v>3515</v>
      </c>
      <c r="X51" s="53">
        <v>1221</v>
      </c>
      <c r="Y51" s="53">
        <v>286294971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90</v>
      </c>
      <c r="B58" s="5">
        <f>IF(B67=0,0,+(B76/B67)*100)</f>
        <v>99.71455307204549</v>
      </c>
      <c r="C58" s="5">
        <f>IF(C67=0,0,+(C76/C67)*100)</f>
        <v>0</v>
      </c>
      <c r="D58" s="6">
        <f aca="true" t="shared" si="6" ref="D58:Z58">IF(D67=0,0,+(D76/D67)*100)</f>
        <v>92.06886676120543</v>
      </c>
      <c r="E58" s="7">
        <f t="shared" si="6"/>
        <v>92.06886676120543</v>
      </c>
      <c r="F58" s="7">
        <f t="shared" si="6"/>
        <v>86.5877600399077</v>
      </c>
      <c r="G58" s="7">
        <f t="shared" si="6"/>
        <v>86.90996676775109</v>
      </c>
      <c r="H58" s="7">
        <f t="shared" si="6"/>
        <v>87.88977505453175</v>
      </c>
      <c r="I58" s="7">
        <f t="shared" si="6"/>
        <v>87.13016976864103</v>
      </c>
      <c r="J58" s="7">
        <f t="shared" si="6"/>
        <v>98.89258813489774</v>
      </c>
      <c r="K58" s="7">
        <f t="shared" si="6"/>
        <v>95.99677380237512</v>
      </c>
      <c r="L58" s="7">
        <f t="shared" si="6"/>
        <v>92.37581119006674</v>
      </c>
      <c r="M58" s="7">
        <f t="shared" si="6"/>
        <v>95.9267179520518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91.3547320460058</v>
      </c>
      <c r="W58" s="7">
        <f t="shared" si="6"/>
        <v>92.11158274984597</v>
      </c>
      <c r="X58" s="7">
        <f t="shared" si="6"/>
        <v>0</v>
      </c>
      <c r="Y58" s="7">
        <f t="shared" si="6"/>
        <v>0</v>
      </c>
      <c r="Z58" s="8">
        <f t="shared" si="6"/>
        <v>92.06886676120543</v>
      </c>
    </row>
    <row r="59" spans="1:26" ht="13.5">
      <c r="A59" s="36" t="s">
        <v>31</v>
      </c>
      <c r="B59" s="9">
        <f aca="true" t="shared" si="7" ref="B59:Z66">IF(B68=0,0,+(B77/B68)*100)</f>
        <v>99.99999912614747</v>
      </c>
      <c r="C59" s="9">
        <f t="shared" si="7"/>
        <v>0</v>
      </c>
      <c r="D59" s="2">
        <f t="shared" si="7"/>
        <v>95.80253616682964</v>
      </c>
      <c r="E59" s="10">
        <f t="shared" si="7"/>
        <v>95.80253616682964</v>
      </c>
      <c r="F59" s="10">
        <f t="shared" si="7"/>
        <v>93.20664876368222</v>
      </c>
      <c r="G59" s="10">
        <f t="shared" si="7"/>
        <v>91.78024135527457</v>
      </c>
      <c r="H59" s="10">
        <f t="shared" si="7"/>
        <v>106.52374928478507</v>
      </c>
      <c r="I59" s="10">
        <f t="shared" si="7"/>
        <v>97.05030259180475</v>
      </c>
      <c r="J59" s="10">
        <f t="shared" si="7"/>
        <v>107.85905611005661</v>
      </c>
      <c r="K59" s="10">
        <f t="shared" si="7"/>
        <v>92.29841498012948</v>
      </c>
      <c r="L59" s="10">
        <f t="shared" si="7"/>
        <v>86.82383313867614</v>
      </c>
      <c r="M59" s="10">
        <f t="shared" si="7"/>
        <v>95.8147826760241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96.41636978996372</v>
      </c>
      <c r="W59" s="10">
        <f t="shared" si="7"/>
        <v>97.77312365845387</v>
      </c>
      <c r="X59" s="10">
        <f t="shared" si="7"/>
        <v>0</v>
      </c>
      <c r="Y59" s="10">
        <f t="shared" si="7"/>
        <v>0</v>
      </c>
      <c r="Z59" s="11">
        <f t="shared" si="7"/>
        <v>95.80253616682964</v>
      </c>
    </row>
    <row r="60" spans="1:26" ht="13.5">
      <c r="A60" s="37" t="s">
        <v>32</v>
      </c>
      <c r="B60" s="12">
        <f t="shared" si="7"/>
        <v>99.99999555717481</v>
      </c>
      <c r="C60" s="12">
        <f t="shared" si="7"/>
        <v>0</v>
      </c>
      <c r="D60" s="3">
        <f t="shared" si="7"/>
        <v>91.88316795836222</v>
      </c>
      <c r="E60" s="13">
        <f t="shared" si="7"/>
        <v>91.88316795836222</v>
      </c>
      <c r="F60" s="13">
        <f t="shared" si="7"/>
        <v>85.42230875470139</v>
      </c>
      <c r="G60" s="13">
        <f t="shared" si="7"/>
        <v>86.44983951684522</v>
      </c>
      <c r="H60" s="13">
        <f t="shared" si="7"/>
        <v>82.23165664304221</v>
      </c>
      <c r="I60" s="13">
        <f t="shared" si="7"/>
        <v>84.70754130698951</v>
      </c>
      <c r="J60" s="13">
        <f t="shared" si="7"/>
        <v>96.723473090024</v>
      </c>
      <c r="K60" s="13">
        <f t="shared" si="7"/>
        <v>99.89816339364617</v>
      </c>
      <c r="L60" s="13">
        <f t="shared" si="7"/>
        <v>97.30632305391886</v>
      </c>
      <c r="M60" s="13">
        <f t="shared" si="7"/>
        <v>97.90755427339867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90.85344706726583</v>
      </c>
      <c r="W60" s="13">
        <f t="shared" si="7"/>
        <v>90.99646541422811</v>
      </c>
      <c r="X60" s="13">
        <f t="shared" si="7"/>
        <v>0</v>
      </c>
      <c r="Y60" s="13">
        <f t="shared" si="7"/>
        <v>0</v>
      </c>
      <c r="Z60" s="14">
        <f t="shared" si="7"/>
        <v>91.88316795836222</v>
      </c>
    </row>
    <row r="61" spans="1:26" ht="13.5">
      <c r="A61" s="38" t="s">
        <v>91</v>
      </c>
      <c r="B61" s="12">
        <f t="shared" si="7"/>
        <v>99.9999990075388</v>
      </c>
      <c r="C61" s="12">
        <f t="shared" si="7"/>
        <v>0</v>
      </c>
      <c r="D61" s="3">
        <f t="shared" si="7"/>
        <v>99.22009975637789</v>
      </c>
      <c r="E61" s="13">
        <f t="shared" si="7"/>
        <v>99.22009975637789</v>
      </c>
      <c r="F61" s="13">
        <f t="shared" si="7"/>
        <v>97.17524524896707</v>
      </c>
      <c r="G61" s="13">
        <f t="shared" si="7"/>
        <v>96.11417428541915</v>
      </c>
      <c r="H61" s="13">
        <f t="shared" si="7"/>
        <v>94.15886840514747</v>
      </c>
      <c r="I61" s="13">
        <f t="shared" si="7"/>
        <v>95.8367072202961</v>
      </c>
      <c r="J61" s="13">
        <f t="shared" si="7"/>
        <v>105.40927201668985</v>
      </c>
      <c r="K61" s="13">
        <f t="shared" si="7"/>
        <v>98.52523388268412</v>
      </c>
      <c r="L61" s="13">
        <f t="shared" si="7"/>
        <v>102.02335250166684</v>
      </c>
      <c r="M61" s="13">
        <f t="shared" si="7"/>
        <v>102.09449207096108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98.8661706051821</v>
      </c>
      <c r="W61" s="13">
        <f t="shared" si="7"/>
        <v>100.90388612416012</v>
      </c>
      <c r="X61" s="13">
        <f t="shared" si="7"/>
        <v>0</v>
      </c>
      <c r="Y61" s="13">
        <f t="shared" si="7"/>
        <v>0</v>
      </c>
      <c r="Z61" s="14">
        <f t="shared" si="7"/>
        <v>99.22009975637789</v>
      </c>
    </row>
    <row r="62" spans="1:26" ht="13.5">
      <c r="A62" s="38" t="s">
        <v>92</v>
      </c>
      <c r="B62" s="12">
        <f t="shared" si="7"/>
        <v>100.04360493880738</v>
      </c>
      <c r="C62" s="12">
        <f t="shared" si="7"/>
        <v>0</v>
      </c>
      <c r="D62" s="3">
        <f t="shared" si="7"/>
        <v>80.77754766767077</v>
      </c>
      <c r="E62" s="13">
        <f t="shared" si="7"/>
        <v>80.77754766767077</v>
      </c>
      <c r="F62" s="13">
        <f t="shared" si="7"/>
        <v>55.33248626703824</v>
      </c>
      <c r="G62" s="13">
        <f t="shared" si="7"/>
        <v>60.02239762508075</v>
      </c>
      <c r="H62" s="13">
        <f t="shared" si="7"/>
        <v>54.47229332602569</v>
      </c>
      <c r="I62" s="13">
        <f t="shared" si="7"/>
        <v>56.52715907730338</v>
      </c>
      <c r="J62" s="13">
        <f t="shared" si="7"/>
        <v>69.2633116856688</v>
      </c>
      <c r="K62" s="13">
        <f t="shared" si="7"/>
        <v>93.63911407345061</v>
      </c>
      <c r="L62" s="13">
        <f t="shared" si="7"/>
        <v>77.76977936436137</v>
      </c>
      <c r="M62" s="13">
        <f t="shared" si="7"/>
        <v>78.64265110227053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65.98330971855776</v>
      </c>
      <c r="W62" s="13">
        <f t="shared" si="7"/>
        <v>74.37389316026224</v>
      </c>
      <c r="X62" s="13">
        <f t="shared" si="7"/>
        <v>0</v>
      </c>
      <c r="Y62" s="13">
        <f t="shared" si="7"/>
        <v>0</v>
      </c>
      <c r="Z62" s="14">
        <f t="shared" si="7"/>
        <v>80.77754766767077</v>
      </c>
    </row>
    <row r="63" spans="1:26" ht="13.5">
      <c r="A63" s="38" t="s">
        <v>93</v>
      </c>
      <c r="B63" s="12">
        <f t="shared" si="7"/>
        <v>99.91591502594737</v>
      </c>
      <c r="C63" s="12">
        <f t="shared" si="7"/>
        <v>0</v>
      </c>
      <c r="D63" s="3">
        <f t="shared" si="7"/>
        <v>72.87726891470618</v>
      </c>
      <c r="E63" s="13">
        <f t="shared" si="7"/>
        <v>72.87726891470618</v>
      </c>
      <c r="F63" s="13">
        <f t="shared" si="7"/>
        <v>80.3614824305867</v>
      </c>
      <c r="G63" s="13">
        <f t="shared" si="7"/>
        <v>78.52029758908355</v>
      </c>
      <c r="H63" s="13">
        <f t="shared" si="7"/>
        <v>76.33900739754375</v>
      </c>
      <c r="I63" s="13">
        <f t="shared" si="7"/>
        <v>78.3329394787102</v>
      </c>
      <c r="J63" s="13">
        <f t="shared" si="7"/>
        <v>92.00672696041083</v>
      </c>
      <c r="K63" s="13">
        <f t="shared" si="7"/>
        <v>108.43009258831908</v>
      </c>
      <c r="L63" s="13">
        <f t="shared" si="7"/>
        <v>102.26037755364766</v>
      </c>
      <c r="M63" s="13">
        <f t="shared" si="7"/>
        <v>100.02723767467445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87.84979423751031</v>
      </c>
      <c r="W63" s="13">
        <f t="shared" si="7"/>
        <v>62.827959286829895</v>
      </c>
      <c r="X63" s="13">
        <f t="shared" si="7"/>
        <v>0</v>
      </c>
      <c r="Y63" s="13">
        <f t="shared" si="7"/>
        <v>0</v>
      </c>
      <c r="Z63" s="14">
        <f t="shared" si="7"/>
        <v>72.87726891470618</v>
      </c>
    </row>
    <row r="64" spans="1:26" ht="13.5">
      <c r="A64" s="38" t="s">
        <v>94</v>
      </c>
      <c r="B64" s="12">
        <f t="shared" si="7"/>
        <v>99.99998066451693</v>
      </c>
      <c r="C64" s="12">
        <f t="shared" si="7"/>
        <v>0</v>
      </c>
      <c r="D64" s="3">
        <f t="shared" si="7"/>
        <v>76.73487873382861</v>
      </c>
      <c r="E64" s="13">
        <f t="shared" si="7"/>
        <v>76.73487873382861</v>
      </c>
      <c r="F64" s="13">
        <f t="shared" si="7"/>
        <v>69.46074590993638</v>
      </c>
      <c r="G64" s="13">
        <f t="shared" si="7"/>
        <v>68.92783043186024</v>
      </c>
      <c r="H64" s="13">
        <f t="shared" si="7"/>
        <v>70.99595193184348</v>
      </c>
      <c r="I64" s="13">
        <f t="shared" si="7"/>
        <v>69.76869760519808</v>
      </c>
      <c r="J64" s="13">
        <f t="shared" si="7"/>
        <v>82.35886774412154</v>
      </c>
      <c r="K64" s="13">
        <f t="shared" si="7"/>
        <v>79.86930922903137</v>
      </c>
      <c r="L64" s="13">
        <f t="shared" si="7"/>
        <v>80.78907048334516</v>
      </c>
      <c r="M64" s="13">
        <f t="shared" si="7"/>
        <v>81.03062670906138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75.19622562300971</v>
      </c>
      <c r="W64" s="13">
        <f t="shared" si="7"/>
        <v>77.5598923652217</v>
      </c>
      <c r="X64" s="13">
        <f t="shared" si="7"/>
        <v>0</v>
      </c>
      <c r="Y64" s="13">
        <f t="shared" si="7"/>
        <v>0</v>
      </c>
      <c r="Z64" s="14">
        <f t="shared" si="7"/>
        <v>76.73487873382861</v>
      </c>
    </row>
    <row r="65" spans="1:26" ht="13.5">
      <c r="A65" s="38" t="s">
        <v>95</v>
      </c>
      <c r="B65" s="12">
        <f t="shared" si="7"/>
        <v>100.00000190803287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2835022.937853107</v>
      </c>
      <c r="H65" s="13">
        <f t="shared" si="7"/>
        <v>1767938.4680490901</v>
      </c>
      <c r="I65" s="13">
        <f t="shared" si="7"/>
        <v>3291626.4456811035</v>
      </c>
      <c r="J65" s="13">
        <f t="shared" si="7"/>
        <v>-132713.088</v>
      </c>
      <c r="K65" s="13">
        <f t="shared" si="7"/>
        <v>60557.67523870717</v>
      </c>
      <c r="L65" s="13">
        <f t="shared" si="7"/>
        <v>0</v>
      </c>
      <c r="M65" s="13">
        <f t="shared" si="7"/>
        <v>466117.6363221538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849865.3905556834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96</v>
      </c>
      <c r="B66" s="15">
        <f t="shared" si="7"/>
        <v>74.61462337462733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97</v>
      </c>
      <c r="B67" s="23">
        <v>26935236806</v>
      </c>
      <c r="C67" s="23"/>
      <c r="D67" s="24">
        <v>28882760118</v>
      </c>
      <c r="E67" s="25">
        <v>28882760118</v>
      </c>
      <c r="F67" s="25">
        <v>2684774930</v>
      </c>
      <c r="G67" s="25">
        <v>2854943409</v>
      </c>
      <c r="H67" s="25">
        <v>2744734912</v>
      </c>
      <c r="I67" s="25">
        <v>8284453251</v>
      </c>
      <c r="J67" s="25">
        <v>2798493404</v>
      </c>
      <c r="K67" s="25">
        <v>2470269006</v>
      </c>
      <c r="L67" s="25">
        <v>2386158102</v>
      </c>
      <c r="M67" s="25">
        <v>7654920512</v>
      </c>
      <c r="N67" s="25"/>
      <c r="O67" s="25"/>
      <c r="P67" s="25"/>
      <c r="Q67" s="25"/>
      <c r="R67" s="25"/>
      <c r="S67" s="25"/>
      <c r="T67" s="25"/>
      <c r="U67" s="25"/>
      <c r="V67" s="25">
        <v>15939373763</v>
      </c>
      <c r="W67" s="25">
        <v>14534633877</v>
      </c>
      <c r="X67" s="25"/>
      <c r="Y67" s="24"/>
      <c r="Z67" s="26">
        <v>28882760118</v>
      </c>
    </row>
    <row r="68" spans="1:26" ht="13.5" hidden="1">
      <c r="A68" s="36" t="s">
        <v>31</v>
      </c>
      <c r="B68" s="18">
        <v>8468248074</v>
      </c>
      <c r="C68" s="18"/>
      <c r="D68" s="19">
        <v>9361951636</v>
      </c>
      <c r="E68" s="20">
        <v>9361951636</v>
      </c>
      <c r="F68" s="20">
        <v>713046850</v>
      </c>
      <c r="G68" s="20">
        <v>829490718</v>
      </c>
      <c r="H68" s="20">
        <v>750748103</v>
      </c>
      <c r="I68" s="20">
        <v>2293285671</v>
      </c>
      <c r="J68" s="20">
        <v>822902930</v>
      </c>
      <c r="K68" s="20">
        <v>806908433</v>
      </c>
      <c r="L68" s="20">
        <v>786777984</v>
      </c>
      <c r="M68" s="20">
        <v>2416589347</v>
      </c>
      <c r="N68" s="20"/>
      <c r="O68" s="20"/>
      <c r="P68" s="20"/>
      <c r="Q68" s="20"/>
      <c r="R68" s="20"/>
      <c r="S68" s="20"/>
      <c r="T68" s="20"/>
      <c r="U68" s="20"/>
      <c r="V68" s="20">
        <v>4709875018</v>
      </c>
      <c r="W68" s="20">
        <v>4680975816</v>
      </c>
      <c r="X68" s="20"/>
      <c r="Y68" s="19"/>
      <c r="Z68" s="22">
        <v>9361951636</v>
      </c>
    </row>
    <row r="69" spans="1:26" ht="13.5" hidden="1">
      <c r="A69" s="37" t="s">
        <v>32</v>
      </c>
      <c r="B69" s="18">
        <v>18164117807</v>
      </c>
      <c r="C69" s="18"/>
      <c r="D69" s="19">
        <v>19179838070</v>
      </c>
      <c r="E69" s="20">
        <v>19179838070</v>
      </c>
      <c r="F69" s="20">
        <v>1943379224</v>
      </c>
      <c r="G69" s="20">
        <v>1989502577</v>
      </c>
      <c r="H69" s="20">
        <v>1961065092</v>
      </c>
      <c r="I69" s="20">
        <v>5893946893</v>
      </c>
      <c r="J69" s="20">
        <v>1943610132</v>
      </c>
      <c r="K69" s="20">
        <v>1628273034</v>
      </c>
      <c r="L69" s="20">
        <v>1563230478</v>
      </c>
      <c r="M69" s="20">
        <v>5135113644</v>
      </c>
      <c r="N69" s="20"/>
      <c r="O69" s="20"/>
      <c r="P69" s="20"/>
      <c r="Q69" s="20"/>
      <c r="R69" s="20"/>
      <c r="S69" s="20"/>
      <c r="T69" s="20"/>
      <c r="U69" s="20"/>
      <c r="V69" s="20">
        <v>11029060537</v>
      </c>
      <c r="W69" s="20">
        <v>9683172855</v>
      </c>
      <c r="X69" s="20"/>
      <c r="Y69" s="19"/>
      <c r="Z69" s="22">
        <v>19179838070</v>
      </c>
    </row>
    <row r="70" spans="1:26" ht="13.5" hidden="1">
      <c r="A70" s="38" t="s">
        <v>91</v>
      </c>
      <c r="B70" s="18">
        <v>11788874117</v>
      </c>
      <c r="C70" s="18"/>
      <c r="D70" s="19">
        <v>12591403042</v>
      </c>
      <c r="E70" s="20">
        <v>12591403042</v>
      </c>
      <c r="F70" s="20">
        <v>1142605424</v>
      </c>
      <c r="G70" s="20">
        <v>1184008146</v>
      </c>
      <c r="H70" s="20">
        <v>1107343602</v>
      </c>
      <c r="I70" s="20">
        <v>3433957172</v>
      </c>
      <c r="J70" s="20">
        <v>1169884650</v>
      </c>
      <c r="K70" s="20">
        <v>1066828551</v>
      </c>
      <c r="L70" s="20">
        <v>985719146</v>
      </c>
      <c r="M70" s="20">
        <v>3222432347</v>
      </c>
      <c r="N70" s="20"/>
      <c r="O70" s="20"/>
      <c r="P70" s="20"/>
      <c r="Q70" s="20"/>
      <c r="R70" s="20"/>
      <c r="S70" s="20"/>
      <c r="T70" s="20"/>
      <c r="U70" s="20"/>
      <c r="V70" s="20">
        <v>6656389519</v>
      </c>
      <c r="W70" s="20">
        <v>6388975719</v>
      </c>
      <c r="X70" s="20"/>
      <c r="Y70" s="19"/>
      <c r="Z70" s="22">
        <v>12591403042</v>
      </c>
    </row>
    <row r="71" spans="1:26" ht="13.5" hidden="1">
      <c r="A71" s="38" t="s">
        <v>92</v>
      </c>
      <c r="B71" s="18">
        <v>2903595406</v>
      </c>
      <c r="C71" s="18"/>
      <c r="D71" s="19">
        <v>3574754855</v>
      </c>
      <c r="E71" s="20">
        <v>3574754855</v>
      </c>
      <c r="F71" s="20">
        <v>508124731</v>
      </c>
      <c r="G71" s="20">
        <v>492403099</v>
      </c>
      <c r="H71" s="20">
        <v>542139306</v>
      </c>
      <c r="I71" s="20">
        <v>1542667136</v>
      </c>
      <c r="J71" s="20">
        <v>483161743</v>
      </c>
      <c r="K71" s="20">
        <v>322372233</v>
      </c>
      <c r="L71" s="20">
        <v>346792388</v>
      </c>
      <c r="M71" s="20">
        <v>1152326364</v>
      </c>
      <c r="N71" s="20"/>
      <c r="O71" s="20"/>
      <c r="P71" s="20"/>
      <c r="Q71" s="20"/>
      <c r="R71" s="20"/>
      <c r="S71" s="20"/>
      <c r="T71" s="20"/>
      <c r="U71" s="20"/>
      <c r="V71" s="20">
        <v>2694993500</v>
      </c>
      <c r="W71" s="20">
        <v>1787643624</v>
      </c>
      <c r="X71" s="20"/>
      <c r="Y71" s="19"/>
      <c r="Z71" s="22">
        <v>3574754855</v>
      </c>
    </row>
    <row r="72" spans="1:26" ht="13.5" hidden="1">
      <c r="A72" s="38" t="s">
        <v>93</v>
      </c>
      <c r="B72" s="18">
        <v>1506319071</v>
      </c>
      <c r="C72" s="18"/>
      <c r="D72" s="19">
        <v>1811047971</v>
      </c>
      <c r="E72" s="20">
        <v>1811047971</v>
      </c>
      <c r="F72" s="20">
        <v>194747169</v>
      </c>
      <c r="G72" s="20">
        <v>212502553</v>
      </c>
      <c r="H72" s="20">
        <v>218095229</v>
      </c>
      <c r="I72" s="20">
        <v>625344951</v>
      </c>
      <c r="J72" s="20">
        <v>195414856</v>
      </c>
      <c r="K72" s="20">
        <v>147874485</v>
      </c>
      <c r="L72" s="20">
        <v>145427121</v>
      </c>
      <c r="M72" s="20">
        <v>488716462</v>
      </c>
      <c r="N72" s="20"/>
      <c r="O72" s="20"/>
      <c r="P72" s="20"/>
      <c r="Q72" s="20"/>
      <c r="R72" s="20"/>
      <c r="S72" s="20"/>
      <c r="T72" s="20"/>
      <c r="U72" s="20"/>
      <c r="V72" s="20">
        <v>1114061413</v>
      </c>
      <c r="W72" s="20">
        <v>905523984</v>
      </c>
      <c r="X72" s="20"/>
      <c r="Y72" s="19"/>
      <c r="Z72" s="22">
        <v>1811047971</v>
      </c>
    </row>
    <row r="73" spans="1:26" ht="13.5" hidden="1">
      <c r="A73" s="38" t="s">
        <v>94</v>
      </c>
      <c r="B73" s="18">
        <v>1179179228</v>
      </c>
      <c r="C73" s="18"/>
      <c r="D73" s="19">
        <v>1202059060</v>
      </c>
      <c r="E73" s="20">
        <v>1202059060</v>
      </c>
      <c r="F73" s="20">
        <v>97901900</v>
      </c>
      <c r="G73" s="20">
        <v>100587009</v>
      </c>
      <c r="H73" s="20">
        <v>93484592</v>
      </c>
      <c r="I73" s="20">
        <v>291973501</v>
      </c>
      <c r="J73" s="20">
        <v>95189508</v>
      </c>
      <c r="K73" s="20">
        <v>91130842</v>
      </c>
      <c r="L73" s="20">
        <v>85291823</v>
      </c>
      <c r="M73" s="20">
        <v>271612173</v>
      </c>
      <c r="N73" s="20"/>
      <c r="O73" s="20"/>
      <c r="P73" s="20"/>
      <c r="Q73" s="20"/>
      <c r="R73" s="20"/>
      <c r="S73" s="20"/>
      <c r="T73" s="20"/>
      <c r="U73" s="20"/>
      <c r="V73" s="20">
        <v>563585674</v>
      </c>
      <c r="W73" s="20">
        <v>601029528</v>
      </c>
      <c r="X73" s="20"/>
      <c r="Y73" s="19"/>
      <c r="Z73" s="22">
        <v>1202059060</v>
      </c>
    </row>
    <row r="74" spans="1:26" ht="13.5" hidden="1">
      <c r="A74" s="38" t="s">
        <v>95</v>
      </c>
      <c r="B74" s="18">
        <v>786149985</v>
      </c>
      <c r="C74" s="18"/>
      <c r="D74" s="19">
        <v>573142</v>
      </c>
      <c r="E74" s="20">
        <v>573142</v>
      </c>
      <c r="F74" s="20"/>
      <c r="G74" s="20">
        <v>1770</v>
      </c>
      <c r="H74" s="20">
        <v>2363</v>
      </c>
      <c r="I74" s="20">
        <v>4133</v>
      </c>
      <c r="J74" s="20">
        <v>-40625</v>
      </c>
      <c r="K74" s="20">
        <v>66923</v>
      </c>
      <c r="L74" s="20"/>
      <c r="M74" s="20">
        <v>26298</v>
      </c>
      <c r="N74" s="20"/>
      <c r="O74" s="20"/>
      <c r="P74" s="20"/>
      <c r="Q74" s="20"/>
      <c r="R74" s="20"/>
      <c r="S74" s="20"/>
      <c r="T74" s="20"/>
      <c r="U74" s="20"/>
      <c r="V74" s="20">
        <v>30431</v>
      </c>
      <c r="W74" s="20"/>
      <c r="X74" s="20"/>
      <c r="Y74" s="19"/>
      <c r="Z74" s="22">
        <v>573142</v>
      </c>
    </row>
    <row r="75" spans="1:26" ht="13.5" hidden="1">
      <c r="A75" s="39" t="s">
        <v>96</v>
      </c>
      <c r="B75" s="27">
        <v>302870925</v>
      </c>
      <c r="C75" s="27"/>
      <c r="D75" s="28">
        <v>340970412</v>
      </c>
      <c r="E75" s="29">
        <v>340970412</v>
      </c>
      <c r="F75" s="29">
        <v>28348856</v>
      </c>
      <c r="G75" s="29">
        <v>35950114</v>
      </c>
      <c r="H75" s="29">
        <v>32921717</v>
      </c>
      <c r="I75" s="29">
        <v>97220687</v>
      </c>
      <c r="J75" s="29">
        <v>31980342</v>
      </c>
      <c r="K75" s="29">
        <v>35087539</v>
      </c>
      <c r="L75" s="29">
        <v>36149640</v>
      </c>
      <c r="M75" s="29">
        <v>103217521</v>
      </c>
      <c r="N75" s="29"/>
      <c r="O75" s="29"/>
      <c r="P75" s="29"/>
      <c r="Q75" s="29"/>
      <c r="R75" s="29"/>
      <c r="S75" s="29"/>
      <c r="T75" s="29"/>
      <c r="U75" s="29"/>
      <c r="V75" s="29">
        <v>200438208</v>
      </c>
      <c r="W75" s="29">
        <v>170485206</v>
      </c>
      <c r="X75" s="29"/>
      <c r="Y75" s="28"/>
      <c r="Z75" s="30">
        <v>340970412</v>
      </c>
    </row>
    <row r="76" spans="1:26" ht="13.5" hidden="1">
      <c r="A76" s="41" t="s">
        <v>98</v>
      </c>
      <c r="B76" s="31">
        <v>26858351000</v>
      </c>
      <c r="C76" s="31"/>
      <c r="D76" s="32">
        <v>26592029930</v>
      </c>
      <c r="E76" s="33">
        <v>26592029930</v>
      </c>
      <c r="F76" s="33">
        <v>2324686474</v>
      </c>
      <c r="G76" s="33">
        <v>2481230368</v>
      </c>
      <c r="H76" s="33">
        <v>2412341340</v>
      </c>
      <c r="I76" s="33">
        <v>7218258182</v>
      </c>
      <c r="J76" s="33">
        <v>2767502556</v>
      </c>
      <c r="K76" s="33">
        <v>2371378550</v>
      </c>
      <c r="L76" s="33">
        <v>2204232903</v>
      </c>
      <c r="M76" s="33">
        <v>7343114009</v>
      </c>
      <c r="N76" s="33"/>
      <c r="O76" s="33"/>
      <c r="P76" s="33"/>
      <c r="Q76" s="33"/>
      <c r="R76" s="33"/>
      <c r="S76" s="33"/>
      <c r="T76" s="33"/>
      <c r="U76" s="33"/>
      <c r="V76" s="33">
        <v>14561372191</v>
      </c>
      <c r="W76" s="33">
        <v>13388081311</v>
      </c>
      <c r="X76" s="33"/>
      <c r="Y76" s="32"/>
      <c r="Z76" s="34">
        <v>26592029930</v>
      </c>
    </row>
    <row r="77" spans="1:26" ht="13.5" hidden="1">
      <c r="A77" s="36" t="s">
        <v>31</v>
      </c>
      <c r="B77" s="18">
        <v>8468248000</v>
      </c>
      <c r="C77" s="18"/>
      <c r="D77" s="19">
        <v>8968987102</v>
      </c>
      <c r="E77" s="20">
        <v>8968987102</v>
      </c>
      <c r="F77" s="20">
        <v>664607073</v>
      </c>
      <c r="G77" s="20">
        <v>761308583</v>
      </c>
      <c r="H77" s="20">
        <v>799725027</v>
      </c>
      <c r="I77" s="20">
        <v>2225640683</v>
      </c>
      <c r="J77" s="20">
        <v>887575333</v>
      </c>
      <c r="K77" s="20">
        <v>744763694</v>
      </c>
      <c r="L77" s="20">
        <v>683110804</v>
      </c>
      <c r="M77" s="20">
        <v>2315449831</v>
      </c>
      <c r="N77" s="20"/>
      <c r="O77" s="20"/>
      <c r="P77" s="20"/>
      <c r="Q77" s="20"/>
      <c r="R77" s="20"/>
      <c r="S77" s="20"/>
      <c r="T77" s="20"/>
      <c r="U77" s="20"/>
      <c r="V77" s="20">
        <v>4541090514</v>
      </c>
      <c r="W77" s="20">
        <v>4576736273</v>
      </c>
      <c r="X77" s="20"/>
      <c r="Y77" s="19"/>
      <c r="Z77" s="22">
        <v>8968987102</v>
      </c>
    </row>
    <row r="78" spans="1:26" ht="13.5" hidden="1">
      <c r="A78" s="37" t="s">
        <v>32</v>
      </c>
      <c r="B78" s="18">
        <v>18164117000</v>
      </c>
      <c r="C78" s="18"/>
      <c r="D78" s="19">
        <v>17623042828</v>
      </c>
      <c r="E78" s="20">
        <v>17623042828</v>
      </c>
      <c r="F78" s="20">
        <v>1660079401</v>
      </c>
      <c r="G78" s="20">
        <v>1719921785</v>
      </c>
      <c r="H78" s="20">
        <v>1612616313</v>
      </c>
      <c r="I78" s="20">
        <v>4992617499</v>
      </c>
      <c r="J78" s="20">
        <v>1879927223</v>
      </c>
      <c r="K78" s="20">
        <v>1626614856</v>
      </c>
      <c r="L78" s="20">
        <v>1521122099</v>
      </c>
      <c r="M78" s="20">
        <v>5027664178</v>
      </c>
      <c r="N78" s="20"/>
      <c r="O78" s="20"/>
      <c r="P78" s="20"/>
      <c r="Q78" s="20"/>
      <c r="R78" s="20"/>
      <c r="S78" s="20"/>
      <c r="T78" s="20"/>
      <c r="U78" s="20"/>
      <c r="V78" s="20">
        <v>10020281677</v>
      </c>
      <c r="W78" s="20">
        <v>8811345038</v>
      </c>
      <c r="X78" s="20"/>
      <c r="Y78" s="19"/>
      <c r="Z78" s="22">
        <v>17623042828</v>
      </c>
    </row>
    <row r="79" spans="1:26" ht="13.5" hidden="1">
      <c r="A79" s="38" t="s">
        <v>91</v>
      </c>
      <c r="B79" s="18">
        <v>11788874000</v>
      </c>
      <c r="C79" s="18"/>
      <c r="D79" s="19">
        <v>12493202659</v>
      </c>
      <c r="E79" s="20">
        <v>12493202659</v>
      </c>
      <c r="F79" s="20">
        <v>1110329623</v>
      </c>
      <c r="G79" s="20">
        <v>1137999653</v>
      </c>
      <c r="H79" s="20">
        <v>1042662205</v>
      </c>
      <c r="I79" s="20">
        <v>3290991481</v>
      </c>
      <c r="J79" s="20">
        <v>1233166893</v>
      </c>
      <c r="K79" s="20">
        <v>1051095325</v>
      </c>
      <c r="L79" s="20">
        <v>1005663719</v>
      </c>
      <c r="M79" s="20">
        <v>3289925937</v>
      </c>
      <c r="N79" s="20"/>
      <c r="O79" s="20"/>
      <c r="P79" s="20"/>
      <c r="Q79" s="20"/>
      <c r="R79" s="20"/>
      <c r="S79" s="20"/>
      <c r="T79" s="20"/>
      <c r="U79" s="20"/>
      <c r="V79" s="20">
        <v>6580917418</v>
      </c>
      <c r="W79" s="20">
        <v>6446724784</v>
      </c>
      <c r="X79" s="20"/>
      <c r="Y79" s="19"/>
      <c r="Z79" s="22">
        <v>12493202659</v>
      </c>
    </row>
    <row r="80" spans="1:26" ht="13.5" hidden="1">
      <c r="A80" s="38" t="s">
        <v>92</v>
      </c>
      <c r="B80" s="18">
        <v>2904861517</v>
      </c>
      <c r="C80" s="18"/>
      <c r="D80" s="19">
        <v>2887599307</v>
      </c>
      <c r="E80" s="20">
        <v>2887599307</v>
      </c>
      <c r="F80" s="20">
        <v>281158047</v>
      </c>
      <c r="G80" s="20">
        <v>295552146</v>
      </c>
      <c r="H80" s="20">
        <v>295315713</v>
      </c>
      <c r="I80" s="20">
        <v>872025906</v>
      </c>
      <c r="J80" s="20">
        <v>334653824</v>
      </c>
      <c r="K80" s="20">
        <v>301866503</v>
      </c>
      <c r="L80" s="20">
        <v>269699675</v>
      </c>
      <c r="M80" s="20">
        <v>906220002</v>
      </c>
      <c r="N80" s="20"/>
      <c r="O80" s="20"/>
      <c r="P80" s="20"/>
      <c r="Q80" s="20"/>
      <c r="R80" s="20"/>
      <c r="S80" s="20"/>
      <c r="T80" s="20"/>
      <c r="U80" s="20"/>
      <c r="V80" s="20">
        <v>1778245908</v>
      </c>
      <c r="W80" s="20">
        <v>1329540159</v>
      </c>
      <c r="X80" s="20"/>
      <c r="Y80" s="19"/>
      <c r="Z80" s="22">
        <v>2887599307</v>
      </c>
    </row>
    <row r="81" spans="1:26" ht="13.5" hidden="1">
      <c r="A81" s="38" t="s">
        <v>93</v>
      </c>
      <c r="B81" s="18">
        <v>1505052483</v>
      </c>
      <c r="C81" s="18"/>
      <c r="D81" s="19">
        <v>1319842300</v>
      </c>
      <c r="E81" s="20">
        <v>1319842300</v>
      </c>
      <c r="F81" s="20">
        <v>156501712</v>
      </c>
      <c r="G81" s="20">
        <v>166857637</v>
      </c>
      <c r="H81" s="20">
        <v>166491733</v>
      </c>
      <c r="I81" s="20">
        <v>489851082</v>
      </c>
      <c r="J81" s="20">
        <v>179794813</v>
      </c>
      <c r="K81" s="20">
        <v>160340441</v>
      </c>
      <c r="L81" s="20">
        <v>148714323</v>
      </c>
      <c r="M81" s="20">
        <v>488849577</v>
      </c>
      <c r="N81" s="20"/>
      <c r="O81" s="20"/>
      <c r="P81" s="20"/>
      <c r="Q81" s="20"/>
      <c r="R81" s="20"/>
      <c r="S81" s="20"/>
      <c r="T81" s="20"/>
      <c r="U81" s="20"/>
      <c r="V81" s="20">
        <v>978700659</v>
      </c>
      <c r="W81" s="20">
        <v>568922240</v>
      </c>
      <c r="X81" s="20"/>
      <c r="Y81" s="19"/>
      <c r="Z81" s="22">
        <v>1319842300</v>
      </c>
    </row>
    <row r="82" spans="1:26" ht="13.5" hidden="1">
      <c r="A82" s="38" t="s">
        <v>94</v>
      </c>
      <c r="B82" s="18">
        <v>1179179000</v>
      </c>
      <c r="C82" s="18"/>
      <c r="D82" s="19">
        <v>922398562</v>
      </c>
      <c r="E82" s="20">
        <v>922398562</v>
      </c>
      <c r="F82" s="20">
        <v>68003390</v>
      </c>
      <c r="G82" s="20">
        <v>69332443</v>
      </c>
      <c r="H82" s="20">
        <v>66370276</v>
      </c>
      <c r="I82" s="20">
        <v>203706109</v>
      </c>
      <c r="J82" s="20">
        <v>78397001</v>
      </c>
      <c r="K82" s="20">
        <v>72785574</v>
      </c>
      <c r="L82" s="20">
        <v>68906471</v>
      </c>
      <c r="M82" s="20">
        <v>220089046</v>
      </c>
      <c r="N82" s="20"/>
      <c r="O82" s="20"/>
      <c r="P82" s="20"/>
      <c r="Q82" s="20"/>
      <c r="R82" s="20"/>
      <c r="S82" s="20"/>
      <c r="T82" s="20"/>
      <c r="U82" s="20"/>
      <c r="V82" s="20">
        <v>423795155</v>
      </c>
      <c r="W82" s="20">
        <v>466157855</v>
      </c>
      <c r="X82" s="20"/>
      <c r="Y82" s="19"/>
      <c r="Z82" s="22">
        <v>922398562</v>
      </c>
    </row>
    <row r="83" spans="1:26" ht="13.5" hidden="1">
      <c r="A83" s="38" t="s">
        <v>95</v>
      </c>
      <c r="B83" s="18">
        <v>786150000</v>
      </c>
      <c r="C83" s="18"/>
      <c r="D83" s="19"/>
      <c r="E83" s="20"/>
      <c r="F83" s="20">
        <v>44086629</v>
      </c>
      <c r="G83" s="20">
        <v>50179906</v>
      </c>
      <c r="H83" s="20">
        <v>41776386</v>
      </c>
      <c r="I83" s="20">
        <v>136042921</v>
      </c>
      <c r="J83" s="20">
        <v>53914692</v>
      </c>
      <c r="K83" s="20">
        <v>40527013</v>
      </c>
      <c r="L83" s="20">
        <v>28137911</v>
      </c>
      <c r="M83" s="20">
        <v>122579616</v>
      </c>
      <c r="N83" s="20"/>
      <c r="O83" s="20"/>
      <c r="P83" s="20"/>
      <c r="Q83" s="20"/>
      <c r="R83" s="20"/>
      <c r="S83" s="20"/>
      <c r="T83" s="20"/>
      <c r="U83" s="20"/>
      <c r="V83" s="20">
        <v>258622537</v>
      </c>
      <c r="W83" s="20"/>
      <c r="X83" s="20"/>
      <c r="Y83" s="19"/>
      <c r="Z83" s="22"/>
    </row>
    <row r="84" spans="1:26" ht="13.5" hidden="1">
      <c r="A84" s="39" t="s">
        <v>96</v>
      </c>
      <c r="B84" s="27">
        <v>225986000</v>
      </c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2019-01-31T09:46:17Z</dcterms:created>
  <dcterms:modified xsi:type="dcterms:W3CDTF">2019-01-31T09:46:48Z</dcterms:modified>
  <cp:category/>
  <cp:version/>
  <cp:contentType/>
  <cp:contentStatus/>
</cp:coreProperties>
</file>