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'FS184'!$A$1:$Z$66</definedName>
    <definedName name="_xlnm.Print_Area" localSheetId="2">'GT421'!$A$1:$Z$66</definedName>
    <definedName name="_xlnm.Print_Area" localSheetId="3">'GT481'!$A$1:$Z$66</definedName>
    <definedName name="_xlnm.Print_Area" localSheetId="4">'KZN225'!$A$1:$Z$66</definedName>
    <definedName name="_xlnm.Print_Area" localSheetId="5">'KZN252'!$A$1:$Z$66</definedName>
    <definedName name="_xlnm.Print_Area" localSheetId="6">'KZN282'!$A$1:$Z$66</definedName>
    <definedName name="_xlnm.Print_Area" localSheetId="7">'LIM354'!$A$1:$Z$66</definedName>
    <definedName name="_xlnm.Print_Area" localSheetId="8">'MP307'!$A$1:$Z$66</definedName>
    <definedName name="_xlnm.Print_Area" localSheetId="9">'MP312'!$A$1:$Z$66</definedName>
    <definedName name="_xlnm.Print_Area" localSheetId="10">'MP313'!$A$1:$Z$66</definedName>
    <definedName name="_xlnm.Print_Area" localSheetId="11">'MP326'!$A$1:$Z$66</definedName>
    <definedName name="_xlnm.Print_Area" localSheetId="12">'NC091'!$A$1:$Z$66</definedName>
    <definedName name="_xlnm.Print_Area" localSheetId="13">'NW372'!$A$1:$Z$66</definedName>
    <definedName name="_xlnm.Print_Area" localSheetId="14">'NW373'!$A$1:$Z$66</definedName>
    <definedName name="_xlnm.Print_Area" localSheetId="15">'NW403'!$A$1:$Z$66</definedName>
    <definedName name="_xlnm.Print_Area" localSheetId="16">'NW405'!$A$1:$Z$66</definedName>
    <definedName name="_xlnm.Print_Area" localSheetId="0">'Summary'!$A$1:$Z$66</definedName>
    <definedName name="_xlnm.Print_Area" localSheetId="17">'WC023'!$A$1:$Z$66</definedName>
    <definedName name="_xlnm.Print_Area" localSheetId="18">'WC024'!$A$1:$Z$66</definedName>
    <definedName name="_xlnm.Print_Area" localSheetId="19">'WC044'!$A$1:$Z$66</definedName>
  </definedNames>
  <calcPr fullCalcOnLoad="1"/>
</workbook>
</file>

<file path=xl/sharedStrings.xml><?xml version="1.0" encoding="utf-8"?>
<sst xmlns="http://schemas.openxmlformats.org/spreadsheetml/2006/main" count="2220" uniqueCount="110">
  <si>
    <t>Free State: Matjhabeng(FS184)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</si>
  <si>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</si>
  <si>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</si>
  <si>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</si>
  <si>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</si>
  <si>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</si>
  <si>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</si>
  <si>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</si>
  <si>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</si>
  <si>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</si>
  <si>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</si>
  <si>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</si>
  <si>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</si>
  <si>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</si>
  <si>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</si>
  <si>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</si>
  <si>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</si>
  <si>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</si>
  <si>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</si>
  <si>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</si>
  <si>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</si>
  <si>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</si>
  <si>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</si>
  <si>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</si>
  <si>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</si>
  <si>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</si>
  <si>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</si>
  <si>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</si>
  <si>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</si>
  <si>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</si>
  <si>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</si>
  <si>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</si>
  <si>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</si>
  <si>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</si>
  <si>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</si>
  <si>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</si>
  <si>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</si>
  <si>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</si>
  <si>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</si>
  <si>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</si>
  <si>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</si>
  <si>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</si>
  <si>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</si>
  <si>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</si>
  <si>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</si>
  <si>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</si>
  <si>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</si>
  <si>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</si>
  <si>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</si>
  <si>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</si>
  <si>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</si>
  <si>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</si>
  <si>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</si>
  <si>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</si>
  <si>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</si>
  <si>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</si>
  <si>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</si>
  <si>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</si>
  <si>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</si>
  <si>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</si>
  <si>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</si>
  <si>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</si>
  <si>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</si>
  <si>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</si>
  <si>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</si>
  <si>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</si>
  <si>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Emfuleni(GT421) - Table C1 Schedule Quarterly Budget Statement Summary for 2nd Quarter ended 31 December 2018 (Figures Finalised as at 2019/01/30)</t>
  </si>
  <si>
    <t>Gauteng: Mogale City(GT481) - Table C1 Schedule Quarterly Budget Statement Summary for 2nd Quarter ended 31 December 2018 (Figures Finalised as at 2019/01/30)</t>
  </si>
  <si>
    <t>Kwazulu-Natal: Msunduzi(KZN225) - Table C1 Schedule Quarterly Budget Statement Summary for 2nd Quarter ended 31 December 2018 (Figures Finalised as at 2019/01/30)</t>
  </si>
  <si>
    <t>Kwazulu-Natal: Newcastle(KZN252) - Table C1 Schedule Quarterly Budget Statement Summary for 2nd Quarter ended 31 December 2018 (Figures Finalised as at 2019/01/30)</t>
  </si>
  <si>
    <t>Kwazulu-Natal: uMhlathuze(KZN282) - Table C1 Schedule Quarterly Budget Statement Summary for 2nd Quarter ended 31 December 2018 (Figures Finalised as at 2019/01/30)</t>
  </si>
  <si>
    <t>Limpopo: Polokwane(LIM354) - Table C1 Schedule Quarterly Budget Statement Summary for 2nd Quarter ended 31 December 2018 (Figures Finalised as at 2019/01/30)</t>
  </si>
  <si>
    <t>Mpumalanga: Govan Mbeki(MP307) - Table C1 Schedule Quarterly Budget Statement Summary for 2nd Quarter ended 31 December 2018 (Figures Finalised as at 2019/01/30)</t>
  </si>
  <si>
    <t>Mpumalanga: Emalahleni (MP)(MP312) - Table C1 Schedule Quarterly Budget Statement Summary for 2nd Quarter ended 31 December 2018 (Figures Finalised as at 2019/01/30)</t>
  </si>
  <si>
    <t>Mpumalanga: Steve Tshwete(MP313) - Table C1 Schedule Quarterly Budget Statement Summary for 2nd Quarter ended 31 December 2018 (Figures Finalised as at 2019/01/30)</t>
  </si>
  <si>
    <t>Mpumalanga: City of Mbombela(MP326) - Table C1 Schedule Quarterly Budget Statement Summary for 2nd Quarter ended 31 December 2018 (Figures Finalised as at 2019/01/30)</t>
  </si>
  <si>
    <t>Northern Cape: Sol Plaatje(NC091) - Table C1 Schedule Quarterly Budget Statement Summary for 2nd Quarter ended 31 December 2018 (Figures Finalised as at 2019/01/30)</t>
  </si>
  <si>
    <t>North West: Madibeng(NW372) - Table C1 Schedule Quarterly Budget Statement Summary for 2nd Quarter ended 31 December 2018 (Figures Finalised as at 2019/01/30)</t>
  </si>
  <si>
    <t>North West: Rustenburg(NW373) - Table C1 Schedule Quarterly Budget Statement Summary for 2nd Quarter ended 31 December 2018 (Figures Finalised as at 2019/01/30)</t>
  </si>
  <si>
    <t>North West: City of Matlosana(NW403) - Table C1 Schedule Quarterly Budget Statement Summary for 2nd Quarter ended 31 December 2018 (Figures Finalised as at 2019/01/30)</t>
  </si>
  <si>
    <t>North West: J B Marks(NW405) - Table C1 Schedule Quarterly Budget Statement Summary for 2nd Quarter ended 31 December 2018 (Figures Finalised as at 2019/01/30)</t>
  </si>
  <si>
    <t>Western Cape: Drakenstein(WC023) - Table C1 Schedule Quarterly Budget Statement Summary for 2nd Quarter ended 31 December 2018 (Figures Finalised as at 2019/01/30)</t>
  </si>
  <si>
    <t>Western Cape: Stellenbosch(WC024) - Table C1 Schedule Quarterly Budget Statement Summary for 2nd Quarter ended 31 December 2018 (Figures Finalised as at 2019/01/30)</t>
  </si>
  <si>
    <t>Western Cape: George(WC044) - Table C1 Schedule Quarterly Budget Statement Summary for 2nd Quarter ended 31 December 2018 (Figures Finalised as at 2019/01/30)</t>
  </si>
  <si>
    <t>Summary - Table C1 Schedule Quarterly Budget Statement Summary for 2nd Quarter ended 31 December 2018 (Figures Finalised as at 2019/01/30)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</si>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</sst>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182" fontId="5" fillId="0" borderId="45" xfId="0" applyNumberFormat="1" applyFont="1" applyFill="1" applyBorder="1" applyAlignment="1" applyProtection="1">
      <alignment/>
      <protection/>
    </xf>
    <xf numFmtId="182" fontId="5" fillId="0" borderId="46" xfId="0" applyNumberFormat="1" applyFont="1" applyFill="1" applyBorder="1" applyAlignment="1" applyProtection="1">
      <alignment/>
      <protection/>
    </xf>
    <xf numFmtId="182" fontId="5" fillId="0" borderId="47" xfId="0" applyNumberFormat="1" applyFont="1" applyFill="1" applyBorder="1" applyAlignment="1" applyProtection="1">
      <alignment/>
      <protection/>
    </xf>
    <xf numFmtId="180" fontId="5" fillId="0" borderId="46" xfId="0" applyNumberFormat="1" applyFont="1" applyFill="1" applyBorder="1" applyAlignment="1" applyProtection="1">
      <alignment/>
      <protection/>
    </xf>
    <xf numFmtId="182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7343214392</v>
      </c>
      <c r="C5" s="18">
        <v>0</v>
      </c>
      <c r="D5" s="58">
        <v>8227609486</v>
      </c>
      <c r="E5" s="59">
        <v>8227609486</v>
      </c>
      <c r="F5" s="59">
        <v>1280898461</v>
      </c>
      <c r="G5" s="59">
        <v>614068926</v>
      </c>
      <c r="H5" s="59">
        <v>640552134</v>
      </c>
      <c r="I5" s="59">
        <v>2535519521</v>
      </c>
      <c r="J5" s="59">
        <v>601576654</v>
      </c>
      <c r="K5" s="59">
        <v>599086290</v>
      </c>
      <c r="L5" s="59">
        <v>645721933</v>
      </c>
      <c r="M5" s="59">
        <v>1846384877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4381904398</v>
      </c>
      <c r="W5" s="59">
        <v>4316456505</v>
      </c>
      <c r="X5" s="59">
        <v>65447893</v>
      </c>
      <c r="Y5" s="60">
        <v>1.52</v>
      </c>
      <c r="Z5" s="61">
        <v>8227609486</v>
      </c>
    </row>
    <row r="6" spans="1:26" ht="13.5">
      <c r="A6" s="57" t="s">
        <v>32</v>
      </c>
      <c r="B6" s="18">
        <v>26468896175</v>
      </c>
      <c r="C6" s="18">
        <v>0</v>
      </c>
      <c r="D6" s="58">
        <v>29766833694</v>
      </c>
      <c r="E6" s="59">
        <v>29766833694</v>
      </c>
      <c r="F6" s="59">
        <v>2898056124</v>
      </c>
      <c r="G6" s="59">
        <v>2714974818</v>
      </c>
      <c r="H6" s="59">
        <v>2449610138</v>
      </c>
      <c r="I6" s="59">
        <v>8062641080</v>
      </c>
      <c r="J6" s="59">
        <v>2250201333</v>
      </c>
      <c r="K6" s="59">
        <v>2308110662</v>
      </c>
      <c r="L6" s="59">
        <v>2201233778</v>
      </c>
      <c r="M6" s="59">
        <v>6759545773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14822186853</v>
      </c>
      <c r="W6" s="59">
        <v>15108285711</v>
      </c>
      <c r="X6" s="59">
        <v>-286098858</v>
      </c>
      <c r="Y6" s="60">
        <v>-1.89</v>
      </c>
      <c r="Z6" s="61">
        <v>29766833694</v>
      </c>
    </row>
    <row r="7" spans="1:26" ht="13.5">
      <c r="A7" s="57" t="s">
        <v>33</v>
      </c>
      <c r="B7" s="18">
        <v>535126357</v>
      </c>
      <c r="C7" s="18">
        <v>0</v>
      </c>
      <c r="D7" s="58">
        <v>377954479</v>
      </c>
      <c r="E7" s="59">
        <v>377954479</v>
      </c>
      <c r="F7" s="59">
        <v>12341120</v>
      </c>
      <c r="G7" s="59">
        <v>25539788</v>
      </c>
      <c r="H7" s="59">
        <v>26062739</v>
      </c>
      <c r="I7" s="59">
        <v>63943647</v>
      </c>
      <c r="J7" s="59">
        <v>30356006</v>
      </c>
      <c r="K7" s="59">
        <v>23936081</v>
      </c>
      <c r="L7" s="59">
        <v>27265455</v>
      </c>
      <c r="M7" s="59">
        <v>81557542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145501189</v>
      </c>
      <c r="W7" s="59">
        <v>175850006</v>
      </c>
      <c r="X7" s="59">
        <v>-30348817</v>
      </c>
      <c r="Y7" s="60">
        <v>-17.26</v>
      </c>
      <c r="Z7" s="61">
        <v>377954479</v>
      </c>
    </row>
    <row r="8" spans="1:26" ht="13.5">
      <c r="A8" s="57" t="s">
        <v>34</v>
      </c>
      <c r="B8" s="18">
        <v>7693671150</v>
      </c>
      <c r="C8" s="18">
        <v>0</v>
      </c>
      <c r="D8" s="58">
        <v>8686618965</v>
      </c>
      <c r="E8" s="59">
        <v>8699663589</v>
      </c>
      <c r="F8" s="59">
        <v>2563520340</v>
      </c>
      <c r="G8" s="59">
        <v>121311291</v>
      </c>
      <c r="H8" s="59">
        <v>206113633</v>
      </c>
      <c r="I8" s="59">
        <v>2890945264</v>
      </c>
      <c r="J8" s="59">
        <v>257152161</v>
      </c>
      <c r="K8" s="59">
        <v>296723353</v>
      </c>
      <c r="L8" s="59">
        <v>1760635343</v>
      </c>
      <c r="M8" s="59">
        <v>2314510857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5205456121</v>
      </c>
      <c r="W8" s="59">
        <v>4790477535</v>
      </c>
      <c r="X8" s="59">
        <v>414978586</v>
      </c>
      <c r="Y8" s="60">
        <v>8.66</v>
      </c>
      <c r="Z8" s="61">
        <v>8699663589</v>
      </c>
    </row>
    <row r="9" spans="1:26" ht="13.5">
      <c r="A9" s="57" t="s">
        <v>35</v>
      </c>
      <c r="B9" s="18">
        <v>4548325619</v>
      </c>
      <c r="C9" s="18">
        <v>0</v>
      </c>
      <c r="D9" s="58">
        <v>4979231164</v>
      </c>
      <c r="E9" s="59">
        <v>4979231164</v>
      </c>
      <c r="F9" s="59">
        <v>239079364</v>
      </c>
      <c r="G9" s="59">
        <v>278320202</v>
      </c>
      <c r="H9" s="59">
        <v>268241285</v>
      </c>
      <c r="I9" s="59">
        <v>785640851</v>
      </c>
      <c r="J9" s="59">
        <v>280915634</v>
      </c>
      <c r="K9" s="59">
        <v>273103539</v>
      </c>
      <c r="L9" s="59">
        <v>307245403</v>
      </c>
      <c r="M9" s="59">
        <v>861264576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1646905427</v>
      </c>
      <c r="W9" s="59">
        <v>2146609663</v>
      </c>
      <c r="X9" s="59">
        <v>-499704236</v>
      </c>
      <c r="Y9" s="60">
        <v>-23.28</v>
      </c>
      <c r="Z9" s="61">
        <v>4979231164</v>
      </c>
    </row>
    <row r="10" spans="1:26" ht="25.5">
      <c r="A10" s="62" t="s">
        <v>94</v>
      </c>
      <c r="B10" s="63">
        <f>SUM(B5:B9)</f>
        <v>46589233693</v>
      </c>
      <c r="C10" s="63">
        <f>SUM(C5:C9)</f>
        <v>0</v>
      </c>
      <c r="D10" s="64">
        <f aca="true" t="shared" si="0" ref="D10:Z10">SUM(D5:D9)</f>
        <v>52038247788</v>
      </c>
      <c r="E10" s="65">
        <f t="shared" si="0"/>
        <v>52051292412</v>
      </c>
      <c r="F10" s="65">
        <f t="shared" si="0"/>
        <v>6993895409</v>
      </c>
      <c r="G10" s="65">
        <f t="shared" si="0"/>
        <v>3754215025</v>
      </c>
      <c r="H10" s="65">
        <f t="shared" si="0"/>
        <v>3590579929</v>
      </c>
      <c r="I10" s="65">
        <f t="shared" si="0"/>
        <v>14338690363</v>
      </c>
      <c r="J10" s="65">
        <f t="shared" si="0"/>
        <v>3420201788</v>
      </c>
      <c r="K10" s="65">
        <f t="shared" si="0"/>
        <v>3500959925</v>
      </c>
      <c r="L10" s="65">
        <f t="shared" si="0"/>
        <v>4942101912</v>
      </c>
      <c r="M10" s="65">
        <f t="shared" si="0"/>
        <v>11863263625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26201953988</v>
      </c>
      <c r="W10" s="65">
        <f t="shared" si="0"/>
        <v>26537679420</v>
      </c>
      <c r="X10" s="65">
        <f t="shared" si="0"/>
        <v>-335725432</v>
      </c>
      <c r="Y10" s="66">
        <f>+IF(W10&lt;&gt;0,(X10/W10)*100,0)</f>
        <v>-1.265089636085445</v>
      </c>
      <c r="Z10" s="67">
        <f t="shared" si="0"/>
        <v>52051292412</v>
      </c>
    </row>
    <row r="11" spans="1:26" ht="13.5">
      <c r="A11" s="57" t="s">
        <v>36</v>
      </c>
      <c r="B11" s="18">
        <v>12125325135</v>
      </c>
      <c r="C11" s="18">
        <v>0</v>
      </c>
      <c r="D11" s="58">
        <v>13496611431</v>
      </c>
      <c r="E11" s="59">
        <v>13497680431</v>
      </c>
      <c r="F11" s="59">
        <v>808821436</v>
      </c>
      <c r="G11" s="59">
        <v>938879851</v>
      </c>
      <c r="H11" s="59">
        <v>1226889235</v>
      </c>
      <c r="I11" s="59">
        <v>2974590522</v>
      </c>
      <c r="J11" s="59">
        <v>963402052</v>
      </c>
      <c r="K11" s="59">
        <v>1212706098</v>
      </c>
      <c r="L11" s="59">
        <v>907860271</v>
      </c>
      <c r="M11" s="59">
        <v>3083968421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6058558943</v>
      </c>
      <c r="W11" s="59">
        <v>6566136253</v>
      </c>
      <c r="X11" s="59">
        <v>-507577310</v>
      </c>
      <c r="Y11" s="60">
        <v>-7.73</v>
      </c>
      <c r="Z11" s="61">
        <v>13497680431</v>
      </c>
    </row>
    <row r="12" spans="1:26" ht="13.5">
      <c r="A12" s="57" t="s">
        <v>37</v>
      </c>
      <c r="B12" s="18">
        <v>528856682</v>
      </c>
      <c r="C12" s="18">
        <v>0</v>
      </c>
      <c r="D12" s="58">
        <v>644731696</v>
      </c>
      <c r="E12" s="59">
        <v>644731696</v>
      </c>
      <c r="F12" s="59">
        <v>41746316</v>
      </c>
      <c r="G12" s="59">
        <v>42073971</v>
      </c>
      <c r="H12" s="59">
        <v>61497128</v>
      </c>
      <c r="I12" s="59">
        <v>145317415</v>
      </c>
      <c r="J12" s="59">
        <v>42425654</v>
      </c>
      <c r="K12" s="59">
        <v>47253717</v>
      </c>
      <c r="L12" s="59">
        <v>42219984</v>
      </c>
      <c r="M12" s="59">
        <v>131899355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277216770</v>
      </c>
      <c r="W12" s="59">
        <v>311489963</v>
      </c>
      <c r="X12" s="59">
        <v>-34273193</v>
      </c>
      <c r="Y12" s="60">
        <v>-11</v>
      </c>
      <c r="Z12" s="61">
        <v>644731696</v>
      </c>
    </row>
    <row r="13" spans="1:26" ht="13.5">
      <c r="A13" s="57" t="s">
        <v>95</v>
      </c>
      <c r="B13" s="18">
        <v>6241873039</v>
      </c>
      <c r="C13" s="18">
        <v>0</v>
      </c>
      <c r="D13" s="58">
        <v>5831501275</v>
      </c>
      <c r="E13" s="59">
        <v>5831501275</v>
      </c>
      <c r="F13" s="59">
        <v>165560569</v>
      </c>
      <c r="G13" s="59">
        <v>193617308</v>
      </c>
      <c r="H13" s="59">
        <v>173774544</v>
      </c>
      <c r="I13" s="59">
        <v>532952421</v>
      </c>
      <c r="J13" s="59">
        <v>176009898</v>
      </c>
      <c r="K13" s="59">
        <v>177650032</v>
      </c>
      <c r="L13" s="59">
        <v>598137921</v>
      </c>
      <c r="M13" s="59">
        <v>951797851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1484750272</v>
      </c>
      <c r="W13" s="59">
        <v>2399893781</v>
      </c>
      <c r="X13" s="59">
        <v>-915143509</v>
      </c>
      <c r="Y13" s="60">
        <v>-38.13</v>
      </c>
      <c r="Z13" s="61">
        <v>5831501275</v>
      </c>
    </row>
    <row r="14" spans="1:26" ht="13.5">
      <c r="A14" s="57" t="s">
        <v>38</v>
      </c>
      <c r="B14" s="18">
        <v>1323366882</v>
      </c>
      <c r="C14" s="18">
        <v>0</v>
      </c>
      <c r="D14" s="58">
        <v>1051761764</v>
      </c>
      <c r="E14" s="59">
        <v>1051761764</v>
      </c>
      <c r="F14" s="59">
        <v>48666236</v>
      </c>
      <c r="G14" s="59">
        <v>51605374</v>
      </c>
      <c r="H14" s="59">
        <v>65871166</v>
      </c>
      <c r="I14" s="59">
        <v>166142776</v>
      </c>
      <c r="J14" s="59">
        <v>76591354</v>
      </c>
      <c r="K14" s="59">
        <v>54686316</v>
      </c>
      <c r="L14" s="59">
        <v>172313769</v>
      </c>
      <c r="M14" s="59">
        <v>303591439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469734215</v>
      </c>
      <c r="W14" s="59">
        <v>511722955</v>
      </c>
      <c r="X14" s="59">
        <v>-41988740</v>
      </c>
      <c r="Y14" s="60">
        <v>-8.21</v>
      </c>
      <c r="Z14" s="61">
        <v>1051761764</v>
      </c>
    </row>
    <row r="15" spans="1:26" ht="13.5">
      <c r="A15" s="57" t="s">
        <v>39</v>
      </c>
      <c r="B15" s="18">
        <v>17809674711</v>
      </c>
      <c r="C15" s="18">
        <v>0</v>
      </c>
      <c r="D15" s="58">
        <v>19071690537</v>
      </c>
      <c r="E15" s="59">
        <v>19063393059</v>
      </c>
      <c r="F15" s="59">
        <v>815692386</v>
      </c>
      <c r="G15" s="59">
        <v>1958903389</v>
      </c>
      <c r="H15" s="59">
        <v>1593919385</v>
      </c>
      <c r="I15" s="59">
        <v>4368515160</v>
      </c>
      <c r="J15" s="59">
        <v>1873782511</v>
      </c>
      <c r="K15" s="59">
        <v>1400350432</v>
      </c>
      <c r="L15" s="59">
        <v>1541698658</v>
      </c>
      <c r="M15" s="59">
        <v>4815831601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9184346761</v>
      </c>
      <c r="W15" s="59">
        <v>9306137164</v>
      </c>
      <c r="X15" s="59">
        <v>-121790403</v>
      </c>
      <c r="Y15" s="60">
        <v>-1.31</v>
      </c>
      <c r="Z15" s="61">
        <v>19063393059</v>
      </c>
    </row>
    <row r="16" spans="1:26" ht="13.5">
      <c r="A16" s="68" t="s">
        <v>40</v>
      </c>
      <c r="B16" s="18">
        <v>261463939</v>
      </c>
      <c r="C16" s="18">
        <v>0</v>
      </c>
      <c r="D16" s="58">
        <v>290352347</v>
      </c>
      <c r="E16" s="59">
        <v>293785847</v>
      </c>
      <c r="F16" s="59">
        <v>22024737</v>
      </c>
      <c r="G16" s="59">
        <v>33170054</v>
      </c>
      <c r="H16" s="59">
        <v>22017134</v>
      </c>
      <c r="I16" s="59">
        <v>77211925</v>
      </c>
      <c r="J16" s="59">
        <v>41491761</v>
      </c>
      <c r="K16" s="59">
        <v>22597243</v>
      </c>
      <c r="L16" s="59">
        <v>34483512</v>
      </c>
      <c r="M16" s="59">
        <v>98572516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175784441</v>
      </c>
      <c r="W16" s="59">
        <v>168804838</v>
      </c>
      <c r="X16" s="59">
        <v>6979603</v>
      </c>
      <c r="Y16" s="60">
        <v>4.13</v>
      </c>
      <c r="Z16" s="61">
        <v>293785847</v>
      </c>
    </row>
    <row r="17" spans="1:26" ht="13.5">
      <c r="A17" s="57" t="s">
        <v>41</v>
      </c>
      <c r="B17" s="18">
        <v>14452602497</v>
      </c>
      <c r="C17" s="18">
        <v>0</v>
      </c>
      <c r="D17" s="58">
        <v>13591258740</v>
      </c>
      <c r="E17" s="59">
        <v>13590206417</v>
      </c>
      <c r="F17" s="59">
        <v>366348044</v>
      </c>
      <c r="G17" s="59">
        <v>592792942</v>
      </c>
      <c r="H17" s="59">
        <v>931137736</v>
      </c>
      <c r="I17" s="59">
        <v>1890278722</v>
      </c>
      <c r="J17" s="59">
        <v>785005882</v>
      </c>
      <c r="K17" s="59">
        <v>842587228</v>
      </c>
      <c r="L17" s="59">
        <v>943642616</v>
      </c>
      <c r="M17" s="59">
        <v>2571235726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4461514448</v>
      </c>
      <c r="W17" s="59">
        <v>6272814237</v>
      </c>
      <c r="X17" s="59">
        <v>-1811299789</v>
      </c>
      <c r="Y17" s="60">
        <v>-28.88</v>
      </c>
      <c r="Z17" s="61">
        <v>13590206417</v>
      </c>
    </row>
    <row r="18" spans="1:26" ht="13.5">
      <c r="A18" s="69" t="s">
        <v>42</v>
      </c>
      <c r="B18" s="70">
        <f>SUM(B11:B17)</f>
        <v>52743162885</v>
      </c>
      <c r="C18" s="70">
        <f>SUM(C11:C17)</f>
        <v>0</v>
      </c>
      <c r="D18" s="71">
        <f aca="true" t="shared" si="1" ref="D18:Z18">SUM(D11:D17)</f>
        <v>53977907790</v>
      </c>
      <c r="E18" s="72">
        <f t="shared" si="1"/>
        <v>53973060489</v>
      </c>
      <c r="F18" s="72">
        <f t="shared" si="1"/>
        <v>2268859724</v>
      </c>
      <c r="G18" s="72">
        <f t="shared" si="1"/>
        <v>3811042889</v>
      </c>
      <c r="H18" s="72">
        <f t="shared" si="1"/>
        <v>4075106328</v>
      </c>
      <c r="I18" s="72">
        <f t="shared" si="1"/>
        <v>10155008941</v>
      </c>
      <c r="J18" s="72">
        <f t="shared" si="1"/>
        <v>3958709112</v>
      </c>
      <c r="K18" s="72">
        <f t="shared" si="1"/>
        <v>3757831066</v>
      </c>
      <c r="L18" s="72">
        <f t="shared" si="1"/>
        <v>4240356731</v>
      </c>
      <c r="M18" s="72">
        <f t="shared" si="1"/>
        <v>11956896909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22111905850</v>
      </c>
      <c r="W18" s="72">
        <f t="shared" si="1"/>
        <v>25536999191</v>
      </c>
      <c r="X18" s="72">
        <f t="shared" si="1"/>
        <v>-3425093341</v>
      </c>
      <c r="Y18" s="66">
        <f>+IF(W18&lt;&gt;0,(X18/W18)*100,0)</f>
        <v>-13.412278065181226</v>
      </c>
      <c r="Z18" s="73">
        <f t="shared" si="1"/>
        <v>53973060489</v>
      </c>
    </row>
    <row r="19" spans="1:26" ht="13.5">
      <c r="A19" s="69" t="s">
        <v>43</v>
      </c>
      <c r="B19" s="74">
        <f>+B10-B18</f>
        <v>-6153929192</v>
      </c>
      <c r="C19" s="74">
        <f>+C10-C18</f>
        <v>0</v>
      </c>
      <c r="D19" s="75">
        <f aca="true" t="shared" si="2" ref="D19:Z19">+D10-D18</f>
        <v>-1939660002</v>
      </c>
      <c r="E19" s="76">
        <f t="shared" si="2"/>
        <v>-1921768077</v>
      </c>
      <c r="F19" s="76">
        <f t="shared" si="2"/>
        <v>4725035685</v>
      </c>
      <c r="G19" s="76">
        <f t="shared" si="2"/>
        <v>-56827864</v>
      </c>
      <c r="H19" s="76">
        <f t="shared" si="2"/>
        <v>-484526399</v>
      </c>
      <c r="I19" s="76">
        <f t="shared" si="2"/>
        <v>4183681422</v>
      </c>
      <c r="J19" s="76">
        <f t="shared" si="2"/>
        <v>-538507324</v>
      </c>
      <c r="K19" s="76">
        <f t="shared" si="2"/>
        <v>-256871141</v>
      </c>
      <c r="L19" s="76">
        <f t="shared" si="2"/>
        <v>701745181</v>
      </c>
      <c r="M19" s="76">
        <f t="shared" si="2"/>
        <v>-93633284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4090048138</v>
      </c>
      <c r="W19" s="76">
        <f>IF(E10=E18,0,W10-W18)</f>
        <v>1000680229</v>
      </c>
      <c r="X19" s="76">
        <f t="shared" si="2"/>
        <v>3089367909</v>
      </c>
      <c r="Y19" s="77">
        <f>+IF(W19&lt;&gt;0,(X19/W19)*100,0)</f>
        <v>308.7267859870948</v>
      </c>
      <c r="Z19" s="78">
        <f t="shared" si="2"/>
        <v>-1921768077</v>
      </c>
    </row>
    <row r="20" spans="1:26" ht="13.5">
      <c r="A20" s="57" t="s">
        <v>44</v>
      </c>
      <c r="B20" s="18">
        <v>3934205217</v>
      </c>
      <c r="C20" s="18">
        <v>0</v>
      </c>
      <c r="D20" s="58">
        <v>4788091676</v>
      </c>
      <c r="E20" s="59">
        <v>4848248619</v>
      </c>
      <c r="F20" s="59">
        <v>213716274</v>
      </c>
      <c r="G20" s="59">
        <v>311196200</v>
      </c>
      <c r="H20" s="59">
        <v>176878051</v>
      </c>
      <c r="I20" s="59">
        <v>701790525</v>
      </c>
      <c r="J20" s="59">
        <v>185734657</v>
      </c>
      <c r="K20" s="59">
        <v>299969987</v>
      </c>
      <c r="L20" s="59">
        <v>408458613</v>
      </c>
      <c r="M20" s="59">
        <v>894163257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1595953782</v>
      </c>
      <c r="W20" s="59">
        <v>2187387181</v>
      </c>
      <c r="X20" s="59">
        <v>-591433399</v>
      </c>
      <c r="Y20" s="60">
        <v>-27.04</v>
      </c>
      <c r="Z20" s="61">
        <v>4848248619</v>
      </c>
    </row>
    <row r="21" spans="1:26" ht="13.5">
      <c r="A21" s="57" t="s">
        <v>96</v>
      </c>
      <c r="B21" s="79">
        <v>4331749</v>
      </c>
      <c r="C21" s="79">
        <v>0</v>
      </c>
      <c r="D21" s="80">
        <v>57503689</v>
      </c>
      <c r="E21" s="81">
        <v>57503689</v>
      </c>
      <c r="F21" s="81">
        <v>7502</v>
      </c>
      <c r="G21" s="81">
        <v>1511048</v>
      </c>
      <c r="H21" s="81">
        <v>9421</v>
      </c>
      <c r="I21" s="81">
        <v>1527971</v>
      </c>
      <c r="J21" s="81">
        <v>719232</v>
      </c>
      <c r="K21" s="81">
        <v>719232</v>
      </c>
      <c r="L21" s="81">
        <v>0</v>
      </c>
      <c r="M21" s="81">
        <v>1438464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2966435</v>
      </c>
      <c r="W21" s="81">
        <v>7851000</v>
      </c>
      <c r="X21" s="81">
        <v>-4884565</v>
      </c>
      <c r="Y21" s="82">
        <v>-62.22</v>
      </c>
      <c r="Z21" s="83">
        <v>57503689</v>
      </c>
    </row>
    <row r="22" spans="1:26" ht="25.5">
      <c r="A22" s="84" t="s">
        <v>97</v>
      </c>
      <c r="B22" s="85">
        <f>SUM(B19:B21)</f>
        <v>-2215392226</v>
      </c>
      <c r="C22" s="85">
        <f>SUM(C19:C21)</f>
        <v>0</v>
      </c>
      <c r="D22" s="86">
        <f aca="true" t="shared" si="3" ref="D22:Z22">SUM(D19:D21)</f>
        <v>2905935363</v>
      </c>
      <c r="E22" s="87">
        <f t="shared" si="3"/>
        <v>2983984231</v>
      </c>
      <c r="F22" s="87">
        <f t="shared" si="3"/>
        <v>4938759461</v>
      </c>
      <c r="G22" s="87">
        <f t="shared" si="3"/>
        <v>255879384</v>
      </c>
      <c r="H22" s="87">
        <f t="shared" si="3"/>
        <v>-307638927</v>
      </c>
      <c r="I22" s="87">
        <f t="shared" si="3"/>
        <v>4886999918</v>
      </c>
      <c r="J22" s="87">
        <f t="shared" si="3"/>
        <v>-352053435</v>
      </c>
      <c r="K22" s="87">
        <f t="shared" si="3"/>
        <v>43818078</v>
      </c>
      <c r="L22" s="87">
        <f t="shared" si="3"/>
        <v>1110203794</v>
      </c>
      <c r="M22" s="87">
        <f t="shared" si="3"/>
        <v>801968437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5688968355</v>
      </c>
      <c r="W22" s="87">
        <f t="shared" si="3"/>
        <v>3195918410</v>
      </c>
      <c r="X22" s="87">
        <f t="shared" si="3"/>
        <v>2493049945</v>
      </c>
      <c r="Y22" s="88">
        <f>+IF(W22&lt;&gt;0,(X22/W22)*100,0)</f>
        <v>78.00730885992799</v>
      </c>
      <c r="Z22" s="89">
        <f t="shared" si="3"/>
        <v>2983984231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-2215392226</v>
      </c>
      <c r="C24" s="74">
        <f>SUM(C22:C23)</f>
        <v>0</v>
      </c>
      <c r="D24" s="75">
        <f aca="true" t="shared" si="4" ref="D24:Z24">SUM(D22:D23)</f>
        <v>2905935363</v>
      </c>
      <c r="E24" s="76">
        <f t="shared" si="4"/>
        <v>2983984231</v>
      </c>
      <c r="F24" s="76">
        <f t="shared" si="4"/>
        <v>4938759461</v>
      </c>
      <c r="G24" s="76">
        <f t="shared" si="4"/>
        <v>255879384</v>
      </c>
      <c r="H24" s="76">
        <f t="shared" si="4"/>
        <v>-307638927</v>
      </c>
      <c r="I24" s="76">
        <f t="shared" si="4"/>
        <v>4886999918</v>
      </c>
      <c r="J24" s="76">
        <f t="shared" si="4"/>
        <v>-352053435</v>
      </c>
      <c r="K24" s="76">
        <f t="shared" si="4"/>
        <v>43818078</v>
      </c>
      <c r="L24" s="76">
        <f t="shared" si="4"/>
        <v>1110203794</v>
      </c>
      <c r="M24" s="76">
        <f t="shared" si="4"/>
        <v>801968437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5688968355</v>
      </c>
      <c r="W24" s="76">
        <f t="shared" si="4"/>
        <v>3195918410</v>
      </c>
      <c r="X24" s="76">
        <f t="shared" si="4"/>
        <v>2493049945</v>
      </c>
      <c r="Y24" s="77">
        <f>+IF(W24&lt;&gt;0,(X24/W24)*100,0)</f>
        <v>78.00730885992799</v>
      </c>
      <c r="Z24" s="78">
        <f t="shared" si="4"/>
        <v>2983984231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6761221631</v>
      </c>
      <c r="C27" s="21">
        <v>0</v>
      </c>
      <c r="D27" s="98">
        <v>8644704732</v>
      </c>
      <c r="E27" s="99">
        <v>8931911956</v>
      </c>
      <c r="F27" s="99">
        <v>87524032</v>
      </c>
      <c r="G27" s="99">
        <v>458812721</v>
      </c>
      <c r="H27" s="99">
        <v>397039138</v>
      </c>
      <c r="I27" s="99">
        <v>943375891</v>
      </c>
      <c r="J27" s="99">
        <v>573378959</v>
      </c>
      <c r="K27" s="99">
        <v>509596485</v>
      </c>
      <c r="L27" s="99">
        <v>657464441</v>
      </c>
      <c r="M27" s="99">
        <v>1740439885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2683815776</v>
      </c>
      <c r="W27" s="99">
        <v>4465955981</v>
      </c>
      <c r="X27" s="99">
        <v>-1782140205</v>
      </c>
      <c r="Y27" s="100">
        <v>-39.91</v>
      </c>
      <c r="Z27" s="101">
        <v>8931911956</v>
      </c>
    </row>
    <row r="28" spans="1:26" ht="13.5">
      <c r="A28" s="102" t="s">
        <v>44</v>
      </c>
      <c r="B28" s="18">
        <v>4186918307</v>
      </c>
      <c r="C28" s="18">
        <v>0</v>
      </c>
      <c r="D28" s="58">
        <v>4825146966</v>
      </c>
      <c r="E28" s="59">
        <v>4900446538</v>
      </c>
      <c r="F28" s="59">
        <v>72096094</v>
      </c>
      <c r="G28" s="59">
        <v>371202703</v>
      </c>
      <c r="H28" s="59">
        <v>269293937</v>
      </c>
      <c r="I28" s="59">
        <v>712592734</v>
      </c>
      <c r="J28" s="59">
        <v>370557596</v>
      </c>
      <c r="K28" s="59">
        <v>364551189</v>
      </c>
      <c r="L28" s="59">
        <v>459535348</v>
      </c>
      <c r="M28" s="59">
        <v>1194644133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1907236867</v>
      </c>
      <c r="W28" s="59">
        <v>2450223271</v>
      </c>
      <c r="X28" s="59">
        <v>-542986404</v>
      </c>
      <c r="Y28" s="60">
        <v>-22.16</v>
      </c>
      <c r="Z28" s="61">
        <v>4900446538</v>
      </c>
    </row>
    <row r="29" spans="1:26" ht="13.5">
      <c r="A29" s="57" t="s">
        <v>99</v>
      </c>
      <c r="B29" s="18">
        <v>91299743</v>
      </c>
      <c r="C29" s="18">
        <v>0</v>
      </c>
      <c r="D29" s="58">
        <v>14400000</v>
      </c>
      <c r="E29" s="59">
        <v>14400000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7200000</v>
      </c>
      <c r="X29" s="59">
        <v>-7200000</v>
      </c>
      <c r="Y29" s="60">
        <v>-100</v>
      </c>
      <c r="Z29" s="61">
        <v>14400000</v>
      </c>
    </row>
    <row r="30" spans="1:26" ht="13.5">
      <c r="A30" s="57" t="s">
        <v>48</v>
      </c>
      <c r="B30" s="18">
        <v>937547631</v>
      </c>
      <c r="C30" s="18">
        <v>0</v>
      </c>
      <c r="D30" s="58">
        <v>2141644533</v>
      </c>
      <c r="E30" s="59">
        <v>2268991607</v>
      </c>
      <c r="F30" s="59">
        <v>9374005</v>
      </c>
      <c r="G30" s="59">
        <v>62045523</v>
      </c>
      <c r="H30" s="59">
        <v>69109975</v>
      </c>
      <c r="I30" s="59">
        <v>140529503</v>
      </c>
      <c r="J30" s="59">
        <v>59757118</v>
      </c>
      <c r="K30" s="59">
        <v>51431713</v>
      </c>
      <c r="L30" s="59">
        <v>55804752</v>
      </c>
      <c r="M30" s="59">
        <v>166993583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307523086</v>
      </c>
      <c r="W30" s="59">
        <v>1134495804</v>
      </c>
      <c r="X30" s="59">
        <v>-826972718</v>
      </c>
      <c r="Y30" s="60">
        <v>-72.89</v>
      </c>
      <c r="Z30" s="61">
        <v>2268991607</v>
      </c>
    </row>
    <row r="31" spans="1:26" ht="13.5">
      <c r="A31" s="57" t="s">
        <v>49</v>
      </c>
      <c r="B31" s="18">
        <v>1545455953</v>
      </c>
      <c r="C31" s="18">
        <v>0</v>
      </c>
      <c r="D31" s="58">
        <v>1663513232</v>
      </c>
      <c r="E31" s="59">
        <v>1748073810</v>
      </c>
      <c r="F31" s="59">
        <v>6053956</v>
      </c>
      <c r="G31" s="59">
        <v>25564495</v>
      </c>
      <c r="H31" s="59">
        <v>58635228</v>
      </c>
      <c r="I31" s="59">
        <v>90253679</v>
      </c>
      <c r="J31" s="59">
        <v>143064248</v>
      </c>
      <c r="K31" s="59">
        <v>93613583</v>
      </c>
      <c r="L31" s="59">
        <v>142124334</v>
      </c>
      <c r="M31" s="59">
        <v>378802165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469055844</v>
      </c>
      <c r="W31" s="59">
        <v>874036909</v>
      </c>
      <c r="X31" s="59">
        <v>-404981065</v>
      </c>
      <c r="Y31" s="60">
        <v>-46.33</v>
      </c>
      <c r="Z31" s="61">
        <v>1748073810</v>
      </c>
    </row>
    <row r="32" spans="1:26" ht="13.5">
      <c r="A32" s="69" t="s">
        <v>50</v>
      </c>
      <c r="B32" s="21">
        <f>SUM(B28:B31)</f>
        <v>6761221634</v>
      </c>
      <c r="C32" s="21">
        <f>SUM(C28:C31)</f>
        <v>0</v>
      </c>
      <c r="D32" s="98">
        <f aca="true" t="shared" si="5" ref="D32:Z32">SUM(D28:D31)</f>
        <v>8644704731</v>
      </c>
      <c r="E32" s="99">
        <f t="shared" si="5"/>
        <v>8931911955</v>
      </c>
      <c r="F32" s="99">
        <f t="shared" si="5"/>
        <v>87524055</v>
      </c>
      <c r="G32" s="99">
        <f t="shared" si="5"/>
        <v>458812721</v>
      </c>
      <c r="H32" s="99">
        <f t="shared" si="5"/>
        <v>397039140</v>
      </c>
      <c r="I32" s="99">
        <f t="shared" si="5"/>
        <v>943375916</v>
      </c>
      <c r="J32" s="99">
        <f t="shared" si="5"/>
        <v>573378962</v>
      </c>
      <c r="K32" s="99">
        <f t="shared" si="5"/>
        <v>509596485</v>
      </c>
      <c r="L32" s="99">
        <f t="shared" si="5"/>
        <v>657464434</v>
      </c>
      <c r="M32" s="99">
        <f t="shared" si="5"/>
        <v>1740439881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2683815797</v>
      </c>
      <c r="W32" s="99">
        <f t="shared" si="5"/>
        <v>4465955984</v>
      </c>
      <c r="X32" s="99">
        <f t="shared" si="5"/>
        <v>-1782140187</v>
      </c>
      <c r="Y32" s="100">
        <f>+IF(W32&lt;&gt;0,(X32/W32)*100,0)</f>
        <v>-39.905010111716315</v>
      </c>
      <c r="Z32" s="101">
        <f t="shared" si="5"/>
        <v>8931911955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18664945094</v>
      </c>
      <c r="C35" s="18">
        <v>0</v>
      </c>
      <c r="D35" s="58">
        <v>25436752460</v>
      </c>
      <c r="E35" s="59">
        <v>25409248999</v>
      </c>
      <c r="F35" s="59">
        <v>20579020127</v>
      </c>
      <c r="G35" s="59">
        <v>21047744202</v>
      </c>
      <c r="H35" s="59">
        <v>18624101150</v>
      </c>
      <c r="I35" s="59">
        <v>18624101150</v>
      </c>
      <c r="J35" s="59">
        <v>17571562776</v>
      </c>
      <c r="K35" s="59">
        <v>17439569554</v>
      </c>
      <c r="L35" s="59">
        <v>18724529669</v>
      </c>
      <c r="M35" s="59">
        <v>18724529669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18724529669</v>
      </c>
      <c r="W35" s="59">
        <v>12704624503</v>
      </c>
      <c r="X35" s="59">
        <v>6019905166</v>
      </c>
      <c r="Y35" s="60">
        <v>47.38</v>
      </c>
      <c r="Z35" s="61">
        <v>25409248999</v>
      </c>
    </row>
    <row r="36" spans="1:26" ht="13.5">
      <c r="A36" s="57" t="s">
        <v>53</v>
      </c>
      <c r="B36" s="18">
        <v>120921895537</v>
      </c>
      <c r="C36" s="18">
        <v>0</v>
      </c>
      <c r="D36" s="58">
        <v>126562554560</v>
      </c>
      <c r="E36" s="59">
        <v>126654767620</v>
      </c>
      <c r="F36" s="59">
        <v>93379927808</v>
      </c>
      <c r="G36" s="59">
        <v>93850336215</v>
      </c>
      <c r="H36" s="59">
        <v>94292948941</v>
      </c>
      <c r="I36" s="59">
        <v>94292948941</v>
      </c>
      <c r="J36" s="59">
        <v>86085178590</v>
      </c>
      <c r="K36" s="59">
        <v>93006282691</v>
      </c>
      <c r="L36" s="59">
        <v>100942215801</v>
      </c>
      <c r="M36" s="59">
        <v>100942215801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100942215801</v>
      </c>
      <c r="W36" s="59">
        <v>63327383815</v>
      </c>
      <c r="X36" s="59">
        <v>37614831986</v>
      </c>
      <c r="Y36" s="60">
        <v>59.4</v>
      </c>
      <c r="Z36" s="61">
        <v>126654767620</v>
      </c>
    </row>
    <row r="37" spans="1:26" ht="13.5">
      <c r="A37" s="57" t="s">
        <v>54</v>
      </c>
      <c r="B37" s="18">
        <v>23697830144</v>
      </c>
      <c r="C37" s="18">
        <v>0</v>
      </c>
      <c r="D37" s="58">
        <v>15404118244</v>
      </c>
      <c r="E37" s="59">
        <v>15404118244</v>
      </c>
      <c r="F37" s="59">
        <v>12352381582</v>
      </c>
      <c r="G37" s="59">
        <v>13203907356</v>
      </c>
      <c r="H37" s="59">
        <v>14388568403</v>
      </c>
      <c r="I37" s="59">
        <v>14388568403</v>
      </c>
      <c r="J37" s="59">
        <v>13556125891</v>
      </c>
      <c r="K37" s="59">
        <v>14632740243</v>
      </c>
      <c r="L37" s="59">
        <v>16212663840</v>
      </c>
      <c r="M37" s="59">
        <v>16212663840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16212663840</v>
      </c>
      <c r="W37" s="59">
        <v>7702059126</v>
      </c>
      <c r="X37" s="59">
        <v>8510604714</v>
      </c>
      <c r="Y37" s="60">
        <v>110.5</v>
      </c>
      <c r="Z37" s="61">
        <v>15404118244</v>
      </c>
    </row>
    <row r="38" spans="1:26" ht="13.5">
      <c r="A38" s="57" t="s">
        <v>55</v>
      </c>
      <c r="B38" s="18">
        <v>12298967617</v>
      </c>
      <c r="C38" s="18">
        <v>0</v>
      </c>
      <c r="D38" s="58">
        <v>12207612752</v>
      </c>
      <c r="E38" s="59">
        <v>12207612752</v>
      </c>
      <c r="F38" s="59">
        <v>8830822888</v>
      </c>
      <c r="G38" s="59">
        <v>8891415618</v>
      </c>
      <c r="H38" s="59">
        <v>8729765476</v>
      </c>
      <c r="I38" s="59">
        <v>8729765476</v>
      </c>
      <c r="J38" s="59">
        <v>8112975520</v>
      </c>
      <c r="K38" s="59">
        <v>8697488142</v>
      </c>
      <c r="L38" s="59">
        <v>9197002202</v>
      </c>
      <c r="M38" s="59">
        <v>9197002202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9197002202</v>
      </c>
      <c r="W38" s="59">
        <v>6103806380</v>
      </c>
      <c r="X38" s="59">
        <v>3093195822</v>
      </c>
      <c r="Y38" s="60">
        <v>50.68</v>
      </c>
      <c r="Z38" s="61">
        <v>12207612752</v>
      </c>
    </row>
    <row r="39" spans="1:26" ht="13.5">
      <c r="A39" s="57" t="s">
        <v>56</v>
      </c>
      <c r="B39" s="18">
        <v>103590042870</v>
      </c>
      <c r="C39" s="18">
        <v>0</v>
      </c>
      <c r="D39" s="58">
        <v>124387576023</v>
      </c>
      <c r="E39" s="59">
        <v>124452285622</v>
      </c>
      <c r="F39" s="59">
        <v>92775743467</v>
      </c>
      <c r="G39" s="59">
        <v>92802757442</v>
      </c>
      <c r="H39" s="59">
        <v>89798716211</v>
      </c>
      <c r="I39" s="59">
        <v>89798716211</v>
      </c>
      <c r="J39" s="59">
        <v>81987639956</v>
      </c>
      <c r="K39" s="59">
        <v>87115623860</v>
      </c>
      <c r="L39" s="59">
        <v>94257079429</v>
      </c>
      <c r="M39" s="59">
        <v>94257079429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94257079429</v>
      </c>
      <c r="W39" s="59">
        <v>62226142815</v>
      </c>
      <c r="X39" s="59">
        <v>32030936614</v>
      </c>
      <c r="Y39" s="60">
        <v>51.48</v>
      </c>
      <c r="Z39" s="61">
        <v>124452285622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10175633070</v>
      </c>
      <c r="C42" s="18">
        <v>0</v>
      </c>
      <c r="D42" s="58">
        <v>7532790387</v>
      </c>
      <c r="E42" s="59">
        <v>7543733763</v>
      </c>
      <c r="F42" s="59">
        <v>2077371955</v>
      </c>
      <c r="G42" s="59">
        <v>-433883734</v>
      </c>
      <c r="H42" s="59">
        <v>221555222</v>
      </c>
      <c r="I42" s="59">
        <v>1865043443</v>
      </c>
      <c r="J42" s="59">
        <v>651913505</v>
      </c>
      <c r="K42" s="59">
        <v>253519944</v>
      </c>
      <c r="L42" s="59">
        <v>1138802761</v>
      </c>
      <c r="M42" s="59">
        <v>2044236210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3909279653</v>
      </c>
      <c r="W42" s="59">
        <v>5404606624</v>
      </c>
      <c r="X42" s="59">
        <v>-1495326971</v>
      </c>
      <c r="Y42" s="60">
        <v>-27.67</v>
      </c>
      <c r="Z42" s="61">
        <v>7543733763</v>
      </c>
    </row>
    <row r="43" spans="1:26" ht="13.5">
      <c r="A43" s="57" t="s">
        <v>59</v>
      </c>
      <c r="B43" s="18">
        <v>-6553267753</v>
      </c>
      <c r="C43" s="18">
        <v>0</v>
      </c>
      <c r="D43" s="58">
        <v>-8192963950</v>
      </c>
      <c r="E43" s="59">
        <v>-8469167094</v>
      </c>
      <c r="F43" s="59">
        <v>-128607668</v>
      </c>
      <c r="G43" s="59">
        <v>-147533339</v>
      </c>
      <c r="H43" s="59">
        <v>-669716926</v>
      </c>
      <c r="I43" s="59">
        <v>-945857933</v>
      </c>
      <c r="J43" s="59">
        <v>-460860579</v>
      </c>
      <c r="K43" s="59">
        <v>-705745905</v>
      </c>
      <c r="L43" s="59">
        <v>-326469199</v>
      </c>
      <c r="M43" s="59">
        <v>-1493075683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-2438933616</v>
      </c>
      <c r="W43" s="59">
        <v>-3534311806</v>
      </c>
      <c r="X43" s="59">
        <v>1095378190</v>
      </c>
      <c r="Y43" s="60">
        <v>-30.99</v>
      </c>
      <c r="Z43" s="61">
        <v>-8469167094</v>
      </c>
    </row>
    <row r="44" spans="1:26" ht="13.5">
      <c r="A44" s="57" t="s">
        <v>60</v>
      </c>
      <c r="B44" s="18">
        <v>365819797</v>
      </c>
      <c r="C44" s="18">
        <v>0</v>
      </c>
      <c r="D44" s="58">
        <v>1127165308</v>
      </c>
      <c r="E44" s="59">
        <v>1127165308</v>
      </c>
      <c r="F44" s="59">
        <v>-75680459</v>
      </c>
      <c r="G44" s="59">
        <v>-7459146</v>
      </c>
      <c r="H44" s="59">
        <v>-25131881</v>
      </c>
      <c r="I44" s="59">
        <v>-108271486</v>
      </c>
      <c r="J44" s="59">
        <v>-7739358</v>
      </c>
      <c r="K44" s="59">
        <v>-5474145</v>
      </c>
      <c r="L44" s="59">
        <v>-309393585</v>
      </c>
      <c r="M44" s="59">
        <v>-322607088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-430878574</v>
      </c>
      <c r="W44" s="59">
        <v>1259908548</v>
      </c>
      <c r="X44" s="59">
        <v>-1690787122</v>
      </c>
      <c r="Y44" s="60">
        <v>-134.2</v>
      </c>
      <c r="Z44" s="61">
        <v>1127165308</v>
      </c>
    </row>
    <row r="45" spans="1:26" ht="13.5">
      <c r="A45" s="69" t="s">
        <v>61</v>
      </c>
      <c r="B45" s="21">
        <v>7136995480</v>
      </c>
      <c r="C45" s="21">
        <v>0</v>
      </c>
      <c r="D45" s="98">
        <v>3847005600</v>
      </c>
      <c r="E45" s="99">
        <v>3819502139</v>
      </c>
      <c r="F45" s="99">
        <v>4850315544</v>
      </c>
      <c r="G45" s="99">
        <v>4261439325</v>
      </c>
      <c r="H45" s="99">
        <v>3788145740</v>
      </c>
      <c r="I45" s="99">
        <v>3788145740</v>
      </c>
      <c r="J45" s="99">
        <v>3971459308</v>
      </c>
      <c r="K45" s="99">
        <v>3513759202</v>
      </c>
      <c r="L45" s="99">
        <v>4016699179</v>
      </c>
      <c r="M45" s="99">
        <v>4016699179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4016699179</v>
      </c>
      <c r="W45" s="99">
        <v>6747973528</v>
      </c>
      <c r="X45" s="99">
        <v>-2731274349</v>
      </c>
      <c r="Y45" s="100">
        <v>-40.48</v>
      </c>
      <c r="Z45" s="101">
        <v>3819502139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2891890966</v>
      </c>
      <c r="C49" s="51">
        <v>0</v>
      </c>
      <c r="D49" s="128">
        <v>1323045397</v>
      </c>
      <c r="E49" s="53">
        <v>1149013548</v>
      </c>
      <c r="F49" s="53">
        <v>0</v>
      </c>
      <c r="G49" s="53">
        <v>0</v>
      </c>
      <c r="H49" s="53">
        <v>0</v>
      </c>
      <c r="I49" s="53">
        <v>11799434865</v>
      </c>
      <c r="J49" s="53">
        <v>0</v>
      </c>
      <c r="K49" s="53">
        <v>0</v>
      </c>
      <c r="L49" s="53">
        <v>0</v>
      </c>
      <c r="M49" s="53">
        <v>4168801928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444148213</v>
      </c>
      <c r="W49" s="53">
        <v>2022533503</v>
      </c>
      <c r="X49" s="53">
        <v>12658368325</v>
      </c>
      <c r="Y49" s="53">
        <v>36457236745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3144827761</v>
      </c>
      <c r="C51" s="51">
        <v>0</v>
      </c>
      <c r="D51" s="128">
        <v>607446842</v>
      </c>
      <c r="E51" s="53">
        <v>2293954895</v>
      </c>
      <c r="F51" s="53">
        <v>0</v>
      </c>
      <c r="G51" s="53">
        <v>0</v>
      </c>
      <c r="H51" s="53">
        <v>0</v>
      </c>
      <c r="I51" s="53">
        <v>526818571</v>
      </c>
      <c r="J51" s="53">
        <v>0</v>
      </c>
      <c r="K51" s="53">
        <v>0</v>
      </c>
      <c r="L51" s="53">
        <v>0</v>
      </c>
      <c r="M51" s="53">
        <v>5953714744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282980093</v>
      </c>
      <c r="W51" s="53">
        <v>539427661</v>
      </c>
      <c r="X51" s="53">
        <v>2054221407</v>
      </c>
      <c r="Y51" s="53">
        <v>15403391974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85.81123613473721</v>
      </c>
      <c r="C58" s="5">
        <f>IF(C67=0,0,+(C76/C67)*100)</f>
        <v>0</v>
      </c>
      <c r="D58" s="6">
        <f aca="true" t="shared" si="6" ref="D58:Z58">IF(D67=0,0,+(D76/D67)*100)</f>
        <v>87.73622116591126</v>
      </c>
      <c r="E58" s="7">
        <f t="shared" si="6"/>
        <v>87.73622116591126</v>
      </c>
      <c r="F58" s="7">
        <f t="shared" si="6"/>
        <v>49.305578389819736</v>
      </c>
      <c r="G58" s="7">
        <f t="shared" si="6"/>
        <v>72.05165326798793</v>
      </c>
      <c r="H58" s="7">
        <f t="shared" si="6"/>
        <v>76.71215380159036</v>
      </c>
      <c r="I58" s="7">
        <f t="shared" si="6"/>
        <v>64.55425807890387</v>
      </c>
      <c r="J58" s="7">
        <f t="shared" si="6"/>
        <v>86.99862081628234</v>
      </c>
      <c r="K58" s="7">
        <f t="shared" si="6"/>
        <v>75.42730917291834</v>
      </c>
      <c r="L58" s="7">
        <f t="shared" si="6"/>
        <v>73.11455823684851</v>
      </c>
      <c r="M58" s="7">
        <f t="shared" si="6"/>
        <v>78.45849224301824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70.84048158954971</v>
      </c>
      <c r="W58" s="7">
        <f t="shared" si="6"/>
        <v>85.84842632562066</v>
      </c>
      <c r="X58" s="7">
        <f t="shared" si="6"/>
        <v>0</v>
      </c>
      <c r="Y58" s="7">
        <f t="shared" si="6"/>
        <v>0</v>
      </c>
      <c r="Z58" s="8">
        <f t="shared" si="6"/>
        <v>87.73622116591126</v>
      </c>
    </row>
    <row r="59" spans="1:26" ht="13.5">
      <c r="A59" s="36" t="s">
        <v>31</v>
      </c>
      <c r="B59" s="9">
        <f aca="true" t="shared" si="7" ref="B59:Z66">IF(B68=0,0,+(B77/B68)*100)</f>
        <v>94.14254269263067</v>
      </c>
      <c r="C59" s="9">
        <f t="shared" si="7"/>
        <v>0</v>
      </c>
      <c r="D59" s="2">
        <f t="shared" si="7"/>
        <v>88.60623886445842</v>
      </c>
      <c r="E59" s="10">
        <f t="shared" si="7"/>
        <v>88.60623886445842</v>
      </c>
      <c r="F59" s="10">
        <f t="shared" si="7"/>
        <v>34.60285557030717</v>
      </c>
      <c r="G59" s="10">
        <f t="shared" si="7"/>
        <v>88.28839260774653</v>
      </c>
      <c r="H59" s="10">
        <f t="shared" si="7"/>
        <v>83.61694558874999</v>
      </c>
      <c r="I59" s="10">
        <f t="shared" si="7"/>
        <v>60.0565541912593</v>
      </c>
      <c r="J59" s="10">
        <f t="shared" si="7"/>
        <v>102.29903460942383</v>
      </c>
      <c r="K59" s="10">
        <f t="shared" si="7"/>
        <v>97.27616659558755</v>
      </c>
      <c r="L59" s="10">
        <f t="shared" si="7"/>
        <v>74.06605476018126</v>
      </c>
      <c r="M59" s="10">
        <f t="shared" si="7"/>
        <v>90.79559643922465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73.01370242786125</v>
      </c>
      <c r="W59" s="10">
        <f t="shared" si="7"/>
        <v>85.56089574218935</v>
      </c>
      <c r="X59" s="10">
        <f t="shared" si="7"/>
        <v>0</v>
      </c>
      <c r="Y59" s="10">
        <f t="shared" si="7"/>
        <v>0</v>
      </c>
      <c r="Z59" s="11">
        <f t="shared" si="7"/>
        <v>88.60623886445842</v>
      </c>
    </row>
    <row r="60" spans="1:26" ht="13.5">
      <c r="A60" s="37" t="s">
        <v>32</v>
      </c>
      <c r="B60" s="12">
        <f t="shared" si="7"/>
        <v>84.31138407304589</v>
      </c>
      <c r="C60" s="12">
        <f t="shared" si="7"/>
        <v>0</v>
      </c>
      <c r="D60" s="3">
        <f t="shared" si="7"/>
        <v>87.89973033401259</v>
      </c>
      <c r="E60" s="13">
        <f t="shared" si="7"/>
        <v>87.89973033401259</v>
      </c>
      <c r="F60" s="13">
        <f t="shared" si="7"/>
        <v>56.35820660869989</v>
      </c>
      <c r="G60" s="13">
        <f t="shared" si="7"/>
        <v>69.97005609059023</v>
      </c>
      <c r="H60" s="13">
        <f t="shared" si="7"/>
        <v>77.11089677895512</v>
      </c>
      <c r="I60" s="13">
        <f t="shared" si="7"/>
        <v>67.24692507334086</v>
      </c>
      <c r="J60" s="13">
        <f t="shared" si="7"/>
        <v>86.18849564960239</v>
      </c>
      <c r="K60" s="13">
        <f t="shared" si="7"/>
        <v>73.26510426214564</v>
      </c>
      <c r="L60" s="13">
        <f t="shared" si="7"/>
        <v>75.90563050136876</v>
      </c>
      <c r="M60" s="13">
        <f t="shared" si="7"/>
        <v>78.4270854437485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72.3455523219884</v>
      </c>
      <c r="W60" s="13">
        <f t="shared" si="7"/>
        <v>86.3288585249869</v>
      </c>
      <c r="X60" s="13">
        <f t="shared" si="7"/>
        <v>0</v>
      </c>
      <c r="Y60" s="13">
        <f t="shared" si="7"/>
        <v>0</v>
      </c>
      <c r="Z60" s="14">
        <f t="shared" si="7"/>
        <v>87.89973033401259</v>
      </c>
    </row>
    <row r="61" spans="1:26" ht="13.5">
      <c r="A61" s="38" t="s">
        <v>102</v>
      </c>
      <c r="B61" s="12">
        <f t="shared" si="7"/>
        <v>88.93234763677177</v>
      </c>
      <c r="C61" s="12">
        <f t="shared" si="7"/>
        <v>0</v>
      </c>
      <c r="D61" s="3">
        <f t="shared" si="7"/>
        <v>88.1940538947354</v>
      </c>
      <c r="E61" s="13">
        <f t="shared" si="7"/>
        <v>88.1940538947354</v>
      </c>
      <c r="F61" s="13">
        <f t="shared" si="7"/>
        <v>64.07540839176232</v>
      </c>
      <c r="G61" s="13">
        <f t="shared" si="7"/>
        <v>71.1490867840849</v>
      </c>
      <c r="H61" s="13">
        <f t="shared" si="7"/>
        <v>82.90429522104283</v>
      </c>
      <c r="I61" s="13">
        <f t="shared" si="7"/>
        <v>72.35308443494695</v>
      </c>
      <c r="J61" s="13">
        <f t="shared" si="7"/>
        <v>93.51213794522353</v>
      </c>
      <c r="K61" s="13">
        <f t="shared" si="7"/>
        <v>76.11732085543026</v>
      </c>
      <c r="L61" s="13">
        <f t="shared" si="7"/>
        <v>75.5612007921123</v>
      </c>
      <c r="M61" s="13">
        <f t="shared" si="7"/>
        <v>81.62941286809104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76.56974354260059</v>
      </c>
      <c r="W61" s="13">
        <f t="shared" si="7"/>
        <v>89.21192158425596</v>
      </c>
      <c r="X61" s="13">
        <f t="shared" si="7"/>
        <v>0</v>
      </c>
      <c r="Y61" s="13">
        <f t="shared" si="7"/>
        <v>0</v>
      </c>
      <c r="Z61" s="14">
        <f t="shared" si="7"/>
        <v>88.1940538947354</v>
      </c>
    </row>
    <row r="62" spans="1:26" ht="13.5">
      <c r="A62" s="38" t="s">
        <v>103</v>
      </c>
      <c r="B62" s="12">
        <f t="shared" si="7"/>
        <v>74.96857632454692</v>
      </c>
      <c r="C62" s="12">
        <f t="shared" si="7"/>
        <v>0</v>
      </c>
      <c r="D62" s="3">
        <f t="shared" si="7"/>
        <v>87.67186145119975</v>
      </c>
      <c r="E62" s="13">
        <f t="shared" si="7"/>
        <v>87.67186145119975</v>
      </c>
      <c r="F62" s="13">
        <f t="shared" si="7"/>
        <v>50.03728153950991</v>
      </c>
      <c r="G62" s="13">
        <f t="shared" si="7"/>
        <v>59.96881035525945</v>
      </c>
      <c r="H62" s="13">
        <f t="shared" si="7"/>
        <v>60.2786868411609</v>
      </c>
      <c r="I62" s="13">
        <f t="shared" si="7"/>
        <v>56.680500392166046</v>
      </c>
      <c r="J62" s="13">
        <f t="shared" si="7"/>
        <v>65.81763495609341</v>
      </c>
      <c r="K62" s="13">
        <f t="shared" si="7"/>
        <v>65.4207564650871</v>
      </c>
      <c r="L62" s="13">
        <f t="shared" si="7"/>
        <v>82.7496352444412</v>
      </c>
      <c r="M62" s="13">
        <f t="shared" si="7"/>
        <v>69.7795936510101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62.83022199336498</v>
      </c>
      <c r="W62" s="13">
        <f t="shared" si="7"/>
        <v>80.42582508355736</v>
      </c>
      <c r="X62" s="13">
        <f t="shared" si="7"/>
        <v>0</v>
      </c>
      <c r="Y62" s="13">
        <f t="shared" si="7"/>
        <v>0</v>
      </c>
      <c r="Z62" s="14">
        <f t="shared" si="7"/>
        <v>87.67186145119975</v>
      </c>
    </row>
    <row r="63" spans="1:26" ht="13.5">
      <c r="A63" s="38" t="s">
        <v>104</v>
      </c>
      <c r="B63" s="12">
        <f t="shared" si="7"/>
        <v>91.972705855637</v>
      </c>
      <c r="C63" s="12">
        <f t="shared" si="7"/>
        <v>0</v>
      </c>
      <c r="D63" s="3">
        <f t="shared" si="7"/>
        <v>84.73254897529311</v>
      </c>
      <c r="E63" s="13">
        <f t="shared" si="7"/>
        <v>84.73254897529311</v>
      </c>
      <c r="F63" s="13">
        <f t="shared" si="7"/>
        <v>35.54880296797119</v>
      </c>
      <c r="G63" s="13">
        <f t="shared" si="7"/>
        <v>65.13840740095264</v>
      </c>
      <c r="H63" s="13">
        <f t="shared" si="7"/>
        <v>67.69114282698285</v>
      </c>
      <c r="I63" s="13">
        <f t="shared" si="7"/>
        <v>52.53417635020967</v>
      </c>
      <c r="J63" s="13">
        <f t="shared" si="7"/>
        <v>74.65614340452618</v>
      </c>
      <c r="K63" s="13">
        <f t="shared" si="7"/>
        <v>63.16368783703171</v>
      </c>
      <c r="L63" s="13">
        <f t="shared" si="7"/>
        <v>60.625991588130454</v>
      </c>
      <c r="M63" s="13">
        <f t="shared" si="7"/>
        <v>65.98895703064319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58.6739159970327</v>
      </c>
      <c r="W63" s="13">
        <f t="shared" si="7"/>
        <v>79.35785936269404</v>
      </c>
      <c r="X63" s="13">
        <f t="shared" si="7"/>
        <v>0</v>
      </c>
      <c r="Y63" s="13">
        <f t="shared" si="7"/>
        <v>0</v>
      </c>
      <c r="Z63" s="14">
        <f t="shared" si="7"/>
        <v>84.73254897529311</v>
      </c>
    </row>
    <row r="64" spans="1:26" ht="13.5">
      <c r="A64" s="38" t="s">
        <v>105</v>
      </c>
      <c r="B64" s="12">
        <f t="shared" si="7"/>
        <v>92.16216058276348</v>
      </c>
      <c r="C64" s="12">
        <f t="shared" si="7"/>
        <v>0</v>
      </c>
      <c r="D64" s="3">
        <f t="shared" si="7"/>
        <v>86.14850550319713</v>
      </c>
      <c r="E64" s="13">
        <f t="shared" si="7"/>
        <v>86.14850550319713</v>
      </c>
      <c r="F64" s="13">
        <f t="shared" si="7"/>
        <v>27.908180747638216</v>
      </c>
      <c r="G64" s="13">
        <f t="shared" si="7"/>
        <v>71.86596336843262</v>
      </c>
      <c r="H64" s="13">
        <f t="shared" si="7"/>
        <v>66.72526536082879</v>
      </c>
      <c r="I64" s="13">
        <f t="shared" si="7"/>
        <v>48.15760422647726</v>
      </c>
      <c r="J64" s="13">
        <f t="shared" si="7"/>
        <v>73.51475523950924</v>
      </c>
      <c r="K64" s="13">
        <f t="shared" si="7"/>
        <v>67.27364743218442</v>
      </c>
      <c r="L64" s="13">
        <f t="shared" si="7"/>
        <v>61.357230734007715</v>
      </c>
      <c r="M64" s="13">
        <f t="shared" si="7"/>
        <v>67.30381507349706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56.42454454507255</v>
      </c>
      <c r="W64" s="13">
        <f t="shared" si="7"/>
        <v>83.92568959336771</v>
      </c>
      <c r="X64" s="13">
        <f t="shared" si="7"/>
        <v>0</v>
      </c>
      <c r="Y64" s="13">
        <f t="shared" si="7"/>
        <v>0</v>
      </c>
      <c r="Z64" s="14">
        <f t="shared" si="7"/>
        <v>86.14850550319713</v>
      </c>
    </row>
    <row r="65" spans="1:26" ht="13.5">
      <c r="A65" s="38" t="s">
        <v>106</v>
      </c>
      <c r="B65" s="12">
        <f t="shared" si="7"/>
        <v>-432.42536869473145</v>
      </c>
      <c r="C65" s="12">
        <f t="shared" si="7"/>
        <v>0</v>
      </c>
      <c r="D65" s="3">
        <f t="shared" si="7"/>
        <v>277.4446158638104</v>
      </c>
      <c r="E65" s="13">
        <f t="shared" si="7"/>
        <v>277.4446158638104</v>
      </c>
      <c r="F65" s="13">
        <f t="shared" si="7"/>
        <v>1809.510555316685</v>
      </c>
      <c r="G65" s="13">
        <f t="shared" si="7"/>
        <v>12315.690914453253</v>
      </c>
      <c r="H65" s="13">
        <f t="shared" si="7"/>
        <v>8834.254907937444</v>
      </c>
      <c r="I65" s="13">
        <f t="shared" si="7"/>
        <v>3544.2774002208253</v>
      </c>
      <c r="J65" s="13">
        <f t="shared" si="7"/>
        <v>3621.475484271179</v>
      </c>
      <c r="K65" s="13">
        <f t="shared" si="7"/>
        <v>11915.452860067206</v>
      </c>
      <c r="L65" s="13">
        <f t="shared" si="7"/>
        <v>841811.8288144604</v>
      </c>
      <c r="M65" s="13">
        <f t="shared" si="7"/>
        <v>8035.438001608812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4842.23995610383</v>
      </c>
      <c r="W65" s="13">
        <f t="shared" si="7"/>
        <v>294.24728709043353</v>
      </c>
      <c r="X65" s="13">
        <f t="shared" si="7"/>
        <v>0</v>
      </c>
      <c r="Y65" s="13">
        <f t="shared" si="7"/>
        <v>0</v>
      </c>
      <c r="Z65" s="14">
        <f t="shared" si="7"/>
        <v>277.4446158638104</v>
      </c>
    </row>
    <row r="66" spans="1:26" ht="13.5">
      <c r="A66" s="39" t="s">
        <v>107</v>
      </c>
      <c r="B66" s="15">
        <f t="shared" si="7"/>
        <v>68.0245817245812</v>
      </c>
      <c r="C66" s="15">
        <f t="shared" si="7"/>
        <v>0</v>
      </c>
      <c r="D66" s="4">
        <f t="shared" si="7"/>
        <v>78.60734721125337</v>
      </c>
      <c r="E66" s="16">
        <f t="shared" si="7"/>
        <v>78.60734721125337</v>
      </c>
      <c r="F66" s="16">
        <f t="shared" si="7"/>
        <v>32.34722210323488</v>
      </c>
      <c r="G66" s="16">
        <f t="shared" si="7"/>
        <v>37.08138175758279</v>
      </c>
      <c r="H66" s="16">
        <f t="shared" si="7"/>
        <v>37.56301493239462</v>
      </c>
      <c r="I66" s="16">
        <f t="shared" si="7"/>
        <v>35.97613651597027</v>
      </c>
      <c r="J66" s="16">
        <f t="shared" si="7"/>
        <v>24.926185505617767</v>
      </c>
      <c r="K66" s="16">
        <f t="shared" si="7"/>
        <v>21.92005712734659</v>
      </c>
      <c r="L66" s="16">
        <f t="shared" si="7"/>
        <v>32.31257227180969</v>
      </c>
      <c r="M66" s="16">
        <f t="shared" si="7"/>
        <v>26.68901524194337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30.895297006480384</v>
      </c>
      <c r="W66" s="16">
        <f t="shared" si="7"/>
        <v>76.62575420088336</v>
      </c>
      <c r="X66" s="16">
        <f t="shared" si="7"/>
        <v>0</v>
      </c>
      <c r="Y66" s="16">
        <f t="shared" si="7"/>
        <v>0</v>
      </c>
      <c r="Z66" s="17">
        <f t="shared" si="7"/>
        <v>78.60734721125337</v>
      </c>
    </row>
    <row r="67" spans="1:26" ht="13.5" hidden="1">
      <c r="A67" s="40" t="s">
        <v>108</v>
      </c>
      <c r="B67" s="23">
        <v>35019709322</v>
      </c>
      <c r="C67" s="23"/>
      <c r="D67" s="24">
        <v>39311726795</v>
      </c>
      <c r="E67" s="25">
        <v>39311726795</v>
      </c>
      <c r="F67" s="25">
        <v>4273122634</v>
      </c>
      <c r="G67" s="25">
        <v>3456217408</v>
      </c>
      <c r="H67" s="25">
        <v>3228095671</v>
      </c>
      <c r="I67" s="25">
        <v>10957435713</v>
      </c>
      <c r="J67" s="25">
        <v>2970697774</v>
      </c>
      <c r="K67" s="25">
        <v>3058557674</v>
      </c>
      <c r="L67" s="25">
        <v>3012591975</v>
      </c>
      <c r="M67" s="25">
        <v>9041847423</v>
      </c>
      <c r="N67" s="25"/>
      <c r="O67" s="25"/>
      <c r="P67" s="25"/>
      <c r="Q67" s="25"/>
      <c r="R67" s="25"/>
      <c r="S67" s="25"/>
      <c r="T67" s="25"/>
      <c r="U67" s="25"/>
      <c r="V67" s="25">
        <v>19999283136</v>
      </c>
      <c r="W67" s="25">
        <v>20077198857</v>
      </c>
      <c r="X67" s="25"/>
      <c r="Y67" s="24"/>
      <c r="Z67" s="26">
        <v>39311726795</v>
      </c>
    </row>
    <row r="68" spans="1:26" ht="13.5" hidden="1">
      <c r="A68" s="36" t="s">
        <v>31</v>
      </c>
      <c r="B68" s="18">
        <v>7343214392</v>
      </c>
      <c r="C68" s="18"/>
      <c r="D68" s="19">
        <v>8227609486</v>
      </c>
      <c r="E68" s="20">
        <v>8227609486</v>
      </c>
      <c r="F68" s="20">
        <v>1276783412</v>
      </c>
      <c r="G68" s="20">
        <v>616574528</v>
      </c>
      <c r="H68" s="20">
        <v>640559296</v>
      </c>
      <c r="I68" s="20">
        <v>2533917236</v>
      </c>
      <c r="J68" s="20">
        <v>601579417</v>
      </c>
      <c r="K68" s="20">
        <v>599088328</v>
      </c>
      <c r="L68" s="20">
        <v>645723940</v>
      </c>
      <c r="M68" s="20">
        <v>1846391685</v>
      </c>
      <c r="N68" s="20"/>
      <c r="O68" s="20"/>
      <c r="P68" s="20"/>
      <c r="Q68" s="20"/>
      <c r="R68" s="20"/>
      <c r="S68" s="20"/>
      <c r="T68" s="20"/>
      <c r="U68" s="20"/>
      <c r="V68" s="20">
        <v>4380308921</v>
      </c>
      <c r="W68" s="20">
        <v>4316456505</v>
      </c>
      <c r="X68" s="20"/>
      <c r="Y68" s="19"/>
      <c r="Z68" s="22">
        <v>8227609486</v>
      </c>
    </row>
    <row r="69" spans="1:26" ht="13.5" hidden="1">
      <c r="A69" s="37" t="s">
        <v>32</v>
      </c>
      <c r="B69" s="18">
        <v>26468896175</v>
      </c>
      <c r="C69" s="18"/>
      <c r="D69" s="19">
        <v>29766833694</v>
      </c>
      <c r="E69" s="20">
        <v>29766833694</v>
      </c>
      <c r="F69" s="20">
        <v>2898056124</v>
      </c>
      <c r="G69" s="20">
        <v>2714974818</v>
      </c>
      <c r="H69" s="20">
        <v>2449610138</v>
      </c>
      <c r="I69" s="20">
        <v>8062641080</v>
      </c>
      <c r="J69" s="20">
        <v>2250201333</v>
      </c>
      <c r="K69" s="20">
        <v>2308110662</v>
      </c>
      <c r="L69" s="20">
        <v>2201233778</v>
      </c>
      <c r="M69" s="20">
        <v>6759545773</v>
      </c>
      <c r="N69" s="20"/>
      <c r="O69" s="20"/>
      <c r="P69" s="20"/>
      <c r="Q69" s="20"/>
      <c r="R69" s="20"/>
      <c r="S69" s="20"/>
      <c r="T69" s="20"/>
      <c r="U69" s="20"/>
      <c r="V69" s="20">
        <v>14822186853</v>
      </c>
      <c r="W69" s="20">
        <v>15108285711</v>
      </c>
      <c r="X69" s="20"/>
      <c r="Y69" s="19"/>
      <c r="Z69" s="22">
        <v>29766833694</v>
      </c>
    </row>
    <row r="70" spans="1:26" ht="13.5" hidden="1">
      <c r="A70" s="38" t="s">
        <v>102</v>
      </c>
      <c r="B70" s="18">
        <v>17030352600</v>
      </c>
      <c r="C70" s="18"/>
      <c r="D70" s="19">
        <v>19064570598</v>
      </c>
      <c r="E70" s="20">
        <v>19064570598</v>
      </c>
      <c r="F70" s="20">
        <v>1774476353</v>
      </c>
      <c r="G70" s="20">
        <v>1884280674</v>
      </c>
      <c r="H70" s="20">
        <v>1607134029</v>
      </c>
      <c r="I70" s="20">
        <v>5265891056</v>
      </c>
      <c r="J70" s="20">
        <v>1439566597</v>
      </c>
      <c r="K70" s="20">
        <v>1418595623</v>
      </c>
      <c r="L70" s="20">
        <v>1530359253</v>
      </c>
      <c r="M70" s="20">
        <v>4388521473</v>
      </c>
      <c r="N70" s="20"/>
      <c r="O70" s="20"/>
      <c r="P70" s="20"/>
      <c r="Q70" s="20"/>
      <c r="R70" s="20"/>
      <c r="S70" s="20"/>
      <c r="T70" s="20"/>
      <c r="U70" s="20"/>
      <c r="V70" s="20">
        <v>9654412529</v>
      </c>
      <c r="W70" s="20">
        <v>9501531371</v>
      </c>
      <c r="X70" s="20"/>
      <c r="Y70" s="19"/>
      <c r="Z70" s="22">
        <v>19064570598</v>
      </c>
    </row>
    <row r="71" spans="1:26" ht="13.5" hidden="1">
      <c r="A71" s="38" t="s">
        <v>103</v>
      </c>
      <c r="B71" s="18">
        <v>5841749011</v>
      </c>
      <c r="C71" s="18"/>
      <c r="D71" s="19">
        <v>6384515942</v>
      </c>
      <c r="E71" s="20">
        <v>6384515942</v>
      </c>
      <c r="F71" s="20">
        <v>537162635</v>
      </c>
      <c r="G71" s="20">
        <v>517292843</v>
      </c>
      <c r="H71" s="20">
        <v>519003048</v>
      </c>
      <c r="I71" s="20">
        <v>1573458526</v>
      </c>
      <c r="J71" s="20">
        <v>492570923</v>
      </c>
      <c r="K71" s="20">
        <v>560874424</v>
      </c>
      <c r="L71" s="20">
        <v>338958508</v>
      </c>
      <c r="M71" s="20">
        <v>1392403855</v>
      </c>
      <c r="N71" s="20"/>
      <c r="O71" s="20"/>
      <c r="P71" s="20"/>
      <c r="Q71" s="20"/>
      <c r="R71" s="20"/>
      <c r="S71" s="20"/>
      <c r="T71" s="20"/>
      <c r="U71" s="20"/>
      <c r="V71" s="20">
        <v>2965862381</v>
      </c>
      <c r="W71" s="20">
        <v>3394293281</v>
      </c>
      <c r="X71" s="20"/>
      <c r="Y71" s="19"/>
      <c r="Z71" s="22">
        <v>6384515942</v>
      </c>
    </row>
    <row r="72" spans="1:26" ht="13.5" hidden="1">
      <c r="A72" s="38" t="s">
        <v>104</v>
      </c>
      <c r="B72" s="18">
        <v>1763988032</v>
      </c>
      <c r="C72" s="18"/>
      <c r="D72" s="19">
        <v>2329964769</v>
      </c>
      <c r="E72" s="20">
        <v>2329964769</v>
      </c>
      <c r="F72" s="20">
        <v>283588736</v>
      </c>
      <c r="G72" s="20">
        <v>174054782</v>
      </c>
      <c r="H72" s="20">
        <v>173057972</v>
      </c>
      <c r="I72" s="20">
        <v>630701490</v>
      </c>
      <c r="J72" s="20">
        <v>169560729</v>
      </c>
      <c r="K72" s="20">
        <v>181272815</v>
      </c>
      <c r="L72" s="20">
        <v>178533677</v>
      </c>
      <c r="M72" s="20">
        <v>529367221</v>
      </c>
      <c r="N72" s="20"/>
      <c r="O72" s="20"/>
      <c r="P72" s="20"/>
      <c r="Q72" s="20"/>
      <c r="R72" s="20"/>
      <c r="S72" s="20"/>
      <c r="T72" s="20"/>
      <c r="U72" s="20"/>
      <c r="V72" s="20">
        <v>1160068711</v>
      </c>
      <c r="W72" s="20">
        <v>1216034642</v>
      </c>
      <c r="X72" s="20"/>
      <c r="Y72" s="19"/>
      <c r="Z72" s="22">
        <v>2329964769</v>
      </c>
    </row>
    <row r="73" spans="1:26" ht="13.5" hidden="1">
      <c r="A73" s="38" t="s">
        <v>105</v>
      </c>
      <c r="B73" s="18">
        <v>1733639601</v>
      </c>
      <c r="C73" s="18"/>
      <c r="D73" s="19">
        <v>1952736429</v>
      </c>
      <c r="E73" s="20">
        <v>1952736429</v>
      </c>
      <c r="F73" s="20">
        <v>300460778</v>
      </c>
      <c r="G73" s="20">
        <v>139058314</v>
      </c>
      <c r="H73" s="20">
        <v>150116542</v>
      </c>
      <c r="I73" s="20">
        <v>589635634</v>
      </c>
      <c r="J73" s="20">
        <v>147564870</v>
      </c>
      <c r="K73" s="20">
        <v>147108890</v>
      </c>
      <c r="L73" s="20">
        <v>153378578</v>
      </c>
      <c r="M73" s="20">
        <v>448052338</v>
      </c>
      <c r="N73" s="20"/>
      <c r="O73" s="20"/>
      <c r="P73" s="20"/>
      <c r="Q73" s="20"/>
      <c r="R73" s="20"/>
      <c r="S73" s="20"/>
      <c r="T73" s="20"/>
      <c r="U73" s="20"/>
      <c r="V73" s="20">
        <v>1037687972</v>
      </c>
      <c r="W73" s="20">
        <v>979715484</v>
      </c>
      <c r="X73" s="20"/>
      <c r="Y73" s="19"/>
      <c r="Z73" s="22">
        <v>1952736429</v>
      </c>
    </row>
    <row r="74" spans="1:26" ht="13.5" hidden="1">
      <c r="A74" s="38" t="s">
        <v>106</v>
      </c>
      <c r="B74" s="18">
        <v>99166931</v>
      </c>
      <c r="C74" s="18"/>
      <c r="D74" s="19">
        <v>35045956</v>
      </c>
      <c r="E74" s="20">
        <v>35045956</v>
      </c>
      <c r="F74" s="20">
        <v>2367622</v>
      </c>
      <c r="G74" s="20">
        <v>288205</v>
      </c>
      <c r="H74" s="20">
        <v>298547</v>
      </c>
      <c r="I74" s="20">
        <v>2954374</v>
      </c>
      <c r="J74" s="20">
        <v>938214</v>
      </c>
      <c r="K74" s="20">
        <v>258910</v>
      </c>
      <c r="L74" s="20">
        <v>3762</v>
      </c>
      <c r="M74" s="20">
        <v>1200886</v>
      </c>
      <c r="N74" s="20"/>
      <c r="O74" s="20"/>
      <c r="P74" s="20"/>
      <c r="Q74" s="20"/>
      <c r="R74" s="20"/>
      <c r="S74" s="20"/>
      <c r="T74" s="20"/>
      <c r="U74" s="20"/>
      <c r="V74" s="20">
        <v>4155260</v>
      </c>
      <c r="W74" s="20">
        <v>16710933</v>
      </c>
      <c r="X74" s="20"/>
      <c r="Y74" s="19"/>
      <c r="Z74" s="22">
        <v>35045956</v>
      </c>
    </row>
    <row r="75" spans="1:26" ht="13.5" hidden="1">
      <c r="A75" s="39" t="s">
        <v>107</v>
      </c>
      <c r="B75" s="27">
        <v>1207598755</v>
      </c>
      <c r="C75" s="27"/>
      <c r="D75" s="28">
        <v>1317283615</v>
      </c>
      <c r="E75" s="29">
        <v>1317283615</v>
      </c>
      <c r="F75" s="29">
        <v>98283098</v>
      </c>
      <c r="G75" s="29">
        <v>124668062</v>
      </c>
      <c r="H75" s="29">
        <v>137926237</v>
      </c>
      <c r="I75" s="29">
        <v>360877397</v>
      </c>
      <c r="J75" s="29">
        <v>118917024</v>
      </c>
      <c r="K75" s="29">
        <v>151358684</v>
      </c>
      <c r="L75" s="29">
        <v>165634257</v>
      </c>
      <c r="M75" s="29">
        <v>435909965</v>
      </c>
      <c r="N75" s="29"/>
      <c r="O75" s="29"/>
      <c r="P75" s="29"/>
      <c r="Q75" s="29"/>
      <c r="R75" s="29"/>
      <c r="S75" s="29"/>
      <c r="T75" s="29"/>
      <c r="U75" s="29"/>
      <c r="V75" s="29">
        <v>796787362</v>
      </c>
      <c r="W75" s="29">
        <v>652456641</v>
      </c>
      <c r="X75" s="29"/>
      <c r="Y75" s="28"/>
      <c r="Z75" s="30">
        <v>1317283615</v>
      </c>
    </row>
    <row r="76" spans="1:26" ht="13.5" hidden="1">
      <c r="A76" s="41" t="s">
        <v>109</v>
      </c>
      <c r="B76" s="31">
        <v>30050845460</v>
      </c>
      <c r="C76" s="31"/>
      <c r="D76" s="32">
        <v>34490623565</v>
      </c>
      <c r="E76" s="33">
        <v>34490623565</v>
      </c>
      <c r="F76" s="33">
        <v>2106887830</v>
      </c>
      <c r="G76" s="33">
        <v>2490261783</v>
      </c>
      <c r="H76" s="33">
        <v>2476341716</v>
      </c>
      <c r="I76" s="33">
        <v>7073491329</v>
      </c>
      <c r="J76" s="33">
        <v>2584466092</v>
      </c>
      <c r="K76" s="33">
        <v>2306987753</v>
      </c>
      <c r="L76" s="33">
        <v>2202643314</v>
      </c>
      <c r="M76" s="33">
        <v>7094097159</v>
      </c>
      <c r="N76" s="33"/>
      <c r="O76" s="33"/>
      <c r="P76" s="33"/>
      <c r="Q76" s="33"/>
      <c r="R76" s="33"/>
      <c r="S76" s="33"/>
      <c r="T76" s="33"/>
      <c r="U76" s="33"/>
      <c r="V76" s="33">
        <v>14167588488</v>
      </c>
      <c r="W76" s="33">
        <v>17235959269</v>
      </c>
      <c r="X76" s="33"/>
      <c r="Y76" s="32"/>
      <c r="Z76" s="34">
        <v>34490623565</v>
      </c>
    </row>
    <row r="77" spans="1:26" ht="13.5" hidden="1">
      <c r="A77" s="36" t="s">
        <v>31</v>
      </c>
      <c r="B77" s="18">
        <v>6913088744</v>
      </c>
      <c r="C77" s="18"/>
      <c r="D77" s="19">
        <v>7290175314</v>
      </c>
      <c r="E77" s="20">
        <v>7290175314</v>
      </c>
      <c r="F77" s="20">
        <v>441803520</v>
      </c>
      <c r="G77" s="20">
        <v>544363740</v>
      </c>
      <c r="H77" s="20">
        <v>535616118</v>
      </c>
      <c r="I77" s="20">
        <v>1521783378</v>
      </c>
      <c r="J77" s="20">
        <v>615409936</v>
      </c>
      <c r="K77" s="20">
        <v>582770160</v>
      </c>
      <c r="L77" s="20">
        <v>478262247</v>
      </c>
      <c r="M77" s="20">
        <v>1676442343</v>
      </c>
      <c r="N77" s="20"/>
      <c r="O77" s="20"/>
      <c r="P77" s="20"/>
      <c r="Q77" s="20"/>
      <c r="R77" s="20"/>
      <c r="S77" s="20"/>
      <c r="T77" s="20"/>
      <c r="U77" s="20"/>
      <c r="V77" s="20">
        <v>3198225721</v>
      </c>
      <c r="W77" s="20">
        <v>3693198850</v>
      </c>
      <c r="X77" s="20"/>
      <c r="Y77" s="19"/>
      <c r="Z77" s="22">
        <v>7290175314</v>
      </c>
    </row>
    <row r="78" spans="1:26" ht="13.5" hidden="1">
      <c r="A78" s="37" t="s">
        <v>32</v>
      </c>
      <c r="B78" s="18">
        <v>22316292714</v>
      </c>
      <c r="C78" s="18"/>
      <c r="D78" s="19">
        <v>26164966546</v>
      </c>
      <c r="E78" s="20">
        <v>26164966546</v>
      </c>
      <c r="F78" s="20">
        <v>1633292458</v>
      </c>
      <c r="G78" s="20">
        <v>1899669403</v>
      </c>
      <c r="H78" s="20">
        <v>1888916345</v>
      </c>
      <c r="I78" s="20">
        <v>5421878206</v>
      </c>
      <c r="J78" s="20">
        <v>1939414678</v>
      </c>
      <c r="K78" s="20">
        <v>1691039683</v>
      </c>
      <c r="L78" s="20">
        <v>1670860378</v>
      </c>
      <c r="M78" s="20">
        <v>5301314739</v>
      </c>
      <c r="N78" s="20"/>
      <c r="O78" s="20"/>
      <c r="P78" s="20"/>
      <c r="Q78" s="20"/>
      <c r="R78" s="20"/>
      <c r="S78" s="20"/>
      <c r="T78" s="20"/>
      <c r="U78" s="20"/>
      <c r="V78" s="20">
        <v>10723192945</v>
      </c>
      <c r="W78" s="20">
        <v>13042810597</v>
      </c>
      <c r="X78" s="20"/>
      <c r="Y78" s="19"/>
      <c r="Z78" s="22">
        <v>26164966546</v>
      </c>
    </row>
    <row r="79" spans="1:26" ht="13.5" hidden="1">
      <c r="A79" s="38" t="s">
        <v>102</v>
      </c>
      <c r="B79" s="18">
        <v>15145492378</v>
      </c>
      <c r="C79" s="18"/>
      <c r="D79" s="19">
        <v>16813817668</v>
      </c>
      <c r="E79" s="20">
        <v>16813817668</v>
      </c>
      <c r="F79" s="20">
        <v>1137002970</v>
      </c>
      <c r="G79" s="20">
        <v>1340648492</v>
      </c>
      <c r="H79" s="20">
        <v>1332383140</v>
      </c>
      <c r="I79" s="20">
        <v>3810034602</v>
      </c>
      <c r="J79" s="20">
        <v>1346169502</v>
      </c>
      <c r="K79" s="20">
        <v>1079796982</v>
      </c>
      <c r="L79" s="20">
        <v>1156357828</v>
      </c>
      <c r="M79" s="20">
        <v>3582324312</v>
      </c>
      <c r="N79" s="20"/>
      <c r="O79" s="20"/>
      <c r="P79" s="20"/>
      <c r="Q79" s="20"/>
      <c r="R79" s="20"/>
      <c r="S79" s="20"/>
      <c r="T79" s="20"/>
      <c r="U79" s="20"/>
      <c r="V79" s="20">
        <v>7392358914</v>
      </c>
      <c r="W79" s="20">
        <v>8476498716</v>
      </c>
      <c r="X79" s="20"/>
      <c r="Y79" s="19"/>
      <c r="Z79" s="22">
        <v>16813817668</v>
      </c>
    </row>
    <row r="80" spans="1:26" ht="13.5" hidden="1">
      <c r="A80" s="38" t="s">
        <v>103</v>
      </c>
      <c r="B80" s="18">
        <v>4379476066</v>
      </c>
      <c r="C80" s="18"/>
      <c r="D80" s="19">
        <v>5597423971</v>
      </c>
      <c r="E80" s="20">
        <v>5597423971</v>
      </c>
      <c r="F80" s="20">
        <v>268781580</v>
      </c>
      <c r="G80" s="20">
        <v>310214364</v>
      </c>
      <c r="H80" s="20">
        <v>312848222</v>
      </c>
      <c r="I80" s="20">
        <v>891844166</v>
      </c>
      <c r="J80" s="20">
        <v>324198532</v>
      </c>
      <c r="K80" s="20">
        <v>366928291</v>
      </c>
      <c r="L80" s="20">
        <v>280486929</v>
      </c>
      <c r="M80" s="20">
        <v>971613752</v>
      </c>
      <c r="N80" s="20"/>
      <c r="O80" s="20"/>
      <c r="P80" s="20"/>
      <c r="Q80" s="20"/>
      <c r="R80" s="20"/>
      <c r="S80" s="20"/>
      <c r="T80" s="20"/>
      <c r="U80" s="20"/>
      <c r="V80" s="20">
        <v>1863457918</v>
      </c>
      <c r="W80" s="20">
        <v>2729888377</v>
      </c>
      <c r="X80" s="20"/>
      <c r="Y80" s="19"/>
      <c r="Z80" s="22">
        <v>5597423971</v>
      </c>
    </row>
    <row r="81" spans="1:26" ht="13.5" hidden="1">
      <c r="A81" s="38" t="s">
        <v>104</v>
      </c>
      <c r="B81" s="18">
        <v>1622387524</v>
      </c>
      <c r="C81" s="18"/>
      <c r="D81" s="19">
        <v>1974238539</v>
      </c>
      <c r="E81" s="20">
        <v>1974238539</v>
      </c>
      <c r="F81" s="20">
        <v>100812401</v>
      </c>
      <c r="G81" s="20">
        <v>113376513</v>
      </c>
      <c r="H81" s="20">
        <v>117144919</v>
      </c>
      <c r="I81" s="20">
        <v>331333833</v>
      </c>
      <c r="J81" s="20">
        <v>126587501</v>
      </c>
      <c r="K81" s="20">
        <v>114498595</v>
      </c>
      <c r="L81" s="20">
        <v>108237812</v>
      </c>
      <c r="M81" s="20">
        <v>349323908</v>
      </c>
      <c r="N81" s="20"/>
      <c r="O81" s="20"/>
      <c r="P81" s="20"/>
      <c r="Q81" s="20"/>
      <c r="R81" s="20"/>
      <c r="S81" s="20"/>
      <c r="T81" s="20"/>
      <c r="U81" s="20"/>
      <c r="V81" s="20">
        <v>680657741</v>
      </c>
      <c r="W81" s="20">
        <v>965019061</v>
      </c>
      <c r="X81" s="20"/>
      <c r="Y81" s="19"/>
      <c r="Z81" s="22">
        <v>1974238539</v>
      </c>
    </row>
    <row r="82" spans="1:26" ht="13.5" hidden="1">
      <c r="A82" s="38" t="s">
        <v>105</v>
      </c>
      <c r="B82" s="18">
        <v>1597759713</v>
      </c>
      <c r="C82" s="18"/>
      <c r="D82" s="19">
        <v>1682253250</v>
      </c>
      <c r="E82" s="20">
        <v>1682253250</v>
      </c>
      <c r="F82" s="20">
        <v>83853137</v>
      </c>
      <c r="G82" s="20">
        <v>99935597</v>
      </c>
      <c r="H82" s="20">
        <v>100165661</v>
      </c>
      <c r="I82" s="20">
        <v>283954395</v>
      </c>
      <c r="J82" s="20">
        <v>108481953</v>
      </c>
      <c r="K82" s="20">
        <v>98965516</v>
      </c>
      <c r="L82" s="20">
        <v>94108848</v>
      </c>
      <c r="M82" s="20">
        <v>301556317</v>
      </c>
      <c r="N82" s="20"/>
      <c r="O82" s="20"/>
      <c r="P82" s="20"/>
      <c r="Q82" s="20"/>
      <c r="R82" s="20"/>
      <c r="S82" s="20"/>
      <c r="T82" s="20"/>
      <c r="U82" s="20"/>
      <c r="V82" s="20">
        <v>585510712</v>
      </c>
      <c r="W82" s="20">
        <v>822232976</v>
      </c>
      <c r="X82" s="20"/>
      <c r="Y82" s="19"/>
      <c r="Z82" s="22">
        <v>1682253250</v>
      </c>
    </row>
    <row r="83" spans="1:26" ht="13.5" hidden="1">
      <c r="A83" s="38" t="s">
        <v>106</v>
      </c>
      <c r="B83" s="18">
        <v>-428822967</v>
      </c>
      <c r="C83" s="18"/>
      <c r="D83" s="19">
        <v>97233118</v>
      </c>
      <c r="E83" s="20">
        <v>97233118</v>
      </c>
      <c r="F83" s="20">
        <v>42842370</v>
      </c>
      <c r="G83" s="20">
        <v>35494437</v>
      </c>
      <c r="H83" s="20">
        <v>26374403</v>
      </c>
      <c r="I83" s="20">
        <v>104711210</v>
      </c>
      <c r="J83" s="20">
        <v>33977190</v>
      </c>
      <c r="K83" s="20">
        <v>30850299</v>
      </c>
      <c r="L83" s="20">
        <v>31668961</v>
      </c>
      <c r="M83" s="20">
        <v>96496450</v>
      </c>
      <c r="N83" s="20"/>
      <c r="O83" s="20"/>
      <c r="P83" s="20"/>
      <c r="Q83" s="20"/>
      <c r="R83" s="20"/>
      <c r="S83" s="20"/>
      <c r="T83" s="20"/>
      <c r="U83" s="20"/>
      <c r="V83" s="20">
        <v>201207660</v>
      </c>
      <c r="W83" s="20">
        <v>49171467</v>
      </c>
      <c r="X83" s="20"/>
      <c r="Y83" s="19"/>
      <c r="Z83" s="22">
        <v>97233118</v>
      </c>
    </row>
    <row r="84" spans="1:26" ht="13.5" hidden="1">
      <c r="A84" s="39" t="s">
        <v>107</v>
      </c>
      <c r="B84" s="27">
        <v>821464002</v>
      </c>
      <c r="C84" s="27"/>
      <c r="D84" s="28">
        <v>1035481705</v>
      </c>
      <c r="E84" s="29">
        <v>1035481705</v>
      </c>
      <c r="F84" s="29">
        <v>31791852</v>
      </c>
      <c r="G84" s="29">
        <v>46228640</v>
      </c>
      <c r="H84" s="29">
        <v>51809253</v>
      </c>
      <c r="I84" s="29">
        <v>129829745</v>
      </c>
      <c r="J84" s="29">
        <v>29641478</v>
      </c>
      <c r="K84" s="29">
        <v>33177910</v>
      </c>
      <c r="L84" s="29">
        <v>53520689</v>
      </c>
      <c r="M84" s="29">
        <v>116340077</v>
      </c>
      <c r="N84" s="29"/>
      <c r="O84" s="29"/>
      <c r="P84" s="29"/>
      <c r="Q84" s="29"/>
      <c r="R84" s="29"/>
      <c r="S84" s="29"/>
      <c r="T84" s="29"/>
      <c r="U84" s="29"/>
      <c r="V84" s="29">
        <v>246169822</v>
      </c>
      <c r="W84" s="29">
        <v>499949822</v>
      </c>
      <c r="X84" s="29"/>
      <c r="Y84" s="28"/>
      <c r="Z84" s="30">
        <v>1035481705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458423084</v>
      </c>
      <c r="C5" s="18">
        <v>0</v>
      </c>
      <c r="D5" s="58">
        <v>426739508</v>
      </c>
      <c r="E5" s="59">
        <v>426739508</v>
      </c>
      <c r="F5" s="59">
        <v>40057029</v>
      </c>
      <c r="G5" s="59">
        <v>39744153</v>
      </c>
      <c r="H5" s="59">
        <v>39380015</v>
      </c>
      <c r="I5" s="59">
        <v>119181197</v>
      </c>
      <c r="J5" s="59">
        <v>39775783</v>
      </c>
      <c r="K5" s="59">
        <v>38908508</v>
      </c>
      <c r="L5" s="59">
        <v>39541909</v>
      </c>
      <c r="M5" s="59">
        <v>118226200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237407397</v>
      </c>
      <c r="W5" s="59">
        <v>195019955</v>
      </c>
      <c r="X5" s="59">
        <v>42387442</v>
      </c>
      <c r="Y5" s="60">
        <v>21.73</v>
      </c>
      <c r="Z5" s="61">
        <v>426739508</v>
      </c>
    </row>
    <row r="6" spans="1:26" ht="13.5">
      <c r="A6" s="57" t="s">
        <v>32</v>
      </c>
      <c r="B6" s="18">
        <v>1520262984</v>
      </c>
      <c r="C6" s="18">
        <v>0</v>
      </c>
      <c r="D6" s="58">
        <v>2057422546</v>
      </c>
      <c r="E6" s="59">
        <v>2057422546</v>
      </c>
      <c r="F6" s="59">
        <v>129814157</v>
      </c>
      <c r="G6" s="59">
        <v>142614168</v>
      </c>
      <c r="H6" s="59">
        <v>130054185</v>
      </c>
      <c r="I6" s="59">
        <v>402482510</v>
      </c>
      <c r="J6" s="59">
        <v>113913481</v>
      </c>
      <c r="K6" s="59">
        <v>125249846</v>
      </c>
      <c r="L6" s="59">
        <v>125173090</v>
      </c>
      <c r="M6" s="59">
        <v>364336417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766818927</v>
      </c>
      <c r="W6" s="59">
        <v>940242102</v>
      </c>
      <c r="X6" s="59">
        <v>-173423175</v>
      </c>
      <c r="Y6" s="60">
        <v>-18.44</v>
      </c>
      <c r="Z6" s="61">
        <v>2057422546</v>
      </c>
    </row>
    <row r="7" spans="1:26" ht="13.5">
      <c r="A7" s="57" t="s">
        <v>33</v>
      </c>
      <c r="B7" s="18">
        <v>129855319</v>
      </c>
      <c r="C7" s="18">
        <v>0</v>
      </c>
      <c r="D7" s="58">
        <v>192350</v>
      </c>
      <c r="E7" s="59">
        <v>192350</v>
      </c>
      <c r="F7" s="59">
        <v>56478</v>
      </c>
      <c r="G7" s="59">
        <v>0</v>
      </c>
      <c r="H7" s="59">
        <v>739865</v>
      </c>
      <c r="I7" s="59">
        <v>796343</v>
      </c>
      <c r="J7" s="59">
        <v>344367</v>
      </c>
      <c r="K7" s="59">
        <v>0</v>
      </c>
      <c r="L7" s="59">
        <v>233210</v>
      </c>
      <c r="M7" s="59">
        <v>577577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1373920</v>
      </c>
      <c r="W7" s="59">
        <v>87905</v>
      </c>
      <c r="X7" s="59">
        <v>1286015</v>
      </c>
      <c r="Y7" s="60">
        <v>1462.96</v>
      </c>
      <c r="Z7" s="61">
        <v>192350</v>
      </c>
    </row>
    <row r="8" spans="1:26" ht="13.5">
      <c r="A8" s="57" t="s">
        <v>34</v>
      </c>
      <c r="B8" s="18">
        <v>0</v>
      </c>
      <c r="C8" s="18">
        <v>0</v>
      </c>
      <c r="D8" s="58">
        <v>339216650</v>
      </c>
      <c r="E8" s="59">
        <v>339216650</v>
      </c>
      <c r="F8" s="59">
        <v>135724000</v>
      </c>
      <c r="G8" s="59">
        <v>0</v>
      </c>
      <c r="H8" s="59">
        <v>0</v>
      </c>
      <c r="I8" s="59">
        <v>135724000</v>
      </c>
      <c r="J8" s="59">
        <v>0</v>
      </c>
      <c r="K8" s="59">
        <v>108527000</v>
      </c>
      <c r="L8" s="59">
        <v>0</v>
      </c>
      <c r="M8" s="59">
        <v>108527000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244251000</v>
      </c>
      <c r="W8" s="59">
        <v>252943013</v>
      </c>
      <c r="X8" s="59">
        <v>-8692013</v>
      </c>
      <c r="Y8" s="60">
        <v>-3.44</v>
      </c>
      <c r="Z8" s="61">
        <v>339216650</v>
      </c>
    </row>
    <row r="9" spans="1:26" ht="13.5">
      <c r="A9" s="57" t="s">
        <v>35</v>
      </c>
      <c r="B9" s="18">
        <v>30868187</v>
      </c>
      <c r="C9" s="18">
        <v>0</v>
      </c>
      <c r="D9" s="58">
        <v>240703186</v>
      </c>
      <c r="E9" s="59">
        <v>240703186</v>
      </c>
      <c r="F9" s="59">
        <v>21747345</v>
      </c>
      <c r="G9" s="59">
        <v>24210679</v>
      </c>
      <c r="H9" s="59">
        <v>32171944</v>
      </c>
      <c r="I9" s="59">
        <v>78129968</v>
      </c>
      <c r="J9" s="59">
        <v>27595895</v>
      </c>
      <c r="K9" s="59">
        <v>34866639</v>
      </c>
      <c r="L9" s="59">
        <v>34488915</v>
      </c>
      <c r="M9" s="59">
        <v>96951449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175081417</v>
      </c>
      <c r="W9" s="59">
        <v>110001356</v>
      </c>
      <c r="X9" s="59">
        <v>65080061</v>
      </c>
      <c r="Y9" s="60">
        <v>59.16</v>
      </c>
      <c r="Z9" s="61">
        <v>240703186</v>
      </c>
    </row>
    <row r="10" spans="1:26" ht="25.5">
      <c r="A10" s="62" t="s">
        <v>94</v>
      </c>
      <c r="B10" s="63">
        <f>SUM(B5:B9)</f>
        <v>2139409574</v>
      </c>
      <c r="C10" s="63">
        <f>SUM(C5:C9)</f>
        <v>0</v>
      </c>
      <c r="D10" s="64">
        <f aca="true" t="shared" si="0" ref="D10:Z10">SUM(D5:D9)</f>
        <v>3064274240</v>
      </c>
      <c r="E10" s="65">
        <f t="shared" si="0"/>
        <v>3064274240</v>
      </c>
      <c r="F10" s="65">
        <f t="shared" si="0"/>
        <v>327399009</v>
      </c>
      <c r="G10" s="65">
        <f t="shared" si="0"/>
        <v>206569000</v>
      </c>
      <c r="H10" s="65">
        <f t="shared" si="0"/>
        <v>202346009</v>
      </c>
      <c r="I10" s="65">
        <f t="shared" si="0"/>
        <v>736314018</v>
      </c>
      <c r="J10" s="65">
        <f t="shared" si="0"/>
        <v>181629526</v>
      </c>
      <c r="K10" s="65">
        <f t="shared" si="0"/>
        <v>307551993</v>
      </c>
      <c r="L10" s="65">
        <f t="shared" si="0"/>
        <v>199437124</v>
      </c>
      <c r="M10" s="65">
        <f t="shared" si="0"/>
        <v>688618643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1424932661</v>
      </c>
      <c r="W10" s="65">
        <f t="shared" si="0"/>
        <v>1498294331</v>
      </c>
      <c r="X10" s="65">
        <f t="shared" si="0"/>
        <v>-73361670</v>
      </c>
      <c r="Y10" s="66">
        <f>+IF(W10&lt;&gt;0,(X10/W10)*100,0)</f>
        <v>-4.89634569671211</v>
      </c>
      <c r="Z10" s="67">
        <f t="shared" si="0"/>
        <v>3064274240</v>
      </c>
    </row>
    <row r="11" spans="1:26" ht="13.5">
      <c r="A11" s="57" t="s">
        <v>36</v>
      </c>
      <c r="B11" s="18">
        <v>778827027</v>
      </c>
      <c r="C11" s="18">
        <v>0</v>
      </c>
      <c r="D11" s="58">
        <v>868353759</v>
      </c>
      <c r="E11" s="59">
        <v>868353759</v>
      </c>
      <c r="F11" s="59">
        <v>65530415</v>
      </c>
      <c r="G11" s="59">
        <v>66291313</v>
      </c>
      <c r="H11" s="59">
        <v>78278452</v>
      </c>
      <c r="I11" s="59">
        <v>210100180</v>
      </c>
      <c r="J11" s="59">
        <v>70539694</v>
      </c>
      <c r="K11" s="59">
        <v>76835392</v>
      </c>
      <c r="L11" s="59">
        <v>75905256</v>
      </c>
      <c r="M11" s="59">
        <v>223280342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433380522</v>
      </c>
      <c r="W11" s="59">
        <v>425737250</v>
      </c>
      <c r="X11" s="59">
        <v>7643272</v>
      </c>
      <c r="Y11" s="60">
        <v>1.8</v>
      </c>
      <c r="Z11" s="61">
        <v>868353759</v>
      </c>
    </row>
    <row r="12" spans="1:26" ht="13.5">
      <c r="A12" s="57" t="s">
        <v>37</v>
      </c>
      <c r="B12" s="18">
        <v>26925001</v>
      </c>
      <c r="C12" s="18">
        <v>0</v>
      </c>
      <c r="D12" s="58">
        <v>30027330</v>
      </c>
      <c r="E12" s="59">
        <v>30027330</v>
      </c>
      <c r="F12" s="59">
        <v>2472536</v>
      </c>
      <c r="G12" s="59">
        <v>2195591</v>
      </c>
      <c r="H12" s="59">
        <v>2470242</v>
      </c>
      <c r="I12" s="59">
        <v>7138369</v>
      </c>
      <c r="J12" s="59">
        <v>2614600</v>
      </c>
      <c r="K12" s="59">
        <v>0</v>
      </c>
      <c r="L12" s="59">
        <v>0</v>
      </c>
      <c r="M12" s="59">
        <v>2614600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9752969</v>
      </c>
      <c r="W12" s="59">
        <v>13934844</v>
      </c>
      <c r="X12" s="59">
        <v>-4181875</v>
      </c>
      <c r="Y12" s="60">
        <v>-30.01</v>
      </c>
      <c r="Z12" s="61">
        <v>30027330</v>
      </c>
    </row>
    <row r="13" spans="1:26" ht="13.5">
      <c r="A13" s="57" t="s">
        <v>95</v>
      </c>
      <c r="B13" s="18">
        <v>282348994</v>
      </c>
      <c r="C13" s="18">
        <v>0</v>
      </c>
      <c r="D13" s="58">
        <v>306435194</v>
      </c>
      <c r="E13" s="59">
        <v>306435194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139244151</v>
      </c>
      <c r="X13" s="59">
        <v>-139244151</v>
      </c>
      <c r="Y13" s="60">
        <v>-100</v>
      </c>
      <c r="Z13" s="61">
        <v>306435194</v>
      </c>
    </row>
    <row r="14" spans="1:26" ht="13.5">
      <c r="A14" s="57" t="s">
        <v>38</v>
      </c>
      <c r="B14" s="18">
        <v>0</v>
      </c>
      <c r="C14" s="18">
        <v>0</v>
      </c>
      <c r="D14" s="58">
        <v>84041476</v>
      </c>
      <c r="E14" s="59">
        <v>84041476</v>
      </c>
      <c r="F14" s="59">
        <v>0</v>
      </c>
      <c r="G14" s="59">
        <v>1361000</v>
      </c>
      <c r="H14" s="59">
        <v>0</v>
      </c>
      <c r="I14" s="59">
        <v>1361000</v>
      </c>
      <c r="J14" s="59">
        <v>24142884</v>
      </c>
      <c r="K14" s="59">
        <v>0</v>
      </c>
      <c r="L14" s="59">
        <v>0</v>
      </c>
      <c r="M14" s="59">
        <v>24142884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25503884</v>
      </c>
      <c r="W14" s="59">
        <v>38188446</v>
      </c>
      <c r="X14" s="59">
        <v>-12684562</v>
      </c>
      <c r="Y14" s="60">
        <v>-33.22</v>
      </c>
      <c r="Z14" s="61">
        <v>84041476</v>
      </c>
    </row>
    <row r="15" spans="1:26" ht="13.5">
      <c r="A15" s="57" t="s">
        <v>39</v>
      </c>
      <c r="B15" s="18">
        <v>917747340</v>
      </c>
      <c r="C15" s="18">
        <v>0</v>
      </c>
      <c r="D15" s="58">
        <v>1100236043</v>
      </c>
      <c r="E15" s="59">
        <v>1100236043</v>
      </c>
      <c r="F15" s="59">
        <v>2310177</v>
      </c>
      <c r="G15" s="59">
        <v>138298753</v>
      </c>
      <c r="H15" s="59">
        <v>129858749</v>
      </c>
      <c r="I15" s="59">
        <v>270467679</v>
      </c>
      <c r="J15" s="59">
        <v>87913801</v>
      </c>
      <c r="K15" s="59">
        <v>4108145</v>
      </c>
      <c r="L15" s="59">
        <v>68663608</v>
      </c>
      <c r="M15" s="59">
        <v>160685554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431153233</v>
      </c>
      <c r="W15" s="59">
        <v>489737799</v>
      </c>
      <c r="X15" s="59">
        <v>-58584566</v>
      </c>
      <c r="Y15" s="60">
        <v>-11.96</v>
      </c>
      <c r="Z15" s="61">
        <v>1100236043</v>
      </c>
    </row>
    <row r="16" spans="1:26" ht="13.5">
      <c r="A16" s="68" t="s">
        <v>40</v>
      </c>
      <c r="B16" s="18">
        <v>21153962</v>
      </c>
      <c r="C16" s="18">
        <v>0</v>
      </c>
      <c r="D16" s="58">
        <v>30162937</v>
      </c>
      <c r="E16" s="59">
        <v>30162937</v>
      </c>
      <c r="F16" s="59">
        <v>5083</v>
      </c>
      <c r="G16" s="59">
        <v>1414068</v>
      </c>
      <c r="H16" s="59">
        <v>1671301</v>
      </c>
      <c r="I16" s="59">
        <v>3090452</v>
      </c>
      <c r="J16" s="59">
        <v>1726200</v>
      </c>
      <c r="K16" s="59">
        <v>1413332</v>
      </c>
      <c r="L16" s="59">
        <v>1566988</v>
      </c>
      <c r="M16" s="59">
        <v>4706520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7796972</v>
      </c>
      <c r="W16" s="59">
        <v>13706037</v>
      </c>
      <c r="X16" s="59">
        <v>-5909065</v>
      </c>
      <c r="Y16" s="60">
        <v>-43.11</v>
      </c>
      <c r="Z16" s="61">
        <v>30162937</v>
      </c>
    </row>
    <row r="17" spans="1:26" ht="13.5">
      <c r="A17" s="57" t="s">
        <v>41</v>
      </c>
      <c r="B17" s="18">
        <v>763537364</v>
      </c>
      <c r="C17" s="18">
        <v>0</v>
      </c>
      <c r="D17" s="58">
        <v>846940317</v>
      </c>
      <c r="E17" s="59">
        <v>846940317</v>
      </c>
      <c r="F17" s="59">
        <v>21369608</v>
      </c>
      <c r="G17" s="59">
        <v>8599351</v>
      </c>
      <c r="H17" s="59">
        <v>35571012</v>
      </c>
      <c r="I17" s="59">
        <v>65539971</v>
      </c>
      <c r="J17" s="59">
        <v>30800281</v>
      </c>
      <c r="K17" s="59">
        <v>41397833</v>
      </c>
      <c r="L17" s="59">
        <v>74091783</v>
      </c>
      <c r="M17" s="59">
        <v>146289897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211829868</v>
      </c>
      <c r="W17" s="59">
        <v>385813925</v>
      </c>
      <c r="X17" s="59">
        <v>-173984057</v>
      </c>
      <c r="Y17" s="60">
        <v>-45.1</v>
      </c>
      <c r="Z17" s="61">
        <v>846940317</v>
      </c>
    </row>
    <row r="18" spans="1:26" ht="13.5">
      <c r="A18" s="69" t="s">
        <v>42</v>
      </c>
      <c r="B18" s="70">
        <f>SUM(B11:B17)</f>
        <v>2790539688</v>
      </c>
      <c r="C18" s="70">
        <f>SUM(C11:C17)</f>
        <v>0</v>
      </c>
      <c r="D18" s="71">
        <f aca="true" t="shared" si="1" ref="D18:Z18">SUM(D11:D17)</f>
        <v>3266197056</v>
      </c>
      <c r="E18" s="72">
        <f t="shared" si="1"/>
        <v>3266197056</v>
      </c>
      <c r="F18" s="72">
        <f t="shared" si="1"/>
        <v>91687819</v>
      </c>
      <c r="G18" s="72">
        <f t="shared" si="1"/>
        <v>218160076</v>
      </c>
      <c r="H18" s="72">
        <f t="shared" si="1"/>
        <v>247849756</v>
      </c>
      <c r="I18" s="72">
        <f t="shared" si="1"/>
        <v>557697651</v>
      </c>
      <c r="J18" s="72">
        <f t="shared" si="1"/>
        <v>217737460</v>
      </c>
      <c r="K18" s="72">
        <f t="shared" si="1"/>
        <v>123754702</v>
      </c>
      <c r="L18" s="72">
        <f t="shared" si="1"/>
        <v>220227635</v>
      </c>
      <c r="M18" s="72">
        <f t="shared" si="1"/>
        <v>561719797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1119417448</v>
      </c>
      <c r="W18" s="72">
        <f t="shared" si="1"/>
        <v>1506362452</v>
      </c>
      <c r="X18" s="72">
        <f t="shared" si="1"/>
        <v>-386945004</v>
      </c>
      <c r="Y18" s="66">
        <f>+IF(W18&lt;&gt;0,(X18/W18)*100,0)</f>
        <v>-25.68737713066682</v>
      </c>
      <c r="Z18" s="73">
        <f t="shared" si="1"/>
        <v>3266197056</v>
      </c>
    </row>
    <row r="19" spans="1:26" ht="13.5">
      <c r="A19" s="69" t="s">
        <v>43</v>
      </c>
      <c r="B19" s="74">
        <f>+B10-B18</f>
        <v>-651130114</v>
      </c>
      <c r="C19" s="74">
        <f>+C10-C18</f>
        <v>0</v>
      </c>
      <c r="D19" s="75">
        <f aca="true" t="shared" si="2" ref="D19:Z19">+D10-D18</f>
        <v>-201922816</v>
      </c>
      <c r="E19" s="76">
        <f t="shared" si="2"/>
        <v>-201922816</v>
      </c>
      <c r="F19" s="76">
        <f t="shared" si="2"/>
        <v>235711190</v>
      </c>
      <c r="G19" s="76">
        <f t="shared" si="2"/>
        <v>-11591076</v>
      </c>
      <c r="H19" s="76">
        <f t="shared" si="2"/>
        <v>-45503747</v>
      </c>
      <c r="I19" s="76">
        <f t="shared" si="2"/>
        <v>178616367</v>
      </c>
      <c r="J19" s="76">
        <f t="shared" si="2"/>
        <v>-36107934</v>
      </c>
      <c r="K19" s="76">
        <f t="shared" si="2"/>
        <v>183797291</v>
      </c>
      <c r="L19" s="76">
        <f t="shared" si="2"/>
        <v>-20790511</v>
      </c>
      <c r="M19" s="76">
        <f t="shared" si="2"/>
        <v>126898846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305515213</v>
      </c>
      <c r="W19" s="76">
        <f>IF(E10=E18,0,W10-W18)</f>
        <v>-8068121</v>
      </c>
      <c r="X19" s="76">
        <f t="shared" si="2"/>
        <v>313583334</v>
      </c>
      <c r="Y19" s="77">
        <f>+IF(W19&lt;&gt;0,(X19/W19)*100,0)</f>
        <v>-3886.695972953306</v>
      </c>
      <c r="Z19" s="78">
        <f t="shared" si="2"/>
        <v>-201922816</v>
      </c>
    </row>
    <row r="20" spans="1:26" ht="13.5">
      <c r="A20" s="57" t="s">
        <v>44</v>
      </c>
      <c r="B20" s="18">
        <v>0</v>
      </c>
      <c r="C20" s="18">
        <v>0</v>
      </c>
      <c r="D20" s="58">
        <v>190198650</v>
      </c>
      <c r="E20" s="59">
        <v>190198650</v>
      </c>
      <c r="F20" s="59">
        <v>0</v>
      </c>
      <c r="G20" s="59">
        <v>538930</v>
      </c>
      <c r="H20" s="59">
        <v>0</v>
      </c>
      <c r="I20" s="59">
        <v>538930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538930</v>
      </c>
      <c r="W20" s="59">
        <v>142648988</v>
      </c>
      <c r="X20" s="59">
        <v>-142110058</v>
      </c>
      <c r="Y20" s="60">
        <v>-99.62</v>
      </c>
      <c r="Z20" s="61">
        <v>190198650</v>
      </c>
    </row>
    <row r="21" spans="1:26" ht="13.5">
      <c r="A21" s="57" t="s">
        <v>96</v>
      </c>
      <c r="B21" s="79">
        <v>0</v>
      </c>
      <c r="C21" s="79">
        <v>0</v>
      </c>
      <c r="D21" s="80">
        <v>23103689</v>
      </c>
      <c r="E21" s="81">
        <v>23103689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23103689</v>
      </c>
    </row>
    <row r="22" spans="1:26" ht="25.5">
      <c r="A22" s="84" t="s">
        <v>97</v>
      </c>
      <c r="B22" s="85">
        <f>SUM(B19:B21)</f>
        <v>-651130114</v>
      </c>
      <c r="C22" s="85">
        <f>SUM(C19:C21)</f>
        <v>0</v>
      </c>
      <c r="D22" s="86">
        <f aca="true" t="shared" si="3" ref="D22:Z22">SUM(D19:D21)</f>
        <v>11379523</v>
      </c>
      <c r="E22" s="87">
        <f t="shared" si="3"/>
        <v>11379523</v>
      </c>
      <c r="F22" s="87">
        <f t="shared" si="3"/>
        <v>235711190</v>
      </c>
      <c r="G22" s="87">
        <f t="shared" si="3"/>
        <v>-11052146</v>
      </c>
      <c r="H22" s="87">
        <f t="shared" si="3"/>
        <v>-45503747</v>
      </c>
      <c r="I22" s="87">
        <f t="shared" si="3"/>
        <v>179155297</v>
      </c>
      <c r="J22" s="87">
        <f t="shared" si="3"/>
        <v>-36107934</v>
      </c>
      <c r="K22" s="87">
        <f t="shared" si="3"/>
        <v>183797291</v>
      </c>
      <c r="L22" s="87">
        <f t="shared" si="3"/>
        <v>-20790511</v>
      </c>
      <c r="M22" s="87">
        <f t="shared" si="3"/>
        <v>126898846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306054143</v>
      </c>
      <c r="W22" s="87">
        <f t="shared" si="3"/>
        <v>134580867</v>
      </c>
      <c r="X22" s="87">
        <f t="shared" si="3"/>
        <v>171473276</v>
      </c>
      <c r="Y22" s="88">
        <f>+IF(W22&lt;&gt;0,(X22/W22)*100,0)</f>
        <v>127.41281864382698</v>
      </c>
      <c r="Z22" s="89">
        <f t="shared" si="3"/>
        <v>11379523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-651130114</v>
      </c>
      <c r="C24" s="74">
        <f>SUM(C22:C23)</f>
        <v>0</v>
      </c>
      <c r="D24" s="75">
        <f aca="true" t="shared" si="4" ref="D24:Z24">SUM(D22:D23)</f>
        <v>11379523</v>
      </c>
      <c r="E24" s="76">
        <f t="shared" si="4"/>
        <v>11379523</v>
      </c>
      <c r="F24" s="76">
        <f t="shared" si="4"/>
        <v>235711190</v>
      </c>
      <c r="G24" s="76">
        <f t="shared" si="4"/>
        <v>-11052146</v>
      </c>
      <c r="H24" s="76">
        <f t="shared" si="4"/>
        <v>-45503747</v>
      </c>
      <c r="I24" s="76">
        <f t="shared" si="4"/>
        <v>179155297</v>
      </c>
      <c r="J24" s="76">
        <f t="shared" si="4"/>
        <v>-36107934</v>
      </c>
      <c r="K24" s="76">
        <f t="shared" si="4"/>
        <v>183797291</v>
      </c>
      <c r="L24" s="76">
        <f t="shared" si="4"/>
        <v>-20790511</v>
      </c>
      <c r="M24" s="76">
        <f t="shared" si="4"/>
        <v>126898846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306054143</v>
      </c>
      <c r="W24" s="76">
        <f t="shared" si="4"/>
        <v>134580867</v>
      </c>
      <c r="X24" s="76">
        <f t="shared" si="4"/>
        <v>171473276</v>
      </c>
      <c r="Y24" s="77">
        <f>+IF(W24&lt;&gt;0,(X24/W24)*100,0)</f>
        <v>127.41281864382698</v>
      </c>
      <c r="Z24" s="78">
        <f t="shared" si="4"/>
        <v>11379523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175548298</v>
      </c>
      <c r="C27" s="21">
        <v>0</v>
      </c>
      <c r="D27" s="98">
        <v>241812339</v>
      </c>
      <c r="E27" s="99">
        <v>252816419</v>
      </c>
      <c r="F27" s="99">
        <v>9422565</v>
      </c>
      <c r="G27" s="99">
        <v>14238741</v>
      </c>
      <c r="H27" s="99">
        <v>11601037</v>
      </c>
      <c r="I27" s="99">
        <v>35262343</v>
      </c>
      <c r="J27" s="99">
        <v>16871671</v>
      </c>
      <c r="K27" s="99">
        <v>19938225</v>
      </c>
      <c r="L27" s="99">
        <v>24135464</v>
      </c>
      <c r="M27" s="99">
        <v>60945360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96207703</v>
      </c>
      <c r="W27" s="99">
        <v>126408210</v>
      </c>
      <c r="X27" s="99">
        <v>-30200507</v>
      </c>
      <c r="Y27" s="100">
        <v>-23.89</v>
      </c>
      <c r="Z27" s="101">
        <v>252816419</v>
      </c>
    </row>
    <row r="28" spans="1:26" ht="13.5">
      <c r="A28" s="102" t="s">
        <v>44</v>
      </c>
      <c r="B28" s="18">
        <v>138614214</v>
      </c>
      <c r="C28" s="18">
        <v>0</v>
      </c>
      <c r="D28" s="58">
        <v>213302339</v>
      </c>
      <c r="E28" s="59">
        <v>216138028</v>
      </c>
      <c r="F28" s="59">
        <v>9403590</v>
      </c>
      <c r="G28" s="59">
        <v>14089585</v>
      </c>
      <c r="H28" s="59">
        <v>11402141</v>
      </c>
      <c r="I28" s="59">
        <v>34895316</v>
      </c>
      <c r="J28" s="59">
        <v>16677496</v>
      </c>
      <c r="K28" s="59">
        <v>19902087</v>
      </c>
      <c r="L28" s="59">
        <v>23670113</v>
      </c>
      <c r="M28" s="59">
        <v>60249696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95145012</v>
      </c>
      <c r="W28" s="59">
        <v>108069014</v>
      </c>
      <c r="X28" s="59">
        <v>-12924002</v>
      </c>
      <c r="Y28" s="60">
        <v>-11.96</v>
      </c>
      <c r="Z28" s="61">
        <v>216138028</v>
      </c>
    </row>
    <row r="29" spans="1:26" ht="13.5">
      <c r="A29" s="57" t="s">
        <v>99</v>
      </c>
      <c r="B29" s="18">
        <v>24505781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12428303</v>
      </c>
      <c r="C31" s="18">
        <v>0</v>
      </c>
      <c r="D31" s="58">
        <v>28510000</v>
      </c>
      <c r="E31" s="59">
        <v>36678391</v>
      </c>
      <c r="F31" s="59">
        <v>18975</v>
      </c>
      <c r="G31" s="59">
        <v>149156</v>
      </c>
      <c r="H31" s="59">
        <v>198896</v>
      </c>
      <c r="I31" s="59">
        <v>367027</v>
      </c>
      <c r="J31" s="59">
        <v>194175</v>
      </c>
      <c r="K31" s="59">
        <v>36138</v>
      </c>
      <c r="L31" s="59">
        <v>465351</v>
      </c>
      <c r="M31" s="59">
        <v>695664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1062691</v>
      </c>
      <c r="W31" s="59">
        <v>18339196</v>
      </c>
      <c r="X31" s="59">
        <v>-17276505</v>
      </c>
      <c r="Y31" s="60">
        <v>-94.21</v>
      </c>
      <c r="Z31" s="61">
        <v>36678391</v>
      </c>
    </row>
    <row r="32" spans="1:26" ht="13.5">
      <c r="A32" s="69" t="s">
        <v>50</v>
      </c>
      <c r="B32" s="21">
        <f>SUM(B28:B31)</f>
        <v>175548298</v>
      </c>
      <c r="C32" s="21">
        <f>SUM(C28:C31)</f>
        <v>0</v>
      </c>
      <c r="D32" s="98">
        <f aca="true" t="shared" si="5" ref="D32:Z32">SUM(D28:D31)</f>
        <v>241812339</v>
      </c>
      <c r="E32" s="99">
        <f t="shared" si="5"/>
        <v>252816419</v>
      </c>
      <c r="F32" s="99">
        <f t="shared" si="5"/>
        <v>9422565</v>
      </c>
      <c r="G32" s="99">
        <f t="shared" si="5"/>
        <v>14238741</v>
      </c>
      <c r="H32" s="99">
        <f t="shared" si="5"/>
        <v>11601037</v>
      </c>
      <c r="I32" s="99">
        <f t="shared" si="5"/>
        <v>35262343</v>
      </c>
      <c r="J32" s="99">
        <f t="shared" si="5"/>
        <v>16871671</v>
      </c>
      <c r="K32" s="99">
        <f t="shared" si="5"/>
        <v>19938225</v>
      </c>
      <c r="L32" s="99">
        <f t="shared" si="5"/>
        <v>24135464</v>
      </c>
      <c r="M32" s="99">
        <f t="shared" si="5"/>
        <v>60945360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96207703</v>
      </c>
      <c r="W32" s="99">
        <f t="shared" si="5"/>
        <v>126408210</v>
      </c>
      <c r="X32" s="99">
        <f t="shared" si="5"/>
        <v>-30200507</v>
      </c>
      <c r="Y32" s="100">
        <f>+IF(W32&lt;&gt;0,(X32/W32)*100,0)</f>
        <v>-23.891254373430336</v>
      </c>
      <c r="Z32" s="101">
        <f t="shared" si="5"/>
        <v>252816419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2131195343</v>
      </c>
      <c r="C35" s="18">
        <v>0</v>
      </c>
      <c r="D35" s="58">
        <v>3226490150</v>
      </c>
      <c r="E35" s="59">
        <v>3226490150</v>
      </c>
      <c r="F35" s="59">
        <v>3364342744</v>
      </c>
      <c r="G35" s="59">
        <v>3840077976</v>
      </c>
      <c r="H35" s="59">
        <v>2077570452</v>
      </c>
      <c r="I35" s="59">
        <v>2077570452</v>
      </c>
      <c r="J35" s="59">
        <v>2122804087</v>
      </c>
      <c r="K35" s="59">
        <v>2155687147</v>
      </c>
      <c r="L35" s="59">
        <v>2228895401</v>
      </c>
      <c r="M35" s="59">
        <v>2228895401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2228895401</v>
      </c>
      <c r="W35" s="59">
        <v>1613245075</v>
      </c>
      <c r="X35" s="59">
        <v>615650326</v>
      </c>
      <c r="Y35" s="60">
        <v>38.16</v>
      </c>
      <c r="Z35" s="61">
        <v>3226490150</v>
      </c>
    </row>
    <row r="36" spans="1:26" ht="13.5">
      <c r="A36" s="57" t="s">
        <v>53</v>
      </c>
      <c r="B36" s="18">
        <v>6678495027</v>
      </c>
      <c r="C36" s="18">
        <v>0</v>
      </c>
      <c r="D36" s="58">
        <v>6624642826</v>
      </c>
      <c r="E36" s="59">
        <v>6624642826</v>
      </c>
      <c r="F36" s="59">
        <v>6764849563</v>
      </c>
      <c r="G36" s="59">
        <v>6700240161</v>
      </c>
      <c r="H36" s="59">
        <v>6713757372</v>
      </c>
      <c r="I36" s="59">
        <v>6713757372</v>
      </c>
      <c r="J36" s="59">
        <v>6730629043</v>
      </c>
      <c r="K36" s="59">
        <v>6750567268</v>
      </c>
      <c r="L36" s="59">
        <v>6774702733</v>
      </c>
      <c r="M36" s="59">
        <v>6774702733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6774702733</v>
      </c>
      <c r="W36" s="59">
        <v>3312321413</v>
      </c>
      <c r="X36" s="59">
        <v>3462381320</v>
      </c>
      <c r="Y36" s="60">
        <v>104.53</v>
      </c>
      <c r="Z36" s="61">
        <v>6624642826</v>
      </c>
    </row>
    <row r="37" spans="1:26" ht="13.5">
      <c r="A37" s="57" t="s">
        <v>54</v>
      </c>
      <c r="B37" s="18">
        <v>3315516470</v>
      </c>
      <c r="C37" s="18">
        <v>0</v>
      </c>
      <c r="D37" s="58">
        <v>2628811712</v>
      </c>
      <c r="E37" s="59">
        <v>2628811712</v>
      </c>
      <c r="F37" s="59">
        <v>2419681781</v>
      </c>
      <c r="G37" s="59">
        <v>2468538868</v>
      </c>
      <c r="H37" s="59">
        <v>3476027285</v>
      </c>
      <c r="I37" s="59">
        <v>3476027285</v>
      </c>
      <c r="J37" s="59">
        <v>2807439463</v>
      </c>
      <c r="K37" s="59">
        <v>2877153169</v>
      </c>
      <c r="L37" s="59">
        <v>2747125460</v>
      </c>
      <c r="M37" s="59">
        <v>2747125460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2747125460</v>
      </c>
      <c r="W37" s="59">
        <v>1314405856</v>
      </c>
      <c r="X37" s="59">
        <v>1432719604</v>
      </c>
      <c r="Y37" s="60">
        <v>109</v>
      </c>
      <c r="Z37" s="61">
        <v>2628811712</v>
      </c>
    </row>
    <row r="38" spans="1:26" ht="13.5">
      <c r="A38" s="57" t="s">
        <v>55</v>
      </c>
      <c r="B38" s="18">
        <v>470247082</v>
      </c>
      <c r="C38" s="18">
        <v>0</v>
      </c>
      <c r="D38" s="58">
        <v>355282984</v>
      </c>
      <c r="E38" s="59">
        <v>355282984</v>
      </c>
      <c r="F38" s="59">
        <v>296286842</v>
      </c>
      <c r="G38" s="59">
        <v>472729816</v>
      </c>
      <c r="H38" s="59">
        <v>470247082</v>
      </c>
      <c r="I38" s="59">
        <v>470247082</v>
      </c>
      <c r="J38" s="59">
        <v>470247082</v>
      </c>
      <c r="K38" s="59">
        <v>470247082</v>
      </c>
      <c r="L38" s="59">
        <v>470247082</v>
      </c>
      <c r="M38" s="59">
        <v>470247082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470247082</v>
      </c>
      <c r="W38" s="59">
        <v>177641492</v>
      </c>
      <c r="X38" s="59">
        <v>292605590</v>
      </c>
      <c r="Y38" s="60">
        <v>164.72</v>
      </c>
      <c r="Z38" s="61">
        <v>355282984</v>
      </c>
    </row>
    <row r="39" spans="1:26" ht="13.5">
      <c r="A39" s="57" t="s">
        <v>56</v>
      </c>
      <c r="B39" s="18">
        <v>5023926818</v>
      </c>
      <c r="C39" s="18">
        <v>0</v>
      </c>
      <c r="D39" s="58">
        <v>6867038280</v>
      </c>
      <c r="E39" s="59">
        <v>6867038280</v>
      </c>
      <c r="F39" s="59">
        <v>7413223684</v>
      </c>
      <c r="G39" s="59">
        <v>7599049452</v>
      </c>
      <c r="H39" s="59">
        <v>4845053457</v>
      </c>
      <c r="I39" s="59">
        <v>4845053457</v>
      </c>
      <c r="J39" s="59">
        <v>5575746584</v>
      </c>
      <c r="K39" s="59">
        <v>5558854164</v>
      </c>
      <c r="L39" s="59">
        <v>5786225592</v>
      </c>
      <c r="M39" s="59">
        <v>5786225592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5786225592</v>
      </c>
      <c r="W39" s="59">
        <v>3433519140</v>
      </c>
      <c r="X39" s="59">
        <v>2352706452</v>
      </c>
      <c r="Y39" s="60">
        <v>68.52</v>
      </c>
      <c r="Z39" s="61">
        <v>6867038280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4474843216</v>
      </c>
      <c r="C42" s="18">
        <v>0</v>
      </c>
      <c r="D42" s="58">
        <v>232808297</v>
      </c>
      <c r="E42" s="59">
        <v>232808297</v>
      </c>
      <c r="F42" s="59">
        <v>89703024</v>
      </c>
      <c r="G42" s="59">
        <v>-18398333</v>
      </c>
      <c r="H42" s="59">
        <v>-21149782</v>
      </c>
      <c r="I42" s="59">
        <v>50154909</v>
      </c>
      <c r="J42" s="59">
        <v>-3801986</v>
      </c>
      <c r="K42" s="59">
        <v>-3394330</v>
      </c>
      <c r="L42" s="59">
        <v>26346355</v>
      </c>
      <c r="M42" s="59">
        <v>19150039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69304948</v>
      </c>
      <c r="W42" s="59">
        <v>235152170</v>
      </c>
      <c r="X42" s="59">
        <v>-165847222</v>
      </c>
      <c r="Y42" s="60">
        <v>-70.53</v>
      </c>
      <c r="Z42" s="61">
        <v>232808297</v>
      </c>
    </row>
    <row r="43" spans="1:26" ht="13.5">
      <c r="A43" s="57" t="s">
        <v>59</v>
      </c>
      <c r="B43" s="18">
        <v>0</v>
      </c>
      <c r="C43" s="18">
        <v>0</v>
      </c>
      <c r="D43" s="58">
        <v>-218708650</v>
      </c>
      <c r="E43" s="59">
        <v>-218708650</v>
      </c>
      <c r="F43" s="59">
        <v>-93042628</v>
      </c>
      <c r="G43" s="59">
        <v>19045458</v>
      </c>
      <c r="H43" s="59">
        <v>24304940</v>
      </c>
      <c r="I43" s="59">
        <v>-49692230</v>
      </c>
      <c r="J43" s="59">
        <v>2363881</v>
      </c>
      <c r="K43" s="59">
        <v>135082</v>
      </c>
      <c r="L43" s="59">
        <v>-16998086</v>
      </c>
      <c r="M43" s="59">
        <v>-14499123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-64191353</v>
      </c>
      <c r="W43" s="59">
        <v>-90050000</v>
      </c>
      <c r="X43" s="59">
        <v>25858647</v>
      </c>
      <c r="Y43" s="60">
        <v>-28.72</v>
      </c>
      <c r="Z43" s="61">
        <v>-218708650</v>
      </c>
    </row>
    <row r="44" spans="1:26" ht="13.5">
      <c r="A44" s="57" t="s">
        <v>60</v>
      </c>
      <c r="B44" s="18">
        <v>0</v>
      </c>
      <c r="C44" s="18">
        <v>0</v>
      </c>
      <c r="D44" s="58">
        <v>-16974991</v>
      </c>
      <c r="E44" s="59">
        <v>-16974991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-8343920</v>
      </c>
      <c r="M44" s="59">
        <v>-8343920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-8343920</v>
      </c>
      <c r="W44" s="59">
        <v>-9336245</v>
      </c>
      <c r="X44" s="59">
        <v>992325</v>
      </c>
      <c r="Y44" s="60">
        <v>-10.63</v>
      </c>
      <c r="Z44" s="61">
        <v>-16974991</v>
      </c>
    </row>
    <row r="45" spans="1:26" ht="13.5">
      <c r="A45" s="69" t="s">
        <v>61</v>
      </c>
      <c r="B45" s="21">
        <v>4474843216</v>
      </c>
      <c r="C45" s="21">
        <v>0</v>
      </c>
      <c r="D45" s="98">
        <v>2053879</v>
      </c>
      <c r="E45" s="99">
        <v>2053879</v>
      </c>
      <c r="F45" s="99">
        <v>4523031</v>
      </c>
      <c r="G45" s="99">
        <v>5170156</v>
      </c>
      <c r="H45" s="99">
        <v>8325314</v>
      </c>
      <c r="I45" s="99">
        <v>8325314</v>
      </c>
      <c r="J45" s="99">
        <v>6887209</v>
      </c>
      <c r="K45" s="99">
        <v>3627961</v>
      </c>
      <c r="L45" s="99">
        <v>4632310</v>
      </c>
      <c r="M45" s="99">
        <v>4632310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4632310</v>
      </c>
      <c r="W45" s="99">
        <v>140695148</v>
      </c>
      <c r="X45" s="99">
        <v>-136062838</v>
      </c>
      <c r="Y45" s="100">
        <v>-96.71</v>
      </c>
      <c r="Z45" s="101">
        <v>2053879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-84011032</v>
      </c>
      <c r="C49" s="51">
        <v>0</v>
      </c>
      <c r="D49" s="128">
        <v>170243893</v>
      </c>
      <c r="E49" s="53">
        <v>123158065</v>
      </c>
      <c r="F49" s="53">
        <v>0</v>
      </c>
      <c r="G49" s="53">
        <v>0</v>
      </c>
      <c r="H49" s="53">
        <v>0</v>
      </c>
      <c r="I49" s="53">
        <v>104876409</v>
      </c>
      <c r="J49" s="53">
        <v>0</v>
      </c>
      <c r="K49" s="53">
        <v>0</v>
      </c>
      <c r="L49" s="53">
        <v>0</v>
      </c>
      <c r="M49" s="53">
        <v>3496126600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3810393935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36462817</v>
      </c>
      <c r="C51" s="51">
        <v>0</v>
      </c>
      <c r="D51" s="128">
        <v>103698621</v>
      </c>
      <c r="E51" s="53">
        <v>100979827</v>
      </c>
      <c r="F51" s="53">
        <v>0</v>
      </c>
      <c r="G51" s="53">
        <v>0</v>
      </c>
      <c r="H51" s="53">
        <v>0</v>
      </c>
      <c r="I51" s="53">
        <v>116943738</v>
      </c>
      <c r="J51" s="53">
        <v>0</v>
      </c>
      <c r="K51" s="53">
        <v>0</v>
      </c>
      <c r="L51" s="53">
        <v>0</v>
      </c>
      <c r="M51" s="53">
        <v>164304469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159958142</v>
      </c>
      <c r="W51" s="53">
        <v>218759467</v>
      </c>
      <c r="X51" s="53">
        <v>1652395693</v>
      </c>
      <c r="Y51" s="53">
        <v>2553502774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81.94540068641089</v>
      </c>
      <c r="E58" s="7">
        <f t="shared" si="6"/>
        <v>81.94540068641089</v>
      </c>
      <c r="F58" s="7">
        <f t="shared" si="6"/>
        <v>84.9844980921912</v>
      </c>
      <c r="G58" s="7">
        <f t="shared" si="6"/>
        <v>56.337884172043275</v>
      </c>
      <c r="H58" s="7">
        <f t="shared" si="6"/>
        <v>77.67288040070385</v>
      </c>
      <c r="I58" s="7">
        <f t="shared" si="6"/>
        <v>72.67269280733446</v>
      </c>
      <c r="J58" s="7">
        <f t="shared" si="6"/>
        <v>71.18464067658653</v>
      </c>
      <c r="K58" s="7">
        <f t="shared" si="6"/>
        <v>77.00835906491488</v>
      </c>
      <c r="L58" s="7">
        <f t="shared" si="6"/>
        <v>73.64747425228299</v>
      </c>
      <c r="M58" s="7">
        <f t="shared" si="6"/>
        <v>73.99400106606177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73.31099205950315</v>
      </c>
      <c r="W58" s="7">
        <f t="shared" si="6"/>
        <v>82.39955994061063</v>
      </c>
      <c r="X58" s="7">
        <f t="shared" si="6"/>
        <v>0</v>
      </c>
      <c r="Y58" s="7">
        <f t="shared" si="6"/>
        <v>0</v>
      </c>
      <c r="Z58" s="8">
        <f t="shared" si="6"/>
        <v>81.94540068641089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86.48241446629778</v>
      </c>
      <c r="E59" s="10">
        <f t="shared" si="7"/>
        <v>86.48241446629778</v>
      </c>
      <c r="F59" s="10">
        <f t="shared" si="7"/>
        <v>89.24405002677558</v>
      </c>
      <c r="G59" s="10">
        <f t="shared" si="7"/>
        <v>50.775883939456456</v>
      </c>
      <c r="H59" s="10">
        <f t="shared" si="7"/>
        <v>81.66786376287565</v>
      </c>
      <c r="I59" s="10">
        <f t="shared" si="7"/>
        <v>73.91247882835074</v>
      </c>
      <c r="J59" s="10">
        <f t="shared" si="7"/>
        <v>74.5863708075841</v>
      </c>
      <c r="K59" s="10">
        <f t="shared" si="7"/>
        <v>77.26271076752673</v>
      </c>
      <c r="L59" s="10">
        <f t="shared" si="7"/>
        <v>82.0021183094625</v>
      </c>
      <c r="M59" s="10">
        <f t="shared" si="7"/>
        <v>77.94742958836535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75.92183869485751</v>
      </c>
      <c r="W59" s="10">
        <f t="shared" si="7"/>
        <v>87.88278614873026</v>
      </c>
      <c r="X59" s="10">
        <f t="shared" si="7"/>
        <v>0</v>
      </c>
      <c r="Y59" s="10">
        <f t="shared" si="7"/>
        <v>0</v>
      </c>
      <c r="Z59" s="11">
        <f t="shared" si="7"/>
        <v>86.48241446629778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80.92974927475107</v>
      </c>
      <c r="E60" s="13">
        <f t="shared" si="7"/>
        <v>80.92974927475107</v>
      </c>
      <c r="F60" s="13">
        <f t="shared" si="7"/>
        <v>97.95507511557464</v>
      </c>
      <c r="G60" s="13">
        <f t="shared" si="7"/>
        <v>65.74905096385655</v>
      </c>
      <c r="H60" s="13">
        <f t="shared" si="7"/>
        <v>87.56211497538506</v>
      </c>
      <c r="I60" s="13">
        <f t="shared" si="7"/>
        <v>83.18503380432605</v>
      </c>
      <c r="J60" s="13">
        <f t="shared" si="7"/>
        <v>82.49921798105704</v>
      </c>
      <c r="K60" s="13">
        <f t="shared" si="7"/>
        <v>88.47459660748804</v>
      </c>
      <c r="L60" s="13">
        <f t="shared" si="7"/>
        <v>83.19978279676566</v>
      </c>
      <c r="M60" s="13">
        <f t="shared" si="7"/>
        <v>84.79409457441088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83.94954210617705</v>
      </c>
      <c r="W60" s="13">
        <f t="shared" si="7"/>
        <v>81.84507696082727</v>
      </c>
      <c r="X60" s="13">
        <f t="shared" si="7"/>
        <v>0</v>
      </c>
      <c r="Y60" s="13">
        <f t="shared" si="7"/>
        <v>0</v>
      </c>
      <c r="Z60" s="14">
        <f t="shared" si="7"/>
        <v>80.92974927475107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78.3024063557487</v>
      </c>
      <c r="E61" s="13">
        <f t="shared" si="7"/>
        <v>78.3024063557487</v>
      </c>
      <c r="F61" s="13">
        <f t="shared" si="7"/>
        <v>78.28788709994984</v>
      </c>
      <c r="G61" s="13">
        <f t="shared" si="7"/>
        <v>55.635548211967425</v>
      </c>
      <c r="H61" s="13">
        <f t="shared" si="7"/>
        <v>82.88249579050475</v>
      </c>
      <c r="I61" s="13">
        <f t="shared" si="7"/>
        <v>71.8070131187326</v>
      </c>
      <c r="J61" s="13">
        <f t="shared" si="7"/>
        <v>71.75086855125242</v>
      </c>
      <c r="K61" s="13">
        <f t="shared" si="7"/>
        <v>91.6243476774893</v>
      </c>
      <c r="L61" s="13">
        <f t="shared" si="7"/>
        <v>81.1497036931703</v>
      </c>
      <c r="M61" s="13">
        <f t="shared" si="7"/>
        <v>81.73748410603862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76.13338962462389</v>
      </c>
      <c r="W61" s="13">
        <f t="shared" si="7"/>
        <v>79.40975429006531</v>
      </c>
      <c r="X61" s="13">
        <f t="shared" si="7"/>
        <v>0</v>
      </c>
      <c r="Y61" s="13">
        <f t="shared" si="7"/>
        <v>0</v>
      </c>
      <c r="Z61" s="14">
        <f t="shared" si="7"/>
        <v>78.3024063557487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85.2087885692601</v>
      </c>
      <c r="E62" s="13">
        <f t="shared" si="7"/>
        <v>85.2087885692601</v>
      </c>
      <c r="F62" s="13">
        <f t="shared" si="7"/>
        <v>83.61044616907171</v>
      </c>
      <c r="G62" s="13">
        <f t="shared" si="7"/>
        <v>37.735335199046034</v>
      </c>
      <c r="H62" s="13">
        <f t="shared" si="7"/>
        <v>48.74561099473047</v>
      </c>
      <c r="I62" s="13">
        <f t="shared" si="7"/>
        <v>54.40244349919073</v>
      </c>
      <c r="J62" s="13">
        <f t="shared" si="7"/>
        <v>47.0846786345367</v>
      </c>
      <c r="K62" s="13">
        <f t="shared" si="7"/>
        <v>39.23782058467229</v>
      </c>
      <c r="L62" s="13">
        <f t="shared" si="7"/>
        <v>44.68565941625114</v>
      </c>
      <c r="M62" s="13">
        <f t="shared" si="7"/>
        <v>43.42908013903682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48.35599186348484</v>
      </c>
      <c r="W62" s="13">
        <f t="shared" si="7"/>
        <v>86.16938176416589</v>
      </c>
      <c r="X62" s="13">
        <f t="shared" si="7"/>
        <v>0</v>
      </c>
      <c r="Y62" s="13">
        <f t="shared" si="7"/>
        <v>0</v>
      </c>
      <c r="Z62" s="14">
        <f t="shared" si="7"/>
        <v>85.2087885692601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86.54721392499896</v>
      </c>
      <c r="E63" s="13">
        <f t="shared" si="7"/>
        <v>86.54721392499896</v>
      </c>
      <c r="F63" s="13">
        <f t="shared" si="7"/>
        <v>80.59012675924053</v>
      </c>
      <c r="G63" s="13">
        <f t="shared" si="7"/>
        <v>36.549761949967134</v>
      </c>
      <c r="H63" s="13">
        <f t="shared" si="7"/>
        <v>53.5322432307585</v>
      </c>
      <c r="I63" s="13">
        <f t="shared" si="7"/>
        <v>55.67687183764549</v>
      </c>
      <c r="J63" s="13">
        <f t="shared" si="7"/>
        <v>47.42847256073587</v>
      </c>
      <c r="K63" s="13">
        <f t="shared" si="7"/>
        <v>56.78294501166275</v>
      </c>
      <c r="L63" s="13">
        <f t="shared" si="7"/>
        <v>46.97703459628099</v>
      </c>
      <c r="M63" s="13">
        <f t="shared" si="7"/>
        <v>50.053305003919114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52.77194999774352</v>
      </c>
      <c r="W63" s="13">
        <f t="shared" si="7"/>
        <v>86.27232113985454</v>
      </c>
      <c r="X63" s="13">
        <f t="shared" si="7"/>
        <v>0</v>
      </c>
      <c r="Y63" s="13">
        <f t="shared" si="7"/>
        <v>0</v>
      </c>
      <c r="Z63" s="14">
        <f t="shared" si="7"/>
        <v>86.54721392499896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82.76369637533737</v>
      </c>
      <c r="E64" s="13">
        <f t="shared" si="7"/>
        <v>82.76369637533737</v>
      </c>
      <c r="F64" s="13">
        <f t="shared" si="7"/>
        <v>47.87570132380034</v>
      </c>
      <c r="G64" s="13">
        <f t="shared" si="7"/>
        <v>28.65948294277595</v>
      </c>
      <c r="H64" s="13">
        <f t="shared" si="7"/>
        <v>39.77660693538682</v>
      </c>
      <c r="I64" s="13">
        <f t="shared" si="7"/>
        <v>38.773190515484046</v>
      </c>
      <c r="J64" s="13">
        <f t="shared" si="7"/>
        <v>40.789256576075026</v>
      </c>
      <c r="K64" s="13">
        <f t="shared" si="7"/>
        <v>41.45608587801728</v>
      </c>
      <c r="L64" s="13">
        <f t="shared" si="7"/>
        <v>49.31607870054535</v>
      </c>
      <c r="M64" s="13">
        <f t="shared" si="7"/>
        <v>43.82541778866293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41.31576460624345</v>
      </c>
      <c r="W64" s="13">
        <f t="shared" si="7"/>
        <v>83.29051382014718</v>
      </c>
      <c r="X64" s="13">
        <f t="shared" si="7"/>
        <v>0</v>
      </c>
      <c r="Y64" s="13">
        <f t="shared" si="7"/>
        <v>0</v>
      </c>
      <c r="Z64" s="14">
        <f t="shared" si="7"/>
        <v>82.76369637533737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82.73717739705056</v>
      </c>
      <c r="E66" s="16">
        <f t="shared" si="7"/>
        <v>82.73717739705056</v>
      </c>
      <c r="F66" s="16">
        <f t="shared" si="7"/>
        <v>6.252110393587317</v>
      </c>
      <c r="G66" s="16">
        <f t="shared" si="7"/>
        <v>4.405069096139348</v>
      </c>
      <c r="H66" s="16">
        <f t="shared" si="7"/>
        <v>7.472829714624646</v>
      </c>
      <c r="I66" s="16">
        <f t="shared" si="7"/>
        <v>6.0272676563684335</v>
      </c>
      <c r="J66" s="16">
        <f t="shared" si="7"/>
        <v>6.8449176118318755</v>
      </c>
      <c r="K66" s="16">
        <f t="shared" si="7"/>
        <v>9.059800416391642</v>
      </c>
      <c r="L66" s="16">
        <f t="shared" si="7"/>
        <v>7.118243637666434</v>
      </c>
      <c r="M66" s="16">
        <f t="shared" si="7"/>
        <v>7.649762120854563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6.842520759253362</v>
      </c>
      <c r="W66" s="16">
        <f t="shared" si="7"/>
        <v>76.21444276196743</v>
      </c>
      <c r="X66" s="16">
        <f t="shared" si="7"/>
        <v>0</v>
      </c>
      <c r="Y66" s="16">
        <f t="shared" si="7"/>
        <v>0</v>
      </c>
      <c r="Z66" s="17">
        <f t="shared" si="7"/>
        <v>82.73717739705056</v>
      </c>
    </row>
    <row r="67" spans="1:26" ht="13.5" hidden="1">
      <c r="A67" s="40" t="s">
        <v>108</v>
      </c>
      <c r="B67" s="23">
        <v>1978686068</v>
      </c>
      <c r="C67" s="23"/>
      <c r="D67" s="24">
        <v>2678031213</v>
      </c>
      <c r="E67" s="25">
        <v>2678031213</v>
      </c>
      <c r="F67" s="25">
        <v>193424257</v>
      </c>
      <c r="G67" s="25">
        <v>203945996</v>
      </c>
      <c r="H67" s="25">
        <v>189996277</v>
      </c>
      <c r="I67" s="25">
        <v>587366530</v>
      </c>
      <c r="J67" s="25">
        <v>175824724</v>
      </c>
      <c r="K67" s="25">
        <v>185439761</v>
      </c>
      <c r="L67" s="25">
        <v>187653045</v>
      </c>
      <c r="M67" s="25">
        <v>548917530</v>
      </c>
      <c r="N67" s="25"/>
      <c r="O67" s="25"/>
      <c r="P67" s="25"/>
      <c r="Q67" s="25"/>
      <c r="R67" s="25"/>
      <c r="S67" s="25"/>
      <c r="T67" s="25"/>
      <c r="U67" s="25"/>
      <c r="V67" s="25">
        <v>1136284060</v>
      </c>
      <c r="W67" s="25">
        <v>1223860263</v>
      </c>
      <c r="X67" s="25"/>
      <c r="Y67" s="24"/>
      <c r="Z67" s="26">
        <v>2678031213</v>
      </c>
    </row>
    <row r="68" spans="1:26" ht="13.5" hidden="1">
      <c r="A68" s="36" t="s">
        <v>31</v>
      </c>
      <c r="B68" s="18">
        <v>458423084</v>
      </c>
      <c r="C68" s="18"/>
      <c r="D68" s="19">
        <v>426739508</v>
      </c>
      <c r="E68" s="20">
        <v>426739508</v>
      </c>
      <c r="F68" s="20">
        <v>40057029</v>
      </c>
      <c r="G68" s="20">
        <v>39744153</v>
      </c>
      <c r="H68" s="20">
        <v>39380015</v>
      </c>
      <c r="I68" s="20">
        <v>119181197</v>
      </c>
      <c r="J68" s="20">
        <v>39775783</v>
      </c>
      <c r="K68" s="20">
        <v>38908508</v>
      </c>
      <c r="L68" s="20">
        <v>39541909</v>
      </c>
      <c r="M68" s="20">
        <v>118226200</v>
      </c>
      <c r="N68" s="20"/>
      <c r="O68" s="20"/>
      <c r="P68" s="20"/>
      <c r="Q68" s="20"/>
      <c r="R68" s="20"/>
      <c r="S68" s="20"/>
      <c r="T68" s="20"/>
      <c r="U68" s="20"/>
      <c r="V68" s="20">
        <v>237407397</v>
      </c>
      <c r="W68" s="20">
        <v>195019955</v>
      </c>
      <c r="X68" s="20"/>
      <c r="Y68" s="19"/>
      <c r="Z68" s="22">
        <v>426739508</v>
      </c>
    </row>
    <row r="69" spans="1:26" ht="13.5" hidden="1">
      <c r="A69" s="37" t="s">
        <v>32</v>
      </c>
      <c r="B69" s="18">
        <v>1520262984</v>
      </c>
      <c r="C69" s="18"/>
      <c r="D69" s="19">
        <v>2057422546</v>
      </c>
      <c r="E69" s="20">
        <v>2057422546</v>
      </c>
      <c r="F69" s="20">
        <v>129814157</v>
      </c>
      <c r="G69" s="20">
        <v>142614168</v>
      </c>
      <c r="H69" s="20">
        <v>130054185</v>
      </c>
      <c r="I69" s="20">
        <v>402482510</v>
      </c>
      <c r="J69" s="20">
        <v>113913481</v>
      </c>
      <c r="K69" s="20">
        <v>125249846</v>
      </c>
      <c r="L69" s="20">
        <v>125173090</v>
      </c>
      <c r="M69" s="20">
        <v>364336417</v>
      </c>
      <c r="N69" s="20"/>
      <c r="O69" s="20"/>
      <c r="P69" s="20"/>
      <c r="Q69" s="20"/>
      <c r="R69" s="20"/>
      <c r="S69" s="20"/>
      <c r="T69" s="20"/>
      <c r="U69" s="20"/>
      <c r="V69" s="20">
        <v>766818927</v>
      </c>
      <c r="W69" s="20">
        <v>940242102</v>
      </c>
      <c r="X69" s="20"/>
      <c r="Y69" s="19"/>
      <c r="Z69" s="22">
        <v>2057422546</v>
      </c>
    </row>
    <row r="70" spans="1:26" ht="13.5" hidden="1">
      <c r="A70" s="38" t="s">
        <v>102</v>
      </c>
      <c r="B70" s="18">
        <v>825596287</v>
      </c>
      <c r="C70" s="18"/>
      <c r="D70" s="19">
        <v>1265743688</v>
      </c>
      <c r="E70" s="20">
        <v>1265743688</v>
      </c>
      <c r="F70" s="20">
        <v>87942565</v>
      </c>
      <c r="G70" s="20">
        <v>91381305</v>
      </c>
      <c r="H70" s="20">
        <v>81967072</v>
      </c>
      <c r="I70" s="20">
        <v>261290942</v>
      </c>
      <c r="J70" s="20">
        <v>64340187</v>
      </c>
      <c r="K70" s="20">
        <v>69051350</v>
      </c>
      <c r="L70" s="20">
        <v>68325796</v>
      </c>
      <c r="M70" s="20">
        <v>201717333</v>
      </c>
      <c r="N70" s="20"/>
      <c r="O70" s="20"/>
      <c r="P70" s="20"/>
      <c r="Q70" s="20"/>
      <c r="R70" s="20"/>
      <c r="S70" s="20"/>
      <c r="T70" s="20"/>
      <c r="U70" s="20"/>
      <c r="V70" s="20">
        <v>463008275</v>
      </c>
      <c r="W70" s="20">
        <v>578444865</v>
      </c>
      <c r="X70" s="20"/>
      <c r="Y70" s="19"/>
      <c r="Z70" s="22">
        <v>1265743688</v>
      </c>
    </row>
    <row r="71" spans="1:26" ht="13.5" hidden="1">
      <c r="A71" s="38" t="s">
        <v>103</v>
      </c>
      <c r="B71" s="18">
        <v>419538358</v>
      </c>
      <c r="C71" s="18"/>
      <c r="D71" s="19">
        <v>484876329</v>
      </c>
      <c r="E71" s="20">
        <v>484876329</v>
      </c>
      <c r="F71" s="20">
        <v>23487845</v>
      </c>
      <c r="G71" s="20">
        <v>31188439</v>
      </c>
      <c r="H71" s="20">
        <v>29382512</v>
      </c>
      <c r="I71" s="20">
        <v>84058796</v>
      </c>
      <c r="J71" s="20">
        <v>30245705</v>
      </c>
      <c r="K71" s="20">
        <v>37113440</v>
      </c>
      <c r="L71" s="20">
        <v>35800293</v>
      </c>
      <c r="M71" s="20">
        <v>103159438</v>
      </c>
      <c r="N71" s="20"/>
      <c r="O71" s="20"/>
      <c r="P71" s="20"/>
      <c r="Q71" s="20"/>
      <c r="R71" s="20"/>
      <c r="S71" s="20"/>
      <c r="T71" s="20"/>
      <c r="U71" s="20"/>
      <c r="V71" s="20">
        <v>187218234</v>
      </c>
      <c r="W71" s="20">
        <v>221588482</v>
      </c>
      <c r="X71" s="20"/>
      <c r="Y71" s="19"/>
      <c r="Z71" s="22">
        <v>484876329</v>
      </c>
    </row>
    <row r="72" spans="1:26" ht="13.5" hidden="1">
      <c r="A72" s="38" t="s">
        <v>104</v>
      </c>
      <c r="B72" s="18">
        <v>174488545</v>
      </c>
      <c r="C72" s="18"/>
      <c r="D72" s="19">
        <v>181862046</v>
      </c>
      <c r="E72" s="20">
        <v>181862046</v>
      </c>
      <c r="F72" s="20">
        <v>8858368</v>
      </c>
      <c r="G72" s="20">
        <v>10518167</v>
      </c>
      <c r="H72" s="20">
        <v>9096514</v>
      </c>
      <c r="I72" s="20">
        <v>28473049</v>
      </c>
      <c r="J72" s="20">
        <v>9842866</v>
      </c>
      <c r="K72" s="20">
        <v>9091346</v>
      </c>
      <c r="L72" s="20">
        <v>11489761</v>
      </c>
      <c r="M72" s="20">
        <v>30423973</v>
      </c>
      <c r="N72" s="20"/>
      <c r="O72" s="20"/>
      <c r="P72" s="20"/>
      <c r="Q72" s="20"/>
      <c r="R72" s="20"/>
      <c r="S72" s="20"/>
      <c r="T72" s="20"/>
      <c r="U72" s="20"/>
      <c r="V72" s="20">
        <v>58897022</v>
      </c>
      <c r="W72" s="20">
        <v>83110955</v>
      </c>
      <c r="X72" s="20"/>
      <c r="Y72" s="19"/>
      <c r="Z72" s="22">
        <v>181862046</v>
      </c>
    </row>
    <row r="73" spans="1:26" ht="13.5" hidden="1">
      <c r="A73" s="38" t="s">
        <v>105</v>
      </c>
      <c r="B73" s="18"/>
      <c r="C73" s="18"/>
      <c r="D73" s="19">
        <v>124940483</v>
      </c>
      <c r="E73" s="20">
        <v>124940483</v>
      </c>
      <c r="F73" s="20">
        <v>9525379</v>
      </c>
      <c r="G73" s="20">
        <v>9526257</v>
      </c>
      <c r="H73" s="20">
        <v>9608087</v>
      </c>
      <c r="I73" s="20">
        <v>28659723</v>
      </c>
      <c r="J73" s="20">
        <v>9484723</v>
      </c>
      <c r="K73" s="20">
        <v>9993710</v>
      </c>
      <c r="L73" s="20">
        <v>9557240</v>
      </c>
      <c r="M73" s="20">
        <v>29035673</v>
      </c>
      <c r="N73" s="20"/>
      <c r="O73" s="20"/>
      <c r="P73" s="20"/>
      <c r="Q73" s="20"/>
      <c r="R73" s="20"/>
      <c r="S73" s="20"/>
      <c r="T73" s="20"/>
      <c r="U73" s="20"/>
      <c r="V73" s="20">
        <v>57695396</v>
      </c>
      <c r="W73" s="20">
        <v>57097800</v>
      </c>
      <c r="X73" s="20"/>
      <c r="Y73" s="19"/>
      <c r="Z73" s="22">
        <v>124940483</v>
      </c>
    </row>
    <row r="74" spans="1:26" ht="13.5" hidden="1">
      <c r="A74" s="38" t="s">
        <v>106</v>
      </c>
      <c r="B74" s="18">
        <v>100639794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/>
      <c r="C75" s="27"/>
      <c r="D75" s="28">
        <v>193869159</v>
      </c>
      <c r="E75" s="29">
        <v>193869159</v>
      </c>
      <c r="F75" s="29">
        <v>23553071</v>
      </c>
      <c r="G75" s="29">
        <v>21587675</v>
      </c>
      <c r="H75" s="29">
        <v>20562077</v>
      </c>
      <c r="I75" s="29">
        <v>65702823</v>
      </c>
      <c r="J75" s="29">
        <v>22135460</v>
      </c>
      <c r="K75" s="29">
        <v>21281407</v>
      </c>
      <c r="L75" s="29">
        <v>22938046</v>
      </c>
      <c r="M75" s="29">
        <v>66354913</v>
      </c>
      <c r="N75" s="29"/>
      <c r="O75" s="29"/>
      <c r="P75" s="29"/>
      <c r="Q75" s="29"/>
      <c r="R75" s="29"/>
      <c r="S75" s="29"/>
      <c r="T75" s="29"/>
      <c r="U75" s="29"/>
      <c r="V75" s="29">
        <v>132057736</v>
      </c>
      <c r="W75" s="29">
        <v>88598206</v>
      </c>
      <c r="X75" s="29"/>
      <c r="Y75" s="28"/>
      <c r="Z75" s="30">
        <v>193869159</v>
      </c>
    </row>
    <row r="76" spans="1:26" ht="13.5" hidden="1">
      <c r="A76" s="41" t="s">
        <v>109</v>
      </c>
      <c r="B76" s="31">
        <v>1978686068</v>
      </c>
      <c r="C76" s="31"/>
      <c r="D76" s="32">
        <v>2194523408</v>
      </c>
      <c r="E76" s="33">
        <v>2194523408</v>
      </c>
      <c r="F76" s="33">
        <v>164380634</v>
      </c>
      <c r="G76" s="33">
        <v>114898859</v>
      </c>
      <c r="H76" s="33">
        <v>147575581</v>
      </c>
      <c r="I76" s="33">
        <v>426855074</v>
      </c>
      <c r="J76" s="33">
        <v>125160198</v>
      </c>
      <c r="K76" s="33">
        <v>142804117</v>
      </c>
      <c r="L76" s="33">
        <v>138201728</v>
      </c>
      <c r="M76" s="33">
        <v>406166043</v>
      </c>
      <c r="N76" s="33"/>
      <c r="O76" s="33"/>
      <c r="P76" s="33"/>
      <c r="Q76" s="33"/>
      <c r="R76" s="33"/>
      <c r="S76" s="33"/>
      <c r="T76" s="33"/>
      <c r="U76" s="33"/>
      <c r="V76" s="33">
        <v>833021117</v>
      </c>
      <c r="W76" s="33">
        <v>1008455471</v>
      </c>
      <c r="X76" s="33"/>
      <c r="Y76" s="32"/>
      <c r="Z76" s="34">
        <v>2194523408</v>
      </c>
    </row>
    <row r="77" spans="1:26" ht="13.5" hidden="1">
      <c r="A77" s="36" t="s">
        <v>31</v>
      </c>
      <c r="B77" s="18">
        <v>458423084</v>
      </c>
      <c r="C77" s="18"/>
      <c r="D77" s="19">
        <v>369054630</v>
      </c>
      <c r="E77" s="20">
        <v>369054630</v>
      </c>
      <c r="F77" s="20">
        <v>35748515</v>
      </c>
      <c r="G77" s="20">
        <v>20180445</v>
      </c>
      <c r="H77" s="20">
        <v>32160817</v>
      </c>
      <c r="I77" s="20">
        <v>88089777</v>
      </c>
      <c r="J77" s="20">
        <v>29667313</v>
      </c>
      <c r="K77" s="20">
        <v>30061768</v>
      </c>
      <c r="L77" s="20">
        <v>32425203</v>
      </c>
      <c r="M77" s="20">
        <v>92154284</v>
      </c>
      <c r="N77" s="20"/>
      <c r="O77" s="20"/>
      <c r="P77" s="20"/>
      <c r="Q77" s="20"/>
      <c r="R77" s="20"/>
      <c r="S77" s="20"/>
      <c r="T77" s="20"/>
      <c r="U77" s="20"/>
      <c r="V77" s="20">
        <v>180244061</v>
      </c>
      <c r="W77" s="20">
        <v>171388970</v>
      </c>
      <c r="X77" s="20"/>
      <c r="Y77" s="19"/>
      <c r="Z77" s="22">
        <v>369054630</v>
      </c>
    </row>
    <row r="78" spans="1:26" ht="13.5" hidden="1">
      <c r="A78" s="37" t="s">
        <v>32</v>
      </c>
      <c r="B78" s="18">
        <v>1520262984</v>
      </c>
      <c r="C78" s="18"/>
      <c r="D78" s="19">
        <v>1665066908</v>
      </c>
      <c r="E78" s="20">
        <v>1665066908</v>
      </c>
      <c r="F78" s="20">
        <v>127159555</v>
      </c>
      <c r="G78" s="20">
        <v>93767462</v>
      </c>
      <c r="H78" s="20">
        <v>113878195</v>
      </c>
      <c r="I78" s="20">
        <v>334805212</v>
      </c>
      <c r="J78" s="20">
        <v>93977731</v>
      </c>
      <c r="K78" s="20">
        <v>110814296</v>
      </c>
      <c r="L78" s="20">
        <v>104143739</v>
      </c>
      <c r="M78" s="20">
        <v>308935766</v>
      </c>
      <c r="N78" s="20"/>
      <c r="O78" s="20"/>
      <c r="P78" s="20"/>
      <c r="Q78" s="20"/>
      <c r="R78" s="20"/>
      <c r="S78" s="20"/>
      <c r="T78" s="20"/>
      <c r="U78" s="20"/>
      <c r="V78" s="20">
        <v>643740978</v>
      </c>
      <c r="W78" s="20">
        <v>769541872</v>
      </c>
      <c r="X78" s="20"/>
      <c r="Y78" s="19"/>
      <c r="Z78" s="22">
        <v>1665066908</v>
      </c>
    </row>
    <row r="79" spans="1:26" ht="13.5" hidden="1">
      <c r="A79" s="38" t="s">
        <v>102</v>
      </c>
      <c r="B79" s="18">
        <v>825596287</v>
      </c>
      <c r="C79" s="18"/>
      <c r="D79" s="19">
        <v>991107766</v>
      </c>
      <c r="E79" s="20">
        <v>991107766</v>
      </c>
      <c r="F79" s="20">
        <v>68848376</v>
      </c>
      <c r="G79" s="20">
        <v>50840490</v>
      </c>
      <c r="H79" s="20">
        <v>67936355</v>
      </c>
      <c r="I79" s="20">
        <v>187625221</v>
      </c>
      <c r="J79" s="20">
        <v>46164643</v>
      </c>
      <c r="K79" s="20">
        <v>63267849</v>
      </c>
      <c r="L79" s="20">
        <v>55446181</v>
      </c>
      <c r="M79" s="20">
        <v>164878673</v>
      </c>
      <c r="N79" s="20"/>
      <c r="O79" s="20"/>
      <c r="P79" s="20"/>
      <c r="Q79" s="20"/>
      <c r="R79" s="20"/>
      <c r="S79" s="20"/>
      <c r="T79" s="20"/>
      <c r="U79" s="20"/>
      <c r="V79" s="20">
        <v>352503894</v>
      </c>
      <c r="W79" s="20">
        <v>459341646</v>
      </c>
      <c r="X79" s="20"/>
      <c r="Y79" s="19"/>
      <c r="Z79" s="22">
        <v>991107766</v>
      </c>
    </row>
    <row r="80" spans="1:26" ht="13.5" hidden="1">
      <c r="A80" s="38" t="s">
        <v>103</v>
      </c>
      <c r="B80" s="18">
        <v>419538358</v>
      </c>
      <c r="C80" s="18"/>
      <c r="D80" s="19">
        <v>413157246</v>
      </c>
      <c r="E80" s="20">
        <v>413157246</v>
      </c>
      <c r="F80" s="20">
        <v>19638292</v>
      </c>
      <c r="G80" s="20">
        <v>11769062</v>
      </c>
      <c r="H80" s="20">
        <v>14322685</v>
      </c>
      <c r="I80" s="20">
        <v>45730039</v>
      </c>
      <c r="J80" s="20">
        <v>14241093</v>
      </c>
      <c r="K80" s="20">
        <v>14562505</v>
      </c>
      <c r="L80" s="20">
        <v>15997597</v>
      </c>
      <c r="M80" s="20">
        <v>44801195</v>
      </c>
      <c r="N80" s="20"/>
      <c r="O80" s="20"/>
      <c r="P80" s="20"/>
      <c r="Q80" s="20"/>
      <c r="R80" s="20"/>
      <c r="S80" s="20"/>
      <c r="T80" s="20"/>
      <c r="U80" s="20"/>
      <c r="V80" s="20">
        <v>90531234</v>
      </c>
      <c r="W80" s="20">
        <v>190941425</v>
      </c>
      <c r="X80" s="20"/>
      <c r="Y80" s="19"/>
      <c r="Z80" s="22">
        <v>413157246</v>
      </c>
    </row>
    <row r="81" spans="1:26" ht="13.5" hidden="1">
      <c r="A81" s="38" t="s">
        <v>104</v>
      </c>
      <c r="B81" s="18">
        <v>174488545</v>
      </c>
      <c r="C81" s="18"/>
      <c r="D81" s="19">
        <v>157396534</v>
      </c>
      <c r="E81" s="20">
        <v>157396534</v>
      </c>
      <c r="F81" s="20">
        <v>7138970</v>
      </c>
      <c r="G81" s="20">
        <v>3844365</v>
      </c>
      <c r="H81" s="20">
        <v>4869568</v>
      </c>
      <c r="I81" s="20">
        <v>15852903</v>
      </c>
      <c r="J81" s="20">
        <v>4668321</v>
      </c>
      <c r="K81" s="20">
        <v>5162334</v>
      </c>
      <c r="L81" s="20">
        <v>5397549</v>
      </c>
      <c r="M81" s="20">
        <v>15228204</v>
      </c>
      <c r="N81" s="20"/>
      <c r="O81" s="20"/>
      <c r="P81" s="20"/>
      <c r="Q81" s="20"/>
      <c r="R81" s="20"/>
      <c r="S81" s="20"/>
      <c r="T81" s="20"/>
      <c r="U81" s="20"/>
      <c r="V81" s="20">
        <v>31081107</v>
      </c>
      <c r="W81" s="20">
        <v>71701750</v>
      </c>
      <c r="X81" s="20"/>
      <c r="Y81" s="19"/>
      <c r="Z81" s="22">
        <v>157396534</v>
      </c>
    </row>
    <row r="82" spans="1:26" ht="13.5" hidden="1">
      <c r="A82" s="38" t="s">
        <v>105</v>
      </c>
      <c r="B82" s="18">
        <v>100639794</v>
      </c>
      <c r="C82" s="18"/>
      <c r="D82" s="19">
        <v>103405362</v>
      </c>
      <c r="E82" s="20">
        <v>103405362</v>
      </c>
      <c r="F82" s="20">
        <v>4560342</v>
      </c>
      <c r="G82" s="20">
        <v>2730176</v>
      </c>
      <c r="H82" s="20">
        <v>3821771</v>
      </c>
      <c r="I82" s="20">
        <v>11112289</v>
      </c>
      <c r="J82" s="20">
        <v>3868748</v>
      </c>
      <c r="K82" s="20">
        <v>4143001</v>
      </c>
      <c r="L82" s="20">
        <v>4713256</v>
      </c>
      <c r="M82" s="20">
        <v>12725005</v>
      </c>
      <c r="N82" s="20"/>
      <c r="O82" s="20"/>
      <c r="P82" s="20"/>
      <c r="Q82" s="20"/>
      <c r="R82" s="20"/>
      <c r="S82" s="20"/>
      <c r="T82" s="20"/>
      <c r="U82" s="20"/>
      <c r="V82" s="20">
        <v>23837294</v>
      </c>
      <c r="W82" s="20">
        <v>47557051</v>
      </c>
      <c r="X82" s="20"/>
      <c r="Y82" s="19"/>
      <c r="Z82" s="22">
        <v>103405362</v>
      </c>
    </row>
    <row r="83" spans="1:26" ht="13.5" hidden="1">
      <c r="A83" s="38" t="s">
        <v>106</v>
      </c>
      <c r="B83" s="18"/>
      <c r="C83" s="18"/>
      <c r="D83" s="19"/>
      <c r="E83" s="20"/>
      <c r="F83" s="20">
        <v>26973575</v>
      </c>
      <c r="G83" s="20">
        <v>24583369</v>
      </c>
      <c r="H83" s="20">
        <v>22927816</v>
      </c>
      <c r="I83" s="20">
        <v>74484760</v>
      </c>
      <c r="J83" s="20">
        <v>25034926</v>
      </c>
      <c r="K83" s="20">
        <v>23678607</v>
      </c>
      <c r="L83" s="20">
        <v>22589156</v>
      </c>
      <c r="M83" s="20">
        <v>71302689</v>
      </c>
      <c r="N83" s="20"/>
      <c r="O83" s="20"/>
      <c r="P83" s="20"/>
      <c r="Q83" s="20"/>
      <c r="R83" s="20"/>
      <c r="S83" s="20"/>
      <c r="T83" s="20"/>
      <c r="U83" s="20"/>
      <c r="V83" s="20">
        <v>145787449</v>
      </c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160401870</v>
      </c>
      <c r="E84" s="29">
        <v>160401870</v>
      </c>
      <c r="F84" s="29">
        <v>1472564</v>
      </c>
      <c r="G84" s="29">
        <v>950952</v>
      </c>
      <c r="H84" s="29">
        <v>1536569</v>
      </c>
      <c r="I84" s="29">
        <v>3960085</v>
      </c>
      <c r="J84" s="29">
        <v>1515154</v>
      </c>
      <c r="K84" s="29">
        <v>1928053</v>
      </c>
      <c r="L84" s="29">
        <v>1632786</v>
      </c>
      <c r="M84" s="29">
        <v>5075993</v>
      </c>
      <c r="N84" s="29"/>
      <c r="O84" s="29"/>
      <c r="P84" s="29"/>
      <c r="Q84" s="29"/>
      <c r="R84" s="29"/>
      <c r="S84" s="29"/>
      <c r="T84" s="29"/>
      <c r="U84" s="29"/>
      <c r="V84" s="29">
        <v>9036078</v>
      </c>
      <c r="W84" s="29">
        <v>67524629</v>
      </c>
      <c r="X84" s="29"/>
      <c r="Y84" s="28"/>
      <c r="Z84" s="30">
        <v>160401870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332769107</v>
      </c>
      <c r="C5" s="18">
        <v>0</v>
      </c>
      <c r="D5" s="58">
        <v>353052280</v>
      </c>
      <c r="E5" s="59">
        <v>353052280</v>
      </c>
      <c r="F5" s="59">
        <v>29863663</v>
      </c>
      <c r="G5" s="59">
        <v>29861957</v>
      </c>
      <c r="H5" s="59">
        <v>29850409</v>
      </c>
      <c r="I5" s="59">
        <v>89576029</v>
      </c>
      <c r="J5" s="59">
        <v>30086133</v>
      </c>
      <c r="K5" s="59">
        <v>29577645</v>
      </c>
      <c r="L5" s="59">
        <v>29435931</v>
      </c>
      <c r="M5" s="59">
        <v>89099709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178675738</v>
      </c>
      <c r="W5" s="59">
        <v>171055467</v>
      </c>
      <c r="X5" s="59">
        <v>7620271</v>
      </c>
      <c r="Y5" s="60">
        <v>4.45</v>
      </c>
      <c r="Z5" s="61">
        <v>353052280</v>
      </c>
    </row>
    <row r="6" spans="1:26" ht="13.5">
      <c r="A6" s="57" t="s">
        <v>32</v>
      </c>
      <c r="B6" s="18">
        <v>739016391</v>
      </c>
      <c r="C6" s="18">
        <v>0</v>
      </c>
      <c r="D6" s="58">
        <v>799237231</v>
      </c>
      <c r="E6" s="59">
        <v>799237231</v>
      </c>
      <c r="F6" s="59">
        <v>77656895</v>
      </c>
      <c r="G6" s="59">
        <v>80641846</v>
      </c>
      <c r="H6" s="59">
        <v>69785440</v>
      </c>
      <c r="I6" s="59">
        <v>228084181</v>
      </c>
      <c r="J6" s="59">
        <v>65671071</v>
      </c>
      <c r="K6" s="59">
        <v>64489857</v>
      </c>
      <c r="L6" s="59">
        <v>64928194</v>
      </c>
      <c r="M6" s="59">
        <v>195089122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423173303</v>
      </c>
      <c r="W6" s="59">
        <v>402516800</v>
      </c>
      <c r="X6" s="59">
        <v>20656503</v>
      </c>
      <c r="Y6" s="60">
        <v>5.13</v>
      </c>
      <c r="Z6" s="61">
        <v>799237231</v>
      </c>
    </row>
    <row r="7" spans="1:26" ht="13.5">
      <c r="A7" s="57" t="s">
        <v>33</v>
      </c>
      <c r="B7" s="18">
        <v>47049318</v>
      </c>
      <c r="C7" s="18">
        <v>0</v>
      </c>
      <c r="D7" s="58">
        <v>35071200</v>
      </c>
      <c r="E7" s="59">
        <v>35071200</v>
      </c>
      <c r="F7" s="59">
        <v>2493284</v>
      </c>
      <c r="G7" s="59">
        <v>-1579656</v>
      </c>
      <c r="H7" s="59">
        <v>0</v>
      </c>
      <c r="I7" s="59">
        <v>913628</v>
      </c>
      <c r="J7" s="59">
        <v>6327663</v>
      </c>
      <c r="K7" s="59">
        <v>3982264</v>
      </c>
      <c r="L7" s="59">
        <v>6870670</v>
      </c>
      <c r="M7" s="59">
        <v>17180597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18094225</v>
      </c>
      <c r="W7" s="59">
        <v>23083921</v>
      </c>
      <c r="X7" s="59">
        <v>-4989696</v>
      </c>
      <c r="Y7" s="60">
        <v>-21.62</v>
      </c>
      <c r="Z7" s="61">
        <v>35071200</v>
      </c>
    </row>
    <row r="8" spans="1:26" ht="13.5">
      <c r="A8" s="57" t="s">
        <v>34</v>
      </c>
      <c r="B8" s="18">
        <v>215196765</v>
      </c>
      <c r="C8" s="18">
        <v>0</v>
      </c>
      <c r="D8" s="58">
        <v>186876767</v>
      </c>
      <c r="E8" s="59">
        <v>186876767</v>
      </c>
      <c r="F8" s="59">
        <v>74738000</v>
      </c>
      <c r="G8" s="59">
        <v>378754</v>
      </c>
      <c r="H8" s="59">
        <v>498119</v>
      </c>
      <c r="I8" s="59">
        <v>75614873</v>
      </c>
      <c r="J8" s="59">
        <v>841394</v>
      </c>
      <c r="K8" s="59">
        <v>691444</v>
      </c>
      <c r="L8" s="59">
        <v>60580539</v>
      </c>
      <c r="M8" s="59">
        <v>62113377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137728250</v>
      </c>
      <c r="W8" s="59">
        <v>132487495</v>
      </c>
      <c r="X8" s="59">
        <v>5240755</v>
      </c>
      <c r="Y8" s="60">
        <v>3.96</v>
      </c>
      <c r="Z8" s="61">
        <v>186876767</v>
      </c>
    </row>
    <row r="9" spans="1:26" ht="13.5">
      <c r="A9" s="57" t="s">
        <v>35</v>
      </c>
      <c r="B9" s="18">
        <v>139804351</v>
      </c>
      <c r="C9" s="18">
        <v>0</v>
      </c>
      <c r="D9" s="58">
        <v>112110267</v>
      </c>
      <c r="E9" s="59">
        <v>112110267</v>
      </c>
      <c r="F9" s="59">
        <v>14809455</v>
      </c>
      <c r="G9" s="59">
        <v>3674788</v>
      </c>
      <c r="H9" s="59">
        <v>5695051</v>
      </c>
      <c r="I9" s="59">
        <v>24179294</v>
      </c>
      <c r="J9" s="59">
        <v>11860610</v>
      </c>
      <c r="K9" s="59">
        <v>5012313</v>
      </c>
      <c r="L9" s="59">
        <v>7218247</v>
      </c>
      <c r="M9" s="59">
        <v>24091170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48270464</v>
      </c>
      <c r="W9" s="59">
        <v>37357952</v>
      </c>
      <c r="X9" s="59">
        <v>10912512</v>
      </c>
      <c r="Y9" s="60">
        <v>29.21</v>
      </c>
      <c r="Z9" s="61">
        <v>112110267</v>
      </c>
    </row>
    <row r="10" spans="1:26" ht="25.5">
      <c r="A10" s="62" t="s">
        <v>94</v>
      </c>
      <c r="B10" s="63">
        <f>SUM(B5:B9)</f>
        <v>1473835932</v>
      </c>
      <c r="C10" s="63">
        <f>SUM(C5:C9)</f>
        <v>0</v>
      </c>
      <c r="D10" s="64">
        <f aca="true" t="shared" si="0" ref="D10:Z10">SUM(D5:D9)</f>
        <v>1486347745</v>
      </c>
      <c r="E10" s="65">
        <f t="shared" si="0"/>
        <v>1486347745</v>
      </c>
      <c r="F10" s="65">
        <f t="shared" si="0"/>
        <v>199561297</v>
      </c>
      <c r="G10" s="65">
        <f t="shared" si="0"/>
        <v>112977689</v>
      </c>
      <c r="H10" s="65">
        <f t="shared" si="0"/>
        <v>105829019</v>
      </c>
      <c r="I10" s="65">
        <f t="shared" si="0"/>
        <v>418368005</v>
      </c>
      <c r="J10" s="65">
        <f t="shared" si="0"/>
        <v>114786871</v>
      </c>
      <c r="K10" s="65">
        <f t="shared" si="0"/>
        <v>103753523</v>
      </c>
      <c r="L10" s="65">
        <f t="shared" si="0"/>
        <v>169033581</v>
      </c>
      <c r="M10" s="65">
        <f t="shared" si="0"/>
        <v>387573975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805941980</v>
      </c>
      <c r="W10" s="65">
        <f t="shared" si="0"/>
        <v>766501635</v>
      </c>
      <c r="X10" s="65">
        <f t="shared" si="0"/>
        <v>39440345</v>
      </c>
      <c r="Y10" s="66">
        <f>+IF(W10&lt;&gt;0,(X10/W10)*100,0)</f>
        <v>5.145500439800106</v>
      </c>
      <c r="Z10" s="67">
        <f t="shared" si="0"/>
        <v>1486347745</v>
      </c>
    </row>
    <row r="11" spans="1:26" ht="13.5">
      <c r="A11" s="57" t="s">
        <v>36</v>
      </c>
      <c r="B11" s="18">
        <v>468103044</v>
      </c>
      <c r="C11" s="18">
        <v>0</v>
      </c>
      <c r="D11" s="58">
        <v>545555593</v>
      </c>
      <c r="E11" s="59">
        <v>545555593</v>
      </c>
      <c r="F11" s="59">
        <v>39612669</v>
      </c>
      <c r="G11" s="59">
        <v>38576621</v>
      </c>
      <c r="H11" s="59">
        <v>45474472</v>
      </c>
      <c r="I11" s="59">
        <v>123663762</v>
      </c>
      <c r="J11" s="59">
        <v>43242811</v>
      </c>
      <c r="K11" s="59">
        <v>42187003</v>
      </c>
      <c r="L11" s="59">
        <v>42898701</v>
      </c>
      <c r="M11" s="59">
        <v>128328515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251992277</v>
      </c>
      <c r="W11" s="59">
        <v>267508449</v>
      </c>
      <c r="X11" s="59">
        <v>-15516172</v>
      </c>
      <c r="Y11" s="60">
        <v>-5.8</v>
      </c>
      <c r="Z11" s="61">
        <v>545555593</v>
      </c>
    </row>
    <row r="12" spans="1:26" ht="13.5">
      <c r="A12" s="57" t="s">
        <v>37</v>
      </c>
      <c r="B12" s="18">
        <v>21891024</v>
      </c>
      <c r="C12" s="18">
        <v>0</v>
      </c>
      <c r="D12" s="58">
        <v>23152857</v>
      </c>
      <c r="E12" s="59">
        <v>23152857</v>
      </c>
      <c r="F12" s="59">
        <v>1800242</v>
      </c>
      <c r="G12" s="59">
        <v>1813967</v>
      </c>
      <c r="H12" s="59">
        <v>1809160</v>
      </c>
      <c r="I12" s="59">
        <v>5423369</v>
      </c>
      <c r="J12" s="59">
        <v>1861673</v>
      </c>
      <c r="K12" s="59">
        <v>1824591</v>
      </c>
      <c r="L12" s="59">
        <v>1814101</v>
      </c>
      <c r="M12" s="59">
        <v>5500365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10923734</v>
      </c>
      <c r="W12" s="59">
        <v>9724200</v>
      </c>
      <c r="X12" s="59">
        <v>1199534</v>
      </c>
      <c r="Y12" s="60">
        <v>12.34</v>
      </c>
      <c r="Z12" s="61">
        <v>23152857</v>
      </c>
    </row>
    <row r="13" spans="1:26" ht="13.5">
      <c r="A13" s="57" t="s">
        <v>95</v>
      </c>
      <c r="B13" s="18">
        <v>153460704</v>
      </c>
      <c r="C13" s="18">
        <v>0</v>
      </c>
      <c r="D13" s="58">
        <v>162601862</v>
      </c>
      <c r="E13" s="59">
        <v>162601862</v>
      </c>
      <c r="F13" s="59">
        <v>13542966</v>
      </c>
      <c r="G13" s="59">
        <v>13542966</v>
      </c>
      <c r="H13" s="59">
        <v>13564566</v>
      </c>
      <c r="I13" s="59">
        <v>40650498</v>
      </c>
      <c r="J13" s="59">
        <v>13550166</v>
      </c>
      <c r="K13" s="59">
        <v>13576966</v>
      </c>
      <c r="L13" s="59">
        <v>13550166</v>
      </c>
      <c r="M13" s="59">
        <v>40677298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81327796</v>
      </c>
      <c r="W13" s="59">
        <v>81300996</v>
      </c>
      <c r="X13" s="59">
        <v>26800</v>
      </c>
      <c r="Y13" s="60">
        <v>0.03</v>
      </c>
      <c r="Z13" s="61">
        <v>162601862</v>
      </c>
    </row>
    <row r="14" spans="1:26" ht="13.5">
      <c r="A14" s="57" t="s">
        <v>38</v>
      </c>
      <c r="B14" s="18">
        <v>10694434</v>
      </c>
      <c r="C14" s="18">
        <v>0</v>
      </c>
      <c r="D14" s="58">
        <v>19132479</v>
      </c>
      <c r="E14" s="59">
        <v>19132479</v>
      </c>
      <c r="F14" s="59">
        <v>0</v>
      </c>
      <c r="G14" s="59">
        <v>848</v>
      </c>
      <c r="H14" s="59">
        <v>694</v>
      </c>
      <c r="I14" s="59">
        <v>1542</v>
      </c>
      <c r="J14" s="59">
        <v>1024</v>
      </c>
      <c r="K14" s="59">
        <v>104</v>
      </c>
      <c r="L14" s="59">
        <v>0</v>
      </c>
      <c r="M14" s="59">
        <v>1128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2670</v>
      </c>
      <c r="W14" s="59">
        <v>9434595</v>
      </c>
      <c r="X14" s="59">
        <v>-9431925</v>
      </c>
      <c r="Y14" s="60">
        <v>-99.97</v>
      </c>
      <c r="Z14" s="61">
        <v>19132479</v>
      </c>
    </row>
    <row r="15" spans="1:26" ht="13.5">
      <c r="A15" s="57" t="s">
        <v>39</v>
      </c>
      <c r="B15" s="18">
        <v>460711506</v>
      </c>
      <c r="C15" s="18">
        <v>0</v>
      </c>
      <c r="D15" s="58">
        <v>499968292</v>
      </c>
      <c r="E15" s="59">
        <v>499968292</v>
      </c>
      <c r="F15" s="59">
        <v>25389</v>
      </c>
      <c r="G15" s="59">
        <v>56364388</v>
      </c>
      <c r="H15" s="59">
        <v>55988274</v>
      </c>
      <c r="I15" s="59">
        <v>112378051</v>
      </c>
      <c r="J15" s="59">
        <v>36859525</v>
      </c>
      <c r="K15" s="59">
        <v>38395906</v>
      </c>
      <c r="L15" s="59">
        <v>33752384</v>
      </c>
      <c r="M15" s="59">
        <v>109007815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221385866</v>
      </c>
      <c r="W15" s="59">
        <v>225808263</v>
      </c>
      <c r="X15" s="59">
        <v>-4422397</v>
      </c>
      <c r="Y15" s="60">
        <v>-1.96</v>
      </c>
      <c r="Z15" s="61">
        <v>499968292</v>
      </c>
    </row>
    <row r="16" spans="1:26" ht="13.5">
      <c r="A16" s="68" t="s">
        <v>40</v>
      </c>
      <c r="B16" s="18">
        <v>1819386</v>
      </c>
      <c r="C16" s="18">
        <v>0</v>
      </c>
      <c r="D16" s="58">
        <v>1910000</v>
      </c>
      <c r="E16" s="59">
        <v>1910000</v>
      </c>
      <c r="F16" s="59">
        <v>45000</v>
      </c>
      <c r="G16" s="59">
        <v>30000</v>
      </c>
      <c r="H16" s="59">
        <v>270000</v>
      </c>
      <c r="I16" s="59">
        <v>345000</v>
      </c>
      <c r="J16" s="59">
        <v>0</v>
      </c>
      <c r="K16" s="59">
        <v>0</v>
      </c>
      <c r="L16" s="59">
        <v>900000</v>
      </c>
      <c r="M16" s="59">
        <v>900000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1245000</v>
      </c>
      <c r="W16" s="59">
        <v>80000</v>
      </c>
      <c r="X16" s="59">
        <v>1165000</v>
      </c>
      <c r="Y16" s="60">
        <v>1456.25</v>
      </c>
      <c r="Z16" s="61">
        <v>1910000</v>
      </c>
    </row>
    <row r="17" spans="1:26" ht="13.5">
      <c r="A17" s="57" t="s">
        <v>41</v>
      </c>
      <c r="B17" s="18">
        <v>263923690</v>
      </c>
      <c r="C17" s="18">
        <v>0</v>
      </c>
      <c r="D17" s="58">
        <v>304396250</v>
      </c>
      <c r="E17" s="59">
        <v>304396250</v>
      </c>
      <c r="F17" s="59">
        <v>7041461</v>
      </c>
      <c r="G17" s="59">
        <v>22012493</v>
      </c>
      <c r="H17" s="59">
        <v>14109400</v>
      </c>
      <c r="I17" s="59">
        <v>43163354</v>
      </c>
      <c r="J17" s="59">
        <v>14403690</v>
      </c>
      <c r="K17" s="59">
        <v>31004643</v>
      </c>
      <c r="L17" s="59">
        <v>22661863</v>
      </c>
      <c r="M17" s="59">
        <v>68070196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111233550</v>
      </c>
      <c r="W17" s="59">
        <v>132227344</v>
      </c>
      <c r="X17" s="59">
        <v>-20993794</v>
      </c>
      <c r="Y17" s="60">
        <v>-15.88</v>
      </c>
      <c r="Z17" s="61">
        <v>304396250</v>
      </c>
    </row>
    <row r="18" spans="1:26" ht="13.5">
      <c r="A18" s="69" t="s">
        <v>42</v>
      </c>
      <c r="B18" s="70">
        <f>SUM(B11:B17)</f>
        <v>1380603788</v>
      </c>
      <c r="C18" s="70">
        <f>SUM(C11:C17)</f>
        <v>0</v>
      </c>
      <c r="D18" s="71">
        <f aca="true" t="shared" si="1" ref="D18:Z18">SUM(D11:D17)</f>
        <v>1556717333</v>
      </c>
      <c r="E18" s="72">
        <f t="shared" si="1"/>
        <v>1556717333</v>
      </c>
      <c r="F18" s="72">
        <f t="shared" si="1"/>
        <v>62067727</v>
      </c>
      <c r="G18" s="72">
        <f t="shared" si="1"/>
        <v>132341283</v>
      </c>
      <c r="H18" s="72">
        <f t="shared" si="1"/>
        <v>131216566</v>
      </c>
      <c r="I18" s="72">
        <f t="shared" si="1"/>
        <v>325625576</v>
      </c>
      <c r="J18" s="72">
        <f t="shared" si="1"/>
        <v>109918889</v>
      </c>
      <c r="K18" s="72">
        <f t="shared" si="1"/>
        <v>126989213</v>
      </c>
      <c r="L18" s="72">
        <f t="shared" si="1"/>
        <v>115577215</v>
      </c>
      <c r="M18" s="72">
        <f t="shared" si="1"/>
        <v>352485317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678110893</v>
      </c>
      <c r="W18" s="72">
        <f t="shared" si="1"/>
        <v>726083847</v>
      </c>
      <c r="X18" s="72">
        <f t="shared" si="1"/>
        <v>-47972954</v>
      </c>
      <c r="Y18" s="66">
        <f>+IF(W18&lt;&gt;0,(X18/W18)*100,0)</f>
        <v>-6.607081840232702</v>
      </c>
      <c r="Z18" s="73">
        <f t="shared" si="1"/>
        <v>1556717333</v>
      </c>
    </row>
    <row r="19" spans="1:26" ht="13.5">
      <c r="A19" s="69" t="s">
        <v>43</v>
      </c>
      <c r="B19" s="74">
        <f>+B10-B18</f>
        <v>93232144</v>
      </c>
      <c r="C19" s="74">
        <f>+C10-C18</f>
        <v>0</v>
      </c>
      <c r="D19" s="75">
        <f aca="true" t="shared" si="2" ref="D19:Z19">+D10-D18</f>
        <v>-70369588</v>
      </c>
      <c r="E19" s="76">
        <f t="shared" si="2"/>
        <v>-70369588</v>
      </c>
      <c r="F19" s="76">
        <f t="shared" si="2"/>
        <v>137493570</v>
      </c>
      <c r="G19" s="76">
        <f t="shared" si="2"/>
        <v>-19363594</v>
      </c>
      <c r="H19" s="76">
        <f t="shared" si="2"/>
        <v>-25387547</v>
      </c>
      <c r="I19" s="76">
        <f t="shared" si="2"/>
        <v>92742429</v>
      </c>
      <c r="J19" s="76">
        <f t="shared" si="2"/>
        <v>4867982</v>
      </c>
      <c r="K19" s="76">
        <f t="shared" si="2"/>
        <v>-23235690</v>
      </c>
      <c r="L19" s="76">
        <f t="shared" si="2"/>
        <v>53456366</v>
      </c>
      <c r="M19" s="76">
        <f t="shared" si="2"/>
        <v>35088658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127831087</v>
      </c>
      <c r="W19" s="76">
        <f>IF(E10=E18,0,W10-W18)</f>
        <v>40417788</v>
      </c>
      <c r="X19" s="76">
        <f t="shared" si="2"/>
        <v>87413299</v>
      </c>
      <c r="Y19" s="77">
        <f>+IF(W19&lt;&gt;0,(X19/W19)*100,0)</f>
        <v>216.2743270364029</v>
      </c>
      <c r="Z19" s="78">
        <f t="shared" si="2"/>
        <v>-70369588</v>
      </c>
    </row>
    <row r="20" spans="1:26" ht="13.5">
      <c r="A20" s="57" t="s">
        <v>44</v>
      </c>
      <c r="B20" s="18">
        <v>0</v>
      </c>
      <c r="C20" s="18">
        <v>0</v>
      </c>
      <c r="D20" s="58">
        <v>68203800</v>
      </c>
      <c r="E20" s="59">
        <v>68203800</v>
      </c>
      <c r="F20" s="59">
        <v>4347834</v>
      </c>
      <c r="G20" s="59">
        <v>9654713</v>
      </c>
      <c r="H20" s="59">
        <v>3492590</v>
      </c>
      <c r="I20" s="59">
        <v>17495137</v>
      </c>
      <c r="J20" s="59">
        <v>12614890</v>
      </c>
      <c r="K20" s="59">
        <v>-2482670</v>
      </c>
      <c r="L20" s="59">
        <v>4902626</v>
      </c>
      <c r="M20" s="59">
        <v>15034846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32529983</v>
      </c>
      <c r="W20" s="59">
        <v>39674780</v>
      </c>
      <c r="X20" s="59">
        <v>-7144797</v>
      </c>
      <c r="Y20" s="60">
        <v>-18.01</v>
      </c>
      <c r="Z20" s="61">
        <v>68203800</v>
      </c>
    </row>
    <row r="21" spans="1:26" ht="13.5">
      <c r="A21" s="57" t="s">
        <v>96</v>
      </c>
      <c r="B21" s="79">
        <v>0</v>
      </c>
      <c r="C21" s="79">
        <v>0</v>
      </c>
      <c r="D21" s="80">
        <v>20000000</v>
      </c>
      <c r="E21" s="81">
        <v>20000000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20000000</v>
      </c>
    </row>
    <row r="22" spans="1:26" ht="25.5">
      <c r="A22" s="84" t="s">
        <v>97</v>
      </c>
      <c r="B22" s="85">
        <f>SUM(B19:B21)</f>
        <v>93232144</v>
      </c>
      <c r="C22" s="85">
        <f>SUM(C19:C21)</f>
        <v>0</v>
      </c>
      <c r="D22" s="86">
        <f aca="true" t="shared" si="3" ref="D22:Z22">SUM(D19:D21)</f>
        <v>17834212</v>
      </c>
      <c r="E22" s="87">
        <f t="shared" si="3"/>
        <v>17834212</v>
      </c>
      <c r="F22" s="87">
        <f t="shared" si="3"/>
        <v>141841404</v>
      </c>
      <c r="G22" s="87">
        <f t="shared" si="3"/>
        <v>-9708881</v>
      </c>
      <c r="H22" s="87">
        <f t="shared" si="3"/>
        <v>-21894957</v>
      </c>
      <c r="I22" s="87">
        <f t="shared" si="3"/>
        <v>110237566</v>
      </c>
      <c r="J22" s="87">
        <f t="shared" si="3"/>
        <v>17482872</v>
      </c>
      <c r="K22" s="87">
        <f t="shared" si="3"/>
        <v>-25718360</v>
      </c>
      <c r="L22" s="87">
        <f t="shared" si="3"/>
        <v>58358992</v>
      </c>
      <c r="M22" s="87">
        <f t="shared" si="3"/>
        <v>50123504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160361070</v>
      </c>
      <c r="W22" s="87">
        <f t="shared" si="3"/>
        <v>80092568</v>
      </c>
      <c r="X22" s="87">
        <f t="shared" si="3"/>
        <v>80268502</v>
      </c>
      <c r="Y22" s="88">
        <f>+IF(W22&lt;&gt;0,(X22/W22)*100,0)</f>
        <v>100.21966332756367</v>
      </c>
      <c r="Z22" s="89">
        <f t="shared" si="3"/>
        <v>17834212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93232144</v>
      </c>
      <c r="C24" s="74">
        <f>SUM(C22:C23)</f>
        <v>0</v>
      </c>
      <c r="D24" s="75">
        <f aca="true" t="shared" si="4" ref="D24:Z24">SUM(D22:D23)</f>
        <v>17834212</v>
      </c>
      <c r="E24" s="76">
        <f t="shared" si="4"/>
        <v>17834212</v>
      </c>
      <c r="F24" s="76">
        <f t="shared" si="4"/>
        <v>141841404</v>
      </c>
      <c r="G24" s="76">
        <f t="shared" si="4"/>
        <v>-9708881</v>
      </c>
      <c r="H24" s="76">
        <f t="shared" si="4"/>
        <v>-21894957</v>
      </c>
      <c r="I24" s="76">
        <f t="shared" si="4"/>
        <v>110237566</v>
      </c>
      <c r="J24" s="76">
        <f t="shared" si="4"/>
        <v>17482872</v>
      </c>
      <c r="K24" s="76">
        <f t="shared" si="4"/>
        <v>-25718360</v>
      </c>
      <c r="L24" s="76">
        <f t="shared" si="4"/>
        <v>58358992</v>
      </c>
      <c r="M24" s="76">
        <f t="shared" si="4"/>
        <v>50123504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160361070</v>
      </c>
      <c r="W24" s="76">
        <f t="shared" si="4"/>
        <v>80092568</v>
      </c>
      <c r="X24" s="76">
        <f t="shared" si="4"/>
        <v>80268502</v>
      </c>
      <c r="Y24" s="77">
        <f>+IF(W24&lt;&gt;0,(X24/W24)*100,0)</f>
        <v>100.21966332756367</v>
      </c>
      <c r="Z24" s="78">
        <f t="shared" si="4"/>
        <v>17834212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268129046</v>
      </c>
      <c r="C27" s="21">
        <v>0</v>
      </c>
      <c r="D27" s="98">
        <v>374409544</v>
      </c>
      <c r="E27" s="99">
        <v>389590075</v>
      </c>
      <c r="F27" s="99">
        <v>789764</v>
      </c>
      <c r="G27" s="99">
        <v>12933626</v>
      </c>
      <c r="H27" s="99">
        <v>16632568</v>
      </c>
      <c r="I27" s="99">
        <v>30355958</v>
      </c>
      <c r="J27" s="99">
        <v>20578405</v>
      </c>
      <c r="K27" s="99">
        <v>22294893</v>
      </c>
      <c r="L27" s="99">
        <v>38113225</v>
      </c>
      <c r="M27" s="99">
        <v>80986523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111342481</v>
      </c>
      <c r="W27" s="99">
        <v>194795038</v>
      </c>
      <c r="X27" s="99">
        <v>-83452557</v>
      </c>
      <c r="Y27" s="100">
        <v>-42.84</v>
      </c>
      <c r="Z27" s="101">
        <v>389590075</v>
      </c>
    </row>
    <row r="28" spans="1:26" ht="13.5">
      <c r="A28" s="102" t="s">
        <v>44</v>
      </c>
      <c r="B28" s="18">
        <v>52763562</v>
      </c>
      <c r="C28" s="18">
        <v>0</v>
      </c>
      <c r="D28" s="58">
        <v>88203800</v>
      </c>
      <c r="E28" s="59">
        <v>88203800</v>
      </c>
      <c r="F28" s="59">
        <v>0</v>
      </c>
      <c r="G28" s="59">
        <v>9654713</v>
      </c>
      <c r="H28" s="59">
        <v>5076867</v>
      </c>
      <c r="I28" s="59">
        <v>14731580</v>
      </c>
      <c r="J28" s="59">
        <v>8132528</v>
      </c>
      <c r="K28" s="59">
        <v>6045501</v>
      </c>
      <c r="L28" s="59">
        <v>7921218</v>
      </c>
      <c r="M28" s="59">
        <v>22099247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36830827</v>
      </c>
      <c r="W28" s="59">
        <v>44101900</v>
      </c>
      <c r="X28" s="59">
        <v>-7271073</v>
      </c>
      <c r="Y28" s="60">
        <v>-16.49</v>
      </c>
      <c r="Z28" s="61">
        <v>88203800</v>
      </c>
    </row>
    <row r="29" spans="1:26" ht="13.5">
      <c r="A29" s="57" t="s">
        <v>99</v>
      </c>
      <c r="B29" s="18">
        <v>143112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118639344</v>
      </c>
      <c r="C30" s="18">
        <v>0</v>
      </c>
      <c r="D30" s="58">
        <v>153224424</v>
      </c>
      <c r="E30" s="59">
        <v>161393454</v>
      </c>
      <c r="F30" s="59">
        <v>416720</v>
      </c>
      <c r="G30" s="59">
        <v>256590</v>
      </c>
      <c r="H30" s="59">
        <v>8645239</v>
      </c>
      <c r="I30" s="59">
        <v>9318549</v>
      </c>
      <c r="J30" s="59">
        <v>7087238</v>
      </c>
      <c r="K30" s="59">
        <v>9179043</v>
      </c>
      <c r="L30" s="59">
        <v>16215959</v>
      </c>
      <c r="M30" s="59">
        <v>32482240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41800789</v>
      </c>
      <c r="W30" s="59">
        <v>80696727</v>
      </c>
      <c r="X30" s="59">
        <v>-38895938</v>
      </c>
      <c r="Y30" s="60">
        <v>-48.2</v>
      </c>
      <c r="Z30" s="61">
        <v>161393454</v>
      </c>
    </row>
    <row r="31" spans="1:26" ht="13.5">
      <c r="A31" s="57" t="s">
        <v>49</v>
      </c>
      <c r="B31" s="18">
        <v>96583028</v>
      </c>
      <c r="C31" s="18">
        <v>0</v>
      </c>
      <c r="D31" s="58">
        <v>132981320</v>
      </c>
      <c r="E31" s="59">
        <v>139992821</v>
      </c>
      <c r="F31" s="59">
        <v>373044</v>
      </c>
      <c r="G31" s="59">
        <v>3022325</v>
      </c>
      <c r="H31" s="59">
        <v>2910463</v>
      </c>
      <c r="I31" s="59">
        <v>6305832</v>
      </c>
      <c r="J31" s="59">
        <v>5358639</v>
      </c>
      <c r="K31" s="59">
        <v>7070349</v>
      </c>
      <c r="L31" s="59">
        <v>13976047</v>
      </c>
      <c r="M31" s="59">
        <v>26405035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32710867</v>
      </c>
      <c r="W31" s="59">
        <v>69996411</v>
      </c>
      <c r="X31" s="59">
        <v>-37285544</v>
      </c>
      <c r="Y31" s="60">
        <v>-53.27</v>
      </c>
      <c r="Z31" s="61">
        <v>139992821</v>
      </c>
    </row>
    <row r="32" spans="1:26" ht="13.5">
      <c r="A32" s="69" t="s">
        <v>50</v>
      </c>
      <c r="B32" s="21">
        <f>SUM(B28:B31)</f>
        <v>268129046</v>
      </c>
      <c r="C32" s="21">
        <f>SUM(C28:C31)</f>
        <v>0</v>
      </c>
      <c r="D32" s="98">
        <f aca="true" t="shared" si="5" ref="D32:Z32">SUM(D28:D31)</f>
        <v>374409544</v>
      </c>
      <c r="E32" s="99">
        <f t="shared" si="5"/>
        <v>389590075</v>
      </c>
      <c r="F32" s="99">
        <f t="shared" si="5"/>
        <v>789764</v>
      </c>
      <c r="G32" s="99">
        <f t="shared" si="5"/>
        <v>12933628</v>
      </c>
      <c r="H32" s="99">
        <f t="shared" si="5"/>
        <v>16632569</v>
      </c>
      <c r="I32" s="99">
        <f t="shared" si="5"/>
        <v>30355961</v>
      </c>
      <c r="J32" s="99">
        <f t="shared" si="5"/>
        <v>20578405</v>
      </c>
      <c r="K32" s="99">
        <f t="shared" si="5"/>
        <v>22294893</v>
      </c>
      <c r="L32" s="99">
        <f t="shared" si="5"/>
        <v>38113224</v>
      </c>
      <c r="M32" s="99">
        <f t="shared" si="5"/>
        <v>80986522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111342483</v>
      </c>
      <c r="W32" s="99">
        <f t="shared" si="5"/>
        <v>194795038</v>
      </c>
      <c r="X32" s="99">
        <f t="shared" si="5"/>
        <v>-83452555</v>
      </c>
      <c r="Y32" s="100">
        <f>+IF(W32&lt;&gt;0,(X32/W32)*100,0)</f>
        <v>-42.84121189986369</v>
      </c>
      <c r="Z32" s="101">
        <f t="shared" si="5"/>
        <v>389590075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969934643</v>
      </c>
      <c r="C35" s="18">
        <v>0</v>
      </c>
      <c r="D35" s="58">
        <v>802162872</v>
      </c>
      <c r="E35" s="59">
        <v>786982341</v>
      </c>
      <c r="F35" s="59">
        <v>1040203386</v>
      </c>
      <c r="G35" s="59">
        <v>1006342435</v>
      </c>
      <c r="H35" s="59">
        <v>945182662</v>
      </c>
      <c r="I35" s="59">
        <v>945182662</v>
      </c>
      <c r="J35" s="59">
        <v>966587210</v>
      </c>
      <c r="K35" s="59">
        <v>953660084</v>
      </c>
      <c r="L35" s="59">
        <v>999821759</v>
      </c>
      <c r="M35" s="59">
        <v>999821759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999821759</v>
      </c>
      <c r="W35" s="59">
        <v>393491171</v>
      </c>
      <c r="X35" s="59">
        <v>606330588</v>
      </c>
      <c r="Y35" s="60">
        <v>154.09</v>
      </c>
      <c r="Z35" s="61">
        <v>786982341</v>
      </c>
    </row>
    <row r="36" spans="1:26" ht="13.5">
      <c r="A36" s="57" t="s">
        <v>53</v>
      </c>
      <c r="B36" s="18">
        <v>6364104167</v>
      </c>
      <c r="C36" s="18">
        <v>0</v>
      </c>
      <c r="D36" s="58">
        <v>6580887087</v>
      </c>
      <c r="E36" s="59">
        <v>6596067618</v>
      </c>
      <c r="F36" s="59">
        <v>6208255269</v>
      </c>
      <c r="G36" s="59">
        <v>6207653119</v>
      </c>
      <c r="H36" s="59">
        <v>6210721123</v>
      </c>
      <c r="I36" s="59">
        <v>6210721123</v>
      </c>
      <c r="J36" s="59">
        <v>6217749362</v>
      </c>
      <c r="K36" s="59">
        <v>6226467288</v>
      </c>
      <c r="L36" s="59">
        <v>6251030347</v>
      </c>
      <c r="M36" s="59">
        <v>6251030347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6251030347</v>
      </c>
      <c r="W36" s="59">
        <v>3298033809</v>
      </c>
      <c r="X36" s="59">
        <v>2952996538</v>
      </c>
      <c r="Y36" s="60">
        <v>89.54</v>
      </c>
      <c r="Z36" s="61">
        <v>6596067618</v>
      </c>
    </row>
    <row r="37" spans="1:26" ht="13.5">
      <c r="A37" s="57" t="s">
        <v>54</v>
      </c>
      <c r="B37" s="18">
        <v>287633796</v>
      </c>
      <c r="C37" s="18">
        <v>0</v>
      </c>
      <c r="D37" s="58">
        <v>245872287</v>
      </c>
      <c r="E37" s="59">
        <v>245872287</v>
      </c>
      <c r="F37" s="59">
        <v>39690603</v>
      </c>
      <c r="G37" s="59">
        <v>319130945</v>
      </c>
      <c r="H37" s="59">
        <v>269590829</v>
      </c>
      <c r="I37" s="59">
        <v>269590829</v>
      </c>
      <c r="J37" s="59">
        <v>221375071</v>
      </c>
      <c r="K37" s="59">
        <v>253262376</v>
      </c>
      <c r="L37" s="59">
        <v>253145938</v>
      </c>
      <c r="M37" s="59">
        <v>253145938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253145938</v>
      </c>
      <c r="W37" s="59">
        <v>122936144</v>
      </c>
      <c r="X37" s="59">
        <v>130209794</v>
      </c>
      <c r="Y37" s="60">
        <v>105.92</v>
      </c>
      <c r="Z37" s="61">
        <v>245872287</v>
      </c>
    </row>
    <row r="38" spans="1:26" ht="13.5">
      <c r="A38" s="57" t="s">
        <v>55</v>
      </c>
      <c r="B38" s="18">
        <v>304610730</v>
      </c>
      <c r="C38" s="18">
        <v>0</v>
      </c>
      <c r="D38" s="58">
        <v>462826302</v>
      </c>
      <c r="E38" s="59">
        <v>462826302</v>
      </c>
      <c r="F38" s="59">
        <v>317152988</v>
      </c>
      <c r="G38" s="59">
        <v>315188251</v>
      </c>
      <c r="H38" s="59">
        <v>315188251</v>
      </c>
      <c r="I38" s="59">
        <v>315188251</v>
      </c>
      <c r="J38" s="59">
        <v>311789780</v>
      </c>
      <c r="K38" s="59">
        <v>311767082</v>
      </c>
      <c r="L38" s="59">
        <v>304610730</v>
      </c>
      <c r="M38" s="59">
        <v>304610730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304610730</v>
      </c>
      <c r="W38" s="59">
        <v>231413151</v>
      </c>
      <c r="X38" s="59">
        <v>73197579</v>
      </c>
      <c r="Y38" s="60">
        <v>31.63</v>
      </c>
      <c r="Z38" s="61">
        <v>462826302</v>
      </c>
    </row>
    <row r="39" spans="1:26" ht="13.5">
      <c r="A39" s="57" t="s">
        <v>56</v>
      </c>
      <c r="B39" s="18">
        <v>6741794284</v>
      </c>
      <c r="C39" s="18">
        <v>0</v>
      </c>
      <c r="D39" s="58">
        <v>6674351369</v>
      </c>
      <c r="E39" s="59">
        <v>6674351369</v>
      </c>
      <c r="F39" s="59">
        <v>6891615063</v>
      </c>
      <c r="G39" s="59">
        <v>6579676358</v>
      </c>
      <c r="H39" s="59">
        <v>6571124704</v>
      </c>
      <c r="I39" s="59">
        <v>6571124704</v>
      </c>
      <c r="J39" s="59">
        <v>6651171721</v>
      </c>
      <c r="K39" s="59">
        <v>6615097914</v>
      </c>
      <c r="L39" s="59">
        <v>6693095438</v>
      </c>
      <c r="M39" s="59">
        <v>6693095438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6693095438</v>
      </c>
      <c r="W39" s="59">
        <v>3337175685</v>
      </c>
      <c r="X39" s="59">
        <v>3355919753</v>
      </c>
      <c r="Y39" s="60">
        <v>100.56</v>
      </c>
      <c r="Z39" s="61">
        <v>6674351369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83751853</v>
      </c>
      <c r="C42" s="18">
        <v>0</v>
      </c>
      <c r="D42" s="58">
        <v>169161221</v>
      </c>
      <c r="E42" s="59">
        <v>169161221</v>
      </c>
      <c r="F42" s="59">
        <v>140278595</v>
      </c>
      <c r="G42" s="59">
        <v>-43930003</v>
      </c>
      <c r="H42" s="59">
        <v>-23276177</v>
      </c>
      <c r="I42" s="59">
        <v>73072415</v>
      </c>
      <c r="J42" s="59">
        <v>37861948</v>
      </c>
      <c r="K42" s="59">
        <v>6759657</v>
      </c>
      <c r="L42" s="59">
        <v>73492026</v>
      </c>
      <c r="M42" s="59">
        <v>118113631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191186046</v>
      </c>
      <c r="W42" s="59">
        <v>152137907</v>
      </c>
      <c r="X42" s="59">
        <v>39048139</v>
      </c>
      <c r="Y42" s="60">
        <v>25.67</v>
      </c>
      <c r="Z42" s="61">
        <v>169161221</v>
      </c>
    </row>
    <row r="43" spans="1:26" ht="13.5">
      <c r="A43" s="57" t="s">
        <v>59</v>
      </c>
      <c r="B43" s="18">
        <v>-263283765</v>
      </c>
      <c r="C43" s="18">
        <v>0</v>
      </c>
      <c r="D43" s="58">
        <v>-320409544</v>
      </c>
      <c r="E43" s="59">
        <v>-335590075</v>
      </c>
      <c r="F43" s="59">
        <v>-789764</v>
      </c>
      <c r="G43" s="59">
        <v>-12933627</v>
      </c>
      <c r="H43" s="59">
        <v>-16632570</v>
      </c>
      <c r="I43" s="59">
        <v>-30355961</v>
      </c>
      <c r="J43" s="59">
        <v>233133204</v>
      </c>
      <c r="K43" s="59">
        <v>-22294892</v>
      </c>
      <c r="L43" s="59">
        <v>171886775</v>
      </c>
      <c r="M43" s="59">
        <v>382725087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352369126</v>
      </c>
      <c r="W43" s="59">
        <v>-249669032</v>
      </c>
      <c r="X43" s="59">
        <v>602038158</v>
      </c>
      <c r="Y43" s="60">
        <v>-241.13</v>
      </c>
      <c r="Z43" s="61">
        <v>-335590075</v>
      </c>
    </row>
    <row r="44" spans="1:26" ht="13.5">
      <c r="A44" s="57" t="s">
        <v>60</v>
      </c>
      <c r="B44" s="18">
        <v>168701002</v>
      </c>
      <c r="C44" s="18">
        <v>0</v>
      </c>
      <c r="D44" s="58">
        <v>144318410</v>
      </c>
      <c r="E44" s="59">
        <v>144318410</v>
      </c>
      <c r="F44" s="59">
        <v>445821</v>
      </c>
      <c r="G44" s="59">
        <v>-76547</v>
      </c>
      <c r="H44" s="59">
        <v>-108716</v>
      </c>
      <c r="I44" s="59">
        <v>260558</v>
      </c>
      <c r="J44" s="59">
        <v>-153312</v>
      </c>
      <c r="K44" s="59">
        <v>343698</v>
      </c>
      <c r="L44" s="59">
        <v>-16484891</v>
      </c>
      <c r="M44" s="59">
        <v>-16294505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-16033947</v>
      </c>
      <c r="W44" s="59">
        <v>74091219</v>
      </c>
      <c r="X44" s="59">
        <v>-90125166</v>
      </c>
      <c r="Y44" s="60">
        <v>-121.64</v>
      </c>
      <c r="Z44" s="61">
        <v>144318410</v>
      </c>
    </row>
    <row r="45" spans="1:26" ht="13.5">
      <c r="A45" s="69" t="s">
        <v>61</v>
      </c>
      <c r="B45" s="21">
        <v>73070669</v>
      </c>
      <c r="C45" s="21">
        <v>0</v>
      </c>
      <c r="D45" s="98">
        <v>76971666</v>
      </c>
      <c r="E45" s="99">
        <v>61791135</v>
      </c>
      <c r="F45" s="99">
        <v>205926515</v>
      </c>
      <c r="G45" s="99">
        <v>148986338</v>
      </c>
      <c r="H45" s="99">
        <v>108968875</v>
      </c>
      <c r="I45" s="99">
        <v>108968875</v>
      </c>
      <c r="J45" s="99">
        <v>379810715</v>
      </c>
      <c r="K45" s="99">
        <v>364619178</v>
      </c>
      <c r="L45" s="99">
        <v>593513088</v>
      </c>
      <c r="M45" s="99">
        <v>593513088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593513088</v>
      </c>
      <c r="W45" s="99">
        <v>60461673</v>
      </c>
      <c r="X45" s="99">
        <v>533051415</v>
      </c>
      <c r="Y45" s="100">
        <v>881.64</v>
      </c>
      <c r="Z45" s="101">
        <v>61791135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3680058</v>
      </c>
      <c r="C49" s="51">
        <v>0</v>
      </c>
      <c r="D49" s="128">
        <v>54613125</v>
      </c>
      <c r="E49" s="53">
        <v>7343784</v>
      </c>
      <c r="F49" s="53">
        <v>0</v>
      </c>
      <c r="G49" s="53">
        <v>0</v>
      </c>
      <c r="H49" s="53">
        <v>0</v>
      </c>
      <c r="I49" s="53">
        <v>1159345</v>
      </c>
      <c r="J49" s="53">
        <v>0</v>
      </c>
      <c r="K49" s="53">
        <v>0</v>
      </c>
      <c r="L49" s="53">
        <v>0</v>
      </c>
      <c r="M49" s="53">
        <v>1999355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-4044947</v>
      </c>
      <c r="W49" s="53">
        <v>12681360</v>
      </c>
      <c r="X49" s="53">
        <v>45988358</v>
      </c>
      <c r="Y49" s="53">
        <v>123420438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143112156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143112156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101.02554425190692</v>
      </c>
      <c r="C58" s="5">
        <f>IF(C67=0,0,+(C76/C67)*100)</f>
        <v>0</v>
      </c>
      <c r="D58" s="6">
        <f aca="true" t="shared" si="6" ref="D58:Z58">IF(D67=0,0,+(D76/D67)*100)</f>
        <v>98.71741917259753</v>
      </c>
      <c r="E58" s="7">
        <f t="shared" si="6"/>
        <v>98.71741917259753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99.99999791935629</v>
      </c>
      <c r="K58" s="7">
        <f t="shared" si="6"/>
        <v>100.00000105897246</v>
      </c>
      <c r="L58" s="7">
        <f t="shared" si="6"/>
        <v>100.00000105530312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98.49638441462513</v>
      </c>
      <c r="X58" s="7">
        <f t="shared" si="6"/>
        <v>0</v>
      </c>
      <c r="Y58" s="7">
        <f t="shared" si="6"/>
        <v>0</v>
      </c>
      <c r="Z58" s="8">
        <f t="shared" si="6"/>
        <v>98.71741917259753</v>
      </c>
    </row>
    <row r="59" spans="1:26" ht="13.5">
      <c r="A59" s="36" t="s">
        <v>31</v>
      </c>
      <c r="B59" s="9">
        <f aca="true" t="shared" si="7" ref="B59:Z66">IF(B68=0,0,+(B77/B68)*100)</f>
        <v>99.99999969949134</v>
      </c>
      <c r="C59" s="9">
        <f t="shared" si="7"/>
        <v>0</v>
      </c>
      <c r="D59" s="2">
        <f t="shared" si="7"/>
        <v>99.00990130980036</v>
      </c>
      <c r="E59" s="10">
        <f t="shared" si="7"/>
        <v>99.00990130980036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98.97370541217487</v>
      </c>
      <c r="X59" s="10">
        <f t="shared" si="7"/>
        <v>0</v>
      </c>
      <c r="Y59" s="10">
        <f t="shared" si="7"/>
        <v>0</v>
      </c>
      <c r="Z59" s="11">
        <f t="shared" si="7"/>
        <v>99.00990130980036</v>
      </c>
    </row>
    <row r="60" spans="1:26" ht="13.5">
      <c r="A60" s="37" t="s">
        <v>32</v>
      </c>
      <c r="B60" s="12">
        <f t="shared" si="7"/>
        <v>101.49181643793878</v>
      </c>
      <c r="C60" s="12">
        <f t="shared" si="7"/>
        <v>0</v>
      </c>
      <c r="D60" s="3">
        <f t="shared" si="7"/>
        <v>99.00990110406906</v>
      </c>
      <c r="E60" s="13">
        <f t="shared" si="7"/>
        <v>99.00990110406906</v>
      </c>
      <c r="F60" s="13">
        <f t="shared" si="7"/>
        <v>100</v>
      </c>
      <c r="G60" s="13">
        <f t="shared" si="7"/>
        <v>100.00000124005098</v>
      </c>
      <c r="H60" s="13">
        <f t="shared" si="7"/>
        <v>100</v>
      </c>
      <c r="I60" s="13">
        <f t="shared" si="7"/>
        <v>100.00000043843463</v>
      </c>
      <c r="J60" s="13">
        <f t="shared" si="7"/>
        <v>100</v>
      </c>
      <c r="K60" s="13">
        <f t="shared" si="7"/>
        <v>100.00000155063145</v>
      </c>
      <c r="L60" s="13">
        <f t="shared" si="7"/>
        <v>100</v>
      </c>
      <c r="M60" s="13">
        <f t="shared" si="7"/>
        <v>100.00000051258624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100.0000004726196</v>
      </c>
      <c r="W60" s="13">
        <f t="shared" si="7"/>
        <v>98.29353979759354</v>
      </c>
      <c r="X60" s="13">
        <f t="shared" si="7"/>
        <v>0</v>
      </c>
      <c r="Y60" s="13">
        <f t="shared" si="7"/>
        <v>0</v>
      </c>
      <c r="Z60" s="14">
        <f t="shared" si="7"/>
        <v>99.00990110406906</v>
      </c>
    </row>
    <row r="61" spans="1:26" ht="13.5">
      <c r="A61" s="38" t="s">
        <v>102</v>
      </c>
      <c r="B61" s="12">
        <f t="shared" si="7"/>
        <v>99.99999961858511</v>
      </c>
      <c r="C61" s="12">
        <f t="shared" si="7"/>
        <v>0</v>
      </c>
      <c r="D61" s="3">
        <f t="shared" si="7"/>
        <v>99.00990078101735</v>
      </c>
      <c r="E61" s="13">
        <f t="shared" si="7"/>
        <v>99.00990078101735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100.07820396966454</v>
      </c>
      <c r="L61" s="13">
        <f t="shared" si="7"/>
        <v>100</v>
      </c>
      <c r="M61" s="13">
        <f t="shared" si="7"/>
        <v>100.02581963544266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100.01145947247245</v>
      </c>
      <c r="W61" s="13">
        <f t="shared" si="7"/>
        <v>99.00990097627543</v>
      </c>
      <c r="X61" s="13">
        <f t="shared" si="7"/>
        <v>0</v>
      </c>
      <c r="Y61" s="13">
        <f t="shared" si="7"/>
        <v>0</v>
      </c>
      <c r="Z61" s="14">
        <f t="shared" si="7"/>
        <v>99.00990078101735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99.00990124543786</v>
      </c>
      <c r="E62" s="13">
        <f t="shared" si="7"/>
        <v>99.00990124543786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93.82849549378206</v>
      </c>
      <c r="X62" s="13">
        <f t="shared" si="7"/>
        <v>0</v>
      </c>
      <c r="Y62" s="13">
        <f t="shared" si="7"/>
        <v>0</v>
      </c>
      <c r="Z62" s="14">
        <f t="shared" si="7"/>
        <v>99.00990124543786</v>
      </c>
    </row>
    <row r="63" spans="1:26" ht="13.5">
      <c r="A63" s="38" t="s">
        <v>104</v>
      </c>
      <c r="B63" s="12">
        <f t="shared" si="7"/>
        <v>100.11823013031673</v>
      </c>
      <c r="C63" s="12">
        <f t="shared" si="7"/>
        <v>0</v>
      </c>
      <c r="D63" s="3">
        <f t="shared" si="7"/>
        <v>99.00990507710738</v>
      </c>
      <c r="E63" s="13">
        <f t="shared" si="7"/>
        <v>99.00990507710738</v>
      </c>
      <c r="F63" s="13">
        <f t="shared" si="7"/>
        <v>100</v>
      </c>
      <c r="G63" s="13">
        <f t="shared" si="7"/>
        <v>100.0000179317614</v>
      </c>
      <c r="H63" s="13">
        <f t="shared" si="7"/>
        <v>100</v>
      </c>
      <c r="I63" s="13">
        <f t="shared" si="7"/>
        <v>100.00000592404427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100.00000300398366</v>
      </c>
      <c r="W63" s="13">
        <f t="shared" si="7"/>
        <v>87.30098689395717</v>
      </c>
      <c r="X63" s="13">
        <f t="shared" si="7"/>
        <v>0</v>
      </c>
      <c r="Y63" s="13">
        <f t="shared" si="7"/>
        <v>0</v>
      </c>
      <c r="Z63" s="14">
        <f t="shared" si="7"/>
        <v>99.00990507710738</v>
      </c>
    </row>
    <row r="64" spans="1:26" ht="13.5">
      <c r="A64" s="38" t="s">
        <v>105</v>
      </c>
      <c r="B64" s="12">
        <f t="shared" si="7"/>
        <v>100.0000014536897</v>
      </c>
      <c r="C64" s="12">
        <f t="shared" si="7"/>
        <v>0</v>
      </c>
      <c r="D64" s="3">
        <f t="shared" si="7"/>
        <v>99.00989995393785</v>
      </c>
      <c r="E64" s="13">
        <f t="shared" si="7"/>
        <v>99.00989995393785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110.91369995222713</v>
      </c>
      <c r="X64" s="13">
        <f t="shared" si="7"/>
        <v>0</v>
      </c>
      <c r="Y64" s="13">
        <f t="shared" si="7"/>
        <v>0</v>
      </c>
      <c r="Z64" s="14">
        <f t="shared" si="7"/>
        <v>99.00989995393785</v>
      </c>
    </row>
    <row r="65" spans="1:26" ht="13.5">
      <c r="A65" s="38" t="s">
        <v>106</v>
      </c>
      <c r="B65" s="12">
        <f t="shared" si="7"/>
        <v>14736.237869917395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99.99969840456012</v>
      </c>
      <c r="H66" s="16">
        <f t="shared" si="7"/>
        <v>100</v>
      </c>
      <c r="I66" s="16">
        <f t="shared" si="7"/>
        <v>99.99990258215735</v>
      </c>
      <c r="J66" s="16">
        <f t="shared" si="7"/>
        <v>99.99945488342682</v>
      </c>
      <c r="K66" s="16">
        <f t="shared" si="7"/>
        <v>100</v>
      </c>
      <c r="L66" s="16">
        <f t="shared" si="7"/>
        <v>100.00025292188002</v>
      </c>
      <c r="M66" s="16">
        <f t="shared" si="7"/>
        <v>99.99991118476854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99.99990708215192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>
        <v>1075016215</v>
      </c>
      <c r="C67" s="23"/>
      <c r="D67" s="24">
        <v>1155703538</v>
      </c>
      <c r="E67" s="25">
        <v>1155703538</v>
      </c>
      <c r="F67" s="25">
        <v>107844321</v>
      </c>
      <c r="G67" s="25">
        <v>110835373</v>
      </c>
      <c r="H67" s="25">
        <v>100007022</v>
      </c>
      <c r="I67" s="25">
        <v>318686716</v>
      </c>
      <c r="J67" s="25">
        <v>96124098</v>
      </c>
      <c r="K67" s="25">
        <v>94431162</v>
      </c>
      <c r="L67" s="25">
        <v>94759504</v>
      </c>
      <c r="M67" s="25">
        <v>285314764</v>
      </c>
      <c r="N67" s="25"/>
      <c r="O67" s="25"/>
      <c r="P67" s="25"/>
      <c r="Q67" s="25"/>
      <c r="R67" s="25"/>
      <c r="S67" s="25"/>
      <c r="T67" s="25"/>
      <c r="U67" s="25"/>
      <c r="V67" s="25">
        <v>604001480</v>
      </c>
      <c r="W67" s="25">
        <v>573572267</v>
      </c>
      <c r="X67" s="25"/>
      <c r="Y67" s="24"/>
      <c r="Z67" s="26">
        <v>1155703538</v>
      </c>
    </row>
    <row r="68" spans="1:26" ht="13.5" hidden="1">
      <c r="A68" s="36" t="s">
        <v>31</v>
      </c>
      <c r="B68" s="18">
        <v>332769107</v>
      </c>
      <c r="C68" s="18"/>
      <c r="D68" s="19">
        <v>353052280</v>
      </c>
      <c r="E68" s="20">
        <v>353052280</v>
      </c>
      <c r="F68" s="20">
        <v>29863663</v>
      </c>
      <c r="G68" s="20">
        <v>29861957</v>
      </c>
      <c r="H68" s="20">
        <v>29850409</v>
      </c>
      <c r="I68" s="20">
        <v>89576029</v>
      </c>
      <c r="J68" s="20">
        <v>30086133</v>
      </c>
      <c r="K68" s="20">
        <v>29577645</v>
      </c>
      <c r="L68" s="20">
        <v>29435931</v>
      </c>
      <c r="M68" s="20">
        <v>89099709</v>
      </c>
      <c r="N68" s="20"/>
      <c r="O68" s="20"/>
      <c r="P68" s="20"/>
      <c r="Q68" s="20"/>
      <c r="R68" s="20"/>
      <c r="S68" s="20"/>
      <c r="T68" s="20"/>
      <c r="U68" s="20"/>
      <c r="V68" s="20">
        <v>178675738</v>
      </c>
      <c r="W68" s="20">
        <v>171055467</v>
      </c>
      <c r="X68" s="20"/>
      <c r="Y68" s="19"/>
      <c r="Z68" s="22">
        <v>353052280</v>
      </c>
    </row>
    <row r="69" spans="1:26" ht="13.5" hidden="1">
      <c r="A69" s="37" t="s">
        <v>32</v>
      </c>
      <c r="B69" s="18">
        <v>739016391</v>
      </c>
      <c r="C69" s="18"/>
      <c r="D69" s="19">
        <v>799237231</v>
      </c>
      <c r="E69" s="20">
        <v>799237231</v>
      </c>
      <c r="F69" s="20">
        <v>77656895</v>
      </c>
      <c r="G69" s="20">
        <v>80641846</v>
      </c>
      <c r="H69" s="20">
        <v>69785440</v>
      </c>
      <c r="I69" s="20">
        <v>228084181</v>
      </c>
      <c r="J69" s="20">
        <v>65671071</v>
      </c>
      <c r="K69" s="20">
        <v>64489857</v>
      </c>
      <c r="L69" s="20">
        <v>64928194</v>
      </c>
      <c r="M69" s="20">
        <v>195089122</v>
      </c>
      <c r="N69" s="20"/>
      <c r="O69" s="20"/>
      <c r="P69" s="20"/>
      <c r="Q69" s="20"/>
      <c r="R69" s="20"/>
      <c r="S69" s="20"/>
      <c r="T69" s="20"/>
      <c r="U69" s="20"/>
      <c r="V69" s="20">
        <v>423173303</v>
      </c>
      <c r="W69" s="20">
        <v>402516800</v>
      </c>
      <c r="X69" s="20"/>
      <c r="Y69" s="19"/>
      <c r="Z69" s="22">
        <v>799237231</v>
      </c>
    </row>
    <row r="70" spans="1:26" ht="13.5" hidden="1">
      <c r="A70" s="38" t="s">
        <v>102</v>
      </c>
      <c r="B70" s="18">
        <v>524363378</v>
      </c>
      <c r="C70" s="18"/>
      <c r="D70" s="19">
        <v>572991362</v>
      </c>
      <c r="E70" s="20">
        <v>572991362</v>
      </c>
      <c r="F70" s="20">
        <v>58548123</v>
      </c>
      <c r="G70" s="20">
        <v>61959248</v>
      </c>
      <c r="H70" s="20">
        <v>50229818</v>
      </c>
      <c r="I70" s="20">
        <v>170737189</v>
      </c>
      <c r="J70" s="20">
        <v>46286946</v>
      </c>
      <c r="K70" s="20">
        <v>44983650</v>
      </c>
      <c r="L70" s="20">
        <v>44978423</v>
      </c>
      <c r="M70" s="20">
        <v>136249019</v>
      </c>
      <c r="N70" s="20"/>
      <c r="O70" s="20"/>
      <c r="P70" s="20"/>
      <c r="Q70" s="20"/>
      <c r="R70" s="20"/>
      <c r="S70" s="20"/>
      <c r="T70" s="20"/>
      <c r="U70" s="20"/>
      <c r="V70" s="20">
        <v>306986208</v>
      </c>
      <c r="W70" s="20">
        <v>286495687</v>
      </c>
      <c r="X70" s="20"/>
      <c r="Y70" s="19"/>
      <c r="Z70" s="22">
        <v>572991362</v>
      </c>
    </row>
    <row r="71" spans="1:26" ht="13.5" hidden="1">
      <c r="A71" s="38" t="s">
        <v>103</v>
      </c>
      <c r="B71" s="18">
        <v>82509441</v>
      </c>
      <c r="C71" s="18"/>
      <c r="D71" s="19">
        <v>89184538</v>
      </c>
      <c r="E71" s="20">
        <v>89184538</v>
      </c>
      <c r="F71" s="20">
        <v>7282457</v>
      </c>
      <c r="G71" s="20">
        <v>7122235</v>
      </c>
      <c r="H71" s="20">
        <v>7824595</v>
      </c>
      <c r="I71" s="20">
        <v>22229287</v>
      </c>
      <c r="J71" s="20">
        <v>8025431</v>
      </c>
      <c r="K71" s="20">
        <v>7822703</v>
      </c>
      <c r="L71" s="20">
        <v>8315080</v>
      </c>
      <c r="M71" s="20">
        <v>24163214</v>
      </c>
      <c r="N71" s="20"/>
      <c r="O71" s="20"/>
      <c r="P71" s="20"/>
      <c r="Q71" s="20"/>
      <c r="R71" s="20"/>
      <c r="S71" s="20"/>
      <c r="T71" s="20"/>
      <c r="U71" s="20"/>
      <c r="V71" s="20">
        <v>46392501</v>
      </c>
      <c r="W71" s="20">
        <v>47210433</v>
      </c>
      <c r="X71" s="20"/>
      <c r="Y71" s="19"/>
      <c r="Z71" s="22">
        <v>89184538</v>
      </c>
    </row>
    <row r="72" spans="1:26" ht="13.5" hidden="1">
      <c r="A72" s="38" t="s">
        <v>104</v>
      </c>
      <c r="B72" s="18">
        <v>63278286</v>
      </c>
      <c r="C72" s="18"/>
      <c r="D72" s="19">
        <v>64439882</v>
      </c>
      <c r="E72" s="20">
        <v>64439882</v>
      </c>
      <c r="F72" s="20">
        <v>5757485</v>
      </c>
      <c r="G72" s="20">
        <v>5576697</v>
      </c>
      <c r="H72" s="20">
        <v>5546178</v>
      </c>
      <c r="I72" s="20">
        <v>16880360</v>
      </c>
      <c r="J72" s="20">
        <v>5279007</v>
      </c>
      <c r="K72" s="20">
        <v>5556854</v>
      </c>
      <c r="L72" s="20">
        <v>5572908</v>
      </c>
      <c r="M72" s="20">
        <v>16408769</v>
      </c>
      <c r="N72" s="20"/>
      <c r="O72" s="20"/>
      <c r="P72" s="20"/>
      <c r="Q72" s="20"/>
      <c r="R72" s="20"/>
      <c r="S72" s="20"/>
      <c r="T72" s="20"/>
      <c r="U72" s="20"/>
      <c r="V72" s="20">
        <v>33289129</v>
      </c>
      <c r="W72" s="20">
        <v>36541312</v>
      </c>
      <c r="X72" s="20"/>
      <c r="Y72" s="19"/>
      <c r="Z72" s="22">
        <v>64439882</v>
      </c>
    </row>
    <row r="73" spans="1:26" ht="13.5" hidden="1">
      <c r="A73" s="38" t="s">
        <v>105</v>
      </c>
      <c r="B73" s="18">
        <v>68790472</v>
      </c>
      <c r="C73" s="18"/>
      <c r="D73" s="19">
        <v>72621449</v>
      </c>
      <c r="E73" s="20">
        <v>72621449</v>
      </c>
      <c r="F73" s="20">
        <v>6068830</v>
      </c>
      <c r="G73" s="20">
        <v>5983666</v>
      </c>
      <c r="H73" s="20">
        <v>6184849</v>
      </c>
      <c r="I73" s="20">
        <v>18237345</v>
      </c>
      <c r="J73" s="20">
        <v>6079687</v>
      </c>
      <c r="K73" s="20">
        <v>6091472</v>
      </c>
      <c r="L73" s="20">
        <v>6061783</v>
      </c>
      <c r="M73" s="20">
        <v>18232942</v>
      </c>
      <c r="N73" s="20"/>
      <c r="O73" s="20"/>
      <c r="P73" s="20"/>
      <c r="Q73" s="20"/>
      <c r="R73" s="20"/>
      <c r="S73" s="20"/>
      <c r="T73" s="20"/>
      <c r="U73" s="20"/>
      <c r="V73" s="20">
        <v>36470287</v>
      </c>
      <c r="W73" s="20">
        <v>32269368</v>
      </c>
      <c r="X73" s="20"/>
      <c r="Y73" s="19"/>
      <c r="Z73" s="22">
        <v>72621449</v>
      </c>
    </row>
    <row r="74" spans="1:26" ht="13.5" hidden="1">
      <c r="A74" s="38" t="s">
        <v>106</v>
      </c>
      <c r="B74" s="18">
        <v>74814</v>
      </c>
      <c r="C74" s="18"/>
      <c r="D74" s="19"/>
      <c r="E74" s="20"/>
      <c r="F74" s="20"/>
      <c r="G74" s="20"/>
      <c r="H74" s="20"/>
      <c r="I74" s="20"/>
      <c r="J74" s="20"/>
      <c r="K74" s="20">
        <v>35178</v>
      </c>
      <c r="L74" s="20"/>
      <c r="M74" s="20">
        <v>35178</v>
      </c>
      <c r="N74" s="20"/>
      <c r="O74" s="20"/>
      <c r="P74" s="20"/>
      <c r="Q74" s="20"/>
      <c r="R74" s="20"/>
      <c r="S74" s="20"/>
      <c r="T74" s="20"/>
      <c r="U74" s="20"/>
      <c r="V74" s="20">
        <v>35178</v>
      </c>
      <c r="W74" s="20"/>
      <c r="X74" s="20"/>
      <c r="Y74" s="19"/>
      <c r="Z74" s="22"/>
    </row>
    <row r="75" spans="1:26" ht="13.5" hidden="1">
      <c r="A75" s="39" t="s">
        <v>107</v>
      </c>
      <c r="B75" s="27">
        <v>3230717</v>
      </c>
      <c r="C75" s="27"/>
      <c r="D75" s="28">
        <v>3414027</v>
      </c>
      <c r="E75" s="29">
        <v>3414027</v>
      </c>
      <c r="F75" s="29">
        <v>323763</v>
      </c>
      <c r="G75" s="29">
        <v>331570</v>
      </c>
      <c r="H75" s="29">
        <v>371173</v>
      </c>
      <c r="I75" s="29">
        <v>1026506</v>
      </c>
      <c r="J75" s="29">
        <v>366894</v>
      </c>
      <c r="K75" s="29">
        <v>363660</v>
      </c>
      <c r="L75" s="29">
        <v>395379</v>
      </c>
      <c r="M75" s="29">
        <v>1125933</v>
      </c>
      <c r="N75" s="29"/>
      <c r="O75" s="29"/>
      <c r="P75" s="29"/>
      <c r="Q75" s="29"/>
      <c r="R75" s="29"/>
      <c r="S75" s="29"/>
      <c r="T75" s="29"/>
      <c r="U75" s="29"/>
      <c r="V75" s="29">
        <v>2152439</v>
      </c>
      <c r="W75" s="29"/>
      <c r="X75" s="29"/>
      <c r="Y75" s="28"/>
      <c r="Z75" s="30">
        <v>3414027</v>
      </c>
    </row>
    <row r="76" spans="1:26" ht="13.5" hidden="1">
      <c r="A76" s="41" t="s">
        <v>109</v>
      </c>
      <c r="B76" s="31">
        <v>1086040982</v>
      </c>
      <c r="C76" s="31"/>
      <c r="D76" s="32">
        <v>1140880706</v>
      </c>
      <c r="E76" s="33">
        <v>1140880706</v>
      </c>
      <c r="F76" s="33">
        <v>107844321</v>
      </c>
      <c r="G76" s="33">
        <v>110835373</v>
      </c>
      <c r="H76" s="33">
        <v>100007022</v>
      </c>
      <c r="I76" s="33">
        <v>318686716</v>
      </c>
      <c r="J76" s="33">
        <v>96124096</v>
      </c>
      <c r="K76" s="33">
        <v>94431163</v>
      </c>
      <c r="L76" s="33">
        <v>94759505</v>
      </c>
      <c r="M76" s="33">
        <v>285314764</v>
      </c>
      <c r="N76" s="33"/>
      <c r="O76" s="33"/>
      <c r="P76" s="33"/>
      <c r="Q76" s="33"/>
      <c r="R76" s="33"/>
      <c r="S76" s="33"/>
      <c r="T76" s="33"/>
      <c r="U76" s="33"/>
      <c r="V76" s="33">
        <v>604001480</v>
      </c>
      <c r="W76" s="33">
        <v>564947945</v>
      </c>
      <c r="X76" s="33"/>
      <c r="Y76" s="32"/>
      <c r="Z76" s="34">
        <v>1140880706</v>
      </c>
    </row>
    <row r="77" spans="1:26" ht="13.5" hidden="1">
      <c r="A77" s="36" t="s">
        <v>31</v>
      </c>
      <c r="B77" s="18">
        <v>332769106</v>
      </c>
      <c r="C77" s="18"/>
      <c r="D77" s="19">
        <v>349556714</v>
      </c>
      <c r="E77" s="20">
        <v>349556714</v>
      </c>
      <c r="F77" s="20">
        <v>29863663</v>
      </c>
      <c r="G77" s="20">
        <v>29861957</v>
      </c>
      <c r="H77" s="20">
        <v>29850409</v>
      </c>
      <c r="I77" s="20">
        <v>89576029</v>
      </c>
      <c r="J77" s="20">
        <v>30086133</v>
      </c>
      <c r="K77" s="20">
        <v>29577645</v>
      </c>
      <c r="L77" s="20">
        <v>29435931</v>
      </c>
      <c r="M77" s="20">
        <v>89099709</v>
      </c>
      <c r="N77" s="20"/>
      <c r="O77" s="20"/>
      <c r="P77" s="20"/>
      <c r="Q77" s="20"/>
      <c r="R77" s="20"/>
      <c r="S77" s="20"/>
      <c r="T77" s="20"/>
      <c r="U77" s="20"/>
      <c r="V77" s="20">
        <v>178675738</v>
      </c>
      <c r="W77" s="20">
        <v>169299934</v>
      </c>
      <c r="X77" s="20"/>
      <c r="Y77" s="19"/>
      <c r="Z77" s="22">
        <v>349556714</v>
      </c>
    </row>
    <row r="78" spans="1:26" ht="13.5" hidden="1">
      <c r="A78" s="37" t="s">
        <v>32</v>
      </c>
      <c r="B78" s="18">
        <v>750041159</v>
      </c>
      <c r="C78" s="18"/>
      <c r="D78" s="19">
        <v>791323992</v>
      </c>
      <c r="E78" s="20">
        <v>791323992</v>
      </c>
      <c r="F78" s="20">
        <v>77656895</v>
      </c>
      <c r="G78" s="20">
        <v>80641847</v>
      </c>
      <c r="H78" s="20">
        <v>69785440</v>
      </c>
      <c r="I78" s="20">
        <v>228084182</v>
      </c>
      <c r="J78" s="20">
        <v>65671071</v>
      </c>
      <c r="K78" s="20">
        <v>64489858</v>
      </c>
      <c r="L78" s="20">
        <v>64928194</v>
      </c>
      <c r="M78" s="20">
        <v>195089123</v>
      </c>
      <c r="N78" s="20"/>
      <c r="O78" s="20"/>
      <c r="P78" s="20"/>
      <c r="Q78" s="20"/>
      <c r="R78" s="20"/>
      <c r="S78" s="20"/>
      <c r="T78" s="20"/>
      <c r="U78" s="20"/>
      <c r="V78" s="20">
        <v>423173305</v>
      </c>
      <c r="W78" s="20">
        <v>395648011</v>
      </c>
      <c r="X78" s="20"/>
      <c r="Y78" s="19"/>
      <c r="Z78" s="22">
        <v>791323992</v>
      </c>
    </row>
    <row r="79" spans="1:26" ht="13.5" hidden="1">
      <c r="A79" s="38" t="s">
        <v>102</v>
      </c>
      <c r="B79" s="18">
        <v>524363376</v>
      </c>
      <c r="C79" s="18"/>
      <c r="D79" s="19">
        <v>567318179</v>
      </c>
      <c r="E79" s="20">
        <v>567318179</v>
      </c>
      <c r="F79" s="20">
        <v>58548123</v>
      </c>
      <c r="G79" s="20">
        <v>61959248</v>
      </c>
      <c r="H79" s="20">
        <v>50229818</v>
      </c>
      <c r="I79" s="20">
        <v>170737189</v>
      </c>
      <c r="J79" s="20">
        <v>46286946</v>
      </c>
      <c r="K79" s="20">
        <v>45018829</v>
      </c>
      <c r="L79" s="20">
        <v>44978423</v>
      </c>
      <c r="M79" s="20">
        <v>136284198</v>
      </c>
      <c r="N79" s="20"/>
      <c r="O79" s="20"/>
      <c r="P79" s="20"/>
      <c r="Q79" s="20"/>
      <c r="R79" s="20"/>
      <c r="S79" s="20"/>
      <c r="T79" s="20"/>
      <c r="U79" s="20"/>
      <c r="V79" s="20">
        <v>307021387</v>
      </c>
      <c r="W79" s="20">
        <v>283659096</v>
      </c>
      <c r="X79" s="20"/>
      <c r="Y79" s="19"/>
      <c r="Z79" s="22">
        <v>567318179</v>
      </c>
    </row>
    <row r="80" spans="1:26" ht="13.5" hidden="1">
      <c r="A80" s="38" t="s">
        <v>103</v>
      </c>
      <c r="B80" s="18">
        <v>82509441</v>
      </c>
      <c r="C80" s="18"/>
      <c r="D80" s="19">
        <v>88301523</v>
      </c>
      <c r="E80" s="20">
        <v>88301523</v>
      </c>
      <c r="F80" s="20">
        <v>7282457</v>
      </c>
      <c r="G80" s="20">
        <v>7122235</v>
      </c>
      <c r="H80" s="20">
        <v>7824595</v>
      </c>
      <c r="I80" s="20">
        <v>22229287</v>
      </c>
      <c r="J80" s="20">
        <v>8025431</v>
      </c>
      <c r="K80" s="20">
        <v>7822703</v>
      </c>
      <c r="L80" s="20">
        <v>8315080</v>
      </c>
      <c r="M80" s="20">
        <v>24163214</v>
      </c>
      <c r="N80" s="20"/>
      <c r="O80" s="20"/>
      <c r="P80" s="20"/>
      <c r="Q80" s="20"/>
      <c r="R80" s="20"/>
      <c r="S80" s="20"/>
      <c r="T80" s="20"/>
      <c r="U80" s="20"/>
      <c r="V80" s="20">
        <v>46392501</v>
      </c>
      <c r="W80" s="20">
        <v>44296839</v>
      </c>
      <c r="X80" s="20"/>
      <c r="Y80" s="19"/>
      <c r="Z80" s="22">
        <v>88301523</v>
      </c>
    </row>
    <row r="81" spans="1:26" ht="13.5" hidden="1">
      <c r="A81" s="38" t="s">
        <v>104</v>
      </c>
      <c r="B81" s="18">
        <v>63353100</v>
      </c>
      <c r="C81" s="18"/>
      <c r="D81" s="19">
        <v>63801866</v>
      </c>
      <c r="E81" s="20">
        <v>63801866</v>
      </c>
      <c r="F81" s="20">
        <v>5757485</v>
      </c>
      <c r="G81" s="20">
        <v>5576698</v>
      </c>
      <c r="H81" s="20">
        <v>5546178</v>
      </c>
      <c r="I81" s="20">
        <v>16880361</v>
      </c>
      <c r="J81" s="20">
        <v>5279007</v>
      </c>
      <c r="K81" s="20">
        <v>5556854</v>
      </c>
      <c r="L81" s="20">
        <v>5572908</v>
      </c>
      <c r="M81" s="20">
        <v>16408769</v>
      </c>
      <c r="N81" s="20"/>
      <c r="O81" s="20"/>
      <c r="P81" s="20"/>
      <c r="Q81" s="20"/>
      <c r="R81" s="20"/>
      <c r="S81" s="20"/>
      <c r="T81" s="20"/>
      <c r="U81" s="20"/>
      <c r="V81" s="20">
        <v>33289130</v>
      </c>
      <c r="W81" s="20">
        <v>31900926</v>
      </c>
      <c r="X81" s="20"/>
      <c r="Y81" s="19"/>
      <c r="Z81" s="22">
        <v>63801866</v>
      </c>
    </row>
    <row r="82" spans="1:26" ht="13.5" hidden="1">
      <c r="A82" s="38" t="s">
        <v>105</v>
      </c>
      <c r="B82" s="18">
        <v>68790473</v>
      </c>
      <c r="C82" s="18"/>
      <c r="D82" s="19">
        <v>71902424</v>
      </c>
      <c r="E82" s="20">
        <v>71902424</v>
      </c>
      <c r="F82" s="20">
        <v>6068830</v>
      </c>
      <c r="G82" s="20">
        <v>5983666</v>
      </c>
      <c r="H82" s="20">
        <v>6184849</v>
      </c>
      <c r="I82" s="20">
        <v>18237345</v>
      </c>
      <c r="J82" s="20">
        <v>6079687</v>
      </c>
      <c r="K82" s="20">
        <v>6091472</v>
      </c>
      <c r="L82" s="20">
        <v>6061783</v>
      </c>
      <c r="M82" s="20">
        <v>18232942</v>
      </c>
      <c r="N82" s="20"/>
      <c r="O82" s="20"/>
      <c r="P82" s="20"/>
      <c r="Q82" s="20"/>
      <c r="R82" s="20"/>
      <c r="S82" s="20"/>
      <c r="T82" s="20"/>
      <c r="U82" s="20"/>
      <c r="V82" s="20">
        <v>36470287</v>
      </c>
      <c r="W82" s="20">
        <v>35791150</v>
      </c>
      <c r="X82" s="20"/>
      <c r="Y82" s="19"/>
      <c r="Z82" s="22">
        <v>71902424</v>
      </c>
    </row>
    <row r="83" spans="1:26" ht="13.5" hidden="1">
      <c r="A83" s="38" t="s">
        <v>106</v>
      </c>
      <c r="B83" s="18">
        <v>11024769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3230717</v>
      </c>
      <c r="C84" s="27"/>
      <c r="D84" s="28"/>
      <c r="E84" s="29"/>
      <c r="F84" s="29">
        <v>323763</v>
      </c>
      <c r="G84" s="29">
        <v>331569</v>
      </c>
      <c r="H84" s="29">
        <v>371173</v>
      </c>
      <c r="I84" s="29">
        <v>1026505</v>
      </c>
      <c r="J84" s="29">
        <v>366892</v>
      </c>
      <c r="K84" s="29">
        <v>363660</v>
      </c>
      <c r="L84" s="29">
        <v>395380</v>
      </c>
      <c r="M84" s="29">
        <v>1125932</v>
      </c>
      <c r="N84" s="29"/>
      <c r="O84" s="29"/>
      <c r="P84" s="29"/>
      <c r="Q84" s="29"/>
      <c r="R84" s="29"/>
      <c r="S84" s="29"/>
      <c r="T84" s="29"/>
      <c r="U84" s="29"/>
      <c r="V84" s="29">
        <v>2152437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466134061</v>
      </c>
      <c r="C5" s="18">
        <v>0</v>
      </c>
      <c r="D5" s="58">
        <v>602531007</v>
      </c>
      <c r="E5" s="59">
        <v>602531007</v>
      </c>
      <c r="F5" s="59">
        <v>52329242</v>
      </c>
      <c r="G5" s="59">
        <v>53348014</v>
      </c>
      <c r="H5" s="59">
        <v>53756492</v>
      </c>
      <c r="I5" s="59">
        <v>159433748</v>
      </c>
      <c r="J5" s="59">
        <v>54437001</v>
      </c>
      <c r="K5" s="59">
        <v>53720033</v>
      </c>
      <c r="L5" s="59">
        <v>72302786</v>
      </c>
      <c r="M5" s="59">
        <v>180459820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339893568</v>
      </c>
      <c r="W5" s="59">
        <v>301265502</v>
      </c>
      <c r="X5" s="59">
        <v>38628066</v>
      </c>
      <c r="Y5" s="60">
        <v>12.82</v>
      </c>
      <c r="Z5" s="61">
        <v>602531007</v>
      </c>
    </row>
    <row r="6" spans="1:26" ht="13.5">
      <c r="A6" s="57" t="s">
        <v>32</v>
      </c>
      <c r="B6" s="18">
        <v>1088909697</v>
      </c>
      <c r="C6" s="18">
        <v>0</v>
      </c>
      <c r="D6" s="58">
        <v>1178525029</v>
      </c>
      <c r="E6" s="59">
        <v>1178525029</v>
      </c>
      <c r="F6" s="59">
        <v>101196682</v>
      </c>
      <c r="G6" s="59">
        <v>108941559</v>
      </c>
      <c r="H6" s="59">
        <v>118738348</v>
      </c>
      <c r="I6" s="59">
        <v>328876589</v>
      </c>
      <c r="J6" s="59">
        <v>103177092</v>
      </c>
      <c r="K6" s="59">
        <v>100330817</v>
      </c>
      <c r="L6" s="59">
        <v>144482962</v>
      </c>
      <c r="M6" s="59">
        <v>347990871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676867460</v>
      </c>
      <c r="W6" s="59">
        <v>589262514</v>
      </c>
      <c r="X6" s="59">
        <v>87604946</v>
      </c>
      <c r="Y6" s="60">
        <v>14.87</v>
      </c>
      <c r="Z6" s="61">
        <v>1178525029</v>
      </c>
    </row>
    <row r="7" spans="1:26" ht="13.5">
      <c r="A7" s="57" t="s">
        <v>33</v>
      </c>
      <c r="B7" s="18">
        <v>8581381</v>
      </c>
      <c r="C7" s="18">
        <v>0</v>
      </c>
      <c r="D7" s="58">
        <v>1740335</v>
      </c>
      <c r="E7" s="59">
        <v>1740335</v>
      </c>
      <c r="F7" s="59">
        <v>627692</v>
      </c>
      <c r="G7" s="59">
        <v>1585547</v>
      </c>
      <c r="H7" s="59">
        <v>469890</v>
      </c>
      <c r="I7" s="59">
        <v>2683129</v>
      </c>
      <c r="J7" s="59">
        <v>275386</v>
      </c>
      <c r="K7" s="59">
        <v>248484</v>
      </c>
      <c r="L7" s="59">
        <v>1474353</v>
      </c>
      <c r="M7" s="59">
        <v>1998223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4681352</v>
      </c>
      <c r="W7" s="59">
        <v>870168</v>
      </c>
      <c r="X7" s="59">
        <v>3811184</v>
      </c>
      <c r="Y7" s="60">
        <v>437.98</v>
      </c>
      <c r="Z7" s="61">
        <v>1740335</v>
      </c>
    </row>
    <row r="8" spans="1:26" ht="13.5">
      <c r="A8" s="57" t="s">
        <v>34</v>
      </c>
      <c r="B8" s="18">
        <v>776203533</v>
      </c>
      <c r="C8" s="18">
        <v>0</v>
      </c>
      <c r="D8" s="58">
        <v>741060700</v>
      </c>
      <c r="E8" s="59">
        <v>741060700</v>
      </c>
      <c r="F8" s="59">
        <v>234975000</v>
      </c>
      <c r="G8" s="59">
        <v>6680179</v>
      </c>
      <c r="H8" s="59">
        <v>15474039</v>
      </c>
      <c r="I8" s="59">
        <v>257129218</v>
      </c>
      <c r="J8" s="59">
        <v>11601265</v>
      </c>
      <c r="K8" s="59">
        <v>5647299</v>
      </c>
      <c r="L8" s="59">
        <v>200521318</v>
      </c>
      <c r="M8" s="59">
        <v>217769882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474899100</v>
      </c>
      <c r="W8" s="59">
        <v>370530348</v>
      </c>
      <c r="X8" s="59">
        <v>104368752</v>
      </c>
      <c r="Y8" s="60">
        <v>28.17</v>
      </c>
      <c r="Z8" s="61">
        <v>741060700</v>
      </c>
    </row>
    <row r="9" spans="1:26" ht="13.5">
      <c r="A9" s="57" t="s">
        <v>35</v>
      </c>
      <c r="B9" s="18">
        <v>332889287</v>
      </c>
      <c r="C9" s="18">
        <v>0</v>
      </c>
      <c r="D9" s="58">
        <v>276634106</v>
      </c>
      <c r="E9" s="59">
        <v>276634106</v>
      </c>
      <c r="F9" s="59">
        <v>20623263</v>
      </c>
      <c r="G9" s="59">
        <v>23129155</v>
      </c>
      <c r="H9" s="59">
        <v>22369161</v>
      </c>
      <c r="I9" s="59">
        <v>66121579</v>
      </c>
      <c r="J9" s="59">
        <v>25494955</v>
      </c>
      <c r="K9" s="59">
        <v>19817695</v>
      </c>
      <c r="L9" s="59">
        <v>21034187</v>
      </c>
      <c r="M9" s="59">
        <v>66346837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132468416</v>
      </c>
      <c r="W9" s="59">
        <v>37441710</v>
      </c>
      <c r="X9" s="59">
        <v>95026706</v>
      </c>
      <c r="Y9" s="60">
        <v>253.8</v>
      </c>
      <c r="Z9" s="61">
        <v>276634106</v>
      </c>
    </row>
    <row r="10" spans="1:26" ht="25.5">
      <c r="A10" s="62" t="s">
        <v>94</v>
      </c>
      <c r="B10" s="63">
        <f>SUM(B5:B9)</f>
        <v>2672717959</v>
      </c>
      <c r="C10" s="63">
        <f>SUM(C5:C9)</f>
        <v>0</v>
      </c>
      <c r="D10" s="64">
        <f aca="true" t="shared" si="0" ref="D10:Z10">SUM(D5:D9)</f>
        <v>2800491177</v>
      </c>
      <c r="E10" s="65">
        <f t="shared" si="0"/>
        <v>2800491177</v>
      </c>
      <c r="F10" s="65">
        <f t="shared" si="0"/>
        <v>409751879</v>
      </c>
      <c r="G10" s="65">
        <f t="shared" si="0"/>
        <v>193684454</v>
      </c>
      <c r="H10" s="65">
        <f t="shared" si="0"/>
        <v>210807930</v>
      </c>
      <c r="I10" s="65">
        <f t="shared" si="0"/>
        <v>814244263</v>
      </c>
      <c r="J10" s="65">
        <f t="shared" si="0"/>
        <v>194985699</v>
      </c>
      <c r="K10" s="65">
        <f t="shared" si="0"/>
        <v>179764328</v>
      </c>
      <c r="L10" s="65">
        <f t="shared" si="0"/>
        <v>439815606</v>
      </c>
      <c r="M10" s="65">
        <f t="shared" si="0"/>
        <v>814565633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1628809896</v>
      </c>
      <c r="W10" s="65">
        <f t="shared" si="0"/>
        <v>1299370242</v>
      </c>
      <c r="X10" s="65">
        <f t="shared" si="0"/>
        <v>329439654</v>
      </c>
      <c r="Y10" s="66">
        <f>+IF(W10&lt;&gt;0,(X10/W10)*100,0)</f>
        <v>25.35379396506142</v>
      </c>
      <c r="Z10" s="67">
        <f t="shared" si="0"/>
        <v>2800491177</v>
      </c>
    </row>
    <row r="11" spans="1:26" ht="13.5">
      <c r="A11" s="57" t="s">
        <v>36</v>
      </c>
      <c r="B11" s="18">
        <v>793706289</v>
      </c>
      <c r="C11" s="18">
        <v>0</v>
      </c>
      <c r="D11" s="58">
        <v>887761680</v>
      </c>
      <c r="E11" s="59">
        <v>887761680</v>
      </c>
      <c r="F11" s="59">
        <v>67176382</v>
      </c>
      <c r="G11" s="59">
        <v>76755563</v>
      </c>
      <c r="H11" s="59">
        <v>84902519</v>
      </c>
      <c r="I11" s="59">
        <v>228834464</v>
      </c>
      <c r="J11" s="59">
        <v>71311046</v>
      </c>
      <c r="K11" s="59">
        <v>72588595</v>
      </c>
      <c r="L11" s="59">
        <v>74396155</v>
      </c>
      <c r="M11" s="59">
        <v>218295796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447130260</v>
      </c>
      <c r="W11" s="59">
        <v>443880840</v>
      </c>
      <c r="X11" s="59">
        <v>3249420</v>
      </c>
      <c r="Y11" s="60">
        <v>0.73</v>
      </c>
      <c r="Z11" s="61">
        <v>887761680</v>
      </c>
    </row>
    <row r="12" spans="1:26" ht="13.5">
      <c r="A12" s="57" t="s">
        <v>37</v>
      </c>
      <c r="B12" s="18">
        <v>38421823</v>
      </c>
      <c r="C12" s="18">
        <v>0</v>
      </c>
      <c r="D12" s="58">
        <v>41696435</v>
      </c>
      <c r="E12" s="59">
        <v>41696435</v>
      </c>
      <c r="F12" s="59">
        <v>3201303</v>
      </c>
      <c r="G12" s="59">
        <v>3205636</v>
      </c>
      <c r="H12" s="59">
        <v>3131380</v>
      </c>
      <c r="I12" s="59">
        <v>9538319</v>
      </c>
      <c r="J12" s="59">
        <v>3144215</v>
      </c>
      <c r="K12" s="59">
        <v>3144278</v>
      </c>
      <c r="L12" s="59">
        <v>3144482</v>
      </c>
      <c r="M12" s="59">
        <v>9432975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18971294</v>
      </c>
      <c r="W12" s="59">
        <v>20848218</v>
      </c>
      <c r="X12" s="59">
        <v>-1876924</v>
      </c>
      <c r="Y12" s="60">
        <v>-9</v>
      </c>
      <c r="Z12" s="61">
        <v>41696435</v>
      </c>
    </row>
    <row r="13" spans="1:26" ht="13.5">
      <c r="A13" s="57" t="s">
        <v>95</v>
      </c>
      <c r="B13" s="18">
        <v>314216189</v>
      </c>
      <c r="C13" s="18">
        <v>0</v>
      </c>
      <c r="D13" s="58">
        <v>540556966</v>
      </c>
      <c r="E13" s="59">
        <v>540556966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45046414</v>
      </c>
      <c r="M13" s="59">
        <v>45046414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45046414</v>
      </c>
      <c r="W13" s="59">
        <v>16737570</v>
      </c>
      <c r="X13" s="59">
        <v>28308844</v>
      </c>
      <c r="Y13" s="60">
        <v>169.13</v>
      </c>
      <c r="Z13" s="61">
        <v>540556966</v>
      </c>
    </row>
    <row r="14" spans="1:26" ht="13.5">
      <c r="A14" s="57" t="s">
        <v>38</v>
      </c>
      <c r="B14" s="18">
        <v>66271741</v>
      </c>
      <c r="C14" s="18">
        <v>0</v>
      </c>
      <c r="D14" s="58">
        <v>40038889</v>
      </c>
      <c r="E14" s="59">
        <v>40038889</v>
      </c>
      <c r="F14" s="59">
        <v>88</v>
      </c>
      <c r="G14" s="59">
        <v>783</v>
      </c>
      <c r="H14" s="59">
        <v>16560117</v>
      </c>
      <c r="I14" s="59">
        <v>16560988</v>
      </c>
      <c r="J14" s="59">
        <v>1529157</v>
      </c>
      <c r="K14" s="59">
        <v>1948704</v>
      </c>
      <c r="L14" s="59">
        <v>1757939</v>
      </c>
      <c r="M14" s="59">
        <v>5235800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21796788</v>
      </c>
      <c r="W14" s="59">
        <v>20019444</v>
      </c>
      <c r="X14" s="59">
        <v>1777344</v>
      </c>
      <c r="Y14" s="60">
        <v>8.88</v>
      </c>
      <c r="Z14" s="61">
        <v>40038889</v>
      </c>
    </row>
    <row r="15" spans="1:26" ht="13.5">
      <c r="A15" s="57" t="s">
        <v>39</v>
      </c>
      <c r="B15" s="18">
        <v>753527637</v>
      </c>
      <c r="C15" s="18">
        <v>0</v>
      </c>
      <c r="D15" s="58">
        <v>791754739</v>
      </c>
      <c r="E15" s="59">
        <v>791754739</v>
      </c>
      <c r="F15" s="59">
        <v>1443823</v>
      </c>
      <c r="G15" s="59">
        <v>2881975</v>
      </c>
      <c r="H15" s="59">
        <v>169060757</v>
      </c>
      <c r="I15" s="59">
        <v>173386555</v>
      </c>
      <c r="J15" s="59">
        <v>157971504</v>
      </c>
      <c r="K15" s="59">
        <v>72815363</v>
      </c>
      <c r="L15" s="59">
        <v>265818</v>
      </c>
      <c r="M15" s="59">
        <v>231052685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404439240</v>
      </c>
      <c r="W15" s="59">
        <v>395862372</v>
      </c>
      <c r="X15" s="59">
        <v>8576868</v>
      </c>
      <c r="Y15" s="60">
        <v>2.17</v>
      </c>
      <c r="Z15" s="61">
        <v>791754739</v>
      </c>
    </row>
    <row r="16" spans="1:26" ht="13.5">
      <c r="A16" s="68" t="s">
        <v>40</v>
      </c>
      <c r="B16" s="18">
        <v>31911684</v>
      </c>
      <c r="C16" s="18">
        <v>0</v>
      </c>
      <c r="D16" s="58">
        <v>35309620</v>
      </c>
      <c r="E16" s="59">
        <v>35309620</v>
      </c>
      <c r="F16" s="59">
        <v>611754</v>
      </c>
      <c r="G16" s="59">
        <v>3570012</v>
      </c>
      <c r="H16" s="59">
        <v>2534166</v>
      </c>
      <c r="I16" s="59">
        <v>6715932</v>
      </c>
      <c r="J16" s="59">
        <v>3332863</v>
      </c>
      <c r="K16" s="59">
        <v>4238712</v>
      </c>
      <c r="L16" s="59">
        <v>3221371</v>
      </c>
      <c r="M16" s="59">
        <v>10792946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17508878</v>
      </c>
      <c r="W16" s="59">
        <v>17634810</v>
      </c>
      <c r="X16" s="59">
        <v>-125932</v>
      </c>
      <c r="Y16" s="60">
        <v>-0.71</v>
      </c>
      <c r="Z16" s="61">
        <v>35309620</v>
      </c>
    </row>
    <row r="17" spans="1:26" ht="13.5">
      <c r="A17" s="57" t="s">
        <v>41</v>
      </c>
      <c r="B17" s="18">
        <v>1306174476</v>
      </c>
      <c r="C17" s="18">
        <v>0</v>
      </c>
      <c r="D17" s="58">
        <v>873161156</v>
      </c>
      <c r="E17" s="59">
        <v>873161156</v>
      </c>
      <c r="F17" s="59">
        <v>9846911</v>
      </c>
      <c r="G17" s="59">
        <v>58195587</v>
      </c>
      <c r="H17" s="59">
        <v>59775923</v>
      </c>
      <c r="I17" s="59">
        <v>127818421</v>
      </c>
      <c r="J17" s="59">
        <v>71999900</v>
      </c>
      <c r="K17" s="59">
        <v>82213157</v>
      </c>
      <c r="L17" s="59">
        <v>85427496</v>
      </c>
      <c r="M17" s="59">
        <v>239640553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367458974</v>
      </c>
      <c r="W17" s="59">
        <v>428947236</v>
      </c>
      <c r="X17" s="59">
        <v>-61488262</v>
      </c>
      <c r="Y17" s="60">
        <v>-14.33</v>
      </c>
      <c r="Z17" s="61">
        <v>873161156</v>
      </c>
    </row>
    <row r="18" spans="1:26" ht="13.5">
      <c r="A18" s="69" t="s">
        <v>42</v>
      </c>
      <c r="B18" s="70">
        <f>SUM(B11:B17)</f>
        <v>3304229839</v>
      </c>
      <c r="C18" s="70">
        <f>SUM(C11:C17)</f>
        <v>0</v>
      </c>
      <c r="D18" s="71">
        <f aca="true" t="shared" si="1" ref="D18:Z18">SUM(D11:D17)</f>
        <v>3210279485</v>
      </c>
      <c r="E18" s="72">
        <f t="shared" si="1"/>
        <v>3210279485</v>
      </c>
      <c r="F18" s="72">
        <f t="shared" si="1"/>
        <v>82280261</v>
      </c>
      <c r="G18" s="72">
        <f t="shared" si="1"/>
        <v>144609556</v>
      </c>
      <c r="H18" s="72">
        <f t="shared" si="1"/>
        <v>335964862</v>
      </c>
      <c r="I18" s="72">
        <f t="shared" si="1"/>
        <v>562854679</v>
      </c>
      <c r="J18" s="72">
        <f t="shared" si="1"/>
        <v>309288685</v>
      </c>
      <c r="K18" s="72">
        <f t="shared" si="1"/>
        <v>236948809</v>
      </c>
      <c r="L18" s="72">
        <f t="shared" si="1"/>
        <v>213259675</v>
      </c>
      <c r="M18" s="72">
        <f t="shared" si="1"/>
        <v>759497169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1322351848</v>
      </c>
      <c r="W18" s="72">
        <f t="shared" si="1"/>
        <v>1343930490</v>
      </c>
      <c r="X18" s="72">
        <f t="shared" si="1"/>
        <v>-21578642</v>
      </c>
      <c r="Y18" s="66">
        <f>+IF(W18&lt;&gt;0,(X18/W18)*100,0)</f>
        <v>-1.6056367617643679</v>
      </c>
      <c r="Z18" s="73">
        <f t="shared" si="1"/>
        <v>3210279485</v>
      </c>
    </row>
    <row r="19" spans="1:26" ht="13.5">
      <c r="A19" s="69" t="s">
        <v>43</v>
      </c>
      <c r="B19" s="74">
        <f>+B10-B18</f>
        <v>-631511880</v>
      </c>
      <c r="C19" s="74">
        <f>+C10-C18</f>
        <v>0</v>
      </c>
      <c r="D19" s="75">
        <f aca="true" t="shared" si="2" ref="D19:Z19">+D10-D18</f>
        <v>-409788308</v>
      </c>
      <c r="E19" s="76">
        <f t="shared" si="2"/>
        <v>-409788308</v>
      </c>
      <c r="F19" s="76">
        <f t="shared" si="2"/>
        <v>327471618</v>
      </c>
      <c r="G19" s="76">
        <f t="shared" si="2"/>
        <v>49074898</v>
      </c>
      <c r="H19" s="76">
        <f t="shared" si="2"/>
        <v>-125156932</v>
      </c>
      <c r="I19" s="76">
        <f t="shared" si="2"/>
        <v>251389584</v>
      </c>
      <c r="J19" s="76">
        <f t="shared" si="2"/>
        <v>-114302986</v>
      </c>
      <c r="K19" s="76">
        <f t="shared" si="2"/>
        <v>-57184481</v>
      </c>
      <c r="L19" s="76">
        <f t="shared" si="2"/>
        <v>226555931</v>
      </c>
      <c r="M19" s="76">
        <f t="shared" si="2"/>
        <v>55068464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306458048</v>
      </c>
      <c r="W19" s="76">
        <f>IF(E10=E18,0,W10-W18)</f>
        <v>-44560248</v>
      </c>
      <c r="X19" s="76">
        <f t="shared" si="2"/>
        <v>351018296</v>
      </c>
      <c r="Y19" s="77">
        <f>+IF(W19&lt;&gt;0,(X19/W19)*100,0)</f>
        <v>-787.7386499285192</v>
      </c>
      <c r="Z19" s="78">
        <f t="shared" si="2"/>
        <v>-409788308</v>
      </c>
    </row>
    <row r="20" spans="1:26" ht="13.5">
      <c r="A20" s="57" t="s">
        <v>44</v>
      </c>
      <c r="B20" s="18">
        <v>447021953</v>
      </c>
      <c r="C20" s="18">
        <v>0</v>
      </c>
      <c r="D20" s="58">
        <v>536992301</v>
      </c>
      <c r="E20" s="59">
        <v>536992301</v>
      </c>
      <c r="F20" s="59">
        <v>831786</v>
      </c>
      <c r="G20" s="59">
        <v>52200015</v>
      </c>
      <c r="H20" s="59">
        <v>27705452</v>
      </c>
      <c r="I20" s="59">
        <v>80737253</v>
      </c>
      <c r="J20" s="59">
        <v>22398118</v>
      </c>
      <c r="K20" s="59">
        <v>31156780</v>
      </c>
      <c r="L20" s="59">
        <v>53098976</v>
      </c>
      <c r="M20" s="59">
        <v>106653874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187391127</v>
      </c>
      <c r="W20" s="59">
        <v>190855500</v>
      </c>
      <c r="X20" s="59">
        <v>-3464373</v>
      </c>
      <c r="Y20" s="60">
        <v>-1.82</v>
      </c>
      <c r="Z20" s="61">
        <v>536992301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-184489927</v>
      </c>
      <c r="C22" s="85">
        <f>SUM(C19:C21)</f>
        <v>0</v>
      </c>
      <c r="D22" s="86">
        <f aca="true" t="shared" si="3" ref="D22:Z22">SUM(D19:D21)</f>
        <v>127203993</v>
      </c>
      <c r="E22" s="87">
        <f t="shared" si="3"/>
        <v>127203993</v>
      </c>
      <c r="F22" s="87">
        <f t="shared" si="3"/>
        <v>328303404</v>
      </c>
      <c r="G22" s="87">
        <f t="shared" si="3"/>
        <v>101274913</v>
      </c>
      <c r="H22" s="87">
        <f t="shared" si="3"/>
        <v>-97451480</v>
      </c>
      <c r="I22" s="87">
        <f t="shared" si="3"/>
        <v>332126837</v>
      </c>
      <c r="J22" s="87">
        <f t="shared" si="3"/>
        <v>-91904868</v>
      </c>
      <c r="K22" s="87">
        <f t="shared" si="3"/>
        <v>-26027701</v>
      </c>
      <c r="L22" s="87">
        <f t="shared" si="3"/>
        <v>279654907</v>
      </c>
      <c r="M22" s="87">
        <f t="shared" si="3"/>
        <v>161722338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493849175</v>
      </c>
      <c r="W22" s="87">
        <f t="shared" si="3"/>
        <v>146295252</v>
      </c>
      <c r="X22" s="87">
        <f t="shared" si="3"/>
        <v>347553923</v>
      </c>
      <c r="Y22" s="88">
        <f>+IF(W22&lt;&gt;0,(X22/W22)*100,0)</f>
        <v>237.5702001593326</v>
      </c>
      <c r="Z22" s="89">
        <f t="shared" si="3"/>
        <v>127203993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-184489927</v>
      </c>
      <c r="C24" s="74">
        <f>SUM(C22:C23)</f>
        <v>0</v>
      </c>
      <c r="D24" s="75">
        <f aca="true" t="shared" si="4" ref="D24:Z24">SUM(D22:D23)</f>
        <v>127203993</v>
      </c>
      <c r="E24" s="76">
        <f t="shared" si="4"/>
        <v>127203993</v>
      </c>
      <c r="F24" s="76">
        <f t="shared" si="4"/>
        <v>328303404</v>
      </c>
      <c r="G24" s="76">
        <f t="shared" si="4"/>
        <v>101274913</v>
      </c>
      <c r="H24" s="76">
        <f t="shared" si="4"/>
        <v>-97451480</v>
      </c>
      <c r="I24" s="76">
        <f t="shared" si="4"/>
        <v>332126837</v>
      </c>
      <c r="J24" s="76">
        <f t="shared" si="4"/>
        <v>-91904868</v>
      </c>
      <c r="K24" s="76">
        <f t="shared" si="4"/>
        <v>-26027701</v>
      </c>
      <c r="L24" s="76">
        <f t="shared" si="4"/>
        <v>279654907</v>
      </c>
      <c r="M24" s="76">
        <f t="shared" si="4"/>
        <v>161722338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493849175</v>
      </c>
      <c r="W24" s="76">
        <f t="shared" si="4"/>
        <v>146295252</v>
      </c>
      <c r="X24" s="76">
        <f t="shared" si="4"/>
        <v>347553923</v>
      </c>
      <c r="Y24" s="77">
        <f>+IF(W24&lt;&gt;0,(X24/W24)*100,0)</f>
        <v>237.5702001593326</v>
      </c>
      <c r="Z24" s="78">
        <f t="shared" si="4"/>
        <v>127203993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441138379</v>
      </c>
      <c r="C27" s="21">
        <v>0</v>
      </c>
      <c r="D27" s="98">
        <v>630592306</v>
      </c>
      <c r="E27" s="99">
        <v>630592306</v>
      </c>
      <c r="F27" s="99">
        <v>29974375</v>
      </c>
      <c r="G27" s="99">
        <v>30442376</v>
      </c>
      <c r="H27" s="99">
        <v>26973508</v>
      </c>
      <c r="I27" s="99">
        <v>87390259</v>
      </c>
      <c r="J27" s="99">
        <v>34828460</v>
      </c>
      <c r="K27" s="99">
        <v>37412116</v>
      </c>
      <c r="L27" s="99">
        <v>52342727</v>
      </c>
      <c r="M27" s="99">
        <v>124583303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211973562</v>
      </c>
      <c r="W27" s="99">
        <v>315296153</v>
      </c>
      <c r="X27" s="99">
        <v>-103322591</v>
      </c>
      <c r="Y27" s="100">
        <v>-32.77</v>
      </c>
      <c r="Z27" s="101">
        <v>630592306</v>
      </c>
    </row>
    <row r="28" spans="1:26" ht="13.5">
      <c r="A28" s="102" t="s">
        <v>44</v>
      </c>
      <c r="B28" s="18">
        <v>400932416</v>
      </c>
      <c r="C28" s="18">
        <v>0</v>
      </c>
      <c r="D28" s="58">
        <v>536992306</v>
      </c>
      <c r="E28" s="59">
        <v>536992306</v>
      </c>
      <c r="F28" s="59">
        <v>19515120</v>
      </c>
      <c r="G28" s="59">
        <v>26358202</v>
      </c>
      <c r="H28" s="59">
        <v>22381722</v>
      </c>
      <c r="I28" s="59">
        <v>68255044</v>
      </c>
      <c r="J28" s="59">
        <v>26293063</v>
      </c>
      <c r="K28" s="59">
        <v>29986898</v>
      </c>
      <c r="L28" s="59">
        <v>40963044</v>
      </c>
      <c r="M28" s="59">
        <v>97243005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165498049</v>
      </c>
      <c r="W28" s="59">
        <v>268496153</v>
      </c>
      <c r="X28" s="59">
        <v>-102998104</v>
      </c>
      <c r="Y28" s="60">
        <v>-38.36</v>
      </c>
      <c r="Z28" s="61">
        <v>536992306</v>
      </c>
    </row>
    <row r="29" spans="1:26" ht="13.5">
      <c r="A29" s="57" t="s">
        <v>99</v>
      </c>
      <c r="B29" s="18">
        <v>642791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39563172</v>
      </c>
      <c r="C31" s="18">
        <v>0</v>
      </c>
      <c r="D31" s="58">
        <v>93600000</v>
      </c>
      <c r="E31" s="59">
        <v>93600000</v>
      </c>
      <c r="F31" s="59">
        <v>10459255</v>
      </c>
      <c r="G31" s="59">
        <v>4084174</v>
      </c>
      <c r="H31" s="59">
        <v>4591786</v>
      </c>
      <c r="I31" s="59">
        <v>19135215</v>
      </c>
      <c r="J31" s="59">
        <v>8535397</v>
      </c>
      <c r="K31" s="59">
        <v>7425218</v>
      </c>
      <c r="L31" s="59">
        <v>11379683</v>
      </c>
      <c r="M31" s="59">
        <v>27340298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46475513</v>
      </c>
      <c r="W31" s="59">
        <v>46800000</v>
      </c>
      <c r="X31" s="59">
        <v>-324487</v>
      </c>
      <c r="Y31" s="60">
        <v>-0.69</v>
      </c>
      <c r="Z31" s="61">
        <v>93600000</v>
      </c>
    </row>
    <row r="32" spans="1:26" ht="13.5">
      <c r="A32" s="69" t="s">
        <v>50</v>
      </c>
      <c r="B32" s="21">
        <f>SUM(B28:B31)</f>
        <v>441138379</v>
      </c>
      <c r="C32" s="21">
        <f>SUM(C28:C31)</f>
        <v>0</v>
      </c>
      <c r="D32" s="98">
        <f aca="true" t="shared" si="5" ref="D32:Z32">SUM(D28:D31)</f>
        <v>630592306</v>
      </c>
      <c r="E32" s="99">
        <f t="shared" si="5"/>
        <v>630592306</v>
      </c>
      <c r="F32" s="99">
        <f t="shared" si="5"/>
        <v>29974375</v>
      </c>
      <c r="G32" s="99">
        <f t="shared" si="5"/>
        <v>30442376</v>
      </c>
      <c r="H32" s="99">
        <f t="shared" si="5"/>
        <v>26973508</v>
      </c>
      <c r="I32" s="99">
        <f t="shared" si="5"/>
        <v>87390259</v>
      </c>
      <c r="J32" s="99">
        <f t="shared" si="5"/>
        <v>34828460</v>
      </c>
      <c r="K32" s="99">
        <f t="shared" si="5"/>
        <v>37412116</v>
      </c>
      <c r="L32" s="99">
        <f t="shared" si="5"/>
        <v>52342727</v>
      </c>
      <c r="M32" s="99">
        <f t="shared" si="5"/>
        <v>124583303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211973562</v>
      </c>
      <c r="W32" s="99">
        <f t="shared" si="5"/>
        <v>315296153</v>
      </c>
      <c r="X32" s="99">
        <f t="shared" si="5"/>
        <v>-103322591</v>
      </c>
      <c r="Y32" s="100">
        <f>+IF(W32&lt;&gt;0,(X32/W32)*100,0)</f>
        <v>-32.770013213577016</v>
      </c>
      <c r="Z32" s="101">
        <f t="shared" si="5"/>
        <v>630592306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487172459</v>
      </c>
      <c r="C35" s="18">
        <v>0</v>
      </c>
      <c r="D35" s="58">
        <v>625975573</v>
      </c>
      <c r="E35" s="59">
        <v>625975573</v>
      </c>
      <c r="F35" s="59">
        <v>530589346</v>
      </c>
      <c r="G35" s="59">
        <v>530589346</v>
      </c>
      <c r="H35" s="59">
        <v>530589346</v>
      </c>
      <c r="I35" s="59">
        <v>530589346</v>
      </c>
      <c r="J35" s="59">
        <v>0</v>
      </c>
      <c r="K35" s="59">
        <v>0</v>
      </c>
      <c r="L35" s="59">
        <v>714874165</v>
      </c>
      <c r="M35" s="59">
        <v>714874165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714874165</v>
      </c>
      <c r="W35" s="59">
        <v>312987787</v>
      </c>
      <c r="X35" s="59">
        <v>401886378</v>
      </c>
      <c r="Y35" s="60">
        <v>128.4</v>
      </c>
      <c r="Z35" s="61">
        <v>625975573</v>
      </c>
    </row>
    <row r="36" spans="1:26" ht="13.5">
      <c r="A36" s="57" t="s">
        <v>53</v>
      </c>
      <c r="B36" s="18">
        <v>7567033669</v>
      </c>
      <c r="C36" s="18">
        <v>0</v>
      </c>
      <c r="D36" s="58">
        <v>8041096777</v>
      </c>
      <c r="E36" s="59">
        <v>8041096777</v>
      </c>
      <c r="F36" s="59">
        <v>7658241727</v>
      </c>
      <c r="G36" s="59">
        <v>7658241727</v>
      </c>
      <c r="H36" s="59">
        <v>7658241727</v>
      </c>
      <c r="I36" s="59">
        <v>7658241727</v>
      </c>
      <c r="J36" s="59">
        <v>0</v>
      </c>
      <c r="K36" s="59">
        <v>0</v>
      </c>
      <c r="L36" s="59">
        <v>7779881930</v>
      </c>
      <c r="M36" s="59">
        <v>7779881930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7779881930</v>
      </c>
      <c r="W36" s="59">
        <v>4020548389</v>
      </c>
      <c r="X36" s="59">
        <v>3759333541</v>
      </c>
      <c r="Y36" s="60">
        <v>93.5</v>
      </c>
      <c r="Z36" s="61">
        <v>8041096777</v>
      </c>
    </row>
    <row r="37" spans="1:26" ht="13.5">
      <c r="A37" s="57" t="s">
        <v>54</v>
      </c>
      <c r="B37" s="18">
        <v>1765293554</v>
      </c>
      <c r="C37" s="18">
        <v>0</v>
      </c>
      <c r="D37" s="58">
        <v>742927037</v>
      </c>
      <c r="E37" s="59">
        <v>742927037</v>
      </c>
      <c r="F37" s="59">
        <v>1582537703</v>
      </c>
      <c r="G37" s="59">
        <v>1582537703</v>
      </c>
      <c r="H37" s="59">
        <v>1582537703</v>
      </c>
      <c r="I37" s="59">
        <v>1582537703</v>
      </c>
      <c r="J37" s="59">
        <v>0</v>
      </c>
      <c r="K37" s="59">
        <v>0</v>
      </c>
      <c r="L37" s="59">
        <v>1705385564</v>
      </c>
      <c r="M37" s="59">
        <v>1705385564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1705385564</v>
      </c>
      <c r="W37" s="59">
        <v>371463519</v>
      </c>
      <c r="X37" s="59">
        <v>1333922045</v>
      </c>
      <c r="Y37" s="60">
        <v>359.1</v>
      </c>
      <c r="Z37" s="61">
        <v>742927037</v>
      </c>
    </row>
    <row r="38" spans="1:26" ht="13.5">
      <c r="A38" s="57" t="s">
        <v>55</v>
      </c>
      <c r="B38" s="18">
        <v>600860307</v>
      </c>
      <c r="C38" s="18">
        <v>0</v>
      </c>
      <c r="D38" s="58">
        <v>552492427</v>
      </c>
      <c r="E38" s="59">
        <v>552492427</v>
      </c>
      <c r="F38" s="59">
        <v>581804332</v>
      </c>
      <c r="G38" s="59">
        <v>581804332</v>
      </c>
      <c r="H38" s="59">
        <v>581804332</v>
      </c>
      <c r="I38" s="59">
        <v>581804332</v>
      </c>
      <c r="J38" s="59">
        <v>0</v>
      </c>
      <c r="K38" s="59">
        <v>0</v>
      </c>
      <c r="L38" s="59">
        <v>550872347</v>
      </c>
      <c r="M38" s="59">
        <v>550872347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550872347</v>
      </c>
      <c r="W38" s="59">
        <v>276246214</v>
      </c>
      <c r="X38" s="59">
        <v>274626133</v>
      </c>
      <c r="Y38" s="60">
        <v>99.41</v>
      </c>
      <c r="Z38" s="61">
        <v>552492427</v>
      </c>
    </row>
    <row r="39" spans="1:26" ht="13.5">
      <c r="A39" s="57" t="s">
        <v>56</v>
      </c>
      <c r="B39" s="18">
        <v>5688052267</v>
      </c>
      <c r="C39" s="18">
        <v>0</v>
      </c>
      <c r="D39" s="58">
        <v>7371652886</v>
      </c>
      <c r="E39" s="59">
        <v>7371652886</v>
      </c>
      <c r="F39" s="59">
        <v>6024489040</v>
      </c>
      <c r="G39" s="59">
        <v>6024489040</v>
      </c>
      <c r="H39" s="59">
        <v>6024489040</v>
      </c>
      <c r="I39" s="59">
        <v>6024489040</v>
      </c>
      <c r="J39" s="59">
        <v>0</v>
      </c>
      <c r="K39" s="59">
        <v>0</v>
      </c>
      <c r="L39" s="59">
        <v>6238498185</v>
      </c>
      <c r="M39" s="59">
        <v>6238498185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6238498185</v>
      </c>
      <c r="W39" s="59">
        <v>3685826443</v>
      </c>
      <c r="X39" s="59">
        <v>2552671742</v>
      </c>
      <c r="Y39" s="60">
        <v>69.26</v>
      </c>
      <c r="Z39" s="61">
        <v>7371652886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556134481</v>
      </c>
      <c r="C42" s="18">
        <v>0</v>
      </c>
      <c r="D42" s="58">
        <v>584844473</v>
      </c>
      <c r="E42" s="59">
        <v>584844473</v>
      </c>
      <c r="F42" s="59">
        <v>158901082</v>
      </c>
      <c r="G42" s="59">
        <v>25857120</v>
      </c>
      <c r="H42" s="59">
        <v>-12466129</v>
      </c>
      <c r="I42" s="59">
        <v>172292073</v>
      </c>
      <c r="J42" s="59">
        <v>90863805</v>
      </c>
      <c r="K42" s="59">
        <v>-17063316</v>
      </c>
      <c r="L42" s="59">
        <v>115492323</v>
      </c>
      <c r="M42" s="59">
        <v>189292812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361584885</v>
      </c>
      <c r="W42" s="59">
        <v>142203567</v>
      </c>
      <c r="X42" s="59">
        <v>219381318</v>
      </c>
      <c r="Y42" s="60">
        <v>154.27</v>
      </c>
      <c r="Z42" s="61">
        <v>584844473</v>
      </c>
    </row>
    <row r="43" spans="1:26" ht="13.5">
      <c r="A43" s="57" t="s">
        <v>59</v>
      </c>
      <c r="B43" s="18">
        <v>-481753118</v>
      </c>
      <c r="C43" s="18">
        <v>0</v>
      </c>
      <c r="D43" s="58">
        <v>-584890917</v>
      </c>
      <c r="E43" s="59">
        <v>-584890917</v>
      </c>
      <c r="F43" s="59">
        <v>-32780020</v>
      </c>
      <c r="G43" s="59">
        <v>-37304817</v>
      </c>
      <c r="H43" s="59">
        <v>-17915944</v>
      </c>
      <c r="I43" s="59">
        <v>-88000781</v>
      </c>
      <c r="J43" s="59">
        <v>-25709781</v>
      </c>
      <c r="K43" s="59">
        <v>-33352134</v>
      </c>
      <c r="L43" s="59">
        <v>-44346787</v>
      </c>
      <c r="M43" s="59">
        <v>-103408702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-191409483</v>
      </c>
      <c r="W43" s="59">
        <v>-92275810</v>
      </c>
      <c r="X43" s="59">
        <v>-99133673</v>
      </c>
      <c r="Y43" s="60">
        <v>107.43</v>
      </c>
      <c r="Z43" s="61">
        <v>-584890917</v>
      </c>
    </row>
    <row r="44" spans="1:26" ht="13.5">
      <c r="A44" s="57" t="s">
        <v>60</v>
      </c>
      <c r="B44" s="18">
        <v>-5358864</v>
      </c>
      <c r="C44" s="18">
        <v>0</v>
      </c>
      <c r="D44" s="58">
        <v>-27246696</v>
      </c>
      <c r="E44" s="59">
        <v>-27246696</v>
      </c>
      <c r="F44" s="59">
        <v>-31045989</v>
      </c>
      <c r="G44" s="59">
        <v>0</v>
      </c>
      <c r="H44" s="59">
        <v>-18591807</v>
      </c>
      <c r="I44" s="59">
        <v>-49637796</v>
      </c>
      <c r="J44" s="59">
        <v>0</v>
      </c>
      <c r="K44" s="59">
        <v>0</v>
      </c>
      <c r="L44" s="59">
        <v>-6384020</v>
      </c>
      <c r="M44" s="59">
        <v>-6384020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-56021816</v>
      </c>
      <c r="W44" s="59">
        <v>-13623348</v>
      </c>
      <c r="X44" s="59">
        <v>-42398468</v>
      </c>
      <c r="Y44" s="60">
        <v>311.22</v>
      </c>
      <c r="Z44" s="61">
        <v>-27246696</v>
      </c>
    </row>
    <row r="45" spans="1:26" ht="13.5">
      <c r="A45" s="69" t="s">
        <v>61</v>
      </c>
      <c r="B45" s="21">
        <v>92886779</v>
      </c>
      <c r="C45" s="21">
        <v>0</v>
      </c>
      <c r="D45" s="98">
        <v>120126862</v>
      </c>
      <c r="E45" s="99">
        <v>120126862</v>
      </c>
      <c r="F45" s="99">
        <v>187961852</v>
      </c>
      <c r="G45" s="99">
        <v>176514155</v>
      </c>
      <c r="H45" s="99">
        <v>127540275</v>
      </c>
      <c r="I45" s="99">
        <v>127540275</v>
      </c>
      <c r="J45" s="99">
        <v>192694299</v>
      </c>
      <c r="K45" s="99">
        <v>142278849</v>
      </c>
      <c r="L45" s="99">
        <v>207040365</v>
      </c>
      <c r="M45" s="99">
        <v>207040365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207040365</v>
      </c>
      <c r="W45" s="99">
        <v>183724411</v>
      </c>
      <c r="X45" s="99">
        <v>23315954</v>
      </c>
      <c r="Y45" s="100">
        <v>12.69</v>
      </c>
      <c r="Z45" s="101">
        <v>120126862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110160369</v>
      </c>
      <c r="C49" s="51">
        <v>0</v>
      </c>
      <c r="D49" s="128">
        <v>1030699</v>
      </c>
      <c r="E49" s="53">
        <v>44690946</v>
      </c>
      <c r="F49" s="53">
        <v>0</v>
      </c>
      <c r="G49" s="53">
        <v>0</v>
      </c>
      <c r="H49" s="53">
        <v>0</v>
      </c>
      <c r="I49" s="53">
        <v>39381226</v>
      </c>
      <c r="J49" s="53">
        <v>0</v>
      </c>
      <c r="K49" s="53">
        <v>0</v>
      </c>
      <c r="L49" s="53">
        <v>0</v>
      </c>
      <c r="M49" s="53">
        <v>37915088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31459989</v>
      </c>
      <c r="W49" s="53">
        <v>107612627</v>
      </c>
      <c r="X49" s="53">
        <v>80998811</v>
      </c>
      <c r="Y49" s="53">
        <v>453249755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81171124</v>
      </c>
      <c r="C51" s="51">
        <v>0</v>
      </c>
      <c r="D51" s="128">
        <v>82340886</v>
      </c>
      <c r="E51" s="53">
        <v>86173347</v>
      </c>
      <c r="F51" s="53">
        <v>0</v>
      </c>
      <c r="G51" s="53">
        <v>0</v>
      </c>
      <c r="H51" s="53">
        <v>0</v>
      </c>
      <c r="I51" s="53">
        <v>67047638</v>
      </c>
      <c r="J51" s="53">
        <v>0</v>
      </c>
      <c r="K51" s="53">
        <v>0</v>
      </c>
      <c r="L51" s="53">
        <v>0</v>
      </c>
      <c r="M51" s="53">
        <v>19266632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16511546</v>
      </c>
      <c r="W51" s="53">
        <v>203796672</v>
      </c>
      <c r="X51" s="53">
        <v>326644783</v>
      </c>
      <c r="Y51" s="53">
        <v>882952628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79.49969337994975</v>
      </c>
      <c r="C58" s="5">
        <f>IF(C67=0,0,+(C76/C67)*100)</f>
        <v>0</v>
      </c>
      <c r="D58" s="6">
        <f aca="true" t="shared" si="6" ref="D58:Z58">IF(D67=0,0,+(D76/D67)*100)</f>
        <v>91.99999908724993</v>
      </c>
      <c r="E58" s="7">
        <f t="shared" si="6"/>
        <v>91.99999908724993</v>
      </c>
      <c r="F58" s="7">
        <f t="shared" si="6"/>
        <v>71.29760874626092</v>
      </c>
      <c r="G58" s="7">
        <f t="shared" si="6"/>
        <v>74.30490233235024</v>
      </c>
      <c r="H58" s="7">
        <f t="shared" si="6"/>
        <v>68.01450115164883</v>
      </c>
      <c r="I58" s="7">
        <f t="shared" si="6"/>
        <v>71.1379238260127</v>
      </c>
      <c r="J58" s="7">
        <f t="shared" si="6"/>
        <v>126.50108887269246</v>
      </c>
      <c r="K58" s="7">
        <f t="shared" si="6"/>
        <v>70.01622925278367</v>
      </c>
      <c r="L58" s="7">
        <f t="shared" si="6"/>
        <v>59.054767979552146</v>
      </c>
      <c r="M58" s="7">
        <f t="shared" si="6"/>
        <v>82.36918526470942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76.9897952240992</v>
      </c>
      <c r="W58" s="7">
        <f t="shared" si="6"/>
        <v>87.46584089001537</v>
      </c>
      <c r="X58" s="7">
        <f t="shared" si="6"/>
        <v>0</v>
      </c>
      <c r="Y58" s="7">
        <f t="shared" si="6"/>
        <v>0</v>
      </c>
      <c r="Z58" s="8">
        <f t="shared" si="6"/>
        <v>91.99999908724993</v>
      </c>
    </row>
    <row r="59" spans="1:26" ht="13.5">
      <c r="A59" s="36" t="s">
        <v>31</v>
      </c>
      <c r="B59" s="9">
        <f aca="true" t="shared" si="7" ref="B59:Z66">IF(B68=0,0,+(B77/B68)*100)</f>
        <v>93.66518637650039</v>
      </c>
      <c r="C59" s="9">
        <f t="shared" si="7"/>
        <v>0</v>
      </c>
      <c r="D59" s="2">
        <f t="shared" si="7"/>
        <v>91.99999893117534</v>
      </c>
      <c r="E59" s="10">
        <f t="shared" si="7"/>
        <v>91.99999893117534</v>
      </c>
      <c r="F59" s="10">
        <f t="shared" si="7"/>
        <v>89.24265136498633</v>
      </c>
      <c r="G59" s="10">
        <f t="shared" si="7"/>
        <v>80.19134320539094</v>
      </c>
      <c r="H59" s="10">
        <f t="shared" si="7"/>
        <v>67.38675953780616</v>
      </c>
      <c r="I59" s="10">
        <f t="shared" si="7"/>
        <v>78.84481897772359</v>
      </c>
      <c r="J59" s="10">
        <f t="shared" si="7"/>
        <v>187.9319637758884</v>
      </c>
      <c r="K59" s="10">
        <f t="shared" si="7"/>
        <v>77.61506215009213</v>
      </c>
      <c r="L59" s="10">
        <f t="shared" si="7"/>
        <v>66.5067788674146</v>
      </c>
      <c r="M59" s="10">
        <f t="shared" si="7"/>
        <v>106.44231829556297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93.49716967871544</v>
      </c>
      <c r="W59" s="10">
        <f t="shared" si="7"/>
        <v>88.0812214602653</v>
      </c>
      <c r="X59" s="10">
        <f t="shared" si="7"/>
        <v>0</v>
      </c>
      <c r="Y59" s="10">
        <f t="shared" si="7"/>
        <v>0</v>
      </c>
      <c r="Z59" s="11">
        <f t="shared" si="7"/>
        <v>91.99999893117534</v>
      </c>
    </row>
    <row r="60" spans="1:26" ht="13.5">
      <c r="A60" s="37" t="s">
        <v>32</v>
      </c>
      <c r="B60" s="12">
        <f t="shared" si="7"/>
        <v>72.62797926943247</v>
      </c>
      <c r="C60" s="12">
        <f t="shared" si="7"/>
        <v>0</v>
      </c>
      <c r="D60" s="3">
        <f t="shared" si="7"/>
        <v>91.9999994331898</v>
      </c>
      <c r="E60" s="13">
        <f t="shared" si="7"/>
        <v>91.9999994331898</v>
      </c>
      <c r="F60" s="13">
        <f t="shared" si="7"/>
        <v>62.92343063184621</v>
      </c>
      <c r="G60" s="13">
        <f t="shared" si="7"/>
        <v>72.22264920956381</v>
      </c>
      <c r="H60" s="13">
        <f t="shared" si="7"/>
        <v>68.96445535860074</v>
      </c>
      <c r="I60" s="13">
        <f t="shared" si="7"/>
        <v>68.1848956418117</v>
      </c>
      <c r="J60" s="13">
        <f t="shared" si="7"/>
        <v>96.50980956121539</v>
      </c>
      <c r="K60" s="13">
        <f t="shared" si="7"/>
        <v>67.48740618747279</v>
      </c>
      <c r="L60" s="13">
        <f t="shared" si="7"/>
        <v>56.35027055992941</v>
      </c>
      <c r="M60" s="13">
        <f t="shared" si="7"/>
        <v>71.46831762721729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69.87296744919604</v>
      </c>
      <c r="W60" s="13">
        <f t="shared" si="7"/>
        <v>87.00847785474438</v>
      </c>
      <c r="X60" s="13">
        <f t="shared" si="7"/>
        <v>0</v>
      </c>
      <c r="Y60" s="13">
        <f t="shared" si="7"/>
        <v>0</v>
      </c>
      <c r="Z60" s="14">
        <f t="shared" si="7"/>
        <v>91.9999994331898</v>
      </c>
    </row>
    <row r="61" spans="1:26" ht="13.5">
      <c r="A61" s="38" t="s">
        <v>102</v>
      </c>
      <c r="B61" s="12">
        <f t="shared" si="7"/>
        <v>51.41011536335516</v>
      </c>
      <c r="C61" s="12">
        <f t="shared" si="7"/>
        <v>0</v>
      </c>
      <c r="D61" s="3">
        <f t="shared" si="7"/>
        <v>92.00000047838202</v>
      </c>
      <c r="E61" s="13">
        <f t="shared" si="7"/>
        <v>92.00000047838202</v>
      </c>
      <c r="F61" s="13">
        <f t="shared" si="7"/>
        <v>64.33872730347643</v>
      </c>
      <c r="G61" s="13">
        <f t="shared" si="7"/>
        <v>74.1981672557418</v>
      </c>
      <c r="H61" s="13">
        <f t="shared" si="7"/>
        <v>71.31049648081651</v>
      </c>
      <c r="I61" s="13">
        <f t="shared" si="7"/>
        <v>70.1320141400293</v>
      </c>
      <c r="J61" s="13">
        <f t="shared" si="7"/>
        <v>104.82646468280458</v>
      </c>
      <c r="K61" s="13">
        <f t="shared" si="7"/>
        <v>69.77643279243216</v>
      </c>
      <c r="L61" s="13">
        <f t="shared" si="7"/>
        <v>56.89839514662416</v>
      </c>
      <c r="M61" s="13">
        <f t="shared" si="7"/>
        <v>74.71932315064672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72.45218236165954</v>
      </c>
      <c r="W61" s="13">
        <f t="shared" si="7"/>
        <v>89.78395069528953</v>
      </c>
      <c r="X61" s="13">
        <f t="shared" si="7"/>
        <v>0</v>
      </c>
      <c r="Y61" s="13">
        <f t="shared" si="7"/>
        <v>0</v>
      </c>
      <c r="Z61" s="14">
        <f t="shared" si="7"/>
        <v>92.00000047838202</v>
      </c>
    </row>
    <row r="62" spans="1:26" ht="13.5">
      <c r="A62" s="38" t="s">
        <v>103</v>
      </c>
      <c r="B62" s="12">
        <f t="shared" si="7"/>
        <v>163.7145529335315</v>
      </c>
      <c r="C62" s="12">
        <f t="shared" si="7"/>
        <v>0</v>
      </c>
      <c r="D62" s="3">
        <f t="shared" si="7"/>
        <v>91.99999537631413</v>
      </c>
      <c r="E62" s="13">
        <f t="shared" si="7"/>
        <v>91.99999537631413</v>
      </c>
      <c r="F62" s="13">
        <f t="shared" si="7"/>
        <v>48.146104014442784</v>
      </c>
      <c r="G62" s="13">
        <f t="shared" si="7"/>
        <v>61.493839701700495</v>
      </c>
      <c r="H62" s="13">
        <f t="shared" si="7"/>
        <v>43.16438244317215</v>
      </c>
      <c r="I62" s="13">
        <f t="shared" si="7"/>
        <v>51.220404025361844</v>
      </c>
      <c r="J62" s="13">
        <f t="shared" si="7"/>
        <v>53.18569580595393</v>
      </c>
      <c r="K62" s="13">
        <f t="shared" si="7"/>
        <v>45.940779081797416</v>
      </c>
      <c r="L62" s="13">
        <f t="shared" si="7"/>
        <v>40.104810051286755</v>
      </c>
      <c r="M62" s="13">
        <f t="shared" si="7"/>
        <v>45.434250598417556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48.144889933934316</v>
      </c>
      <c r="W62" s="13">
        <f t="shared" si="7"/>
        <v>69.39690811267407</v>
      </c>
      <c r="X62" s="13">
        <f t="shared" si="7"/>
        <v>0</v>
      </c>
      <c r="Y62" s="13">
        <f t="shared" si="7"/>
        <v>0</v>
      </c>
      <c r="Z62" s="14">
        <f t="shared" si="7"/>
        <v>91.99999537631413</v>
      </c>
    </row>
    <row r="63" spans="1:26" ht="13.5">
      <c r="A63" s="38" t="s">
        <v>104</v>
      </c>
      <c r="B63" s="12">
        <f t="shared" si="7"/>
        <v>183.02065428020714</v>
      </c>
      <c r="C63" s="12">
        <f t="shared" si="7"/>
        <v>0</v>
      </c>
      <c r="D63" s="3">
        <f t="shared" si="7"/>
        <v>91.99999051425006</v>
      </c>
      <c r="E63" s="13">
        <f t="shared" si="7"/>
        <v>91.99999051425006</v>
      </c>
      <c r="F63" s="13">
        <f t="shared" si="7"/>
        <v>78.38035216282432</v>
      </c>
      <c r="G63" s="13">
        <f t="shared" si="7"/>
        <v>64.13230018551751</v>
      </c>
      <c r="H63" s="13">
        <f t="shared" si="7"/>
        <v>99.6816536998073</v>
      </c>
      <c r="I63" s="13">
        <f t="shared" si="7"/>
        <v>79.20615378965671</v>
      </c>
      <c r="J63" s="13">
        <f t="shared" si="7"/>
        <v>80.15019956054833</v>
      </c>
      <c r="K63" s="13">
        <f t="shared" si="7"/>
        <v>60.57895051184347</v>
      </c>
      <c r="L63" s="13">
        <f t="shared" si="7"/>
        <v>52.46987107136957</v>
      </c>
      <c r="M63" s="13">
        <f t="shared" si="7"/>
        <v>61.92363313635555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69.80707188760735</v>
      </c>
      <c r="W63" s="13">
        <f t="shared" si="7"/>
        <v>77.11476098627816</v>
      </c>
      <c r="X63" s="13">
        <f t="shared" si="7"/>
        <v>0</v>
      </c>
      <c r="Y63" s="13">
        <f t="shared" si="7"/>
        <v>0</v>
      </c>
      <c r="Z63" s="14">
        <f t="shared" si="7"/>
        <v>91.99999051425006</v>
      </c>
    </row>
    <row r="64" spans="1:26" ht="13.5">
      <c r="A64" s="38" t="s">
        <v>105</v>
      </c>
      <c r="B64" s="12">
        <f t="shared" si="7"/>
        <v>146.19178437201612</v>
      </c>
      <c r="C64" s="12">
        <f t="shared" si="7"/>
        <v>0</v>
      </c>
      <c r="D64" s="3">
        <f t="shared" si="7"/>
        <v>91.99999630739579</v>
      </c>
      <c r="E64" s="13">
        <f t="shared" si="7"/>
        <v>91.99999630739579</v>
      </c>
      <c r="F64" s="13">
        <f t="shared" si="7"/>
        <v>57.967864239154</v>
      </c>
      <c r="G64" s="13">
        <f t="shared" si="7"/>
        <v>63.16474937128198</v>
      </c>
      <c r="H64" s="13">
        <f t="shared" si="7"/>
        <v>57.30637185806815</v>
      </c>
      <c r="I64" s="13">
        <f t="shared" si="7"/>
        <v>59.527883803149564</v>
      </c>
      <c r="J64" s="13">
        <f t="shared" si="7"/>
        <v>57.003620448997296</v>
      </c>
      <c r="K64" s="13">
        <f t="shared" si="7"/>
        <v>60.139255936803025</v>
      </c>
      <c r="L64" s="13">
        <f t="shared" si="7"/>
        <v>45.33958892550659</v>
      </c>
      <c r="M64" s="13">
        <f t="shared" si="7"/>
        <v>53.33693440272811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56.04562162904527</v>
      </c>
      <c r="W64" s="13">
        <f t="shared" si="7"/>
        <v>81.2546507232693</v>
      </c>
      <c r="X64" s="13">
        <f t="shared" si="7"/>
        <v>0</v>
      </c>
      <c r="Y64" s="13">
        <f t="shared" si="7"/>
        <v>0</v>
      </c>
      <c r="Z64" s="14">
        <f t="shared" si="7"/>
        <v>91.99999630739579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91.99998821855753</v>
      </c>
      <c r="E66" s="16">
        <f t="shared" si="7"/>
        <v>91.99998821855753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94.12799574960093</v>
      </c>
      <c r="X66" s="16">
        <f t="shared" si="7"/>
        <v>0</v>
      </c>
      <c r="Y66" s="16">
        <f t="shared" si="7"/>
        <v>0</v>
      </c>
      <c r="Z66" s="17">
        <f t="shared" si="7"/>
        <v>91.99998821855753</v>
      </c>
    </row>
    <row r="67" spans="1:26" ht="13.5" hidden="1">
      <c r="A67" s="40" t="s">
        <v>108</v>
      </c>
      <c r="B67" s="23">
        <v>1597953231</v>
      </c>
      <c r="C67" s="23"/>
      <c r="D67" s="24">
        <v>1809914981</v>
      </c>
      <c r="E67" s="25">
        <v>1809914981</v>
      </c>
      <c r="F67" s="25">
        <v>154810840</v>
      </c>
      <c r="G67" s="25">
        <v>163462928</v>
      </c>
      <c r="H67" s="25">
        <v>173657104</v>
      </c>
      <c r="I67" s="25">
        <v>491930872</v>
      </c>
      <c r="J67" s="25">
        <v>159587986</v>
      </c>
      <c r="K67" s="25">
        <v>156257348</v>
      </c>
      <c r="L67" s="25">
        <v>219292698</v>
      </c>
      <c r="M67" s="25">
        <v>535138032</v>
      </c>
      <c r="N67" s="25"/>
      <c r="O67" s="25"/>
      <c r="P67" s="25"/>
      <c r="Q67" s="25"/>
      <c r="R67" s="25"/>
      <c r="S67" s="25"/>
      <c r="T67" s="25"/>
      <c r="U67" s="25"/>
      <c r="V67" s="25">
        <v>1027068904</v>
      </c>
      <c r="W67" s="25">
        <v>903153654</v>
      </c>
      <c r="X67" s="25"/>
      <c r="Y67" s="24"/>
      <c r="Z67" s="26">
        <v>1809914981</v>
      </c>
    </row>
    <row r="68" spans="1:26" ht="13.5" hidden="1">
      <c r="A68" s="36" t="s">
        <v>31</v>
      </c>
      <c r="B68" s="18">
        <v>466134061</v>
      </c>
      <c r="C68" s="18"/>
      <c r="D68" s="19">
        <v>602531007</v>
      </c>
      <c r="E68" s="20">
        <v>602531007</v>
      </c>
      <c r="F68" s="20">
        <v>52329242</v>
      </c>
      <c r="G68" s="20">
        <v>53348014</v>
      </c>
      <c r="H68" s="20">
        <v>53756492</v>
      </c>
      <c r="I68" s="20">
        <v>159433748</v>
      </c>
      <c r="J68" s="20">
        <v>54437001</v>
      </c>
      <c r="K68" s="20">
        <v>53720033</v>
      </c>
      <c r="L68" s="20">
        <v>72302786</v>
      </c>
      <c r="M68" s="20">
        <v>180459820</v>
      </c>
      <c r="N68" s="20"/>
      <c r="O68" s="20"/>
      <c r="P68" s="20"/>
      <c r="Q68" s="20"/>
      <c r="R68" s="20"/>
      <c r="S68" s="20"/>
      <c r="T68" s="20"/>
      <c r="U68" s="20"/>
      <c r="V68" s="20">
        <v>339893568</v>
      </c>
      <c r="W68" s="20">
        <v>301265502</v>
      </c>
      <c r="X68" s="20"/>
      <c r="Y68" s="19"/>
      <c r="Z68" s="22">
        <v>602531007</v>
      </c>
    </row>
    <row r="69" spans="1:26" ht="13.5" hidden="1">
      <c r="A69" s="37" t="s">
        <v>32</v>
      </c>
      <c r="B69" s="18">
        <v>1088909697</v>
      </c>
      <c r="C69" s="18"/>
      <c r="D69" s="19">
        <v>1178525029</v>
      </c>
      <c r="E69" s="20">
        <v>1178525029</v>
      </c>
      <c r="F69" s="20">
        <v>101196682</v>
      </c>
      <c r="G69" s="20">
        <v>108941559</v>
      </c>
      <c r="H69" s="20">
        <v>118738348</v>
      </c>
      <c r="I69" s="20">
        <v>328876589</v>
      </c>
      <c r="J69" s="20">
        <v>103177092</v>
      </c>
      <c r="K69" s="20">
        <v>100330817</v>
      </c>
      <c r="L69" s="20">
        <v>144482962</v>
      </c>
      <c r="M69" s="20">
        <v>347990871</v>
      </c>
      <c r="N69" s="20"/>
      <c r="O69" s="20"/>
      <c r="P69" s="20"/>
      <c r="Q69" s="20"/>
      <c r="R69" s="20"/>
      <c r="S69" s="20"/>
      <c r="T69" s="20"/>
      <c r="U69" s="20"/>
      <c r="V69" s="20">
        <v>676867460</v>
      </c>
      <c r="W69" s="20">
        <v>589262514</v>
      </c>
      <c r="X69" s="20"/>
      <c r="Y69" s="19"/>
      <c r="Z69" s="22">
        <v>1178525029</v>
      </c>
    </row>
    <row r="70" spans="1:26" ht="13.5" hidden="1">
      <c r="A70" s="38" t="s">
        <v>102</v>
      </c>
      <c r="B70" s="18">
        <v>872144884</v>
      </c>
      <c r="C70" s="18"/>
      <c r="D70" s="19">
        <v>944851544</v>
      </c>
      <c r="E70" s="20">
        <v>944851544</v>
      </c>
      <c r="F70" s="20">
        <v>81645984</v>
      </c>
      <c r="G70" s="20">
        <v>87641906</v>
      </c>
      <c r="H70" s="20">
        <v>98968980</v>
      </c>
      <c r="I70" s="20">
        <v>268256870</v>
      </c>
      <c r="J70" s="20">
        <v>80791537</v>
      </c>
      <c r="K70" s="20">
        <v>79221681</v>
      </c>
      <c r="L70" s="20">
        <v>114518063</v>
      </c>
      <c r="M70" s="20">
        <v>274531281</v>
      </c>
      <c r="N70" s="20"/>
      <c r="O70" s="20"/>
      <c r="P70" s="20"/>
      <c r="Q70" s="20"/>
      <c r="R70" s="20"/>
      <c r="S70" s="20"/>
      <c r="T70" s="20"/>
      <c r="U70" s="20"/>
      <c r="V70" s="20">
        <v>542788151</v>
      </c>
      <c r="W70" s="20">
        <v>472425774</v>
      </c>
      <c r="X70" s="20"/>
      <c r="Y70" s="19"/>
      <c r="Z70" s="22">
        <v>944851544</v>
      </c>
    </row>
    <row r="71" spans="1:26" ht="13.5" hidden="1">
      <c r="A71" s="38" t="s">
        <v>103</v>
      </c>
      <c r="B71" s="18">
        <v>88808830</v>
      </c>
      <c r="C71" s="18"/>
      <c r="D71" s="19">
        <v>97757506</v>
      </c>
      <c r="E71" s="20">
        <v>97757506</v>
      </c>
      <c r="F71" s="20">
        <v>8669796</v>
      </c>
      <c r="G71" s="20">
        <v>9154021</v>
      </c>
      <c r="H71" s="20">
        <v>8365133</v>
      </c>
      <c r="I71" s="20">
        <v>26188950</v>
      </c>
      <c r="J71" s="20">
        <v>8144045</v>
      </c>
      <c r="K71" s="20">
        <v>8880916</v>
      </c>
      <c r="L71" s="20">
        <v>12689241</v>
      </c>
      <c r="M71" s="20">
        <v>29714202</v>
      </c>
      <c r="N71" s="20"/>
      <c r="O71" s="20"/>
      <c r="P71" s="20"/>
      <c r="Q71" s="20"/>
      <c r="R71" s="20"/>
      <c r="S71" s="20"/>
      <c r="T71" s="20"/>
      <c r="U71" s="20"/>
      <c r="V71" s="20">
        <v>55903152</v>
      </c>
      <c r="W71" s="20">
        <v>48878754</v>
      </c>
      <c r="X71" s="20"/>
      <c r="Y71" s="19"/>
      <c r="Z71" s="22">
        <v>97757506</v>
      </c>
    </row>
    <row r="72" spans="1:26" ht="13.5" hidden="1">
      <c r="A72" s="38" t="s">
        <v>104</v>
      </c>
      <c r="B72" s="18">
        <v>27229465</v>
      </c>
      <c r="C72" s="18"/>
      <c r="D72" s="19">
        <v>28674591</v>
      </c>
      <c r="E72" s="20">
        <v>28674591</v>
      </c>
      <c r="F72" s="20">
        <v>1593865</v>
      </c>
      <c r="G72" s="20">
        <v>2244532</v>
      </c>
      <c r="H72" s="20">
        <v>1716684</v>
      </c>
      <c r="I72" s="20">
        <v>5555081</v>
      </c>
      <c r="J72" s="20">
        <v>1648873</v>
      </c>
      <c r="K72" s="20">
        <v>2092925</v>
      </c>
      <c r="L72" s="20">
        <v>2881284</v>
      </c>
      <c r="M72" s="20">
        <v>6623082</v>
      </c>
      <c r="N72" s="20"/>
      <c r="O72" s="20"/>
      <c r="P72" s="20"/>
      <c r="Q72" s="20"/>
      <c r="R72" s="20"/>
      <c r="S72" s="20"/>
      <c r="T72" s="20"/>
      <c r="U72" s="20"/>
      <c r="V72" s="20">
        <v>12178163</v>
      </c>
      <c r="W72" s="20">
        <v>14337294</v>
      </c>
      <c r="X72" s="20"/>
      <c r="Y72" s="19"/>
      <c r="Z72" s="22">
        <v>28674591</v>
      </c>
    </row>
    <row r="73" spans="1:26" ht="13.5" hidden="1">
      <c r="A73" s="38" t="s">
        <v>105</v>
      </c>
      <c r="B73" s="18">
        <v>100726518</v>
      </c>
      <c r="C73" s="18"/>
      <c r="D73" s="19">
        <v>107241388</v>
      </c>
      <c r="E73" s="20">
        <v>107241388</v>
      </c>
      <c r="F73" s="20">
        <v>9287037</v>
      </c>
      <c r="G73" s="20">
        <v>9901100</v>
      </c>
      <c r="H73" s="20">
        <v>9687551</v>
      </c>
      <c r="I73" s="20">
        <v>28875688</v>
      </c>
      <c r="J73" s="20">
        <v>12592637</v>
      </c>
      <c r="K73" s="20">
        <v>10135295</v>
      </c>
      <c r="L73" s="20">
        <v>14394374</v>
      </c>
      <c r="M73" s="20">
        <v>37122306</v>
      </c>
      <c r="N73" s="20"/>
      <c r="O73" s="20"/>
      <c r="P73" s="20"/>
      <c r="Q73" s="20"/>
      <c r="R73" s="20"/>
      <c r="S73" s="20"/>
      <c r="T73" s="20"/>
      <c r="U73" s="20"/>
      <c r="V73" s="20">
        <v>65997994</v>
      </c>
      <c r="W73" s="20">
        <v>53620692</v>
      </c>
      <c r="X73" s="20"/>
      <c r="Y73" s="19"/>
      <c r="Z73" s="22">
        <v>107241388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42909473</v>
      </c>
      <c r="C75" s="27"/>
      <c r="D75" s="28">
        <v>28858945</v>
      </c>
      <c r="E75" s="29">
        <v>28858945</v>
      </c>
      <c r="F75" s="29">
        <v>1284916</v>
      </c>
      <c r="G75" s="29">
        <v>1173355</v>
      </c>
      <c r="H75" s="29">
        <v>1162264</v>
      </c>
      <c r="I75" s="29">
        <v>3620535</v>
      </c>
      <c r="J75" s="29">
        <v>1973893</v>
      </c>
      <c r="K75" s="29">
        <v>2206498</v>
      </c>
      <c r="L75" s="29">
        <v>2506950</v>
      </c>
      <c r="M75" s="29">
        <v>6687341</v>
      </c>
      <c r="N75" s="29"/>
      <c r="O75" s="29"/>
      <c r="P75" s="29"/>
      <c r="Q75" s="29"/>
      <c r="R75" s="29"/>
      <c r="S75" s="29"/>
      <c r="T75" s="29"/>
      <c r="U75" s="29"/>
      <c r="V75" s="29">
        <v>10307876</v>
      </c>
      <c r="W75" s="29">
        <v>12625638</v>
      </c>
      <c r="X75" s="29"/>
      <c r="Y75" s="28"/>
      <c r="Z75" s="30">
        <v>28858945</v>
      </c>
    </row>
    <row r="76" spans="1:26" ht="13.5" hidden="1">
      <c r="A76" s="41" t="s">
        <v>109</v>
      </c>
      <c r="B76" s="31">
        <v>1270367919</v>
      </c>
      <c r="C76" s="31"/>
      <c r="D76" s="32">
        <v>1665121766</v>
      </c>
      <c r="E76" s="33">
        <v>1665121766</v>
      </c>
      <c r="F76" s="33">
        <v>110376427</v>
      </c>
      <c r="G76" s="33">
        <v>121460969</v>
      </c>
      <c r="H76" s="33">
        <v>118112013</v>
      </c>
      <c r="I76" s="33">
        <v>349949409</v>
      </c>
      <c r="J76" s="33">
        <v>201880540</v>
      </c>
      <c r="K76" s="33">
        <v>109405503</v>
      </c>
      <c r="L76" s="33">
        <v>129502794</v>
      </c>
      <c r="M76" s="33">
        <v>440788837</v>
      </c>
      <c r="N76" s="33"/>
      <c r="O76" s="33"/>
      <c r="P76" s="33"/>
      <c r="Q76" s="33"/>
      <c r="R76" s="33"/>
      <c r="S76" s="33"/>
      <c r="T76" s="33"/>
      <c r="U76" s="33"/>
      <c r="V76" s="33">
        <v>790738246</v>
      </c>
      <c r="W76" s="33">
        <v>789950938</v>
      </c>
      <c r="X76" s="33"/>
      <c r="Y76" s="32"/>
      <c r="Z76" s="34">
        <v>1665121766</v>
      </c>
    </row>
    <row r="77" spans="1:26" ht="13.5" hidden="1">
      <c r="A77" s="36" t="s">
        <v>31</v>
      </c>
      <c r="B77" s="18">
        <v>436605337</v>
      </c>
      <c r="C77" s="18"/>
      <c r="D77" s="19">
        <v>554328520</v>
      </c>
      <c r="E77" s="20">
        <v>554328520</v>
      </c>
      <c r="F77" s="20">
        <v>46700003</v>
      </c>
      <c r="G77" s="20">
        <v>42780489</v>
      </c>
      <c r="H77" s="20">
        <v>36224758</v>
      </c>
      <c r="I77" s="20">
        <v>125705250</v>
      </c>
      <c r="J77" s="20">
        <v>102304525</v>
      </c>
      <c r="K77" s="20">
        <v>41694837</v>
      </c>
      <c r="L77" s="20">
        <v>48086254</v>
      </c>
      <c r="M77" s="20">
        <v>192085616</v>
      </c>
      <c r="N77" s="20"/>
      <c r="O77" s="20"/>
      <c r="P77" s="20"/>
      <c r="Q77" s="20"/>
      <c r="R77" s="20"/>
      <c r="S77" s="20"/>
      <c r="T77" s="20"/>
      <c r="U77" s="20"/>
      <c r="V77" s="20">
        <v>317790866</v>
      </c>
      <c r="W77" s="20">
        <v>265358334</v>
      </c>
      <c r="X77" s="20"/>
      <c r="Y77" s="19"/>
      <c r="Z77" s="22">
        <v>554328520</v>
      </c>
    </row>
    <row r="78" spans="1:26" ht="13.5" hidden="1">
      <c r="A78" s="37" t="s">
        <v>32</v>
      </c>
      <c r="B78" s="18">
        <v>790853109</v>
      </c>
      <c r="C78" s="18"/>
      <c r="D78" s="19">
        <v>1084243020</v>
      </c>
      <c r="E78" s="20">
        <v>1084243020</v>
      </c>
      <c r="F78" s="20">
        <v>63676424</v>
      </c>
      <c r="G78" s="20">
        <v>78680480</v>
      </c>
      <c r="H78" s="20">
        <v>81887255</v>
      </c>
      <c r="I78" s="20">
        <v>224244159</v>
      </c>
      <c r="J78" s="20">
        <v>99576015</v>
      </c>
      <c r="K78" s="20">
        <v>67710666</v>
      </c>
      <c r="L78" s="20">
        <v>81416540</v>
      </c>
      <c r="M78" s="20">
        <v>248703221</v>
      </c>
      <c r="N78" s="20"/>
      <c r="O78" s="20"/>
      <c r="P78" s="20"/>
      <c r="Q78" s="20"/>
      <c r="R78" s="20"/>
      <c r="S78" s="20"/>
      <c r="T78" s="20"/>
      <c r="U78" s="20"/>
      <c r="V78" s="20">
        <v>472947380</v>
      </c>
      <c r="W78" s="20">
        <v>512708344</v>
      </c>
      <c r="X78" s="20"/>
      <c r="Y78" s="19"/>
      <c r="Z78" s="22">
        <v>1084243020</v>
      </c>
    </row>
    <row r="79" spans="1:26" ht="13.5" hidden="1">
      <c r="A79" s="38" t="s">
        <v>102</v>
      </c>
      <c r="B79" s="18">
        <v>448370691</v>
      </c>
      <c r="C79" s="18"/>
      <c r="D79" s="19">
        <v>869263425</v>
      </c>
      <c r="E79" s="20">
        <v>869263425</v>
      </c>
      <c r="F79" s="20">
        <v>52529987</v>
      </c>
      <c r="G79" s="20">
        <v>65028688</v>
      </c>
      <c r="H79" s="20">
        <v>70575271</v>
      </c>
      <c r="I79" s="20">
        <v>188133946</v>
      </c>
      <c r="J79" s="20">
        <v>84690912</v>
      </c>
      <c r="K79" s="20">
        <v>55278063</v>
      </c>
      <c r="L79" s="20">
        <v>65158940</v>
      </c>
      <c r="M79" s="20">
        <v>205127915</v>
      </c>
      <c r="N79" s="20"/>
      <c r="O79" s="20"/>
      <c r="P79" s="20"/>
      <c r="Q79" s="20"/>
      <c r="R79" s="20"/>
      <c r="S79" s="20"/>
      <c r="T79" s="20"/>
      <c r="U79" s="20"/>
      <c r="V79" s="20">
        <v>393261861</v>
      </c>
      <c r="W79" s="20">
        <v>424162524</v>
      </c>
      <c r="X79" s="20"/>
      <c r="Y79" s="19"/>
      <c r="Z79" s="22">
        <v>869263425</v>
      </c>
    </row>
    <row r="80" spans="1:26" ht="13.5" hidden="1">
      <c r="A80" s="38" t="s">
        <v>103</v>
      </c>
      <c r="B80" s="18">
        <v>145392979</v>
      </c>
      <c r="C80" s="18"/>
      <c r="D80" s="19">
        <v>89936901</v>
      </c>
      <c r="E80" s="20">
        <v>89936901</v>
      </c>
      <c r="F80" s="20">
        <v>4174169</v>
      </c>
      <c r="G80" s="20">
        <v>5629159</v>
      </c>
      <c r="H80" s="20">
        <v>3610758</v>
      </c>
      <c r="I80" s="20">
        <v>13414086</v>
      </c>
      <c r="J80" s="20">
        <v>4331467</v>
      </c>
      <c r="K80" s="20">
        <v>4079962</v>
      </c>
      <c r="L80" s="20">
        <v>5088996</v>
      </c>
      <c r="M80" s="20">
        <v>13500425</v>
      </c>
      <c r="N80" s="20"/>
      <c r="O80" s="20"/>
      <c r="P80" s="20"/>
      <c r="Q80" s="20"/>
      <c r="R80" s="20"/>
      <c r="S80" s="20"/>
      <c r="T80" s="20"/>
      <c r="U80" s="20"/>
      <c r="V80" s="20">
        <v>26914511</v>
      </c>
      <c r="W80" s="20">
        <v>33920344</v>
      </c>
      <c r="X80" s="20"/>
      <c r="Y80" s="19"/>
      <c r="Z80" s="22">
        <v>89936901</v>
      </c>
    </row>
    <row r="81" spans="1:26" ht="13.5" hidden="1">
      <c r="A81" s="38" t="s">
        <v>104</v>
      </c>
      <c r="B81" s="18">
        <v>49835545</v>
      </c>
      <c r="C81" s="18"/>
      <c r="D81" s="19">
        <v>26380621</v>
      </c>
      <c r="E81" s="20">
        <v>26380621</v>
      </c>
      <c r="F81" s="20">
        <v>1249277</v>
      </c>
      <c r="G81" s="20">
        <v>1439470</v>
      </c>
      <c r="H81" s="20">
        <v>1711219</v>
      </c>
      <c r="I81" s="20">
        <v>4399966</v>
      </c>
      <c r="J81" s="20">
        <v>1321575</v>
      </c>
      <c r="K81" s="20">
        <v>1267872</v>
      </c>
      <c r="L81" s="20">
        <v>1511806</v>
      </c>
      <c r="M81" s="20">
        <v>4101253</v>
      </c>
      <c r="N81" s="20"/>
      <c r="O81" s="20"/>
      <c r="P81" s="20"/>
      <c r="Q81" s="20"/>
      <c r="R81" s="20"/>
      <c r="S81" s="20"/>
      <c r="T81" s="20"/>
      <c r="U81" s="20"/>
      <c r="V81" s="20">
        <v>8501219</v>
      </c>
      <c r="W81" s="20">
        <v>11056170</v>
      </c>
      <c r="X81" s="20"/>
      <c r="Y81" s="19"/>
      <c r="Z81" s="22">
        <v>26380621</v>
      </c>
    </row>
    <row r="82" spans="1:26" ht="13.5" hidden="1">
      <c r="A82" s="38" t="s">
        <v>105</v>
      </c>
      <c r="B82" s="18">
        <v>147253894</v>
      </c>
      <c r="C82" s="18"/>
      <c r="D82" s="19">
        <v>98662073</v>
      </c>
      <c r="E82" s="20">
        <v>98662073</v>
      </c>
      <c r="F82" s="20">
        <v>5383497</v>
      </c>
      <c r="G82" s="20">
        <v>6254005</v>
      </c>
      <c r="H82" s="20">
        <v>5551584</v>
      </c>
      <c r="I82" s="20">
        <v>17189086</v>
      </c>
      <c r="J82" s="20">
        <v>7178259</v>
      </c>
      <c r="K82" s="20">
        <v>6095291</v>
      </c>
      <c r="L82" s="20">
        <v>6526350</v>
      </c>
      <c r="M82" s="20">
        <v>19799900</v>
      </c>
      <c r="N82" s="20"/>
      <c r="O82" s="20"/>
      <c r="P82" s="20"/>
      <c r="Q82" s="20"/>
      <c r="R82" s="20"/>
      <c r="S82" s="20"/>
      <c r="T82" s="20"/>
      <c r="U82" s="20"/>
      <c r="V82" s="20">
        <v>36988986</v>
      </c>
      <c r="W82" s="20">
        <v>43569306</v>
      </c>
      <c r="X82" s="20"/>
      <c r="Y82" s="19"/>
      <c r="Z82" s="22">
        <v>98662073</v>
      </c>
    </row>
    <row r="83" spans="1:26" ht="13.5" hidden="1">
      <c r="A83" s="38" t="s">
        <v>106</v>
      </c>
      <c r="B83" s="18"/>
      <c r="C83" s="18"/>
      <c r="D83" s="19"/>
      <c r="E83" s="20"/>
      <c r="F83" s="20">
        <v>339494</v>
      </c>
      <c r="G83" s="20">
        <v>329158</v>
      </c>
      <c r="H83" s="20">
        <v>438423</v>
      </c>
      <c r="I83" s="20">
        <v>1107075</v>
      </c>
      <c r="J83" s="20">
        <v>2053802</v>
      </c>
      <c r="K83" s="20">
        <v>989478</v>
      </c>
      <c r="L83" s="20">
        <v>3130448</v>
      </c>
      <c r="M83" s="20">
        <v>6173728</v>
      </c>
      <c r="N83" s="20"/>
      <c r="O83" s="20"/>
      <c r="P83" s="20"/>
      <c r="Q83" s="20"/>
      <c r="R83" s="20"/>
      <c r="S83" s="20"/>
      <c r="T83" s="20"/>
      <c r="U83" s="20"/>
      <c r="V83" s="20">
        <v>7280803</v>
      </c>
      <c r="W83" s="20"/>
      <c r="X83" s="20"/>
      <c r="Y83" s="19"/>
      <c r="Z83" s="22"/>
    </row>
    <row r="84" spans="1:26" ht="13.5" hidden="1">
      <c r="A84" s="39" t="s">
        <v>107</v>
      </c>
      <c r="B84" s="27">
        <v>42909473</v>
      </c>
      <c r="C84" s="27"/>
      <c r="D84" s="28">
        <v>26550226</v>
      </c>
      <c r="E84" s="29">
        <v>26550226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11884260</v>
      </c>
      <c r="X84" s="29"/>
      <c r="Y84" s="28"/>
      <c r="Z84" s="30">
        <v>26550226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492400490</v>
      </c>
      <c r="C5" s="18">
        <v>0</v>
      </c>
      <c r="D5" s="58">
        <v>541312085</v>
      </c>
      <c r="E5" s="59">
        <v>541312085</v>
      </c>
      <c r="F5" s="59">
        <v>217656979</v>
      </c>
      <c r="G5" s="59">
        <v>28668872</v>
      </c>
      <c r="H5" s="59">
        <v>29662870</v>
      </c>
      <c r="I5" s="59">
        <v>275988721</v>
      </c>
      <c r="J5" s="59">
        <v>29450037</v>
      </c>
      <c r="K5" s="59">
        <v>11957632</v>
      </c>
      <c r="L5" s="59">
        <v>31042601</v>
      </c>
      <c r="M5" s="59">
        <v>72450270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348438991</v>
      </c>
      <c r="W5" s="59">
        <v>366699259</v>
      </c>
      <c r="X5" s="59">
        <v>-18260268</v>
      </c>
      <c r="Y5" s="60">
        <v>-4.98</v>
      </c>
      <c r="Z5" s="61">
        <v>541312085</v>
      </c>
    </row>
    <row r="6" spans="1:26" ht="13.5">
      <c r="A6" s="57" t="s">
        <v>32</v>
      </c>
      <c r="B6" s="18">
        <v>919413436</v>
      </c>
      <c r="C6" s="18">
        <v>0</v>
      </c>
      <c r="D6" s="58">
        <v>1107508354</v>
      </c>
      <c r="E6" s="59">
        <v>1107508354</v>
      </c>
      <c r="F6" s="59">
        <v>81858139</v>
      </c>
      <c r="G6" s="59">
        <v>85844994</v>
      </c>
      <c r="H6" s="59">
        <v>83906411</v>
      </c>
      <c r="I6" s="59">
        <v>251609544</v>
      </c>
      <c r="J6" s="59">
        <v>75217376</v>
      </c>
      <c r="K6" s="59">
        <v>78911429</v>
      </c>
      <c r="L6" s="59">
        <v>65516944</v>
      </c>
      <c r="M6" s="59">
        <v>219645749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471255293</v>
      </c>
      <c r="W6" s="59">
        <v>551284172</v>
      </c>
      <c r="X6" s="59">
        <v>-80028879</v>
      </c>
      <c r="Y6" s="60">
        <v>-14.52</v>
      </c>
      <c r="Z6" s="61">
        <v>1107508354</v>
      </c>
    </row>
    <row r="7" spans="1:26" ht="13.5">
      <c r="A7" s="57" t="s">
        <v>33</v>
      </c>
      <c r="B7" s="18">
        <v>18700351</v>
      </c>
      <c r="C7" s="18">
        <v>0</v>
      </c>
      <c r="D7" s="58">
        <v>20000000</v>
      </c>
      <c r="E7" s="59">
        <v>20000000</v>
      </c>
      <c r="F7" s="59">
        <v>-517786</v>
      </c>
      <c r="G7" s="59">
        <v>642429</v>
      </c>
      <c r="H7" s="59">
        <v>487265</v>
      </c>
      <c r="I7" s="59">
        <v>611908</v>
      </c>
      <c r="J7" s="59">
        <v>234691</v>
      </c>
      <c r="K7" s="59">
        <v>202595</v>
      </c>
      <c r="L7" s="59">
        <v>371149</v>
      </c>
      <c r="M7" s="59">
        <v>808435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1420343</v>
      </c>
      <c r="W7" s="59">
        <v>3773122</v>
      </c>
      <c r="X7" s="59">
        <v>-2352779</v>
      </c>
      <c r="Y7" s="60">
        <v>-62.36</v>
      </c>
      <c r="Z7" s="61">
        <v>20000000</v>
      </c>
    </row>
    <row r="8" spans="1:26" ht="13.5">
      <c r="A8" s="57" t="s">
        <v>34</v>
      </c>
      <c r="B8" s="18">
        <v>172480334</v>
      </c>
      <c r="C8" s="18">
        <v>0</v>
      </c>
      <c r="D8" s="58">
        <v>191141587</v>
      </c>
      <c r="E8" s="59">
        <v>191141587</v>
      </c>
      <c r="F8" s="59">
        <v>71849000</v>
      </c>
      <c r="G8" s="59">
        <v>0</v>
      </c>
      <c r="H8" s="59">
        <v>0</v>
      </c>
      <c r="I8" s="59">
        <v>71849000</v>
      </c>
      <c r="J8" s="59">
        <v>0</v>
      </c>
      <c r="K8" s="59">
        <v>1643255</v>
      </c>
      <c r="L8" s="59">
        <v>57479000</v>
      </c>
      <c r="M8" s="59">
        <v>59122255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130971255</v>
      </c>
      <c r="W8" s="59">
        <v>117764940</v>
      </c>
      <c r="X8" s="59">
        <v>13206315</v>
      </c>
      <c r="Y8" s="60">
        <v>11.21</v>
      </c>
      <c r="Z8" s="61">
        <v>191141587</v>
      </c>
    </row>
    <row r="9" spans="1:26" ht="13.5">
      <c r="A9" s="57" t="s">
        <v>35</v>
      </c>
      <c r="B9" s="18">
        <v>242559510</v>
      </c>
      <c r="C9" s="18">
        <v>0</v>
      </c>
      <c r="D9" s="58">
        <v>196144900</v>
      </c>
      <c r="E9" s="59">
        <v>196144900</v>
      </c>
      <c r="F9" s="59">
        <v>16263128</v>
      </c>
      <c r="G9" s="59">
        <v>10105293</v>
      </c>
      <c r="H9" s="59">
        <v>21870435</v>
      </c>
      <c r="I9" s="59">
        <v>48238856</v>
      </c>
      <c r="J9" s="59">
        <v>17824818</v>
      </c>
      <c r="K9" s="59">
        <v>16097365</v>
      </c>
      <c r="L9" s="59">
        <v>13336721</v>
      </c>
      <c r="M9" s="59">
        <v>47258904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95497760</v>
      </c>
      <c r="W9" s="59">
        <v>83771513</v>
      </c>
      <c r="X9" s="59">
        <v>11726247</v>
      </c>
      <c r="Y9" s="60">
        <v>14</v>
      </c>
      <c r="Z9" s="61">
        <v>196144900</v>
      </c>
    </row>
    <row r="10" spans="1:26" ht="25.5">
      <c r="A10" s="62" t="s">
        <v>94</v>
      </c>
      <c r="B10" s="63">
        <f>SUM(B5:B9)</f>
        <v>1845554121</v>
      </c>
      <c r="C10" s="63">
        <f>SUM(C5:C9)</f>
        <v>0</v>
      </c>
      <c r="D10" s="64">
        <f aca="true" t="shared" si="0" ref="D10:Z10">SUM(D5:D9)</f>
        <v>2056106926</v>
      </c>
      <c r="E10" s="65">
        <f t="shared" si="0"/>
        <v>2056106926</v>
      </c>
      <c r="F10" s="65">
        <f t="shared" si="0"/>
        <v>387109460</v>
      </c>
      <c r="G10" s="65">
        <f t="shared" si="0"/>
        <v>125261588</v>
      </c>
      <c r="H10" s="65">
        <f t="shared" si="0"/>
        <v>135926981</v>
      </c>
      <c r="I10" s="65">
        <f t="shared" si="0"/>
        <v>648298029</v>
      </c>
      <c r="J10" s="65">
        <f t="shared" si="0"/>
        <v>122726922</v>
      </c>
      <c r="K10" s="65">
        <f t="shared" si="0"/>
        <v>108812276</v>
      </c>
      <c r="L10" s="65">
        <f t="shared" si="0"/>
        <v>167746415</v>
      </c>
      <c r="M10" s="65">
        <f t="shared" si="0"/>
        <v>399285613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1047583642</v>
      </c>
      <c r="W10" s="65">
        <f t="shared" si="0"/>
        <v>1123293006</v>
      </c>
      <c r="X10" s="65">
        <f t="shared" si="0"/>
        <v>-75709364</v>
      </c>
      <c r="Y10" s="66">
        <f>+IF(W10&lt;&gt;0,(X10/W10)*100,0)</f>
        <v>-6.739947956196925</v>
      </c>
      <c r="Z10" s="67">
        <f t="shared" si="0"/>
        <v>2056106926</v>
      </c>
    </row>
    <row r="11" spans="1:26" ht="13.5">
      <c r="A11" s="57" t="s">
        <v>36</v>
      </c>
      <c r="B11" s="18">
        <v>647309204</v>
      </c>
      <c r="C11" s="18">
        <v>0</v>
      </c>
      <c r="D11" s="58">
        <v>716651971</v>
      </c>
      <c r="E11" s="59">
        <v>716651971</v>
      </c>
      <c r="F11" s="59">
        <v>48548519</v>
      </c>
      <c r="G11" s="59">
        <v>50316684</v>
      </c>
      <c r="H11" s="59">
        <v>59239651</v>
      </c>
      <c r="I11" s="59">
        <v>158104854</v>
      </c>
      <c r="J11" s="59">
        <v>51107187</v>
      </c>
      <c r="K11" s="59">
        <v>52566322</v>
      </c>
      <c r="L11" s="59">
        <v>65043729</v>
      </c>
      <c r="M11" s="59">
        <v>168717238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326822092</v>
      </c>
      <c r="W11" s="59">
        <v>332179387</v>
      </c>
      <c r="X11" s="59">
        <v>-5357295</v>
      </c>
      <c r="Y11" s="60">
        <v>-1.61</v>
      </c>
      <c r="Z11" s="61">
        <v>716651971</v>
      </c>
    </row>
    <row r="12" spans="1:26" ht="13.5">
      <c r="A12" s="57" t="s">
        <v>37</v>
      </c>
      <c r="B12" s="18">
        <v>28409358</v>
      </c>
      <c r="C12" s="18">
        <v>0</v>
      </c>
      <c r="D12" s="58">
        <v>29335309</v>
      </c>
      <c r="E12" s="59">
        <v>29335309</v>
      </c>
      <c r="F12" s="59">
        <v>2336282</v>
      </c>
      <c r="G12" s="59">
        <v>0</v>
      </c>
      <c r="H12" s="59">
        <v>4613163</v>
      </c>
      <c r="I12" s="59">
        <v>6949445</v>
      </c>
      <c r="J12" s="59">
        <v>2298816</v>
      </c>
      <c r="K12" s="59">
        <v>2316380</v>
      </c>
      <c r="L12" s="59">
        <v>1668588</v>
      </c>
      <c r="M12" s="59">
        <v>6283784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13233229</v>
      </c>
      <c r="W12" s="59">
        <v>13677779</v>
      </c>
      <c r="X12" s="59">
        <v>-444550</v>
      </c>
      <c r="Y12" s="60">
        <v>-3.25</v>
      </c>
      <c r="Z12" s="61">
        <v>29335309</v>
      </c>
    </row>
    <row r="13" spans="1:26" ht="13.5">
      <c r="A13" s="57" t="s">
        <v>95</v>
      </c>
      <c r="B13" s="18">
        <v>64071006</v>
      </c>
      <c r="C13" s="18">
        <v>0</v>
      </c>
      <c r="D13" s="58">
        <v>69250000</v>
      </c>
      <c r="E13" s="59">
        <v>69250000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69250000</v>
      </c>
    </row>
    <row r="14" spans="1:26" ht="13.5">
      <c r="A14" s="57" t="s">
        <v>38</v>
      </c>
      <c r="B14" s="18">
        <v>27213050</v>
      </c>
      <c r="C14" s="18">
        <v>0</v>
      </c>
      <c r="D14" s="58">
        <v>25797836</v>
      </c>
      <c r="E14" s="59">
        <v>25797836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13137742</v>
      </c>
      <c r="M14" s="59">
        <v>13137742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13137742</v>
      </c>
      <c r="W14" s="59">
        <v>12899419</v>
      </c>
      <c r="X14" s="59">
        <v>238323</v>
      </c>
      <c r="Y14" s="60">
        <v>1.85</v>
      </c>
      <c r="Z14" s="61">
        <v>25797836</v>
      </c>
    </row>
    <row r="15" spans="1:26" ht="13.5">
      <c r="A15" s="57" t="s">
        <v>39</v>
      </c>
      <c r="B15" s="18">
        <v>662596745</v>
      </c>
      <c r="C15" s="18">
        <v>0</v>
      </c>
      <c r="D15" s="58">
        <v>694352820</v>
      </c>
      <c r="E15" s="59">
        <v>694352820</v>
      </c>
      <c r="F15" s="59">
        <v>3292084</v>
      </c>
      <c r="G15" s="59">
        <v>70297185</v>
      </c>
      <c r="H15" s="59">
        <v>70062231</v>
      </c>
      <c r="I15" s="59">
        <v>143651500</v>
      </c>
      <c r="J15" s="59">
        <v>72132136</v>
      </c>
      <c r="K15" s="59">
        <v>56421604</v>
      </c>
      <c r="L15" s="59">
        <v>45662077</v>
      </c>
      <c r="M15" s="59">
        <v>174215817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317867317</v>
      </c>
      <c r="W15" s="59">
        <v>316539089</v>
      </c>
      <c r="X15" s="59">
        <v>1328228</v>
      </c>
      <c r="Y15" s="60">
        <v>0.42</v>
      </c>
      <c r="Z15" s="61">
        <v>694352820</v>
      </c>
    </row>
    <row r="16" spans="1:26" ht="13.5">
      <c r="A16" s="68" t="s">
        <v>40</v>
      </c>
      <c r="B16" s="18">
        <v>9324953</v>
      </c>
      <c r="C16" s="18">
        <v>0</v>
      </c>
      <c r="D16" s="58">
        <v>9670000</v>
      </c>
      <c r="E16" s="59">
        <v>9670000</v>
      </c>
      <c r="F16" s="59">
        <v>240000</v>
      </c>
      <c r="G16" s="59">
        <v>1762144</v>
      </c>
      <c r="H16" s="59">
        <v>1029415</v>
      </c>
      <c r="I16" s="59">
        <v>3031559</v>
      </c>
      <c r="J16" s="59">
        <v>175734</v>
      </c>
      <c r="K16" s="59">
        <v>117590</v>
      </c>
      <c r="L16" s="59">
        <v>1947</v>
      </c>
      <c r="M16" s="59">
        <v>295271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3326830</v>
      </c>
      <c r="W16" s="59">
        <v>1770000</v>
      </c>
      <c r="X16" s="59">
        <v>1556830</v>
      </c>
      <c r="Y16" s="60">
        <v>87.96</v>
      </c>
      <c r="Z16" s="61">
        <v>9670000</v>
      </c>
    </row>
    <row r="17" spans="1:26" ht="13.5">
      <c r="A17" s="57" t="s">
        <v>41</v>
      </c>
      <c r="B17" s="18">
        <v>393866893</v>
      </c>
      <c r="C17" s="18">
        <v>0</v>
      </c>
      <c r="D17" s="58">
        <v>501797079</v>
      </c>
      <c r="E17" s="59">
        <v>501797079</v>
      </c>
      <c r="F17" s="59">
        <v>7416218</v>
      </c>
      <c r="G17" s="59">
        <v>20715554</v>
      </c>
      <c r="H17" s="59">
        <v>254390481</v>
      </c>
      <c r="I17" s="59">
        <v>282522253</v>
      </c>
      <c r="J17" s="59">
        <v>22572168</v>
      </c>
      <c r="K17" s="59">
        <v>26861850</v>
      </c>
      <c r="L17" s="59">
        <v>21617879</v>
      </c>
      <c r="M17" s="59">
        <v>71051897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353574150</v>
      </c>
      <c r="W17" s="59">
        <v>325792051</v>
      </c>
      <c r="X17" s="59">
        <v>27782099</v>
      </c>
      <c r="Y17" s="60">
        <v>8.53</v>
      </c>
      <c r="Z17" s="61">
        <v>501797079</v>
      </c>
    </row>
    <row r="18" spans="1:26" ht="13.5">
      <c r="A18" s="69" t="s">
        <v>42</v>
      </c>
      <c r="B18" s="70">
        <f>SUM(B11:B17)</f>
        <v>1832791209</v>
      </c>
      <c r="C18" s="70">
        <f>SUM(C11:C17)</f>
        <v>0</v>
      </c>
      <c r="D18" s="71">
        <f aca="true" t="shared" si="1" ref="D18:Z18">SUM(D11:D17)</f>
        <v>2046855015</v>
      </c>
      <c r="E18" s="72">
        <f t="shared" si="1"/>
        <v>2046855015</v>
      </c>
      <c r="F18" s="72">
        <f t="shared" si="1"/>
        <v>61833103</v>
      </c>
      <c r="G18" s="72">
        <f t="shared" si="1"/>
        <v>143091567</v>
      </c>
      <c r="H18" s="72">
        <f t="shared" si="1"/>
        <v>389334941</v>
      </c>
      <c r="I18" s="72">
        <f t="shared" si="1"/>
        <v>594259611</v>
      </c>
      <c r="J18" s="72">
        <f t="shared" si="1"/>
        <v>148286041</v>
      </c>
      <c r="K18" s="72">
        <f t="shared" si="1"/>
        <v>138283746</v>
      </c>
      <c r="L18" s="72">
        <f t="shared" si="1"/>
        <v>147131962</v>
      </c>
      <c r="M18" s="72">
        <f t="shared" si="1"/>
        <v>433701749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1027961360</v>
      </c>
      <c r="W18" s="72">
        <f t="shared" si="1"/>
        <v>1002857725</v>
      </c>
      <c r="X18" s="72">
        <f t="shared" si="1"/>
        <v>25103635</v>
      </c>
      <c r="Y18" s="66">
        <f>+IF(W18&lt;&gt;0,(X18/W18)*100,0)</f>
        <v>2.503210014162278</v>
      </c>
      <c r="Z18" s="73">
        <f t="shared" si="1"/>
        <v>2046855015</v>
      </c>
    </row>
    <row r="19" spans="1:26" ht="13.5">
      <c r="A19" s="69" t="s">
        <v>43</v>
      </c>
      <c r="B19" s="74">
        <f>+B10-B18</f>
        <v>12762912</v>
      </c>
      <c r="C19" s="74">
        <f>+C10-C18</f>
        <v>0</v>
      </c>
      <c r="D19" s="75">
        <f aca="true" t="shared" si="2" ref="D19:Z19">+D10-D18</f>
        <v>9251911</v>
      </c>
      <c r="E19" s="76">
        <f t="shared" si="2"/>
        <v>9251911</v>
      </c>
      <c r="F19" s="76">
        <f t="shared" si="2"/>
        <v>325276357</v>
      </c>
      <c r="G19" s="76">
        <f t="shared" si="2"/>
        <v>-17829979</v>
      </c>
      <c r="H19" s="76">
        <f t="shared" si="2"/>
        <v>-253407960</v>
      </c>
      <c r="I19" s="76">
        <f t="shared" si="2"/>
        <v>54038418</v>
      </c>
      <c r="J19" s="76">
        <f t="shared" si="2"/>
        <v>-25559119</v>
      </c>
      <c r="K19" s="76">
        <f t="shared" si="2"/>
        <v>-29471470</v>
      </c>
      <c r="L19" s="76">
        <f t="shared" si="2"/>
        <v>20614453</v>
      </c>
      <c r="M19" s="76">
        <f t="shared" si="2"/>
        <v>-34416136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19622282</v>
      </c>
      <c r="W19" s="76">
        <f>IF(E10=E18,0,W10-W18)</f>
        <v>120435281</v>
      </c>
      <c r="X19" s="76">
        <f t="shared" si="2"/>
        <v>-100812999</v>
      </c>
      <c r="Y19" s="77">
        <f>+IF(W19&lt;&gt;0,(X19/W19)*100,0)</f>
        <v>-83.70719789328179</v>
      </c>
      <c r="Z19" s="78">
        <f t="shared" si="2"/>
        <v>9251911</v>
      </c>
    </row>
    <row r="20" spans="1:26" ht="13.5">
      <c r="A20" s="57" t="s">
        <v>44</v>
      </c>
      <c r="B20" s="18">
        <v>203032732</v>
      </c>
      <c r="C20" s="18">
        <v>0</v>
      </c>
      <c r="D20" s="58">
        <v>282795413</v>
      </c>
      <c r="E20" s="59">
        <v>282795413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3900000</v>
      </c>
      <c r="L20" s="59">
        <v>0</v>
      </c>
      <c r="M20" s="59">
        <v>3900000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3900000</v>
      </c>
      <c r="W20" s="59"/>
      <c r="X20" s="59">
        <v>3900000</v>
      </c>
      <c r="Y20" s="60">
        <v>0</v>
      </c>
      <c r="Z20" s="61">
        <v>282795413</v>
      </c>
    </row>
    <row r="21" spans="1:26" ht="13.5">
      <c r="A21" s="57" t="s">
        <v>96</v>
      </c>
      <c r="B21" s="79">
        <v>4561345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220356989</v>
      </c>
      <c r="C22" s="85">
        <f>SUM(C19:C21)</f>
        <v>0</v>
      </c>
      <c r="D22" s="86">
        <f aca="true" t="shared" si="3" ref="D22:Z22">SUM(D19:D21)</f>
        <v>292047324</v>
      </c>
      <c r="E22" s="87">
        <f t="shared" si="3"/>
        <v>292047324</v>
      </c>
      <c r="F22" s="87">
        <f t="shared" si="3"/>
        <v>325276357</v>
      </c>
      <c r="G22" s="87">
        <f t="shared" si="3"/>
        <v>-17829979</v>
      </c>
      <c r="H22" s="87">
        <f t="shared" si="3"/>
        <v>-253407960</v>
      </c>
      <c r="I22" s="87">
        <f t="shared" si="3"/>
        <v>54038418</v>
      </c>
      <c r="J22" s="87">
        <f t="shared" si="3"/>
        <v>-25559119</v>
      </c>
      <c r="K22" s="87">
        <f t="shared" si="3"/>
        <v>-25571470</v>
      </c>
      <c r="L22" s="87">
        <f t="shared" si="3"/>
        <v>20614453</v>
      </c>
      <c r="M22" s="87">
        <f t="shared" si="3"/>
        <v>-30516136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23522282</v>
      </c>
      <c r="W22" s="87">
        <f t="shared" si="3"/>
        <v>120435281</v>
      </c>
      <c r="X22" s="87">
        <f t="shared" si="3"/>
        <v>-96912999</v>
      </c>
      <c r="Y22" s="88">
        <f>+IF(W22&lt;&gt;0,(X22/W22)*100,0)</f>
        <v>-80.46894414602644</v>
      </c>
      <c r="Z22" s="89">
        <f t="shared" si="3"/>
        <v>292047324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220356989</v>
      </c>
      <c r="C24" s="74">
        <f>SUM(C22:C23)</f>
        <v>0</v>
      </c>
      <c r="D24" s="75">
        <f aca="true" t="shared" si="4" ref="D24:Z24">SUM(D22:D23)</f>
        <v>292047324</v>
      </c>
      <c r="E24" s="76">
        <f t="shared" si="4"/>
        <v>292047324</v>
      </c>
      <c r="F24" s="76">
        <f t="shared" si="4"/>
        <v>325276357</v>
      </c>
      <c r="G24" s="76">
        <f t="shared" si="4"/>
        <v>-17829979</v>
      </c>
      <c r="H24" s="76">
        <f t="shared" si="4"/>
        <v>-253407960</v>
      </c>
      <c r="I24" s="76">
        <f t="shared" si="4"/>
        <v>54038418</v>
      </c>
      <c r="J24" s="76">
        <f t="shared" si="4"/>
        <v>-25559119</v>
      </c>
      <c r="K24" s="76">
        <f t="shared" si="4"/>
        <v>-25571470</v>
      </c>
      <c r="L24" s="76">
        <f t="shared" si="4"/>
        <v>20614453</v>
      </c>
      <c r="M24" s="76">
        <f t="shared" si="4"/>
        <v>-30516136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23522282</v>
      </c>
      <c r="W24" s="76">
        <f t="shared" si="4"/>
        <v>120435281</v>
      </c>
      <c r="X24" s="76">
        <f t="shared" si="4"/>
        <v>-96912999</v>
      </c>
      <c r="Y24" s="77">
        <f>+IF(W24&lt;&gt;0,(X24/W24)*100,0)</f>
        <v>-80.46894414602644</v>
      </c>
      <c r="Z24" s="78">
        <f t="shared" si="4"/>
        <v>292047324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248099963</v>
      </c>
      <c r="C27" s="21">
        <v>0</v>
      </c>
      <c r="D27" s="98">
        <v>333241530</v>
      </c>
      <c r="E27" s="99">
        <v>333241530</v>
      </c>
      <c r="F27" s="99">
        <v>382053</v>
      </c>
      <c r="G27" s="99">
        <v>8373262</v>
      </c>
      <c r="H27" s="99">
        <v>10243689</v>
      </c>
      <c r="I27" s="99">
        <v>18999004</v>
      </c>
      <c r="J27" s="99">
        <v>11387353</v>
      </c>
      <c r="K27" s="99">
        <v>14104336</v>
      </c>
      <c r="L27" s="99">
        <v>27878997</v>
      </c>
      <c r="M27" s="99">
        <v>53370686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72369690</v>
      </c>
      <c r="W27" s="99">
        <v>166620765</v>
      </c>
      <c r="X27" s="99">
        <v>-94251075</v>
      </c>
      <c r="Y27" s="100">
        <v>-56.57</v>
      </c>
      <c r="Z27" s="101">
        <v>333241530</v>
      </c>
    </row>
    <row r="28" spans="1:26" ht="13.5">
      <c r="A28" s="102" t="s">
        <v>44</v>
      </c>
      <c r="B28" s="18">
        <v>203033452</v>
      </c>
      <c r="C28" s="18">
        <v>0</v>
      </c>
      <c r="D28" s="58">
        <v>282795513</v>
      </c>
      <c r="E28" s="59">
        <v>282795513</v>
      </c>
      <c r="F28" s="59">
        <v>19447</v>
      </c>
      <c r="G28" s="59">
        <v>6653237</v>
      </c>
      <c r="H28" s="59">
        <v>6170297</v>
      </c>
      <c r="I28" s="59">
        <v>12842981</v>
      </c>
      <c r="J28" s="59">
        <v>10832180</v>
      </c>
      <c r="K28" s="59">
        <v>12896179</v>
      </c>
      <c r="L28" s="59">
        <v>25920455</v>
      </c>
      <c r="M28" s="59">
        <v>49648814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62491795</v>
      </c>
      <c r="W28" s="59">
        <v>141397757</v>
      </c>
      <c r="X28" s="59">
        <v>-78905962</v>
      </c>
      <c r="Y28" s="60">
        <v>-55.8</v>
      </c>
      <c r="Z28" s="61">
        <v>282795513</v>
      </c>
    </row>
    <row r="29" spans="1:26" ht="13.5">
      <c r="A29" s="57" t="s">
        <v>99</v>
      </c>
      <c r="B29" s="18">
        <v>4561345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40505166</v>
      </c>
      <c r="C31" s="18">
        <v>0</v>
      </c>
      <c r="D31" s="58">
        <v>50446017</v>
      </c>
      <c r="E31" s="59">
        <v>50446017</v>
      </c>
      <c r="F31" s="59">
        <v>362606</v>
      </c>
      <c r="G31" s="59">
        <v>1720025</v>
      </c>
      <c r="H31" s="59">
        <v>4073392</v>
      </c>
      <c r="I31" s="59">
        <v>6156023</v>
      </c>
      <c r="J31" s="59">
        <v>555173</v>
      </c>
      <c r="K31" s="59">
        <v>1208157</v>
      </c>
      <c r="L31" s="59">
        <v>1958542</v>
      </c>
      <c r="M31" s="59">
        <v>3721872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9877895</v>
      </c>
      <c r="W31" s="59">
        <v>25223009</v>
      </c>
      <c r="X31" s="59">
        <v>-15345114</v>
      </c>
      <c r="Y31" s="60">
        <v>-60.84</v>
      </c>
      <c r="Z31" s="61">
        <v>50446017</v>
      </c>
    </row>
    <row r="32" spans="1:26" ht="13.5">
      <c r="A32" s="69" t="s">
        <v>50</v>
      </c>
      <c r="B32" s="21">
        <f>SUM(B28:B31)</f>
        <v>248099963</v>
      </c>
      <c r="C32" s="21">
        <f>SUM(C28:C31)</f>
        <v>0</v>
      </c>
      <c r="D32" s="98">
        <f aca="true" t="shared" si="5" ref="D32:Z32">SUM(D28:D31)</f>
        <v>333241530</v>
      </c>
      <c r="E32" s="99">
        <f t="shared" si="5"/>
        <v>333241530</v>
      </c>
      <c r="F32" s="99">
        <f t="shared" si="5"/>
        <v>382053</v>
      </c>
      <c r="G32" s="99">
        <f t="shared" si="5"/>
        <v>8373262</v>
      </c>
      <c r="H32" s="99">
        <f t="shared" si="5"/>
        <v>10243689</v>
      </c>
      <c r="I32" s="99">
        <f t="shared" si="5"/>
        <v>18999004</v>
      </c>
      <c r="J32" s="99">
        <f t="shared" si="5"/>
        <v>11387353</v>
      </c>
      <c r="K32" s="99">
        <f t="shared" si="5"/>
        <v>14104336</v>
      </c>
      <c r="L32" s="99">
        <f t="shared" si="5"/>
        <v>27878997</v>
      </c>
      <c r="M32" s="99">
        <f t="shared" si="5"/>
        <v>53370686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72369690</v>
      </c>
      <c r="W32" s="99">
        <f t="shared" si="5"/>
        <v>166620766</v>
      </c>
      <c r="X32" s="99">
        <f t="shared" si="5"/>
        <v>-94251076</v>
      </c>
      <c r="Y32" s="100">
        <f>+IF(W32&lt;&gt;0,(X32/W32)*100,0)</f>
        <v>-56.56622416439977</v>
      </c>
      <c r="Z32" s="101">
        <f t="shared" si="5"/>
        <v>333241530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1484123970</v>
      </c>
      <c r="C35" s="18">
        <v>0</v>
      </c>
      <c r="D35" s="58">
        <v>1453944918</v>
      </c>
      <c r="E35" s="59">
        <v>1453944918</v>
      </c>
      <c r="F35" s="59">
        <v>1695334038</v>
      </c>
      <c r="G35" s="59">
        <v>1763075187</v>
      </c>
      <c r="H35" s="59">
        <v>1498495967</v>
      </c>
      <c r="I35" s="59">
        <v>1498495967</v>
      </c>
      <c r="J35" s="59">
        <v>1497172062</v>
      </c>
      <c r="K35" s="59">
        <v>1453736430</v>
      </c>
      <c r="L35" s="59">
        <v>1474946735</v>
      </c>
      <c r="M35" s="59">
        <v>1474946735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1474946735</v>
      </c>
      <c r="W35" s="59">
        <v>726972459</v>
      </c>
      <c r="X35" s="59">
        <v>747974276</v>
      </c>
      <c r="Y35" s="60">
        <v>102.89</v>
      </c>
      <c r="Z35" s="61">
        <v>1453944918</v>
      </c>
    </row>
    <row r="36" spans="1:26" ht="13.5">
      <c r="A36" s="57" t="s">
        <v>53</v>
      </c>
      <c r="B36" s="18">
        <v>1869966393</v>
      </c>
      <c r="C36" s="18">
        <v>0</v>
      </c>
      <c r="D36" s="58">
        <v>2081815097</v>
      </c>
      <c r="E36" s="59">
        <v>2081815097</v>
      </c>
      <c r="F36" s="59">
        <v>1941920082</v>
      </c>
      <c r="G36" s="59">
        <v>1880734972</v>
      </c>
      <c r="H36" s="59">
        <v>1883945807</v>
      </c>
      <c r="I36" s="59">
        <v>1883945807</v>
      </c>
      <c r="J36" s="59">
        <v>1895333160</v>
      </c>
      <c r="K36" s="59">
        <v>1904612248</v>
      </c>
      <c r="L36" s="59">
        <v>1932491245</v>
      </c>
      <c r="M36" s="59">
        <v>1932491245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1932491245</v>
      </c>
      <c r="W36" s="59">
        <v>1040907549</v>
      </c>
      <c r="X36" s="59">
        <v>891583696</v>
      </c>
      <c r="Y36" s="60">
        <v>85.65</v>
      </c>
      <c r="Z36" s="61">
        <v>2081815097</v>
      </c>
    </row>
    <row r="37" spans="1:26" ht="13.5">
      <c r="A37" s="57" t="s">
        <v>54</v>
      </c>
      <c r="B37" s="18">
        <v>344136378</v>
      </c>
      <c r="C37" s="18">
        <v>0</v>
      </c>
      <c r="D37" s="58">
        <v>273622345</v>
      </c>
      <c r="E37" s="59">
        <v>273622345</v>
      </c>
      <c r="F37" s="59">
        <v>211160060</v>
      </c>
      <c r="G37" s="59">
        <v>328226585</v>
      </c>
      <c r="H37" s="59">
        <v>319704871</v>
      </c>
      <c r="I37" s="59">
        <v>319704871</v>
      </c>
      <c r="J37" s="59">
        <v>354046769</v>
      </c>
      <c r="K37" s="59">
        <v>343437741</v>
      </c>
      <c r="L37" s="59">
        <v>376299729</v>
      </c>
      <c r="M37" s="59">
        <v>376299729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376299729</v>
      </c>
      <c r="W37" s="59">
        <v>136811173</v>
      </c>
      <c r="X37" s="59">
        <v>239488556</v>
      </c>
      <c r="Y37" s="60">
        <v>175.05</v>
      </c>
      <c r="Z37" s="61">
        <v>273622345</v>
      </c>
    </row>
    <row r="38" spans="1:26" ht="13.5">
      <c r="A38" s="57" t="s">
        <v>55</v>
      </c>
      <c r="B38" s="18">
        <v>441306497</v>
      </c>
      <c r="C38" s="18">
        <v>0</v>
      </c>
      <c r="D38" s="58">
        <v>479924566</v>
      </c>
      <c r="E38" s="59">
        <v>479924566</v>
      </c>
      <c r="F38" s="59">
        <v>431287361</v>
      </c>
      <c r="G38" s="59">
        <v>441515620</v>
      </c>
      <c r="H38" s="59">
        <v>442072499</v>
      </c>
      <c r="I38" s="59">
        <v>442072499</v>
      </c>
      <c r="J38" s="59">
        <v>442072499</v>
      </c>
      <c r="K38" s="59">
        <v>442072499</v>
      </c>
      <c r="L38" s="59">
        <v>437685362</v>
      </c>
      <c r="M38" s="59">
        <v>437685362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437685362</v>
      </c>
      <c r="W38" s="59">
        <v>239962283</v>
      </c>
      <c r="X38" s="59">
        <v>197723079</v>
      </c>
      <c r="Y38" s="60">
        <v>82.4</v>
      </c>
      <c r="Z38" s="61">
        <v>479924566</v>
      </c>
    </row>
    <row r="39" spans="1:26" ht="13.5">
      <c r="A39" s="57" t="s">
        <v>56</v>
      </c>
      <c r="B39" s="18">
        <v>2568647488</v>
      </c>
      <c r="C39" s="18">
        <v>0</v>
      </c>
      <c r="D39" s="58">
        <v>2782213104</v>
      </c>
      <c r="E39" s="59">
        <v>2782213104</v>
      </c>
      <c r="F39" s="59">
        <v>2994806699</v>
      </c>
      <c r="G39" s="59">
        <v>2874067954</v>
      </c>
      <c r="H39" s="59">
        <v>2620664404</v>
      </c>
      <c r="I39" s="59">
        <v>2620664404</v>
      </c>
      <c r="J39" s="59">
        <v>2596385954</v>
      </c>
      <c r="K39" s="59">
        <v>2572838438</v>
      </c>
      <c r="L39" s="59">
        <v>2593452889</v>
      </c>
      <c r="M39" s="59">
        <v>2593452889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2593452889</v>
      </c>
      <c r="W39" s="59">
        <v>1391106552</v>
      </c>
      <c r="X39" s="59">
        <v>1202346337</v>
      </c>
      <c r="Y39" s="60">
        <v>86.43</v>
      </c>
      <c r="Z39" s="61">
        <v>2782213104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139371865</v>
      </c>
      <c r="C42" s="18">
        <v>0</v>
      </c>
      <c r="D42" s="58">
        <v>282536249</v>
      </c>
      <c r="E42" s="59">
        <v>282536249</v>
      </c>
      <c r="F42" s="59">
        <v>80383159</v>
      </c>
      <c r="G42" s="59">
        <v>-23924716</v>
      </c>
      <c r="H42" s="59">
        <v>-58991460</v>
      </c>
      <c r="I42" s="59">
        <v>-2533017</v>
      </c>
      <c r="J42" s="59">
        <v>-324523</v>
      </c>
      <c r="K42" s="59">
        <v>32408442</v>
      </c>
      <c r="L42" s="59">
        <v>40847618</v>
      </c>
      <c r="M42" s="59">
        <v>72931537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70398520</v>
      </c>
      <c r="W42" s="59">
        <v>48278689</v>
      </c>
      <c r="X42" s="59">
        <v>22119831</v>
      </c>
      <c r="Y42" s="60">
        <v>45.82</v>
      </c>
      <c r="Z42" s="61">
        <v>282536249</v>
      </c>
    </row>
    <row r="43" spans="1:26" ht="13.5">
      <c r="A43" s="57" t="s">
        <v>59</v>
      </c>
      <c r="B43" s="18">
        <v>-248099963</v>
      </c>
      <c r="C43" s="18">
        <v>0</v>
      </c>
      <c r="D43" s="58">
        <v>-333242430</v>
      </c>
      <c r="E43" s="59">
        <v>-333242430</v>
      </c>
      <c r="F43" s="59">
        <v>-382053</v>
      </c>
      <c r="G43" s="59">
        <v>-8373262</v>
      </c>
      <c r="H43" s="59">
        <v>-10243688</v>
      </c>
      <c r="I43" s="59">
        <v>-18999003</v>
      </c>
      <c r="J43" s="59">
        <v>-11387353</v>
      </c>
      <c r="K43" s="59">
        <v>-14104336</v>
      </c>
      <c r="L43" s="59">
        <v>-27878997</v>
      </c>
      <c r="M43" s="59">
        <v>-53370686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-72369689</v>
      </c>
      <c r="W43" s="59">
        <v>-110200000</v>
      </c>
      <c r="X43" s="59">
        <v>37830311</v>
      </c>
      <c r="Y43" s="60">
        <v>-34.33</v>
      </c>
      <c r="Z43" s="61">
        <v>-333242430</v>
      </c>
    </row>
    <row r="44" spans="1:26" ht="13.5">
      <c r="A44" s="57" t="s">
        <v>60</v>
      </c>
      <c r="B44" s="18">
        <v>-1767032</v>
      </c>
      <c r="C44" s="18">
        <v>0</v>
      </c>
      <c r="D44" s="58">
        <v>-9399494</v>
      </c>
      <c r="E44" s="59">
        <v>-9399494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-4387136</v>
      </c>
      <c r="M44" s="59">
        <v>-4387136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-4387136</v>
      </c>
      <c r="W44" s="59">
        <v>-4699747</v>
      </c>
      <c r="X44" s="59">
        <v>312611</v>
      </c>
      <c r="Y44" s="60">
        <v>-6.65</v>
      </c>
      <c r="Z44" s="61">
        <v>-9399494</v>
      </c>
    </row>
    <row r="45" spans="1:26" ht="13.5">
      <c r="A45" s="69" t="s">
        <v>61</v>
      </c>
      <c r="B45" s="21">
        <v>135240198</v>
      </c>
      <c r="C45" s="21">
        <v>0</v>
      </c>
      <c r="D45" s="98">
        <v>183583819</v>
      </c>
      <c r="E45" s="99">
        <v>183583819</v>
      </c>
      <c r="F45" s="99">
        <v>215241304</v>
      </c>
      <c r="G45" s="99">
        <v>182943326</v>
      </c>
      <c r="H45" s="99">
        <v>113708178</v>
      </c>
      <c r="I45" s="99">
        <v>113708178</v>
      </c>
      <c r="J45" s="99">
        <v>101996302</v>
      </c>
      <c r="K45" s="99">
        <v>120300408</v>
      </c>
      <c r="L45" s="99">
        <v>128881893</v>
      </c>
      <c r="M45" s="99">
        <v>128881893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128881893</v>
      </c>
      <c r="W45" s="99">
        <v>177068436</v>
      </c>
      <c r="X45" s="99">
        <v>-48186543</v>
      </c>
      <c r="Y45" s="100">
        <v>-27.21</v>
      </c>
      <c r="Z45" s="101">
        <v>183583819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113971468</v>
      </c>
      <c r="C49" s="51">
        <v>0</v>
      </c>
      <c r="D49" s="128">
        <v>60153657</v>
      </c>
      <c r="E49" s="53">
        <v>47938369</v>
      </c>
      <c r="F49" s="53">
        <v>0</v>
      </c>
      <c r="G49" s="53">
        <v>0</v>
      </c>
      <c r="H49" s="53">
        <v>0</v>
      </c>
      <c r="I49" s="53">
        <v>1973659051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2195722545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76273870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76273870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74.7999344468184</v>
      </c>
      <c r="C58" s="5">
        <f>IF(C67=0,0,+(C76/C67)*100)</f>
        <v>0</v>
      </c>
      <c r="D58" s="6">
        <f aca="true" t="shared" si="6" ref="D58:Z58">IF(D67=0,0,+(D76/D67)*100)</f>
        <v>79.81405138038423</v>
      </c>
      <c r="E58" s="7">
        <f t="shared" si="6"/>
        <v>79.81405138038423</v>
      </c>
      <c r="F58" s="7">
        <f t="shared" si="6"/>
        <v>29.641238499156707</v>
      </c>
      <c r="G58" s="7">
        <f t="shared" si="6"/>
        <v>82.020211307532</v>
      </c>
      <c r="H58" s="7">
        <f t="shared" si="6"/>
        <v>81.20623944154556</v>
      </c>
      <c r="I58" s="7">
        <f t="shared" si="6"/>
        <v>52.914605601361586</v>
      </c>
      <c r="J58" s="7">
        <f t="shared" si="6"/>
        <v>96.09228245388405</v>
      </c>
      <c r="K58" s="7">
        <f t="shared" si="6"/>
        <v>161.03387309250115</v>
      </c>
      <c r="L58" s="7">
        <f t="shared" si="6"/>
        <v>100.79564829876763</v>
      </c>
      <c r="M58" s="7">
        <f t="shared" si="6"/>
        <v>118.06855039556856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76.89363178988721</v>
      </c>
      <c r="W58" s="7">
        <f t="shared" si="6"/>
        <v>69.15292552366617</v>
      </c>
      <c r="X58" s="7">
        <f t="shared" si="6"/>
        <v>0</v>
      </c>
      <c r="Y58" s="7">
        <f t="shared" si="6"/>
        <v>0</v>
      </c>
      <c r="Z58" s="8">
        <f t="shared" si="6"/>
        <v>79.81405138038423</v>
      </c>
    </row>
    <row r="59" spans="1:26" ht="13.5">
      <c r="A59" s="36" t="s">
        <v>31</v>
      </c>
      <c r="B59" s="9">
        <f aca="true" t="shared" si="7" ref="B59:Z66">IF(B68=0,0,+(B77/B68)*100)</f>
        <v>74.74142745065099</v>
      </c>
      <c r="C59" s="9">
        <f t="shared" si="7"/>
        <v>0</v>
      </c>
      <c r="D59" s="2">
        <f t="shared" si="7"/>
        <v>83.53965199206664</v>
      </c>
      <c r="E59" s="10">
        <f t="shared" si="7"/>
        <v>83.53965199206664</v>
      </c>
      <c r="F59" s="10">
        <f t="shared" si="7"/>
        <v>9.164574961779655</v>
      </c>
      <c r="G59" s="10">
        <f t="shared" si="7"/>
        <v>97.83951039301442</v>
      </c>
      <c r="H59" s="10">
        <f t="shared" si="7"/>
        <v>84.87679041171674</v>
      </c>
      <c r="I59" s="10">
        <f t="shared" si="7"/>
        <v>26.51329834598567</v>
      </c>
      <c r="J59" s="10">
        <f t="shared" si="7"/>
        <v>88.8111312050304</v>
      </c>
      <c r="K59" s="10">
        <f t="shared" si="7"/>
        <v>730.8131827438743</v>
      </c>
      <c r="L59" s="10">
        <f t="shared" si="7"/>
        <v>111.28891873461248</v>
      </c>
      <c r="M59" s="10">
        <f t="shared" si="7"/>
        <v>204.40204984743326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63.5013749078386</v>
      </c>
      <c r="W59" s="10">
        <f t="shared" si="7"/>
        <v>65.96533400685165</v>
      </c>
      <c r="X59" s="10">
        <f t="shared" si="7"/>
        <v>0</v>
      </c>
      <c r="Y59" s="10">
        <f t="shared" si="7"/>
        <v>0</v>
      </c>
      <c r="Z59" s="11">
        <f t="shared" si="7"/>
        <v>83.53965199206664</v>
      </c>
    </row>
    <row r="60" spans="1:26" ht="13.5">
      <c r="A60" s="37" t="s">
        <v>32</v>
      </c>
      <c r="B60" s="12">
        <f t="shared" si="7"/>
        <v>70.04036462656175</v>
      </c>
      <c r="C60" s="12">
        <f t="shared" si="7"/>
        <v>0</v>
      </c>
      <c r="D60" s="3">
        <f t="shared" si="7"/>
        <v>84.45146337920987</v>
      </c>
      <c r="E60" s="13">
        <f t="shared" si="7"/>
        <v>84.45146337920987</v>
      </c>
      <c r="F60" s="13">
        <f t="shared" si="7"/>
        <v>74.62586585311938</v>
      </c>
      <c r="G60" s="13">
        <f t="shared" si="7"/>
        <v>74.41579179328734</v>
      </c>
      <c r="H60" s="13">
        <f t="shared" si="7"/>
        <v>77.0721417222815</v>
      </c>
      <c r="I60" s="13">
        <f t="shared" si="7"/>
        <v>75.36997284967855</v>
      </c>
      <c r="J60" s="13">
        <f t="shared" si="7"/>
        <v>98.29877872900006</v>
      </c>
      <c r="K60" s="13">
        <f t="shared" si="7"/>
        <v>84.11404512773429</v>
      </c>
      <c r="L60" s="13">
        <f t="shared" si="7"/>
        <v>95.95523564102746</v>
      </c>
      <c r="M60" s="13">
        <f t="shared" si="7"/>
        <v>92.50363183673544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83.35574068554811</v>
      </c>
      <c r="W60" s="13">
        <f t="shared" si="7"/>
        <v>76.49876496000687</v>
      </c>
      <c r="X60" s="13">
        <f t="shared" si="7"/>
        <v>0</v>
      </c>
      <c r="Y60" s="13">
        <f t="shared" si="7"/>
        <v>0</v>
      </c>
      <c r="Z60" s="14">
        <f t="shared" si="7"/>
        <v>84.45146337920987</v>
      </c>
    </row>
    <row r="61" spans="1:26" ht="13.5">
      <c r="A61" s="38" t="s">
        <v>102</v>
      </c>
      <c r="B61" s="12">
        <f t="shared" si="7"/>
        <v>74.5175262453085</v>
      </c>
      <c r="C61" s="12">
        <f t="shared" si="7"/>
        <v>0</v>
      </c>
      <c r="D61" s="3">
        <f t="shared" si="7"/>
        <v>84.68682034673748</v>
      </c>
      <c r="E61" s="13">
        <f t="shared" si="7"/>
        <v>84.68682034673748</v>
      </c>
      <c r="F61" s="13">
        <f t="shared" si="7"/>
        <v>85.72220828466598</v>
      </c>
      <c r="G61" s="13">
        <f t="shared" si="7"/>
        <v>83.53692330340013</v>
      </c>
      <c r="H61" s="13">
        <f t="shared" si="7"/>
        <v>89.67432470489783</v>
      </c>
      <c r="I61" s="13">
        <f t="shared" si="7"/>
        <v>86.23431423643966</v>
      </c>
      <c r="J61" s="13">
        <f t="shared" si="7"/>
        <v>105.01659520705103</v>
      </c>
      <c r="K61" s="13">
        <f t="shared" si="7"/>
        <v>99.91954224778785</v>
      </c>
      <c r="L61" s="13">
        <f t="shared" si="7"/>
        <v>133.3545535542151</v>
      </c>
      <c r="M61" s="13">
        <f t="shared" si="7"/>
        <v>110.40864884745048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96.76237889035284</v>
      </c>
      <c r="W61" s="13">
        <f t="shared" si="7"/>
        <v>84.34171124900055</v>
      </c>
      <c r="X61" s="13">
        <f t="shared" si="7"/>
        <v>0</v>
      </c>
      <c r="Y61" s="13">
        <f t="shared" si="7"/>
        <v>0</v>
      </c>
      <c r="Z61" s="14">
        <f t="shared" si="7"/>
        <v>84.68682034673748</v>
      </c>
    </row>
    <row r="62" spans="1:26" ht="13.5">
      <c r="A62" s="38" t="s">
        <v>103</v>
      </c>
      <c r="B62" s="12">
        <f t="shared" si="7"/>
        <v>61.51573600187956</v>
      </c>
      <c r="C62" s="12">
        <f t="shared" si="7"/>
        <v>0</v>
      </c>
      <c r="D62" s="3">
        <f t="shared" si="7"/>
        <v>83.99999952257986</v>
      </c>
      <c r="E62" s="13">
        <f t="shared" si="7"/>
        <v>83.99999952257986</v>
      </c>
      <c r="F62" s="13">
        <f t="shared" si="7"/>
        <v>58.925129815724056</v>
      </c>
      <c r="G62" s="13">
        <f t="shared" si="7"/>
        <v>55.367585680307606</v>
      </c>
      <c r="H62" s="13">
        <f t="shared" si="7"/>
        <v>58.41333712831681</v>
      </c>
      <c r="I62" s="13">
        <f t="shared" si="7"/>
        <v>57.56087096172261</v>
      </c>
      <c r="J62" s="13">
        <f t="shared" si="7"/>
        <v>99.54662054315799</v>
      </c>
      <c r="K62" s="13">
        <f t="shared" si="7"/>
        <v>62.724411896645584</v>
      </c>
      <c r="L62" s="13">
        <f t="shared" si="7"/>
        <v>62.81079376417708</v>
      </c>
      <c r="M62" s="13">
        <f t="shared" si="7"/>
        <v>72.9669434073157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65.53071232563754</v>
      </c>
      <c r="W62" s="13">
        <f t="shared" si="7"/>
        <v>63.29139585382697</v>
      </c>
      <c r="X62" s="13">
        <f t="shared" si="7"/>
        <v>0</v>
      </c>
      <c r="Y62" s="13">
        <f t="shared" si="7"/>
        <v>0</v>
      </c>
      <c r="Z62" s="14">
        <f t="shared" si="7"/>
        <v>83.99999952257986</v>
      </c>
    </row>
    <row r="63" spans="1:26" ht="13.5">
      <c r="A63" s="38" t="s">
        <v>104</v>
      </c>
      <c r="B63" s="12">
        <f t="shared" si="7"/>
        <v>64.04306101140281</v>
      </c>
      <c r="C63" s="12">
        <f t="shared" si="7"/>
        <v>0</v>
      </c>
      <c r="D63" s="3">
        <f t="shared" si="7"/>
        <v>83.9999958629441</v>
      </c>
      <c r="E63" s="13">
        <f t="shared" si="7"/>
        <v>83.9999958629441</v>
      </c>
      <c r="F63" s="13">
        <f t="shared" si="7"/>
        <v>42.52395433874735</v>
      </c>
      <c r="G63" s="13">
        <f t="shared" si="7"/>
        <v>59.89243395604401</v>
      </c>
      <c r="H63" s="13">
        <f t="shared" si="7"/>
        <v>53.96957083337789</v>
      </c>
      <c r="I63" s="13">
        <f t="shared" si="7"/>
        <v>52.12098577102729</v>
      </c>
      <c r="J63" s="13">
        <f t="shared" si="7"/>
        <v>63.70293658016364</v>
      </c>
      <c r="K63" s="13">
        <f t="shared" si="7"/>
        <v>62.649070509051185</v>
      </c>
      <c r="L63" s="13">
        <f t="shared" si="7"/>
        <v>56.459696304886705</v>
      </c>
      <c r="M63" s="13">
        <f t="shared" si="7"/>
        <v>60.935705966337636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56.54981418350553</v>
      </c>
      <c r="W63" s="13">
        <f t="shared" si="7"/>
        <v>60.12917100765859</v>
      </c>
      <c r="X63" s="13">
        <f t="shared" si="7"/>
        <v>0</v>
      </c>
      <c r="Y63" s="13">
        <f t="shared" si="7"/>
        <v>0</v>
      </c>
      <c r="Z63" s="14">
        <f t="shared" si="7"/>
        <v>83.9999958629441</v>
      </c>
    </row>
    <row r="64" spans="1:26" ht="13.5">
      <c r="A64" s="38" t="s">
        <v>105</v>
      </c>
      <c r="B64" s="12">
        <f t="shared" si="7"/>
        <v>63.1828348579764</v>
      </c>
      <c r="C64" s="12">
        <f t="shared" si="7"/>
        <v>0</v>
      </c>
      <c r="D64" s="3">
        <f t="shared" si="7"/>
        <v>84.00000184892913</v>
      </c>
      <c r="E64" s="13">
        <f t="shared" si="7"/>
        <v>84.00000184892913</v>
      </c>
      <c r="F64" s="13">
        <f t="shared" si="7"/>
        <v>49.79055385172107</v>
      </c>
      <c r="G64" s="13">
        <f t="shared" si="7"/>
        <v>66.92815561149934</v>
      </c>
      <c r="H64" s="13">
        <f t="shared" si="7"/>
        <v>55.900498808236065</v>
      </c>
      <c r="I64" s="13">
        <f t="shared" si="7"/>
        <v>57.52831262371393</v>
      </c>
      <c r="J64" s="13">
        <f t="shared" si="7"/>
        <v>68.42985980475702</v>
      </c>
      <c r="K64" s="13">
        <f t="shared" si="7"/>
        <v>66.65077617459865</v>
      </c>
      <c r="L64" s="13">
        <f t="shared" si="7"/>
        <v>59.661888212329806</v>
      </c>
      <c r="M64" s="13">
        <f t="shared" si="7"/>
        <v>64.91328463904166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61.213163928081514</v>
      </c>
      <c r="W64" s="13">
        <f t="shared" si="7"/>
        <v>57.87940580169967</v>
      </c>
      <c r="X64" s="13">
        <f t="shared" si="7"/>
        <v>0</v>
      </c>
      <c r="Y64" s="13">
        <f t="shared" si="7"/>
        <v>0</v>
      </c>
      <c r="Z64" s="14">
        <f t="shared" si="7"/>
        <v>84.00000184892913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100.0000005721019</v>
      </c>
      <c r="C66" s="15">
        <f t="shared" si="7"/>
        <v>0</v>
      </c>
      <c r="D66" s="4">
        <f t="shared" si="7"/>
        <v>25.000003065368993</v>
      </c>
      <c r="E66" s="16">
        <f t="shared" si="7"/>
        <v>25.000003065368993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99.99999178943378</v>
      </c>
      <c r="L66" s="16">
        <f t="shared" si="7"/>
        <v>99.99999075822909</v>
      </c>
      <c r="M66" s="16">
        <f t="shared" si="7"/>
        <v>99.99999435057198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99.99999714926535</v>
      </c>
      <c r="W66" s="16">
        <f t="shared" si="7"/>
        <v>25.000002299026676</v>
      </c>
      <c r="X66" s="16">
        <f t="shared" si="7"/>
        <v>0</v>
      </c>
      <c r="Y66" s="16">
        <f t="shared" si="7"/>
        <v>0</v>
      </c>
      <c r="Z66" s="17">
        <f t="shared" si="7"/>
        <v>25.000003065368993</v>
      </c>
    </row>
    <row r="67" spans="1:26" ht="13.5" hidden="1">
      <c r="A67" s="40" t="s">
        <v>108</v>
      </c>
      <c r="B67" s="23">
        <v>1586607964</v>
      </c>
      <c r="C67" s="23"/>
      <c r="D67" s="24">
        <v>1779310439</v>
      </c>
      <c r="E67" s="25">
        <v>1779310439</v>
      </c>
      <c r="F67" s="25">
        <v>310523425</v>
      </c>
      <c r="G67" s="25">
        <v>125597416</v>
      </c>
      <c r="H67" s="25">
        <v>126232964</v>
      </c>
      <c r="I67" s="25">
        <v>562353805</v>
      </c>
      <c r="J67" s="25">
        <v>117069362</v>
      </c>
      <c r="K67" s="25">
        <v>103048489</v>
      </c>
      <c r="L67" s="25">
        <v>107379982</v>
      </c>
      <c r="M67" s="25">
        <v>327497833</v>
      </c>
      <c r="N67" s="25"/>
      <c r="O67" s="25"/>
      <c r="P67" s="25"/>
      <c r="Q67" s="25"/>
      <c r="R67" s="25"/>
      <c r="S67" s="25"/>
      <c r="T67" s="25"/>
      <c r="U67" s="25"/>
      <c r="V67" s="25">
        <v>889851638</v>
      </c>
      <c r="W67" s="25">
        <v>983228433</v>
      </c>
      <c r="X67" s="25"/>
      <c r="Y67" s="24"/>
      <c r="Z67" s="26">
        <v>1779310439</v>
      </c>
    </row>
    <row r="68" spans="1:26" ht="13.5" hidden="1">
      <c r="A68" s="36" t="s">
        <v>31</v>
      </c>
      <c r="B68" s="18">
        <v>492400490</v>
      </c>
      <c r="C68" s="18"/>
      <c r="D68" s="19">
        <v>541312085</v>
      </c>
      <c r="E68" s="20">
        <v>541312085</v>
      </c>
      <c r="F68" s="20">
        <v>217656979</v>
      </c>
      <c r="G68" s="20">
        <v>28668872</v>
      </c>
      <c r="H68" s="20">
        <v>29662870</v>
      </c>
      <c r="I68" s="20">
        <v>275988721</v>
      </c>
      <c r="J68" s="20">
        <v>29450037</v>
      </c>
      <c r="K68" s="20">
        <v>11957632</v>
      </c>
      <c r="L68" s="20">
        <v>31042601</v>
      </c>
      <c r="M68" s="20">
        <v>72450270</v>
      </c>
      <c r="N68" s="20"/>
      <c r="O68" s="20"/>
      <c r="P68" s="20"/>
      <c r="Q68" s="20"/>
      <c r="R68" s="20"/>
      <c r="S68" s="20"/>
      <c r="T68" s="20"/>
      <c r="U68" s="20"/>
      <c r="V68" s="20">
        <v>348438991</v>
      </c>
      <c r="W68" s="20">
        <v>366699259</v>
      </c>
      <c r="X68" s="20"/>
      <c r="Y68" s="19"/>
      <c r="Z68" s="22">
        <v>541312085</v>
      </c>
    </row>
    <row r="69" spans="1:26" ht="13.5" hidden="1">
      <c r="A69" s="37" t="s">
        <v>32</v>
      </c>
      <c r="B69" s="18">
        <v>919413436</v>
      </c>
      <c r="C69" s="18"/>
      <c r="D69" s="19">
        <v>1107508354</v>
      </c>
      <c r="E69" s="20">
        <v>1107508354</v>
      </c>
      <c r="F69" s="20">
        <v>81858139</v>
      </c>
      <c r="G69" s="20">
        <v>85844994</v>
      </c>
      <c r="H69" s="20">
        <v>83906411</v>
      </c>
      <c r="I69" s="20">
        <v>251609544</v>
      </c>
      <c r="J69" s="20">
        <v>75217376</v>
      </c>
      <c r="K69" s="20">
        <v>78911429</v>
      </c>
      <c r="L69" s="20">
        <v>65516944</v>
      </c>
      <c r="M69" s="20">
        <v>219645749</v>
      </c>
      <c r="N69" s="20"/>
      <c r="O69" s="20"/>
      <c r="P69" s="20"/>
      <c r="Q69" s="20"/>
      <c r="R69" s="20"/>
      <c r="S69" s="20"/>
      <c r="T69" s="20"/>
      <c r="U69" s="20"/>
      <c r="V69" s="20">
        <v>471255293</v>
      </c>
      <c r="W69" s="20">
        <v>551284172</v>
      </c>
      <c r="X69" s="20"/>
      <c r="Y69" s="19"/>
      <c r="Z69" s="22">
        <v>1107508354</v>
      </c>
    </row>
    <row r="70" spans="1:26" ht="13.5" hidden="1">
      <c r="A70" s="38" t="s">
        <v>102</v>
      </c>
      <c r="B70" s="18">
        <v>584942543</v>
      </c>
      <c r="C70" s="18"/>
      <c r="D70" s="19">
        <v>727992073</v>
      </c>
      <c r="E70" s="20">
        <v>727992073</v>
      </c>
      <c r="F70" s="20">
        <v>53078012</v>
      </c>
      <c r="G70" s="20">
        <v>55281538</v>
      </c>
      <c r="H70" s="20">
        <v>51249113</v>
      </c>
      <c r="I70" s="20">
        <v>159608663</v>
      </c>
      <c r="J70" s="20">
        <v>46701436</v>
      </c>
      <c r="K70" s="20">
        <v>44925441</v>
      </c>
      <c r="L70" s="20">
        <v>31510825</v>
      </c>
      <c r="M70" s="20">
        <v>123137702</v>
      </c>
      <c r="N70" s="20"/>
      <c r="O70" s="20"/>
      <c r="P70" s="20"/>
      <c r="Q70" s="20"/>
      <c r="R70" s="20"/>
      <c r="S70" s="20"/>
      <c r="T70" s="20"/>
      <c r="U70" s="20"/>
      <c r="V70" s="20">
        <v>282746365</v>
      </c>
      <c r="W70" s="20">
        <v>357581661</v>
      </c>
      <c r="X70" s="20"/>
      <c r="Y70" s="19"/>
      <c r="Z70" s="22">
        <v>727992073</v>
      </c>
    </row>
    <row r="71" spans="1:26" ht="13.5" hidden="1">
      <c r="A71" s="38" t="s">
        <v>103</v>
      </c>
      <c r="B71" s="18">
        <v>227137905</v>
      </c>
      <c r="C71" s="18"/>
      <c r="D71" s="19">
        <v>268107667</v>
      </c>
      <c r="E71" s="20">
        <v>268107667</v>
      </c>
      <c r="F71" s="20">
        <v>18449614</v>
      </c>
      <c r="G71" s="20">
        <v>20226468</v>
      </c>
      <c r="H71" s="20">
        <v>22513932</v>
      </c>
      <c r="I71" s="20">
        <v>61190014</v>
      </c>
      <c r="J71" s="20">
        <v>18186532</v>
      </c>
      <c r="K71" s="20">
        <v>23707355</v>
      </c>
      <c r="L71" s="20">
        <v>23687010</v>
      </c>
      <c r="M71" s="20">
        <v>65580897</v>
      </c>
      <c r="N71" s="20"/>
      <c r="O71" s="20"/>
      <c r="P71" s="20"/>
      <c r="Q71" s="20"/>
      <c r="R71" s="20"/>
      <c r="S71" s="20"/>
      <c r="T71" s="20"/>
      <c r="U71" s="20"/>
      <c r="V71" s="20">
        <v>126770911</v>
      </c>
      <c r="W71" s="20">
        <v>134053836</v>
      </c>
      <c r="X71" s="20"/>
      <c r="Y71" s="19"/>
      <c r="Z71" s="22">
        <v>268107667</v>
      </c>
    </row>
    <row r="72" spans="1:26" ht="13.5" hidden="1">
      <c r="A72" s="38" t="s">
        <v>104</v>
      </c>
      <c r="B72" s="18">
        <v>62103604</v>
      </c>
      <c r="C72" s="18"/>
      <c r="D72" s="19">
        <v>63813496</v>
      </c>
      <c r="E72" s="20">
        <v>63813496</v>
      </c>
      <c r="F72" s="20">
        <v>5881398</v>
      </c>
      <c r="G72" s="20">
        <v>5905953</v>
      </c>
      <c r="H72" s="20">
        <v>5704987</v>
      </c>
      <c r="I72" s="20">
        <v>17492338</v>
      </c>
      <c r="J72" s="20">
        <v>5901797</v>
      </c>
      <c r="K72" s="20">
        <v>5867190</v>
      </c>
      <c r="L72" s="20">
        <v>5894596</v>
      </c>
      <c r="M72" s="20">
        <v>17663583</v>
      </c>
      <c r="N72" s="20"/>
      <c r="O72" s="20"/>
      <c r="P72" s="20"/>
      <c r="Q72" s="20"/>
      <c r="R72" s="20"/>
      <c r="S72" s="20"/>
      <c r="T72" s="20"/>
      <c r="U72" s="20"/>
      <c r="V72" s="20">
        <v>35155921</v>
      </c>
      <c r="W72" s="20">
        <v>34059036</v>
      </c>
      <c r="X72" s="20"/>
      <c r="Y72" s="19"/>
      <c r="Z72" s="22">
        <v>63813496</v>
      </c>
    </row>
    <row r="73" spans="1:26" ht="13.5" hidden="1">
      <c r="A73" s="38" t="s">
        <v>105</v>
      </c>
      <c r="B73" s="18">
        <v>45229384</v>
      </c>
      <c r="C73" s="18"/>
      <c r="D73" s="19">
        <v>47595118</v>
      </c>
      <c r="E73" s="20">
        <v>47595118</v>
      </c>
      <c r="F73" s="20">
        <v>4449115</v>
      </c>
      <c r="G73" s="20">
        <v>4431035</v>
      </c>
      <c r="H73" s="20">
        <v>4438379</v>
      </c>
      <c r="I73" s="20">
        <v>13318529</v>
      </c>
      <c r="J73" s="20">
        <v>4427611</v>
      </c>
      <c r="K73" s="20">
        <v>4411443</v>
      </c>
      <c r="L73" s="20">
        <v>4424513</v>
      </c>
      <c r="M73" s="20">
        <v>13263567</v>
      </c>
      <c r="N73" s="20"/>
      <c r="O73" s="20"/>
      <c r="P73" s="20"/>
      <c r="Q73" s="20"/>
      <c r="R73" s="20"/>
      <c r="S73" s="20"/>
      <c r="T73" s="20"/>
      <c r="U73" s="20"/>
      <c r="V73" s="20">
        <v>26582096</v>
      </c>
      <c r="W73" s="20">
        <v>25589639</v>
      </c>
      <c r="X73" s="20"/>
      <c r="Y73" s="19"/>
      <c r="Z73" s="22">
        <v>47595118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174794038</v>
      </c>
      <c r="C75" s="27"/>
      <c r="D75" s="28">
        <v>130490000</v>
      </c>
      <c r="E75" s="29">
        <v>130490000</v>
      </c>
      <c r="F75" s="29">
        <v>11008307</v>
      </c>
      <c r="G75" s="29">
        <v>11083550</v>
      </c>
      <c r="H75" s="29">
        <v>12663683</v>
      </c>
      <c r="I75" s="29">
        <v>34755540</v>
      </c>
      <c r="J75" s="29">
        <v>12401949</v>
      </c>
      <c r="K75" s="29">
        <v>12179428</v>
      </c>
      <c r="L75" s="29">
        <v>10820437</v>
      </c>
      <c r="M75" s="29">
        <v>35401814</v>
      </c>
      <c r="N75" s="29"/>
      <c r="O75" s="29"/>
      <c r="P75" s="29"/>
      <c r="Q75" s="29"/>
      <c r="R75" s="29"/>
      <c r="S75" s="29"/>
      <c r="T75" s="29"/>
      <c r="U75" s="29"/>
      <c r="V75" s="29">
        <v>70157354</v>
      </c>
      <c r="W75" s="29">
        <v>65245002</v>
      </c>
      <c r="X75" s="29"/>
      <c r="Y75" s="28"/>
      <c r="Z75" s="30">
        <v>130490000</v>
      </c>
    </row>
    <row r="76" spans="1:26" ht="13.5" hidden="1">
      <c r="A76" s="41" t="s">
        <v>109</v>
      </c>
      <c r="B76" s="31">
        <v>1186781717</v>
      </c>
      <c r="C76" s="31"/>
      <c r="D76" s="32">
        <v>1420139748</v>
      </c>
      <c r="E76" s="33">
        <v>1420139748</v>
      </c>
      <c r="F76" s="33">
        <v>92042989</v>
      </c>
      <c r="G76" s="33">
        <v>103015266</v>
      </c>
      <c r="H76" s="33">
        <v>102509043</v>
      </c>
      <c r="I76" s="33">
        <v>297567298</v>
      </c>
      <c r="J76" s="33">
        <v>112494622</v>
      </c>
      <c r="K76" s="33">
        <v>165942973</v>
      </c>
      <c r="L76" s="33">
        <v>108234349</v>
      </c>
      <c r="M76" s="33">
        <v>386671944</v>
      </c>
      <c r="N76" s="33"/>
      <c r="O76" s="33"/>
      <c r="P76" s="33"/>
      <c r="Q76" s="33"/>
      <c r="R76" s="33"/>
      <c r="S76" s="33"/>
      <c r="T76" s="33"/>
      <c r="U76" s="33"/>
      <c r="V76" s="33">
        <v>684239242</v>
      </c>
      <c r="W76" s="33">
        <v>679931226</v>
      </c>
      <c r="X76" s="33"/>
      <c r="Y76" s="32"/>
      <c r="Z76" s="34">
        <v>1420139748</v>
      </c>
    </row>
    <row r="77" spans="1:26" ht="13.5" hidden="1">
      <c r="A77" s="36" t="s">
        <v>31</v>
      </c>
      <c r="B77" s="18">
        <v>368027155</v>
      </c>
      <c r="C77" s="18"/>
      <c r="D77" s="19">
        <v>452210232</v>
      </c>
      <c r="E77" s="20">
        <v>452210232</v>
      </c>
      <c r="F77" s="20">
        <v>19947337</v>
      </c>
      <c r="G77" s="20">
        <v>28049484</v>
      </c>
      <c r="H77" s="20">
        <v>25176892</v>
      </c>
      <c r="I77" s="20">
        <v>73173713</v>
      </c>
      <c r="J77" s="20">
        <v>26154911</v>
      </c>
      <c r="K77" s="20">
        <v>87387951</v>
      </c>
      <c r="L77" s="20">
        <v>34546975</v>
      </c>
      <c r="M77" s="20">
        <v>148089837</v>
      </c>
      <c r="N77" s="20"/>
      <c r="O77" s="20"/>
      <c r="P77" s="20"/>
      <c r="Q77" s="20"/>
      <c r="R77" s="20"/>
      <c r="S77" s="20"/>
      <c r="T77" s="20"/>
      <c r="U77" s="20"/>
      <c r="V77" s="20">
        <v>221263550</v>
      </c>
      <c r="W77" s="20">
        <v>241894391</v>
      </c>
      <c r="X77" s="20"/>
      <c r="Y77" s="19"/>
      <c r="Z77" s="22">
        <v>452210232</v>
      </c>
    </row>
    <row r="78" spans="1:26" ht="13.5" hidden="1">
      <c r="A78" s="37" t="s">
        <v>32</v>
      </c>
      <c r="B78" s="18">
        <v>643960523</v>
      </c>
      <c r="C78" s="18"/>
      <c r="D78" s="19">
        <v>935307012</v>
      </c>
      <c r="E78" s="20">
        <v>935307012</v>
      </c>
      <c r="F78" s="20">
        <v>61087345</v>
      </c>
      <c r="G78" s="20">
        <v>63882232</v>
      </c>
      <c r="H78" s="20">
        <v>64668468</v>
      </c>
      <c r="I78" s="20">
        <v>189638045</v>
      </c>
      <c r="J78" s="20">
        <v>73937762</v>
      </c>
      <c r="K78" s="20">
        <v>66375595</v>
      </c>
      <c r="L78" s="20">
        <v>62866938</v>
      </c>
      <c r="M78" s="20">
        <v>203180295</v>
      </c>
      <c r="N78" s="20"/>
      <c r="O78" s="20"/>
      <c r="P78" s="20"/>
      <c r="Q78" s="20"/>
      <c r="R78" s="20"/>
      <c r="S78" s="20"/>
      <c r="T78" s="20"/>
      <c r="U78" s="20"/>
      <c r="V78" s="20">
        <v>392818340</v>
      </c>
      <c r="W78" s="20">
        <v>421725583</v>
      </c>
      <c r="X78" s="20"/>
      <c r="Y78" s="19"/>
      <c r="Z78" s="22">
        <v>935307012</v>
      </c>
    </row>
    <row r="79" spans="1:26" ht="13.5" hidden="1">
      <c r="A79" s="38" t="s">
        <v>102</v>
      </c>
      <c r="B79" s="18">
        <v>435884713</v>
      </c>
      <c r="C79" s="18"/>
      <c r="D79" s="19">
        <v>616513339</v>
      </c>
      <c r="E79" s="20">
        <v>616513339</v>
      </c>
      <c r="F79" s="20">
        <v>45499644</v>
      </c>
      <c r="G79" s="20">
        <v>46180496</v>
      </c>
      <c r="H79" s="20">
        <v>45957296</v>
      </c>
      <c r="I79" s="20">
        <v>137637436</v>
      </c>
      <c r="J79" s="20">
        <v>49044258</v>
      </c>
      <c r="K79" s="20">
        <v>44889295</v>
      </c>
      <c r="L79" s="20">
        <v>42021120</v>
      </c>
      <c r="M79" s="20">
        <v>135954673</v>
      </c>
      <c r="N79" s="20"/>
      <c r="O79" s="20"/>
      <c r="P79" s="20"/>
      <c r="Q79" s="20"/>
      <c r="R79" s="20"/>
      <c r="S79" s="20"/>
      <c r="T79" s="20"/>
      <c r="U79" s="20"/>
      <c r="V79" s="20">
        <v>273592109</v>
      </c>
      <c r="W79" s="20">
        <v>301590492</v>
      </c>
      <c r="X79" s="20"/>
      <c r="Y79" s="19"/>
      <c r="Z79" s="22">
        <v>616513339</v>
      </c>
    </row>
    <row r="80" spans="1:26" ht="13.5" hidden="1">
      <c r="A80" s="38" t="s">
        <v>103</v>
      </c>
      <c r="B80" s="18">
        <v>139725554</v>
      </c>
      <c r="C80" s="18"/>
      <c r="D80" s="19">
        <v>225210439</v>
      </c>
      <c r="E80" s="20">
        <v>225210439</v>
      </c>
      <c r="F80" s="20">
        <v>10871459</v>
      </c>
      <c r="G80" s="20">
        <v>11198907</v>
      </c>
      <c r="H80" s="20">
        <v>13151139</v>
      </c>
      <c r="I80" s="20">
        <v>35221505</v>
      </c>
      <c r="J80" s="20">
        <v>18104078</v>
      </c>
      <c r="K80" s="20">
        <v>14870299</v>
      </c>
      <c r="L80" s="20">
        <v>14877999</v>
      </c>
      <c r="M80" s="20">
        <v>47852376</v>
      </c>
      <c r="N80" s="20"/>
      <c r="O80" s="20"/>
      <c r="P80" s="20"/>
      <c r="Q80" s="20"/>
      <c r="R80" s="20"/>
      <c r="S80" s="20"/>
      <c r="T80" s="20"/>
      <c r="U80" s="20"/>
      <c r="V80" s="20">
        <v>83073881</v>
      </c>
      <c r="W80" s="20">
        <v>84844544</v>
      </c>
      <c r="X80" s="20"/>
      <c r="Y80" s="19"/>
      <c r="Z80" s="22">
        <v>225210439</v>
      </c>
    </row>
    <row r="81" spans="1:26" ht="13.5" hidden="1">
      <c r="A81" s="38" t="s">
        <v>104</v>
      </c>
      <c r="B81" s="18">
        <v>39773049</v>
      </c>
      <c r="C81" s="18"/>
      <c r="D81" s="19">
        <v>53603334</v>
      </c>
      <c r="E81" s="20">
        <v>53603334</v>
      </c>
      <c r="F81" s="20">
        <v>2501003</v>
      </c>
      <c r="G81" s="20">
        <v>3537219</v>
      </c>
      <c r="H81" s="20">
        <v>3078957</v>
      </c>
      <c r="I81" s="20">
        <v>9117179</v>
      </c>
      <c r="J81" s="20">
        <v>3759618</v>
      </c>
      <c r="K81" s="20">
        <v>3675740</v>
      </c>
      <c r="L81" s="20">
        <v>3328071</v>
      </c>
      <c r="M81" s="20">
        <v>10763429</v>
      </c>
      <c r="N81" s="20"/>
      <c r="O81" s="20"/>
      <c r="P81" s="20"/>
      <c r="Q81" s="20"/>
      <c r="R81" s="20"/>
      <c r="S81" s="20"/>
      <c r="T81" s="20"/>
      <c r="U81" s="20"/>
      <c r="V81" s="20">
        <v>19880608</v>
      </c>
      <c r="W81" s="20">
        <v>20479416</v>
      </c>
      <c r="X81" s="20"/>
      <c r="Y81" s="19"/>
      <c r="Z81" s="22">
        <v>53603334</v>
      </c>
    </row>
    <row r="82" spans="1:26" ht="13.5" hidden="1">
      <c r="A82" s="38" t="s">
        <v>105</v>
      </c>
      <c r="B82" s="18">
        <v>28577207</v>
      </c>
      <c r="C82" s="18"/>
      <c r="D82" s="19">
        <v>39979900</v>
      </c>
      <c r="E82" s="20">
        <v>39979900</v>
      </c>
      <c r="F82" s="20">
        <v>2215239</v>
      </c>
      <c r="G82" s="20">
        <v>2965610</v>
      </c>
      <c r="H82" s="20">
        <v>2481076</v>
      </c>
      <c r="I82" s="20">
        <v>7661925</v>
      </c>
      <c r="J82" s="20">
        <v>3029808</v>
      </c>
      <c r="K82" s="20">
        <v>2940261</v>
      </c>
      <c r="L82" s="20">
        <v>2639748</v>
      </c>
      <c r="M82" s="20">
        <v>8609817</v>
      </c>
      <c r="N82" s="20"/>
      <c r="O82" s="20"/>
      <c r="P82" s="20"/>
      <c r="Q82" s="20"/>
      <c r="R82" s="20"/>
      <c r="S82" s="20"/>
      <c r="T82" s="20"/>
      <c r="U82" s="20"/>
      <c r="V82" s="20">
        <v>16271742</v>
      </c>
      <c r="W82" s="20">
        <v>14811131</v>
      </c>
      <c r="X82" s="20"/>
      <c r="Y82" s="19"/>
      <c r="Z82" s="22">
        <v>39979900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174794039</v>
      </c>
      <c r="C84" s="27"/>
      <c r="D84" s="28">
        <v>32622504</v>
      </c>
      <c r="E84" s="29">
        <v>32622504</v>
      </c>
      <c r="F84" s="29">
        <v>11008307</v>
      </c>
      <c r="G84" s="29">
        <v>11083550</v>
      </c>
      <c r="H84" s="29">
        <v>12663683</v>
      </c>
      <c r="I84" s="29">
        <v>34755540</v>
      </c>
      <c r="J84" s="29">
        <v>12401949</v>
      </c>
      <c r="K84" s="29">
        <v>12179427</v>
      </c>
      <c r="L84" s="29">
        <v>10820436</v>
      </c>
      <c r="M84" s="29">
        <v>35401812</v>
      </c>
      <c r="N84" s="29"/>
      <c r="O84" s="29"/>
      <c r="P84" s="29"/>
      <c r="Q84" s="29"/>
      <c r="R84" s="29"/>
      <c r="S84" s="29"/>
      <c r="T84" s="29"/>
      <c r="U84" s="29"/>
      <c r="V84" s="29">
        <v>70157352</v>
      </c>
      <c r="W84" s="29">
        <v>16311252</v>
      </c>
      <c r="X84" s="29"/>
      <c r="Y84" s="28"/>
      <c r="Z84" s="30">
        <v>32622504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258006000</v>
      </c>
      <c r="C5" s="18">
        <v>0</v>
      </c>
      <c r="D5" s="58">
        <v>320130600</v>
      </c>
      <c r="E5" s="59">
        <v>320130600</v>
      </c>
      <c r="F5" s="59">
        <v>32699910</v>
      </c>
      <c r="G5" s="59">
        <v>16227487</v>
      </c>
      <c r="H5" s="59">
        <v>20132074</v>
      </c>
      <c r="I5" s="59">
        <v>69059471</v>
      </c>
      <c r="J5" s="59">
        <v>8102790</v>
      </c>
      <c r="K5" s="59">
        <v>16291022</v>
      </c>
      <c r="L5" s="59">
        <v>20673521</v>
      </c>
      <c r="M5" s="59">
        <v>45067333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114126804</v>
      </c>
      <c r="W5" s="59">
        <v>160065300</v>
      </c>
      <c r="X5" s="59">
        <v>-45938496</v>
      </c>
      <c r="Y5" s="60">
        <v>-28.7</v>
      </c>
      <c r="Z5" s="61">
        <v>320130600</v>
      </c>
    </row>
    <row r="6" spans="1:26" ht="13.5">
      <c r="A6" s="57" t="s">
        <v>32</v>
      </c>
      <c r="B6" s="18">
        <v>660157651</v>
      </c>
      <c r="C6" s="18">
        <v>0</v>
      </c>
      <c r="D6" s="58">
        <v>728867500</v>
      </c>
      <c r="E6" s="59">
        <v>728867500</v>
      </c>
      <c r="F6" s="59">
        <v>60744929</v>
      </c>
      <c r="G6" s="59">
        <v>62779413</v>
      </c>
      <c r="H6" s="59">
        <v>59093784</v>
      </c>
      <c r="I6" s="59">
        <v>182618126</v>
      </c>
      <c r="J6" s="59">
        <v>70040628</v>
      </c>
      <c r="K6" s="59">
        <v>62408321</v>
      </c>
      <c r="L6" s="59">
        <v>41847603</v>
      </c>
      <c r="M6" s="59">
        <v>174296552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356914678</v>
      </c>
      <c r="W6" s="59">
        <v>364433748</v>
      </c>
      <c r="X6" s="59">
        <v>-7519070</v>
      </c>
      <c r="Y6" s="60">
        <v>-2.06</v>
      </c>
      <c r="Z6" s="61">
        <v>728867500</v>
      </c>
    </row>
    <row r="7" spans="1:26" ht="13.5">
      <c r="A7" s="57" t="s">
        <v>33</v>
      </c>
      <c r="B7" s="18">
        <v>7078046</v>
      </c>
      <c r="C7" s="18">
        <v>0</v>
      </c>
      <c r="D7" s="58">
        <v>6400000</v>
      </c>
      <c r="E7" s="59">
        <v>6400000</v>
      </c>
      <c r="F7" s="59">
        <v>414810</v>
      </c>
      <c r="G7" s="59">
        <v>537792</v>
      </c>
      <c r="H7" s="59">
        <v>320705</v>
      </c>
      <c r="I7" s="59">
        <v>1273307</v>
      </c>
      <c r="J7" s="59">
        <v>113016</v>
      </c>
      <c r="K7" s="59">
        <v>78959</v>
      </c>
      <c r="L7" s="59">
        <v>38639</v>
      </c>
      <c r="M7" s="59">
        <v>230614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1503921</v>
      </c>
      <c r="W7" s="59">
        <v>3199998</v>
      </c>
      <c r="X7" s="59">
        <v>-1696077</v>
      </c>
      <c r="Y7" s="60">
        <v>-53</v>
      </c>
      <c r="Z7" s="61">
        <v>6400000</v>
      </c>
    </row>
    <row r="8" spans="1:26" ht="13.5">
      <c r="A8" s="57" t="s">
        <v>34</v>
      </c>
      <c r="B8" s="18">
        <v>569142000</v>
      </c>
      <c r="C8" s="18">
        <v>0</v>
      </c>
      <c r="D8" s="58">
        <v>627887000</v>
      </c>
      <c r="E8" s="59">
        <v>627887000</v>
      </c>
      <c r="F8" s="59">
        <v>260393000</v>
      </c>
      <c r="G8" s="59">
        <v>2064000</v>
      </c>
      <c r="H8" s="59">
        <v>0</v>
      </c>
      <c r="I8" s="59">
        <v>262457000</v>
      </c>
      <c r="J8" s="59">
        <v>0</v>
      </c>
      <c r="K8" s="59">
        <v>1444000</v>
      </c>
      <c r="L8" s="59">
        <v>208314000</v>
      </c>
      <c r="M8" s="59">
        <v>209758000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472215000</v>
      </c>
      <c r="W8" s="59">
        <v>470915803</v>
      </c>
      <c r="X8" s="59">
        <v>1299197</v>
      </c>
      <c r="Y8" s="60">
        <v>0.28</v>
      </c>
      <c r="Z8" s="61">
        <v>627887000</v>
      </c>
    </row>
    <row r="9" spans="1:26" ht="13.5">
      <c r="A9" s="57" t="s">
        <v>35</v>
      </c>
      <c r="B9" s="18">
        <v>148056398</v>
      </c>
      <c r="C9" s="18">
        <v>0</v>
      </c>
      <c r="D9" s="58">
        <v>106714900</v>
      </c>
      <c r="E9" s="59">
        <v>106714900</v>
      </c>
      <c r="F9" s="59">
        <v>7924784</v>
      </c>
      <c r="G9" s="59">
        <v>7782792</v>
      </c>
      <c r="H9" s="59">
        <v>7109251</v>
      </c>
      <c r="I9" s="59">
        <v>22816827</v>
      </c>
      <c r="J9" s="59">
        <v>6973011</v>
      </c>
      <c r="K9" s="59">
        <v>7640324</v>
      </c>
      <c r="L9" s="59">
        <v>7695977</v>
      </c>
      <c r="M9" s="59">
        <v>22309312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45126139</v>
      </c>
      <c r="W9" s="59">
        <v>53357454</v>
      </c>
      <c r="X9" s="59">
        <v>-8231315</v>
      </c>
      <c r="Y9" s="60">
        <v>-15.43</v>
      </c>
      <c r="Z9" s="61">
        <v>106714900</v>
      </c>
    </row>
    <row r="10" spans="1:26" ht="25.5">
      <c r="A10" s="62" t="s">
        <v>94</v>
      </c>
      <c r="B10" s="63">
        <f>SUM(B5:B9)</f>
        <v>1642440095</v>
      </c>
      <c r="C10" s="63">
        <f>SUM(C5:C9)</f>
        <v>0</v>
      </c>
      <c r="D10" s="64">
        <f aca="true" t="shared" si="0" ref="D10:Z10">SUM(D5:D9)</f>
        <v>1790000000</v>
      </c>
      <c r="E10" s="65">
        <f t="shared" si="0"/>
        <v>1790000000</v>
      </c>
      <c r="F10" s="65">
        <f t="shared" si="0"/>
        <v>362177433</v>
      </c>
      <c r="G10" s="65">
        <f t="shared" si="0"/>
        <v>89391484</v>
      </c>
      <c r="H10" s="65">
        <f t="shared" si="0"/>
        <v>86655814</v>
      </c>
      <c r="I10" s="65">
        <f t="shared" si="0"/>
        <v>538224731</v>
      </c>
      <c r="J10" s="65">
        <f t="shared" si="0"/>
        <v>85229445</v>
      </c>
      <c r="K10" s="65">
        <f t="shared" si="0"/>
        <v>87862626</v>
      </c>
      <c r="L10" s="65">
        <f t="shared" si="0"/>
        <v>278569740</v>
      </c>
      <c r="M10" s="65">
        <f t="shared" si="0"/>
        <v>451661811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989886542</v>
      </c>
      <c r="W10" s="65">
        <f t="shared" si="0"/>
        <v>1051972303</v>
      </c>
      <c r="X10" s="65">
        <f t="shared" si="0"/>
        <v>-62085761</v>
      </c>
      <c r="Y10" s="66">
        <f>+IF(W10&lt;&gt;0,(X10/W10)*100,0)</f>
        <v>-5.901843691411332</v>
      </c>
      <c r="Z10" s="67">
        <f t="shared" si="0"/>
        <v>1790000000</v>
      </c>
    </row>
    <row r="11" spans="1:26" ht="13.5">
      <c r="A11" s="57" t="s">
        <v>36</v>
      </c>
      <c r="B11" s="18">
        <v>425240771</v>
      </c>
      <c r="C11" s="18">
        <v>0</v>
      </c>
      <c r="D11" s="58">
        <v>390960000</v>
      </c>
      <c r="E11" s="59">
        <v>390960000</v>
      </c>
      <c r="F11" s="59">
        <v>33631548</v>
      </c>
      <c r="G11" s="59">
        <v>0</v>
      </c>
      <c r="H11" s="59">
        <v>0</v>
      </c>
      <c r="I11" s="59">
        <v>33631548</v>
      </c>
      <c r="J11" s="59">
        <v>66596461</v>
      </c>
      <c r="K11" s="59">
        <v>35978230</v>
      </c>
      <c r="L11" s="59">
        <v>20020</v>
      </c>
      <c r="M11" s="59">
        <v>102594711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136226259</v>
      </c>
      <c r="W11" s="59">
        <v>195480000</v>
      </c>
      <c r="X11" s="59">
        <v>-59253741</v>
      </c>
      <c r="Y11" s="60">
        <v>-30.31</v>
      </c>
      <c r="Z11" s="61">
        <v>390960000</v>
      </c>
    </row>
    <row r="12" spans="1:26" ht="13.5">
      <c r="A12" s="57" t="s">
        <v>37</v>
      </c>
      <c r="B12" s="18">
        <v>30531415</v>
      </c>
      <c r="C12" s="18">
        <v>0</v>
      </c>
      <c r="D12" s="58">
        <v>32370000</v>
      </c>
      <c r="E12" s="59">
        <v>32370000</v>
      </c>
      <c r="F12" s="59">
        <v>2481174</v>
      </c>
      <c r="G12" s="59">
        <v>0</v>
      </c>
      <c r="H12" s="59">
        <v>0</v>
      </c>
      <c r="I12" s="59">
        <v>2481174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2481174</v>
      </c>
      <c r="W12" s="59">
        <v>16185000</v>
      </c>
      <c r="X12" s="59">
        <v>-13703826</v>
      </c>
      <c r="Y12" s="60">
        <v>-84.67</v>
      </c>
      <c r="Z12" s="61">
        <v>32370000</v>
      </c>
    </row>
    <row r="13" spans="1:26" ht="13.5">
      <c r="A13" s="57" t="s">
        <v>95</v>
      </c>
      <c r="B13" s="18">
        <v>474335992</v>
      </c>
      <c r="C13" s="18">
        <v>0</v>
      </c>
      <c r="D13" s="58">
        <v>552750000</v>
      </c>
      <c r="E13" s="59">
        <v>552750000</v>
      </c>
      <c r="F13" s="59">
        <v>0</v>
      </c>
      <c r="G13" s="59">
        <v>637351</v>
      </c>
      <c r="H13" s="59">
        <v>0</v>
      </c>
      <c r="I13" s="59">
        <v>637351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637351</v>
      </c>
      <c r="W13" s="59">
        <v>276375000</v>
      </c>
      <c r="X13" s="59">
        <v>-275737649</v>
      </c>
      <c r="Y13" s="60">
        <v>-99.77</v>
      </c>
      <c r="Z13" s="61">
        <v>552750000</v>
      </c>
    </row>
    <row r="14" spans="1:26" ht="13.5">
      <c r="A14" s="57" t="s">
        <v>38</v>
      </c>
      <c r="B14" s="18">
        <v>160510295</v>
      </c>
      <c r="C14" s="18">
        <v>0</v>
      </c>
      <c r="D14" s="58">
        <v>110500000</v>
      </c>
      <c r="E14" s="59">
        <v>110500000</v>
      </c>
      <c r="F14" s="59">
        <v>11835497</v>
      </c>
      <c r="G14" s="59">
        <v>11834833</v>
      </c>
      <c r="H14" s="59">
        <v>0</v>
      </c>
      <c r="I14" s="59">
        <v>23670330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23670330</v>
      </c>
      <c r="W14" s="59">
        <v>55249998</v>
      </c>
      <c r="X14" s="59">
        <v>-31579668</v>
      </c>
      <c r="Y14" s="60">
        <v>-57.16</v>
      </c>
      <c r="Z14" s="61">
        <v>110500000</v>
      </c>
    </row>
    <row r="15" spans="1:26" ht="13.5">
      <c r="A15" s="57" t="s">
        <v>39</v>
      </c>
      <c r="B15" s="18">
        <v>505967738</v>
      </c>
      <c r="C15" s="18">
        <v>0</v>
      </c>
      <c r="D15" s="58">
        <v>651523110</v>
      </c>
      <c r="E15" s="59">
        <v>651523110</v>
      </c>
      <c r="F15" s="59">
        <v>34886</v>
      </c>
      <c r="G15" s="59">
        <v>66393484</v>
      </c>
      <c r="H15" s="59">
        <v>55262314</v>
      </c>
      <c r="I15" s="59">
        <v>121690684</v>
      </c>
      <c r="J15" s="59">
        <v>11567767</v>
      </c>
      <c r="K15" s="59">
        <v>116441723</v>
      </c>
      <c r="L15" s="59">
        <v>27584669</v>
      </c>
      <c r="M15" s="59">
        <v>155594159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277284843</v>
      </c>
      <c r="W15" s="59">
        <v>325761552</v>
      </c>
      <c r="X15" s="59">
        <v>-48476709</v>
      </c>
      <c r="Y15" s="60">
        <v>-14.88</v>
      </c>
      <c r="Z15" s="61">
        <v>651523110</v>
      </c>
    </row>
    <row r="16" spans="1:26" ht="13.5">
      <c r="A16" s="68" t="s">
        <v>40</v>
      </c>
      <c r="B16" s="18">
        <v>2343182</v>
      </c>
      <c r="C16" s="18">
        <v>0</v>
      </c>
      <c r="D16" s="58">
        <v>12000000</v>
      </c>
      <c r="E16" s="59">
        <v>12000000</v>
      </c>
      <c r="F16" s="59">
        <v>0</v>
      </c>
      <c r="G16" s="59">
        <v>0</v>
      </c>
      <c r="H16" s="59">
        <v>4051230</v>
      </c>
      <c r="I16" s="59">
        <v>4051230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4051230</v>
      </c>
      <c r="W16" s="59">
        <v>6000000</v>
      </c>
      <c r="X16" s="59">
        <v>-1948770</v>
      </c>
      <c r="Y16" s="60">
        <v>-32.48</v>
      </c>
      <c r="Z16" s="61">
        <v>12000000</v>
      </c>
    </row>
    <row r="17" spans="1:26" ht="13.5">
      <c r="A17" s="57" t="s">
        <v>41</v>
      </c>
      <c r="B17" s="18">
        <v>565969716</v>
      </c>
      <c r="C17" s="18">
        <v>0</v>
      </c>
      <c r="D17" s="58">
        <v>635261290</v>
      </c>
      <c r="E17" s="59">
        <v>635261290</v>
      </c>
      <c r="F17" s="59">
        <v>109595295</v>
      </c>
      <c r="G17" s="59">
        <v>10356131</v>
      </c>
      <c r="H17" s="59">
        <v>18530425</v>
      </c>
      <c r="I17" s="59">
        <v>138481851</v>
      </c>
      <c r="J17" s="59">
        <v>17656007</v>
      </c>
      <c r="K17" s="59">
        <v>66300035</v>
      </c>
      <c r="L17" s="59">
        <v>15757337</v>
      </c>
      <c r="M17" s="59">
        <v>99713379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238195230</v>
      </c>
      <c r="W17" s="59">
        <v>317630646</v>
      </c>
      <c r="X17" s="59">
        <v>-79435416</v>
      </c>
      <c r="Y17" s="60">
        <v>-25.01</v>
      </c>
      <c r="Z17" s="61">
        <v>635261290</v>
      </c>
    </row>
    <row r="18" spans="1:26" ht="13.5">
      <c r="A18" s="69" t="s">
        <v>42</v>
      </c>
      <c r="B18" s="70">
        <f>SUM(B11:B17)</f>
        <v>2164899109</v>
      </c>
      <c r="C18" s="70">
        <f>SUM(C11:C17)</f>
        <v>0</v>
      </c>
      <c r="D18" s="71">
        <f aca="true" t="shared" si="1" ref="D18:Z18">SUM(D11:D17)</f>
        <v>2385364400</v>
      </c>
      <c r="E18" s="72">
        <f t="shared" si="1"/>
        <v>2385364400</v>
      </c>
      <c r="F18" s="72">
        <f t="shared" si="1"/>
        <v>157578400</v>
      </c>
      <c r="G18" s="72">
        <f t="shared" si="1"/>
        <v>89221799</v>
      </c>
      <c r="H18" s="72">
        <f t="shared" si="1"/>
        <v>77843969</v>
      </c>
      <c r="I18" s="72">
        <f t="shared" si="1"/>
        <v>324644168</v>
      </c>
      <c r="J18" s="72">
        <f t="shared" si="1"/>
        <v>95820235</v>
      </c>
      <c r="K18" s="72">
        <f t="shared" si="1"/>
        <v>218719988</v>
      </c>
      <c r="L18" s="72">
        <f t="shared" si="1"/>
        <v>43362026</v>
      </c>
      <c r="M18" s="72">
        <f t="shared" si="1"/>
        <v>357902249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682546417</v>
      </c>
      <c r="W18" s="72">
        <f t="shared" si="1"/>
        <v>1192682196</v>
      </c>
      <c r="X18" s="72">
        <f t="shared" si="1"/>
        <v>-510135779</v>
      </c>
      <c r="Y18" s="66">
        <f>+IF(W18&lt;&gt;0,(X18/W18)*100,0)</f>
        <v>-42.772146738744475</v>
      </c>
      <c r="Z18" s="73">
        <f t="shared" si="1"/>
        <v>2385364400</v>
      </c>
    </row>
    <row r="19" spans="1:26" ht="13.5">
      <c r="A19" s="69" t="s">
        <v>43</v>
      </c>
      <c r="B19" s="74">
        <f>+B10-B18</f>
        <v>-522459014</v>
      </c>
      <c r="C19" s="74">
        <f>+C10-C18</f>
        <v>0</v>
      </c>
      <c r="D19" s="75">
        <f aca="true" t="shared" si="2" ref="D19:Z19">+D10-D18</f>
        <v>-595364400</v>
      </c>
      <c r="E19" s="76">
        <f t="shared" si="2"/>
        <v>-595364400</v>
      </c>
      <c r="F19" s="76">
        <f t="shared" si="2"/>
        <v>204599033</v>
      </c>
      <c r="G19" s="76">
        <f t="shared" si="2"/>
        <v>169685</v>
      </c>
      <c r="H19" s="76">
        <f t="shared" si="2"/>
        <v>8811845</v>
      </c>
      <c r="I19" s="76">
        <f t="shared" si="2"/>
        <v>213580563</v>
      </c>
      <c r="J19" s="76">
        <f t="shared" si="2"/>
        <v>-10590790</v>
      </c>
      <c r="K19" s="76">
        <f t="shared" si="2"/>
        <v>-130857362</v>
      </c>
      <c r="L19" s="76">
        <f t="shared" si="2"/>
        <v>235207714</v>
      </c>
      <c r="M19" s="76">
        <f t="shared" si="2"/>
        <v>93759562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307340125</v>
      </c>
      <c r="W19" s="76">
        <f>IF(E10=E18,0,W10-W18)</f>
        <v>-140709893</v>
      </c>
      <c r="X19" s="76">
        <f t="shared" si="2"/>
        <v>448050018</v>
      </c>
      <c r="Y19" s="77">
        <f>+IF(W19&lt;&gt;0,(X19/W19)*100,0)</f>
        <v>-318.4211205391223</v>
      </c>
      <c r="Z19" s="78">
        <f t="shared" si="2"/>
        <v>-595364400</v>
      </c>
    </row>
    <row r="20" spans="1:26" ht="13.5">
      <c r="A20" s="57" t="s">
        <v>44</v>
      </c>
      <c r="B20" s="18">
        <v>211346000</v>
      </c>
      <c r="C20" s="18">
        <v>0</v>
      </c>
      <c r="D20" s="58">
        <v>285258000</v>
      </c>
      <c r="E20" s="59">
        <v>285258000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202600000</v>
      </c>
      <c r="X20" s="59">
        <v>-202600000</v>
      </c>
      <c r="Y20" s="60">
        <v>-100</v>
      </c>
      <c r="Z20" s="61">
        <v>285258000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-311113014</v>
      </c>
      <c r="C22" s="85">
        <f>SUM(C19:C21)</f>
        <v>0</v>
      </c>
      <c r="D22" s="86">
        <f aca="true" t="shared" si="3" ref="D22:Z22">SUM(D19:D21)</f>
        <v>-310106400</v>
      </c>
      <c r="E22" s="87">
        <f t="shared" si="3"/>
        <v>-310106400</v>
      </c>
      <c r="F22" s="87">
        <f t="shared" si="3"/>
        <v>204599033</v>
      </c>
      <c r="G22" s="87">
        <f t="shared" si="3"/>
        <v>169685</v>
      </c>
      <c r="H22" s="87">
        <f t="shared" si="3"/>
        <v>8811845</v>
      </c>
      <c r="I22" s="87">
        <f t="shared" si="3"/>
        <v>213580563</v>
      </c>
      <c r="J22" s="87">
        <f t="shared" si="3"/>
        <v>-10590790</v>
      </c>
      <c r="K22" s="87">
        <f t="shared" si="3"/>
        <v>-130857362</v>
      </c>
      <c r="L22" s="87">
        <f t="shared" si="3"/>
        <v>235207714</v>
      </c>
      <c r="M22" s="87">
        <f t="shared" si="3"/>
        <v>93759562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307340125</v>
      </c>
      <c r="W22" s="87">
        <f t="shared" si="3"/>
        <v>61890107</v>
      </c>
      <c r="X22" s="87">
        <f t="shared" si="3"/>
        <v>245450018</v>
      </c>
      <c r="Y22" s="88">
        <f>+IF(W22&lt;&gt;0,(X22/W22)*100,0)</f>
        <v>396.59006891036717</v>
      </c>
      <c r="Z22" s="89">
        <f t="shared" si="3"/>
        <v>-310106400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-311113014</v>
      </c>
      <c r="C24" s="74">
        <f>SUM(C22:C23)</f>
        <v>0</v>
      </c>
      <c r="D24" s="75">
        <f aca="true" t="shared" si="4" ref="D24:Z24">SUM(D22:D23)</f>
        <v>-310106400</v>
      </c>
      <c r="E24" s="76">
        <f t="shared" si="4"/>
        <v>-310106400</v>
      </c>
      <c r="F24" s="76">
        <f t="shared" si="4"/>
        <v>204599033</v>
      </c>
      <c r="G24" s="76">
        <f t="shared" si="4"/>
        <v>169685</v>
      </c>
      <c r="H24" s="76">
        <f t="shared" si="4"/>
        <v>8811845</v>
      </c>
      <c r="I24" s="76">
        <f t="shared" si="4"/>
        <v>213580563</v>
      </c>
      <c r="J24" s="76">
        <f t="shared" si="4"/>
        <v>-10590790</v>
      </c>
      <c r="K24" s="76">
        <f t="shared" si="4"/>
        <v>-130857362</v>
      </c>
      <c r="L24" s="76">
        <f t="shared" si="4"/>
        <v>235207714</v>
      </c>
      <c r="M24" s="76">
        <f t="shared" si="4"/>
        <v>93759562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307340125</v>
      </c>
      <c r="W24" s="76">
        <f t="shared" si="4"/>
        <v>61890107</v>
      </c>
      <c r="X24" s="76">
        <f t="shared" si="4"/>
        <v>245450018</v>
      </c>
      <c r="Y24" s="77">
        <f>+IF(W24&lt;&gt;0,(X24/W24)*100,0)</f>
        <v>396.59006891036717</v>
      </c>
      <c r="Z24" s="78">
        <f t="shared" si="4"/>
        <v>-310106400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214819452</v>
      </c>
      <c r="C27" s="21">
        <v>0</v>
      </c>
      <c r="D27" s="98">
        <v>285258000</v>
      </c>
      <c r="E27" s="99">
        <v>285258000</v>
      </c>
      <c r="F27" s="99">
        <v>8171870</v>
      </c>
      <c r="G27" s="99">
        <v>7090504</v>
      </c>
      <c r="H27" s="99">
        <v>21017438</v>
      </c>
      <c r="I27" s="99">
        <v>36279812</v>
      </c>
      <c r="J27" s="99">
        <v>13361766</v>
      </c>
      <c r="K27" s="99">
        <v>15252241</v>
      </c>
      <c r="L27" s="99">
        <v>35751349</v>
      </c>
      <c r="M27" s="99">
        <v>64365356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100645168</v>
      </c>
      <c r="W27" s="99">
        <v>142629000</v>
      </c>
      <c r="X27" s="99">
        <v>-41983832</v>
      </c>
      <c r="Y27" s="100">
        <v>-29.44</v>
      </c>
      <c r="Z27" s="101">
        <v>285258000</v>
      </c>
    </row>
    <row r="28" spans="1:26" ht="13.5">
      <c r="A28" s="102" t="s">
        <v>44</v>
      </c>
      <c r="B28" s="18">
        <v>214275431</v>
      </c>
      <c r="C28" s="18">
        <v>0</v>
      </c>
      <c r="D28" s="58">
        <v>285258000</v>
      </c>
      <c r="E28" s="59">
        <v>285258000</v>
      </c>
      <c r="F28" s="59">
        <v>8171870</v>
      </c>
      <c r="G28" s="59">
        <v>7090504</v>
      </c>
      <c r="H28" s="59">
        <v>20990260</v>
      </c>
      <c r="I28" s="59">
        <v>36252634</v>
      </c>
      <c r="J28" s="59">
        <v>12961876</v>
      </c>
      <c r="K28" s="59">
        <v>14915024</v>
      </c>
      <c r="L28" s="59">
        <v>11505388</v>
      </c>
      <c r="M28" s="59">
        <v>39382288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75634922</v>
      </c>
      <c r="W28" s="59">
        <v>142629000</v>
      </c>
      <c r="X28" s="59">
        <v>-66994078</v>
      </c>
      <c r="Y28" s="60">
        <v>-46.97</v>
      </c>
      <c r="Z28" s="61">
        <v>285258000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544022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27178</v>
      </c>
      <c r="I31" s="59">
        <v>27178</v>
      </c>
      <c r="J31" s="59">
        <v>399890</v>
      </c>
      <c r="K31" s="59">
        <v>337217</v>
      </c>
      <c r="L31" s="59">
        <v>24245961</v>
      </c>
      <c r="M31" s="59">
        <v>24983068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25010246</v>
      </c>
      <c r="W31" s="59"/>
      <c r="X31" s="59">
        <v>25010246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214819453</v>
      </c>
      <c r="C32" s="21">
        <f>SUM(C28:C31)</f>
        <v>0</v>
      </c>
      <c r="D32" s="98">
        <f aca="true" t="shared" si="5" ref="D32:Z32">SUM(D28:D31)</f>
        <v>285258000</v>
      </c>
      <c r="E32" s="99">
        <f t="shared" si="5"/>
        <v>285258000</v>
      </c>
      <c r="F32" s="99">
        <f t="shared" si="5"/>
        <v>8171870</v>
      </c>
      <c r="G32" s="99">
        <f t="shared" si="5"/>
        <v>7090504</v>
      </c>
      <c r="H32" s="99">
        <f t="shared" si="5"/>
        <v>21017438</v>
      </c>
      <c r="I32" s="99">
        <f t="shared" si="5"/>
        <v>36279812</v>
      </c>
      <c r="J32" s="99">
        <f t="shared" si="5"/>
        <v>13361766</v>
      </c>
      <c r="K32" s="99">
        <f t="shared" si="5"/>
        <v>15252241</v>
      </c>
      <c r="L32" s="99">
        <f t="shared" si="5"/>
        <v>35751349</v>
      </c>
      <c r="M32" s="99">
        <f t="shared" si="5"/>
        <v>64365356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100645168</v>
      </c>
      <c r="W32" s="99">
        <f t="shared" si="5"/>
        <v>142629000</v>
      </c>
      <c r="X32" s="99">
        <f t="shared" si="5"/>
        <v>-41983832</v>
      </c>
      <c r="Y32" s="100">
        <f>+IF(W32&lt;&gt;0,(X32/W32)*100,0)</f>
        <v>-29.435691198844555</v>
      </c>
      <c r="Z32" s="101">
        <f t="shared" si="5"/>
        <v>285258000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768629394</v>
      </c>
      <c r="C35" s="18">
        <v>0</v>
      </c>
      <c r="D35" s="58">
        <v>498182777</v>
      </c>
      <c r="E35" s="59">
        <v>498182777</v>
      </c>
      <c r="F35" s="59">
        <v>514837199</v>
      </c>
      <c r="G35" s="59">
        <v>73588335</v>
      </c>
      <c r="H35" s="59">
        <v>73588335</v>
      </c>
      <c r="I35" s="59">
        <v>73588335</v>
      </c>
      <c r="J35" s="59">
        <v>51576368</v>
      </c>
      <c r="K35" s="59">
        <v>77023681</v>
      </c>
      <c r="L35" s="59">
        <v>64027612</v>
      </c>
      <c r="M35" s="59">
        <v>64027612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64027612</v>
      </c>
      <c r="W35" s="59">
        <v>249091389</v>
      </c>
      <c r="X35" s="59">
        <v>-185063777</v>
      </c>
      <c r="Y35" s="60">
        <v>-74.3</v>
      </c>
      <c r="Z35" s="61">
        <v>498182777</v>
      </c>
    </row>
    <row r="36" spans="1:26" ht="13.5">
      <c r="A36" s="57" t="s">
        <v>53</v>
      </c>
      <c r="B36" s="18">
        <v>5699717457</v>
      </c>
      <c r="C36" s="18">
        <v>0</v>
      </c>
      <c r="D36" s="58">
        <v>6395937365</v>
      </c>
      <c r="E36" s="59">
        <v>6395937365</v>
      </c>
      <c r="F36" s="59">
        <v>187085072</v>
      </c>
      <c r="G36" s="59">
        <v>15298320</v>
      </c>
      <c r="H36" s="59">
        <v>15298320</v>
      </c>
      <c r="I36" s="59">
        <v>15298320</v>
      </c>
      <c r="J36" s="59">
        <v>49677523</v>
      </c>
      <c r="K36" s="59">
        <v>64929764</v>
      </c>
      <c r="L36" s="59">
        <v>100681112</v>
      </c>
      <c r="M36" s="59">
        <v>100681112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100681112</v>
      </c>
      <c r="W36" s="59">
        <v>3197968683</v>
      </c>
      <c r="X36" s="59">
        <v>-3097287571</v>
      </c>
      <c r="Y36" s="60">
        <v>-96.85</v>
      </c>
      <c r="Z36" s="61">
        <v>6395937365</v>
      </c>
    </row>
    <row r="37" spans="1:26" ht="13.5">
      <c r="A37" s="57" t="s">
        <v>54</v>
      </c>
      <c r="B37" s="18">
        <v>598650445</v>
      </c>
      <c r="C37" s="18">
        <v>0</v>
      </c>
      <c r="D37" s="58">
        <v>273253500</v>
      </c>
      <c r="E37" s="59">
        <v>273253500</v>
      </c>
      <c r="F37" s="59">
        <v>200067599</v>
      </c>
      <c r="G37" s="59">
        <v>-141361662</v>
      </c>
      <c r="H37" s="59">
        <v>-141361662</v>
      </c>
      <c r="I37" s="59">
        <v>-141361662</v>
      </c>
      <c r="J37" s="59">
        <v>-101702344</v>
      </c>
      <c r="K37" s="59">
        <v>46152583</v>
      </c>
      <c r="L37" s="59">
        <v>-166137742</v>
      </c>
      <c r="M37" s="59">
        <v>-166137742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-166137742</v>
      </c>
      <c r="W37" s="59">
        <v>136626750</v>
      </c>
      <c r="X37" s="59">
        <v>-302764492</v>
      </c>
      <c r="Y37" s="60">
        <v>-221.6</v>
      </c>
      <c r="Z37" s="61">
        <v>273253500</v>
      </c>
    </row>
    <row r="38" spans="1:26" ht="13.5">
      <c r="A38" s="57" t="s">
        <v>55</v>
      </c>
      <c r="B38" s="18">
        <v>1407118506</v>
      </c>
      <c r="C38" s="18">
        <v>0</v>
      </c>
      <c r="D38" s="58">
        <v>1070901000</v>
      </c>
      <c r="E38" s="59">
        <v>1070901000</v>
      </c>
      <c r="F38" s="59">
        <v>128490849</v>
      </c>
      <c r="G38" s="59">
        <v>23668453</v>
      </c>
      <c r="H38" s="59">
        <v>23668453</v>
      </c>
      <c r="I38" s="59">
        <v>23668453</v>
      </c>
      <c r="J38" s="59">
        <v>0</v>
      </c>
      <c r="K38" s="59">
        <v>23668453</v>
      </c>
      <c r="L38" s="59">
        <v>23668453</v>
      </c>
      <c r="M38" s="59">
        <v>23668453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23668453</v>
      </c>
      <c r="W38" s="59">
        <v>535450500</v>
      </c>
      <c r="X38" s="59">
        <v>-511782047</v>
      </c>
      <c r="Y38" s="60">
        <v>-95.58</v>
      </c>
      <c r="Z38" s="61">
        <v>1070901000</v>
      </c>
    </row>
    <row r="39" spans="1:26" ht="13.5">
      <c r="A39" s="57" t="s">
        <v>56</v>
      </c>
      <c r="B39" s="18">
        <v>4462577900</v>
      </c>
      <c r="C39" s="18">
        <v>0</v>
      </c>
      <c r="D39" s="58">
        <v>5549965642</v>
      </c>
      <c r="E39" s="59">
        <v>5549965642</v>
      </c>
      <c r="F39" s="59">
        <v>373363823</v>
      </c>
      <c r="G39" s="59">
        <v>206579863</v>
      </c>
      <c r="H39" s="59">
        <v>206579863</v>
      </c>
      <c r="I39" s="59">
        <v>206579863</v>
      </c>
      <c r="J39" s="59">
        <v>202956235</v>
      </c>
      <c r="K39" s="59">
        <v>72132408</v>
      </c>
      <c r="L39" s="59">
        <v>307178013</v>
      </c>
      <c r="M39" s="59">
        <v>307178013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307178013</v>
      </c>
      <c r="W39" s="59">
        <v>2774982821</v>
      </c>
      <c r="X39" s="59">
        <v>-2467804808</v>
      </c>
      <c r="Y39" s="60">
        <v>-88.93</v>
      </c>
      <c r="Z39" s="61">
        <v>5549965642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92635094</v>
      </c>
      <c r="C42" s="18">
        <v>0</v>
      </c>
      <c r="D42" s="58">
        <v>341749820</v>
      </c>
      <c r="E42" s="59">
        <v>341749820</v>
      </c>
      <c r="F42" s="59">
        <v>144904405</v>
      </c>
      <c r="G42" s="59">
        <v>-74496168</v>
      </c>
      <c r="H42" s="59">
        <v>-34433898</v>
      </c>
      <c r="I42" s="59">
        <v>35974339</v>
      </c>
      <c r="J42" s="59">
        <v>3340173</v>
      </c>
      <c r="K42" s="59">
        <v>1345858</v>
      </c>
      <c r="L42" s="59">
        <v>81859702</v>
      </c>
      <c r="M42" s="59">
        <v>86545733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122520072</v>
      </c>
      <c r="W42" s="59">
        <v>416902410</v>
      </c>
      <c r="X42" s="59">
        <v>-294382338</v>
      </c>
      <c r="Y42" s="60">
        <v>-70.61</v>
      </c>
      <c r="Z42" s="61">
        <v>341749820</v>
      </c>
    </row>
    <row r="43" spans="1:26" ht="13.5">
      <c r="A43" s="57" t="s">
        <v>59</v>
      </c>
      <c r="B43" s="18">
        <v>-215082822</v>
      </c>
      <c r="C43" s="18">
        <v>0</v>
      </c>
      <c r="D43" s="58">
        <v>-285258001</v>
      </c>
      <c r="E43" s="59">
        <v>-285258001</v>
      </c>
      <c r="F43" s="59">
        <v>0</v>
      </c>
      <c r="G43" s="59">
        <v>-7090504</v>
      </c>
      <c r="H43" s="59">
        <v>-21017438</v>
      </c>
      <c r="I43" s="59">
        <v>-28107942</v>
      </c>
      <c r="J43" s="59">
        <v>-13361765</v>
      </c>
      <c r="K43" s="59">
        <v>-15252241</v>
      </c>
      <c r="L43" s="59">
        <v>-35751348</v>
      </c>
      <c r="M43" s="59">
        <v>-64365354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-92473296</v>
      </c>
      <c r="W43" s="59">
        <v>-132837333</v>
      </c>
      <c r="X43" s="59">
        <v>40364037</v>
      </c>
      <c r="Y43" s="60">
        <v>-30.39</v>
      </c>
      <c r="Z43" s="61">
        <v>-285258001</v>
      </c>
    </row>
    <row r="44" spans="1:26" ht="13.5">
      <c r="A44" s="57" t="s">
        <v>60</v>
      </c>
      <c r="B44" s="18">
        <v>122773994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33691839</v>
      </c>
      <c r="C45" s="21">
        <v>0</v>
      </c>
      <c r="D45" s="98">
        <v>56975772</v>
      </c>
      <c r="E45" s="99">
        <v>56975772</v>
      </c>
      <c r="F45" s="99">
        <v>150103626</v>
      </c>
      <c r="G45" s="99">
        <v>68516954</v>
      </c>
      <c r="H45" s="99">
        <v>13065618</v>
      </c>
      <c r="I45" s="99">
        <v>13065618</v>
      </c>
      <c r="J45" s="99">
        <v>3044026</v>
      </c>
      <c r="K45" s="99">
        <v>-10862357</v>
      </c>
      <c r="L45" s="99">
        <v>35245997</v>
      </c>
      <c r="M45" s="99">
        <v>35245997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35245997</v>
      </c>
      <c r="W45" s="99">
        <v>284549030</v>
      </c>
      <c r="X45" s="99">
        <v>-249303033</v>
      </c>
      <c r="Y45" s="100">
        <v>-87.61</v>
      </c>
      <c r="Z45" s="101">
        <v>56975772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98006089</v>
      </c>
      <c r="C49" s="51">
        <v>0</v>
      </c>
      <c r="D49" s="128">
        <v>66725870</v>
      </c>
      <c r="E49" s="53">
        <v>59128129</v>
      </c>
      <c r="F49" s="53">
        <v>0</v>
      </c>
      <c r="G49" s="53">
        <v>0</v>
      </c>
      <c r="H49" s="53">
        <v>0</v>
      </c>
      <c r="I49" s="53">
        <v>1599622415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1823482503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65418776</v>
      </c>
      <c r="C51" s="51">
        <v>0</v>
      </c>
      <c r="D51" s="128">
        <v>10359816</v>
      </c>
      <c r="E51" s="53">
        <v>11803839</v>
      </c>
      <c r="F51" s="53">
        <v>0</v>
      </c>
      <c r="G51" s="53">
        <v>0</v>
      </c>
      <c r="H51" s="53">
        <v>0</v>
      </c>
      <c r="I51" s="53">
        <v>17919571</v>
      </c>
      <c r="J51" s="53">
        <v>0</v>
      </c>
      <c r="K51" s="53">
        <v>0</v>
      </c>
      <c r="L51" s="53">
        <v>0</v>
      </c>
      <c r="M51" s="53">
        <v>1888415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29387714</v>
      </c>
      <c r="W51" s="53">
        <v>2442468</v>
      </c>
      <c r="X51" s="53">
        <v>48939708</v>
      </c>
      <c r="Y51" s="53">
        <v>188160307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98.62721652685573</v>
      </c>
      <c r="C58" s="5">
        <f>IF(C67=0,0,+(C76/C67)*100)</f>
        <v>0</v>
      </c>
      <c r="D58" s="6">
        <f aca="true" t="shared" si="6" ref="D58:Z58">IF(D67=0,0,+(D76/D67)*100)</f>
        <v>70.70213940312104</v>
      </c>
      <c r="E58" s="7">
        <f t="shared" si="6"/>
        <v>70.70213940312104</v>
      </c>
      <c r="F58" s="7">
        <f t="shared" si="6"/>
        <v>66.79066609466325</v>
      </c>
      <c r="G58" s="7">
        <f t="shared" si="6"/>
        <v>74.30190065446082</v>
      </c>
      <c r="H58" s="7">
        <f t="shared" si="6"/>
        <v>74.618207681455</v>
      </c>
      <c r="I58" s="7">
        <f t="shared" si="6"/>
        <v>71.62718982510195</v>
      </c>
      <c r="J58" s="7">
        <f t="shared" si="6"/>
        <v>88.80693848041449</v>
      </c>
      <c r="K58" s="7">
        <f t="shared" si="6"/>
        <v>94.14508801365264</v>
      </c>
      <c r="L58" s="7">
        <f t="shared" si="6"/>
        <v>79.65071630642989</v>
      </c>
      <c r="M58" s="7">
        <f t="shared" si="6"/>
        <v>88.05630390138974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79.32330643308964</v>
      </c>
      <c r="W58" s="7">
        <f t="shared" si="6"/>
        <v>70.70213990111192</v>
      </c>
      <c r="X58" s="7">
        <f t="shared" si="6"/>
        <v>0</v>
      </c>
      <c r="Y58" s="7">
        <f t="shared" si="6"/>
        <v>0</v>
      </c>
      <c r="Z58" s="8">
        <f t="shared" si="6"/>
        <v>70.70213940312104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76</v>
      </c>
      <c r="E59" s="10">
        <f t="shared" si="7"/>
        <v>76</v>
      </c>
      <c r="F59" s="10">
        <f t="shared" si="7"/>
        <v>36.246833706881766</v>
      </c>
      <c r="G59" s="10">
        <f t="shared" si="7"/>
        <v>103.06842334860598</v>
      </c>
      <c r="H59" s="10">
        <f t="shared" si="7"/>
        <v>73.24460460457279</v>
      </c>
      <c r="I59" s="10">
        <f t="shared" si="7"/>
        <v>62.73398039785158</v>
      </c>
      <c r="J59" s="10">
        <f t="shared" si="7"/>
        <v>201.11127154967613</v>
      </c>
      <c r="K59" s="10">
        <f t="shared" si="7"/>
        <v>104.36482131078087</v>
      </c>
      <c r="L59" s="10">
        <f t="shared" si="7"/>
        <v>61.99149143486492</v>
      </c>
      <c r="M59" s="10">
        <f t="shared" si="7"/>
        <v>102.32143978877117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78.3666026431442</v>
      </c>
      <c r="W59" s="10">
        <f t="shared" si="7"/>
        <v>76</v>
      </c>
      <c r="X59" s="10">
        <f t="shared" si="7"/>
        <v>0</v>
      </c>
      <c r="Y59" s="10">
        <f t="shared" si="7"/>
        <v>0</v>
      </c>
      <c r="Z59" s="11">
        <f t="shared" si="7"/>
        <v>76</v>
      </c>
    </row>
    <row r="60" spans="1:26" ht="13.5">
      <c r="A60" s="37" t="s">
        <v>32</v>
      </c>
      <c r="B60" s="12">
        <f t="shared" si="7"/>
        <v>97.91640027512155</v>
      </c>
      <c r="C60" s="12">
        <f t="shared" si="7"/>
        <v>0</v>
      </c>
      <c r="D60" s="3">
        <f t="shared" si="7"/>
        <v>75.99999945120341</v>
      </c>
      <c r="E60" s="13">
        <f t="shared" si="7"/>
        <v>75.99999945120341</v>
      </c>
      <c r="F60" s="13">
        <f t="shared" si="7"/>
        <v>82.83996183450968</v>
      </c>
      <c r="G60" s="13">
        <f t="shared" si="7"/>
        <v>75.4407898015867</v>
      </c>
      <c r="H60" s="13">
        <f t="shared" si="7"/>
        <v>83.50031536311839</v>
      </c>
      <c r="I60" s="13">
        <f t="shared" si="7"/>
        <v>80.51000205751755</v>
      </c>
      <c r="J60" s="13">
        <f t="shared" si="7"/>
        <v>84.20564275922825</v>
      </c>
      <c r="K60" s="13">
        <f t="shared" si="7"/>
        <v>102.42182608950496</v>
      </c>
      <c r="L60" s="13">
        <f t="shared" si="7"/>
        <v>102.29065210736204</v>
      </c>
      <c r="M60" s="13">
        <f t="shared" si="7"/>
        <v>95.0702048311317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87.62036567182031</v>
      </c>
      <c r="W60" s="13">
        <f t="shared" si="7"/>
        <v>75.99999986828881</v>
      </c>
      <c r="X60" s="13">
        <f t="shared" si="7"/>
        <v>0</v>
      </c>
      <c r="Y60" s="13">
        <f t="shared" si="7"/>
        <v>0</v>
      </c>
      <c r="Z60" s="14">
        <f t="shared" si="7"/>
        <v>75.99999945120341</v>
      </c>
    </row>
    <row r="61" spans="1:26" ht="13.5">
      <c r="A61" s="38" t="s">
        <v>102</v>
      </c>
      <c r="B61" s="12">
        <f t="shared" si="7"/>
        <v>96.95141377040744</v>
      </c>
      <c r="C61" s="12">
        <f t="shared" si="7"/>
        <v>0</v>
      </c>
      <c r="D61" s="3">
        <f t="shared" si="7"/>
        <v>76</v>
      </c>
      <c r="E61" s="13">
        <f t="shared" si="7"/>
        <v>76</v>
      </c>
      <c r="F61" s="13">
        <f t="shared" si="7"/>
        <v>87.58819103081163</v>
      </c>
      <c r="G61" s="13">
        <f t="shared" si="7"/>
        <v>102.88652569026952</v>
      </c>
      <c r="H61" s="13">
        <f t="shared" si="7"/>
        <v>101.24048658567632</v>
      </c>
      <c r="I61" s="13">
        <f t="shared" si="7"/>
        <v>97.00997757780105</v>
      </c>
      <c r="J61" s="13">
        <f t="shared" si="7"/>
        <v>123.29827369874104</v>
      </c>
      <c r="K61" s="13">
        <f t="shared" si="7"/>
        <v>124.22257180188811</v>
      </c>
      <c r="L61" s="13">
        <f t="shared" si="7"/>
        <v>98.54614164164607</v>
      </c>
      <c r="M61" s="13">
        <f t="shared" si="7"/>
        <v>115.74966764212509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106.14467969489749</v>
      </c>
      <c r="W61" s="13">
        <f t="shared" si="7"/>
        <v>76</v>
      </c>
      <c r="X61" s="13">
        <f t="shared" si="7"/>
        <v>0</v>
      </c>
      <c r="Y61" s="13">
        <f t="shared" si="7"/>
        <v>0</v>
      </c>
      <c r="Z61" s="14">
        <f t="shared" si="7"/>
        <v>76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75.99999738237882</v>
      </c>
      <c r="E62" s="13">
        <f t="shared" si="7"/>
        <v>75.99999738237882</v>
      </c>
      <c r="F62" s="13">
        <f t="shared" si="7"/>
        <v>34.083620040446846</v>
      </c>
      <c r="G62" s="13">
        <f t="shared" si="7"/>
        <v>36.01772600147271</v>
      </c>
      <c r="H62" s="13">
        <f t="shared" si="7"/>
        <v>50.11499846698542</v>
      </c>
      <c r="I62" s="13">
        <f t="shared" si="7"/>
        <v>39.402845873200164</v>
      </c>
      <c r="J62" s="13">
        <f t="shared" si="7"/>
        <v>43.775747774062665</v>
      </c>
      <c r="K62" s="13">
        <f t="shared" si="7"/>
        <v>75.37869647855098</v>
      </c>
      <c r="L62" s="13">
        <f t="shared" si="7"/>
        <v>393.6488494210246</v>
      </c>
      <c r="M62" s="13">
        <f t="shared" si="7"/>
        <v>67.26170465249668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52.90357947886331</v>
      </c>
      <c r="W62" s="13">
        <f t="shared" si="7"/>
        <v>75.9999993717709</v>
      </c>
      <c r="X62" s="13">
        <f t="shared" si="7"/>
        <v>0</v>
      </c>
      <c r="Y62" s="13">
        <f t="shared" si="7"/>
        <v>0</v>
      </c>
      <c r="Z62" s="14">
        <f t="shared" si="7"/>
        <v>75.99999738237882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75.99999211667323</v>
      </c>
      <c r="E63" s="13">
        <f t="shared" si="7"/>
        <v>75.99999211667323</v>
      </c>
      <c r="F63" s="13">
        <f t="shared" si="7"/>
        <v>36.30133364356499</v>
      </c>
      <c r="G63" s="13">
        <f t="shared" si="7"/>
        <v>37.0495650773447</v>
      </c>
      <c r="H63" s="13">
        <f t="shared" si="7"/>
        <v>39.98219313630101</v>
      </c>
      <c r="I63" s="13">
        <f t="shared" si="7"/>
        <v>37.77468206045287</v>
      </c>
      <c r="J63" s="13">
        <f t="shared" si="7"/>
        <v>28.084300947397058</v>
      </c>
      <c r="K63" s="13">
        <f t="shared" si="7"/>
        <v>59.970707370641975</v>
      </c>
      <c r="L63" s="13">
        <f t="shared" si="7"/>
        <v>218.05373049417338</v>
      </c>
      <c r="M63" s="13">
        <f t="shared" si="7"/>
        <v>49.70986308172629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43.64376808852336</v>
      </c>
      <c r="W63" s="13">
        <f t="shared" si="7"/>
        <v>75.99999810800144</v>
      </c>
      <c r="X63" s="13">
        <f t="shared" si="7"/>
        <v>0</v>
      </c>
      <c r="Y63" s="13">
        <f t="shared" si="7"/>
        <v>0</v>
      </c>
      <c r="Z63" s="14">
        <f t="shared" si="7"/>
        <v>75.99999211667323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76.00000754716982</v>
      </c>
      <c r="E64" s="13">
        <f t="shared" si="7"/>
        <v>76.00000754716982</v>
      </c>
      <c r="F64" s="13">
        <f t="shared" si="7"/>
        <v>27.968670762138736</v>
      </c>
      <c r="G64" s="13">
        <f t="shared" si="7"/>
        <v>34.05219412841772</v>
      </c>
      <c r="H64" s="13">
        <f t="shared" si="7"/>
        <v>44.934947511014826</v>
      </c>
      <c r="I64" s="13">
        <f t="shared" si="7"/>
        <v>35.42736864398652</v>
      </c>
      <c r="J64" s="13">
        <f t="shared" si="7"/>
        <v>54.34105661983414</v>
      </c>
      <c r="K64" s="13">
        <f t="shared" si="7"/>
        <v>39.20740073061765</v>
      </c>
      <c r="L64" s="13">
        <f t="shared" si="7"/>
        <v>30.728137781363902</v>
      </c>
      <c r="M64" s="13">
        <f t="shared" si="7"/>
        <v>40.17943506332454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37.74100873742147</v>
      </c>
      <c r="W64" s="13">
        <f t="shared" si="7"/>
        <v>76.00000181132062</v>
      </c>
      <c r="X64" s="13">
        <f t="shared" si="7"/>
        <v>0</v>
      </c>
      <c r="Y64" s="13">
        <f t="shared" si="7"/>
        <v>0</v>
      </c>
      <c r="Z64" s="14">
        <f t="shared" si="7"/>
        <v>76.00000754716982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-262517.65102936217</v>
      </c>
      <c r="G65" s="13">
        <f t="shared" si="7"/>
        <v>0</v>
      </c>
      <c r="H65" s="13">
        <f t="shared" si="7"/>
        <v>0</v>
      </c>
      <c r="I65" s="13">
        <f t="shared" si="7"/>
        <v>2735.2800722994098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543.6447214015783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99.99999880694453</v>
      </c>
      <c r="C66" s="15">
        <f t="shared" si="7"/>
        <v>0</v>
      </c>
      <c r="D66" s="4">
        <f t="shared" si="7"/>
        <v>6.676271889400922</v>
      </c>
      <c r="E66" s="16">
        <f t="shared" si="7"/>
        <v>6.676271889400922</v>
      </c>
      <c r="F66" s="16">
        <f t="shared" si="7"/>
        <v>70.02891697627174</v>
      </c>
      <c r="G66" s="16">
        <f t="shared" si="7"/>
        <v>0</v>
      </c>
      <c r="H66" s="16">
        <f t="shared" si="7"/>
        <v>0</v>
      </c>
      <c r="I66" s="16">
        <f t="shared" si="7"/>
        <v>24.25610164610415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12.155122569078634</v>
      </c>
      <c r="W66" s="16">
        <f t="shared" si="7"/>
        <v>6.676272197063235</v>
      </c>
      <c r="X66" s="16">
        <f t="shared" si="7"/>
        <v>0</v>
      </c>
      <c r="Y66" s="16">
        <f t="shared" si="7"/>
        <v>0</v>
      </c>
      <c r="Z66" s="17">
        <f t="shared" si="7"/>
        <v>6.676271889400922</v>
      </c>
    </row>
    <row r="67" spans="1:26" ht="13.5" hidden="1">
      <c r="A67" s="40" t="s">
        <v>108</v>
      </c>
      <c r="B67" s="23">
        <v>1001982051</v>
      </c>
      <c r="C67" s="23"/>
      <c r="D67" s="24">
        <v>1135798100</v>
      </c>
      <c r="E67" s="25">
        <v>1135798100</v>
      </c>
      <c r="F67" s="25">
        <v>100815250</v>
      </c>
      <c r="G67" s="25">
        <v>86251764</v>
      </c>
      <c r="H67" s="25">
        <v>85889431</v>
      </c>
      <c r="I67" s="25">
        <v>272956445</v>
      </c>
      <c r="J67" s="25">
        <v>84761153</v>
      </c>
      <c r="K67" s="25">
        <v>85954392</v>
      </c>
      <c r="L67" s="25">
        <v>69832404</v>
      </c>
      <c r="M67" s="25">
        <v>240547949</v>
      </c>
      <c r="N67" s="25"/>
      <c r="O67" s="25"/>
      <c r="P67" s="25"/>
      <c r="Q67" s="25"/>
      <c r="R67" s="25"/>
      <c r="S67" s="25"/>
      <c r="T67" s="25"/>
      <c r="U67" s="25"/>
      <c r="V67" s="25">
        <v>513504394</v>
      </c>
      <c r="W67" s="25">
        <v>567899046</v>
      </c>
      <c r="X67" s="25"/>
      <c r="Y67" s="24"/>
      <c r="Z67" s="26">
        <v>1135798100</v>
      </c>
    </row>
    <row r="68" spans="1:26" ht="13.5" hidden="1">
      <c r="A68" s="36" t="s">
        <v>31</v>
      </c>
      <c r="B68" s="18">
        <v>258006000</v>
      </c>
      <c r="C68" s="18"/>
      <c r="D68" s="19">
        <v>320130600</v>
      </c>
      <c r="E68" s="20">
        <v>320130600</v>
      </c>
      <c r="F68" s="20">
        <v>32699910</v>
      </c>
      <c r="G68" s="20">
        <v>16227487</v>
      </c>
      <c r="H68" s="20">
        <v>20132074</v>
      </c>
      <c r="I68" s="20">
        <v>69059471</v>
      </c>
      <c r="J68" s="20">
        <v>8102790</v>
      </c>
      <c r="K68" s="20">
        <v>16291022</v>
      </c>
      <c r="L68" s="20">
        <v>20673521</v>
      </c>
      <c r="M68" s="20">
        <v>45067333</v>
      </c>
      <c r="N68" s="20"/>
      <c r="O68" s="20"/>
      <c r="P68" s="20"/>
      <c r="Q68" s="20"/>
      <c r="R68" s="20"/>
      <c r="S68" s="20"/>
      <c r="T68" s="20"/>
      <c r="U68" s="20"/>
      <c r="V68" s="20">
        <v>114126804</v>
      </c>
      <c r="W68" s="20">
        <v>160065300</v>
      </c>
      <c r="X68" s="20"/>
      <c r="Y68" s="19"/>
      <c r="Z68" s="22">
        <v>320130600</v>
      </c>
    </row>
    <row r="69" spans="1:26" ht="13.5" hidden="1">
      <c r="A69" s="37" t="s">
        <v>32</v>
      </c>
      <c r="B69" s="18">
        <v>660157651</v>
      </c>
      <c r="C69" s="18"/>
      <c r="D69" s="19">
        <v>728867500</v>
      </c>
      <c r="E69" s="20">
        <v>728867500</v>
      </c>
      <c r="F69" s="20">
        <v>60744929</v>
      </c>
      <c r="G69" s="20">
        <v>62779413</v>
      </c>
      <c r="H69" s="20">
        <v>59093784</v>
      </c>
      <c r="I69" s="20">
        <v>182618126</v>
      </c>
      <c r="J69" s="20">
        <v>70040628</v>
      </c>
      <c r="K69" s="20">
        <v>62408321</v>
      </c>
      <c r="L69" s="20">
        <v>41847603</v>
      </c>
      <c r="M69" s="20">
        <v>174296552</v>
      </c>
      <c r="N69" s="20"/>
      <c r="O69" s="20"/>
      <c r="P69" s="20"/>
      <c r="Q69" s="20"/>
      <c r="R69" s="20"/>
      <c r="S69" s="20"/>
      <c r="T69" s="20"/>
      <c r="U69" s="20"/>
      <c r="V69" s="20">
        <v>356914678</v>
      </c>
      <c r="W69" s="20">
        <v>364433748</v>
      </c>
      <c r="X69" s="20"/>
      <c r="Y69" s="19"/>
      <c r="Z69" s="22">
        <v>728867500</v>
      </c>
    </row>
    <row r="70" spans="1:26" ht="13.5" hidden="1">
      <c r="A70" s="38" t="s">
        <v>102</v>
      </c>
      <c r="B70" s="18">
        <v>451194159</v>
      </c>
      <c r="C70" s="18"/>
      <c r="D70" s="19">
        <v>472317000</v>
      </c>
      <c r="E70" s="20">
        <v>472317000</v>
      </c>
      <c r="F70" s="20">
        <v>41102961</v>
      </c>
      <c r="G70" s="20">
        <v>37088809</v>
      </c>
      <c r="H70" s="20">
        <v>40020989</v>
      </c>
      <c r="I70" s="20">
        <v>118212759</v>
      </c>
      <c r="J70" s="20">
        <v>37073309</v>
      </c>
      <c r="K70" s="20">
        <v>39587225</v>
      </c>
      <c r="L70" s="20">
        <v>35764213</v>
      </c>
      <c r="M70" s="20">
        <v>112424747</v>
      </c>
      <c r="N70" s="20"/>
      <c r="O70" s="20"/>
      <c r="P70" s="20"/>
      <c r="Q70" s="20"/>
      <c r="R70" s="20"/>
      <c r="S70" s="20"/>
      <c r="T70" s="20"/>
      <c r="U70" s="20"/>
      <c r="V70" s="20">
        <v>230637506</v>
      </c>
      <c r="W70" s="20">
        <v>236158500</v>
      </c>
      <c r="X70" s="20"/>
      <c r="Y70" s="19"/>
      <c r="Z70" s="22">
        <v>472317000</v>
      </c>
    </row>
    <row r="71" spans="1:26" ht="13.5" hidden="1">
      <c r="A71" s="38" t="s">
        <v>103</v>
      </c>
      <c r="B71" s="18">
        <v>116163894</v>
      </c>
      <c r="C71" s="18"/>
      <c r="D71" s="19">
        <v>152810500</v>
      </c>
      <c r="E71" s="20">
        <v>152810500</v>
      </c>
      <c r="F71" s="20">
        <v>12224438</v>
      </c>
      <c r="G71" s="20">
        <v>16151189</v>
      </c>
      <c r="H71" s="20">
        <v>11174062</v>
      </c>
      <c r="I71" s="20">
        <v>39549689</v>
      </c>
      <c r="J71" s="20">
        <v>21983211</v>
      </c>
      <c r="K71" s="20">
        <v>13970357</v>
      </c>
      <c r="L71" s="20">
        <v>1234422</v>
      </c>
      <c r="M71" s="20">
        <v>37187990</v>
      </c>
      <c r="N71" s="20"/>
      <c r="O71" s="20"/>
      <c r="P71" s="20"/>
      <c r="Q71" s="20"/>
      <c r="R71" s="20"/>
      <c r="S71" s="20"/>
      <c r="T71" s="20"/>
      <c r="U71" s="20"/>
      <c r="V71" s="20">
        <v>76737679</v>
      </c>
      <c r="W71" s="20">
        <v>76405248</v>
      </c>
      <c r="X71" s="20"/>
      <c r="Y71" s="19"/>
      <c r="Z71" s="22">
        <v>152810500</v>
      </c>
    </row>
    <row r="72" spans="1:26" ht="13.5" hidden="1">
      <c r="A72" s="38" t="s">
        <v>104</v>
      </c>
      <c r="B72" s="18">
        <v>43238001</v>
      </c>
      <c r="C72" s="18"/>
      <c r="D72" s="19">
        <v>50740000</v>
      </c>
      <c r="E72" s="20">
        <v>50740000</v>
      </c>
      <c r="F72" s="20">
        <v>3593014</v>
      </c>
      <c r="G72" s="20">
        <v>4489189</v>
      </c>
      <c r="H72" s="20">
        <v>3872664</v>
      </c>
      <c r="I72" s="20">
        <v>11954867</v>
      </c>
      <c r="J72" s="20">
        <v>6928985</v>
      </c>
      <c r="K72" s="20">
        <v>3990765</v>
      </c>
      <c r="L72" s="20">
        <v>646858</v>
      </c>
      <c r="M72" s="20">
        <v>11566608</v>
      </c>
      <c r="N72" s="20"/>
      <c r="O72" s="20"/>
      <c r="P72" s="20"/>
      <c r="Q72" s="20"/>
      <c r="R72" s="20"/>
      <c r="S72" s="20"/>
      <c r="T72" s="20"/>
      <c r="U72" s="20"/>
      <c r="V72" s="20">
        <v>23521475</v>
      </c>
      <c r="W72" s="20">
        <v>25369998</v>
      </c>
      <c r="X72" s="20"/>
      <c r="Y72" s="19"/>
      <c r="Z72" s="22">
        <v>50740000</v>
      </c>
    </row>
    <row r="73" spans="1:26" ht="13.5" hidden="1">
      <c r="A73" s="38" t="s">
        <v>105</v>
      </c>
      <c r="B73" s="18">
        <v>49561597</v>
      </c>
      <c r="C73" s="18"/>
      <c r="D73" s="19">
        <v>53000000</v>
      </c>
      <c r="E73" s="20">
        <v>53000000</v>
      </c>
      <c r="F73" s="20">
        <v>3827479</v>
      </c>
      <c r="G73" s="20">
        <v>5055128</v>
      </c>
      <c r="H73" s="20">
        <v>3733831</v>
      </c>
      <c r="I73" s="20">
        <v>12616438</v>
      </c>
      <c r="J73" s="20">
        <v>3124965</v>
      </c>
      <c r="K73" s="20">
        <v>4640731</v>
      </c>
      <c r="L73" s="20">
        <v>4205097</v>
      </c>
      <c r="M73" s="20">
        <v>11970793</v>
      </c>
      <c r="N73" s="20"/>
      <c r="O73" s="20"/>
      <c r="P73" s="20"/>
      <c r="Q73" s="20"/>
      <c r="R73" s="20"/>
      <c r="S73" s="20"/>
      <c r="T73" s="20"/>
      <c r="U73" s="20"/>
      <c r="V73" s="20">
        <v>24587231</v>
      </c>
      <c r="W73" s="20">
        <v>26500002</v>
      </c>
      <c r="X73" s="20"/>
      <c r="Y73" s="19"/>
      <c r="Z73" s="22">
        <v>53000000</v>
      </c>
    </row>
    <row r="74" spans="1:26" ht="13.5" hidden="1">
      <c r="A74" s="38" t="s">
        <v>106</v>
      </c>
      <c r="B74" s="18"/>
      <c r="C74" s="18"/>
      <c r="D74" s="19"/>
      <c r="E74" s="20"/>
      <c r="F74" s="20">
        <v>-2963</v>
      </c>
      <c r="G74" s="20">
        <v>-4902</v>
      </c>
      <c r="H74" s="20">
        <v>292238</v>
      </c>
      <c r="I74" s="20">
        <v>284373</v>
      </c>
      <c r="J74" s="20">
        <v>930158</v>
      </c>
      <c r="K74" s="20">
        <v>219243</v>
      </c>
      <c r="L74" s="20">
        <v>-2987</v>
      </c>
      <c r="M74" s="20">
        <v>1146414</v>
      </c>
      <c r="N74" s="20"/>
      <c r="O74" s="20"/>
      <c r="P74" s="20"/>
      <c r="Q74" s="20"/>
      <c r="R74" s="20"/>
      <c r="S74" s="20"/>
      <c r="T74" s="20"/>
      <c r="U74" s="20"/>
      <c r="V74" s="20">
        <v>1430787</v>
      </c>
      <c r="W74" s="20"/>
      <c r="X74" s="20"/>
      <c r="Y74" s="19"/>
      <c r="Z74" s="22"/>
    </row>
    <row r="75" spans="1:26" ht="13.5" hidden="1">
      <c r="A75" s="39" t="s">
        <v>107</v>
      </c>
      <c r="B75" s="27">
        <v>83818400</v>
      </c>
      <c r="C75" s="27"/>
      <c r="D75" s="28">
        <v>86800000</v>
      </c>
      <c r="E75" s="29">
        <v>86800000</v>
      </c>
      <c r="F75" s="29">
        <v>7370411</v>
      </c>
      <c r="G75" s="29">
        <v>7244864</v>
      </c>
      <c r="H75" s="29">
        <v>6663573</v>
      </c>
      <c r="I75" s="29">
        <v>21278848</v>
      </c>
      <c r="J75" s="29">
        <v>6617735</v>
      </c>
      <c r="K75" s="29">
        <v>7255049</v>
      </c>
      <c r="L75" s="29">
        <v>7311280</v>
      </c>
      <c r="M75" s="29">
        <v>21184064</v>
      </c>
      <c r="N75" s="29"/>
      <c r="O75" s="29"/>
      <c r="P75" s="29"/>
      <c r="Q75" s="29"/>
      <c r="R75" s="29"/>
      <c r="S75" s="29"/>
      <c r="T75" s="29"/>
      <c r="U75" s="29"/>
      <c r="V75" s="29">
        <v>42462912</v>
      </c>
      <c r="W75" s="29">
        <v>43399998</v>
      </c>
      <c r="X75" s="29"/>
      <c r="Y75" s="28"/>
      <c r="Z75" s="30">
        <v>86800000</v>
      </c>
    </row>
    <row r="76" spans="1:26" ht="13.5" hidden="1">
      <c r="A76" s="41" t="s">
        <v>109</v>
      </c>
      <c r="B76" s="31">
        <v>988227007</v>
      </c>
      <c r="C76" s="31"/>
      <c r="D76" s="32">
        <v>803033556</v>
      </c>
      <c r="E76" s="33">
        <v>803033556</v>
      </c>
      <c r="F76" s="33">
        <v>67335177</v>
      </c>
      <c r="G76" s="33">
        <v>64086700</v>
      </c>
      <c r="H76" s="33">
        <v>64089154</v>
      </c>
      <c r="I76" s="33">
        <v>195511031</v>
      </c>
      <c r="J76" s="33">
        <v>75273785</v>
      </c>
      <c r="K76" s="33">
        <v>80921838</v>
      </c>
      <c r="L76" s="33">
        <v>55622010</v>
      </c>
      <c r="M76" s="33">
        <v>211817633</v>
      </c>
      <c r="N76" s="33"/>
      <c r="O76" s="33"/>
      <c r="P76" s="33"/>
      <c r="Q76" s="33"/>
      <c r="R76" s="33"/>
      <c r="S76" s="33"/>
      <c r="T76" s="33"/>
      <c r="U76" s="33"/>
      <c r="V76" s="33">
        <v>407328664</v>
      </c>
      <c r="W76" s="33">
        <v>401516778</v>
      </c>
      <c r="X76" s="33"/>
      <c r="Y76" s="32"/>
      <c r="Z76" s="34">
        <v>803033556</v>
      </c>
    </row>
    <row r="77" spans="1:26" ht="13.5" hidden="1">
      <c r="A77" s="36" t="s">
        <v>31</v>
      </c>
      <c r="B77" s="18">
        <v>258006000</v>
      </c>
      <c r="C77" s="18"/>
      <c r="D77" s="19">
        <v>243299256</v>
      </c>
      <c r="E77" s="20">
        <v>243299256</v>
      </c>
      <c r="F77" s="20">
        <v>11852682</v>
      </c>
      <c r="G77" s="20">
        <v>16725415</v>
      </c>
      <c r="H77" s="20">
        <v>14745658</v>
      </c>
      <c r="I77" s="20">
        <v>43323755</v>
      </c>
      <c r="J77" s="20">
        <v>16295624</v>
      </c>
      <c r="K77" s="20">
        <v>17002096</v>
      </c>
      <c r="L77" s="20">
        <v>12815824</v>
      </c>
      <c r="M77" s="20">
        <v>46113544</v>
      </c>
      <c r="N77" s="20"/>
      <c r="O77" s="20"/>
      <c r="P77" s="20"/>
      <c r="Q77" s="20"/>
      <c r="R77" s="20"/>
      <c r="S77" s="20"/>
      <c r="T77" s="20"/>
      <c r="U77" s="20"/>
      <c r="V77" s="20">
        <v>89437299</v>
      </c>
      <c r="W77" s="20">
        <v>121649628</v>
      </c>
      <c r="X77" s="20"/>
      <c r="Y77" s="19"/>
      <c r="Z77" s="22">
        <v>243299256</v>
      </c>
    </row>
    <row r="78" spans="1:26" ht="13.5" hidden="1">
      <c r="A78" s="37" t="s">
        <v>32</v>
      </c>
      <c r="B78" s="18">
        <v>646402608</v>
      </c>
      <c r="C78" s="18"/>
      <c r="D78" s="19">
        <v>553939296</v>
      </c>
      <c r="E78" s="20">
        <v>553939296</v>
      </c>
      <c r="F78" s="20">
        <v>50321076</v>
      </c>
      <c r="G78" s="20">
        <v>47361285</v>
      </c>
      <c r="H78" s="20">
        <v>49343496</v>
      </c>
      <c r="I78" s="20">
        <v>147025857</v>
      </c>
      <c r="J78" s="20">
        <v>58978161</v>
      </c>
      <c r="K78" s="20">
        <v>63919742</v>
      </c>
      <c r="L78" s="20">
        <v>42806186</v>
      </c>
      <c r="M78" s="20">
        <v>165704089</v>
      </c>
      <c r="N78" s="20"/>
      <c r="O78" s="20"/>
      <c r="P78" s="20"/>
      <c r="Q78" s="20"/>
      <c r="R78" s="20"/>
      <c r="S78" s="20"/>
      <c r="T78" s="20"/>
      <c r="U78" s="20"/>
      <c r="V78" s="20">
        <v>312729946</v>
      </c>
      <c r="W78" s="20">
        <v>276969648</v>
      </c>
      <c r="X78" s="20"/>
      <c r="Y78" s="19"/>
      <c r="Z78" s="22">
        <v>553939296</v>
      </c>
    </row>
    <row r="79" spans="1:26" ht="13.5" hidden="1">
      <c r="A79" s="38" t="s">
        <v>102</v>
      </c>
      <c r="B79" s="18">
        <v>437439116</v>
      </c>
      <c r="C79" s="18"/>
      <c r="D79" s="19">
        <v>358960920</v>
      </c>
      <c r="E79" s="20">
        <v>358960920</v>
      </c>
      <c r="F79" s="20">
        <v>36001340</v>
      </c>
      <c r="G79" s="20">
        <v>38159387</v>
      </c>
      <c r="H79" s="20">
        <v>40517444</v>
      </c>
      <c r="I79" s="20">
        <v>114678171</v>
      </c>
      <c r="J79" s="20">
        <v>45710750</v>
      </c>
      <c r="K79" s="20">
        <v>49176269</v>
      </c>
      <c r="L79" s="20">
        <v>35244252</v>
      </c>
      <c r="M79" s="20">
        <v>130131271</v>
      </c>
      <c r="N79" s="20"/>
      <c r="O79" s="20"/>
      <c r="P79" s="20"/>
      <c r="Q79" s="20"/>
      <c r="R79" s="20"/>
      <c r="S79" s="20"/>
      <c r="T79" s="20"/>
      <c r="U79" s="20"/>
      <c r="V79" s="20">
        <v>244809442</v>
      </c>
      <c r="W79" s="20">
        <v>179480460</v>
      </c>
      <c r="X79" s="20"/>
      <c r="Y79" s="19"/>
      <c r="Z79" s="22">
        <v>358960920</v>
      </c>
    </row>
    <row r="80" spans="1:26" ht="13.5" hidden="1">
      <c r="A80" s="38" t="s">
        <v>103</v>
      </c>
      <c r="B80" s="18">
        <v>116163894</v>
      </c>
      <c r="C80" s="18"/>
      <c r="D80" s="19">
        <v>116135976</v>
      </c>
      <c r="E80" s="20">
        <v>116135976</v>
      </c>
      <c r="F80" s="20">
        <v>4166531</v>
      </c>
      <c r="G80" s="20">
        <v>5817291</v>
      </c>
      <c r="H80" s="20">
        <v>5599881</v>
      </c>
      <c r="I80" s="20">
        <v>15583703</v>
      </c>
      <c r="J80" s="20">
        <v>9623315</v>
      </c>
      <c r="K80" s="20">
        <v>10530673</v>
      </c>
      <c r="L80" s="20">
        <v>4859288</v>
      </c>
      <c r="M80" s="20">
        <v>25013276</v>
      </c>
      <c r="N80" s="20"/>
      <c r="O80" s="20"/>
      <c r="P80" s="20"/>
      <c r="Q80" s="20"/>
      <c r="R80" s="20"/>
      <c r="S80" s="20"/>
      <c r="T80" s="20"/>
      <c r="U80" s="20"/>
      <c r="V80" s="20">
        <v>40596979</v>
      </c>
      <c r="W80" s="20">
        <v>58067988</v>
      </c>
      <c r="X80" s="20"/>
      <c r="Y80" s="19"/>
      <c r="Z80" s="22">
        <v>116135976</v>
      </c>
    </row>
    <row r="81" spans="1:26" ht="13.5" hidden="1">
      <c r="A81" s="38" t="s">
        <v>104</v>
      </c>
      <c r="B81" s="18">
        <v>43238001</v>
      </c>
      <c r="C81" s="18"/>
      <c r="D81" s="19">
        <v>38562396</v>
      </c>
      <c r="E81" s="20">
        <v>38562396</v>
      </c>
      <c r="F81" s="20">
        <v>1304312</v>
      </c>
      <c r="G81" s="20">
        <v>1663225</v>
      </c>
      <c r="H81" s="20">
        <v>1548376</v>
      </c>
      <c r="I81" s="20">
        <v>4515913</v>
      </c>
      <c r="J81" s="20">
        <v>1945957</v>
      </c>
      <c r="K81" s="20">
        <v>2393290</v>
      </c>
      <c r="L81" s="20">
        <v>1410498</v>
      </c>
      <c r="M81" s="20">
        <v>5749745</v>
      </c>
      <c r="N81" s="20"/>
      <c r="O81" s="20"/>
      <c r="P81" s="20"/>
      <c r="Q81" s="20"/>
      <c r="R81" s="20"/>
      <c r="S81" s="20"/>
      <c r="T81" s="20"/>
      <c r="U81" s="20"/>
      <c r="V81" s="20">
        <v>10265658</v>
      </c>
      <c r="W81" s="20">
        <v>19281198</v>
      </c>
      <c r="X81" s="20"/>
      <c r="Y81" s="19"/>
      <c r="Z81" s="22">
        <v>38562396</v>
      </c>
    </row>
    <row r="82" spans="1:26" ht="13.5" hidden="1">
      <c r="A82" s="38" t="s">
        <v>105</v>
      </c>
      <c r="B82" s="18">
        <v>49561597</v>
      </c>
      <c r="C82" s="18"/>
      <c r="D82" s="19">
        <v>40280004</v>
      </c>
      <c r="E82" s="20">
        <v>40280004</v>
      </c>
      <c r="F82" s="20">
        <v>1070495</v>
      </c>
      <c r="G82" s="20">
        <v>1721382</v>
      </c>
      <c r="H82" s="20">
        <v>1677795</v>
      </c>
      <c r="I82" s="20">
        <v>4469672</v>
      </c>
      <c r="J82" s="20">
        <v>1698139</v>
      </c>
      <c r="K82" s="20">
        <v>1819510</v>
      </c>
      <c r="L82" s="20">
        <v>1292148</v>
      </c>
      <c r="M82" s="20">
        <v>4809797</v>
      </c>
      <c r="N82" s="20"/>
      <c r="O82" s="20"/>
      <c r="P82" s="20"/>
      <c r="Q82" s="20"/>
      <c r="R82" s="20"/>
      <c r="S82" s="20"/>
      <c r="T82" s="20"/>
      <c r="U82" s="20"/>
      <c r="V82" s="20">
        <v>9279469</v>
      </c>
      <c r="W82" s="20">
        <v>20140002</v>
      </c>
      <c r="X82" s="20"/>
      <c r="Y82" s="19"/>
      <c r="Z82" s="22">
        <v>40280004</v>
      </c>
    </row>
    <row r="83" spans="1:26" ht="13.5" hidden="1">
      <c r="A83" s="38" t="s">
        <v>106</v>
      </c>
      <c r="B83" s="18"/>
      <c r="C83" s="18"/>
      <c r="D83" s="19"/>
      <c r="E83" s="20"/>
      <c r="F83" s="20">
        <v>7778398</v>
      </c>
      <c r="G83" s="20"/>
      <c r="H83" s="20"/>
      <c r="I83" s="20">
        <v>7778398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7778398</v>
      </c>
      <c r="W83" s="20"/>
      <c r="X83" s="20"/>
      <c r="Y83" s="19"/>
      <c r="Z83" s="22"/>
    </row>
    <row r="84" spans="1:26" ht="13.5" hidden="1">
      <c r="A84" s="39" t="s">
        <v>107</v>
      </c>
      <c r="B84" s="27">
        <v>83818399</v>
      </c>
      <c r="C84" s="27"/>
      <c r="D84" s="28">
        <v>5795004</v>
      </c>
      <c r="E84" s="29">
        <v>5795004</v>
      </c>
      <c r="F84" s="29">
        <v>5161419</v>
      </c>
      <c r="G84" s="29"/>
      <c r="H84" s="29"/>
      <c r="I84" s="29">
        <v>5161419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5161419</v>
      </c>
      <c r="W84" s="29">
        <v>2897502</v>
      </c>
      <c r="X84" s="29"/>
      <c r="Y84" s="28"/>
      <c r="Z84" s="30">
        <v>5795004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288593206</v>
      </c>
      <c r="C5" s="18">
        <v>0</v>
      </c>
      <c r="D5" s="58">
        <v>340074773</v>
      </c>
      <c r="E5" s="59">
        <v>340074773</v>
      </c>
      <c r="F5" s="59">
        <v>28301613</v>
      </c>
      <c r="G5" s="59">
        <v>28207954</v>
      </c>
      <c r="H5" s="59">
        <v>35321202</v>
      </c>
      <c r="I5" s="59">
        <v>91830769</v>
      </c>
      <c r="J5" s="59">
        <v>29207963</v>
      </c>
      <c r="K5" s="59">
        <v>28440167</v>
      </c>
      <c r="L5" s="59">
        <v>28501840</v>
      </c>
      <c r="M5" s="59">
        <v>86149970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177980739</v>
      </c>
      <c r="W5" s="59">
        <v>173639016</v>
      </c>
      <c r="X5" s="59">
        <v>4341723</v>
      </c>
      <c r="Y5" s="60">
        <v>2.5</v>
      </c>
      <c r="Z5" s="61">
        <v>340074773</v>
      </c>
    </row>
    <row r="6" spans="1:26" ht="13.5">
      <c r="A6" s="57" t="s">
        <v>32</v>
      </c>
      <c r="B6" s="18">
        <v>2783409794</v>
      </c>
      <c r="C6" s="18">
        <v>0</v>
      </c>
      <c r="D6" s="58">
        <v>3031240135</v>
      </c>
      <c r="E6" s="59">
        <v>3031240135</v>
      </c>
      <c r="F6" s="59">
        <v>253582484</v>
      </c>
      <c r="G6" s="59">
        <v>302006411</v>
      </c>
      <c r="H6" s="59">
        <v>226281331</v>
      </c>
      <c r="I6" s="59">
        <v>781870226</v>
      </c>
      <c r="J6" s="59">
        <v>308751328</v>
      </c>
      <c r="K6" s="59">
        <v>159913065</v>
      </c>
      <c r="L6" s="59">
        <v>189509961</v>
      </c>
      <c r="M6" s="59">
        <v>658174354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1440044580</v>
      </c>
      <c r="W6" s="59">
        <v>1523746252</v>
      </c>
      <c r="X6" s="59">
        <v>-83701672</v>
      </c>
      <c r="Y6" s="60">
        <v>-5.49</v>
      </c>
      <c r="Z6" s="61">
        <v>3031240135</v>
      </c>
    </row>
    <row r="7" spans="1:26" ht="13.5">
      <c r="A7" s="57" t="s">
        <v>33</v>
      </c>
      <c r="B7" s="18">
        <v>0</v>
      </c>
      <c r="C7" s="18">
        <v>0</v>
      </c>
      <c r="D7" s="58">
        <v>19568855</v>
      </c>
      <c r="E7" s="59">
        <v>19568855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9936525</v>
      </c>
      <c r="X7" s="59">
        <v>-9936525</v>
      </c>
      <c r="Y7" s="60">
        <v>-100</v>
      </c>
      <c r="Z7" s="61">
        <v>19568855</v>
      </c>
    </row>
    <row r="8" spans="1:26" ht="13.5">
      <c r="A8" s="57" t="s">
        <v>34</v>
      </c>
      <c r="B8" s="18">
        <v>532021000</v>
      </c>
      <c r="C8" s="18">
        <v>0</v>
      </c>
      <c r="D8" s="58">
        <v>703273602</v>
      </c>
      <c r="E8" s="59">
        <v>703273602</v>
      </c>
      <c r="F8" s="59">
        <v>252085000</v>
      </c>
      <c r="G8" s="59">
        <v>0</v>
      </c>
      <c r="H8" s="59">
        <v>-513395</v>
      </c>
      <c r="I8" s="59">
        <v>251571605</v>
      </c>
      <c r="J8" s="59">
        <v>0</v>
      </c>
      <c r="K8" s="59">
        <v>1595000</v>
      </c>
      <c r="L8" s="59">
        <v>0</v>
      </c>
      <c r="M8" s="59">
        <v>1595000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253166605</v>
      </c>
      <c r="W8" s="59">
        <v>351156900</v>
      </c>
      <c r="X8" s="59">
        <v>-97990295</v>
      </c>
      <c r="Y8" s="60">
        <v>-27.9</v>
      </c>
      <c r="Z8" s="61">
        <v>703273602</v>
      </c>
    </row>
    <row r="9" spans="1:26" ht="13.5">
      <c r="A9" s="57" t="s">
        <v>35</v>
      </c>
      <c r="B9" s="18">
        <v>115125183</v>
      </c>
      <c r="C9" s="18">
        <v>0</v>
      </c>
      <c r="D9" s="58">
        <v>685129568</v>
      </c>
      <c r="E9" s="59">
        <v>685129568</v>
      </c>
      <c r="F9" s="59">
        <v>7649044</v>
      </c>
      <c r="G9" s="59">
        <v>27152740</v>
      </c>
      <c r="H9" s="59">
        <v>33208690</v>
      </c>
      <c r="I9" s="59">
        <v>68010474</v>
      </c>
      <c r="J9" s="59">
        <v>19702851</v>
      </c>
      <c r="K9" s="59">
        <v>11485647</v>
      </c>
      <c r="L9" s="59">
        <v>44066268</v>
      </c>
      <c r="M9" s="59">
        <v>75254766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143265240</v>
      </c>
      <c r="W9" s="59">
        <v>345755885</v>
      </c>
      <c r="X9" s="59">
        <v>-202490645</v>
      </c>
      <c r="Y9" s="60">
        <v>-58.56</v>
      </c>
      <c r="Z9" s="61">
        <v>685129568</v>
      </c>
    </row>
    <row r="10" spans="1:26" ht="25.5">
      <c r="A10" s="62" t="s">
        <v>94</v>
      </c>
      <c r="B10" s="63">
        <f>SUM(B5:B9)</f>
        <v>3719149183</v>
      </c>
      <c r="C10" s="63">
        <f>SUM(C5:C9)</f>
        <v>0</v>
      </c>
      <c r="D10" s="64">
        <f aca="true" t="shared" si="0" ref="D10:Z10">SUM(D5:D9)</f>
        <v>4779286933</v>
      </c>
      <c r="E10" s="65">
        <f t="shared" si="0"/>
        <v>4779286933</v>
      </c>
      <c r="F10" s="65">
        <f t="shared" si="0"/>
        <v>541618141</v>
      </c>
      <c r="G10" s="65">
        <f t="shared" si="0"/>
        <v>357367105</v>
      </c>
      <c r="H10" s="65">
        <f t="shared" si="0"/>
        <v>294297828</v>
      </c>
      <c r="I10" s="65">
        <f t="shared" si="0"/>
        <v>1193283074</v>
      </c>
      <c r="J10" s="65">
        <f t="shared" si="0"/>
        <v>357662142</v>
      </c>
      <c r="K10" s="65">
        <f t="shared" si="0"/>
        <v>201433879</v>
      </c>
      <c r="L10" s="65">
        <f t="shared" si="0"/>
        <v>262078069</v>
      </c>
      <c r="M10" s="65">
        <f t="shared" si="0"/>
        <v>821174090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2014457164</v>
      </c>
      <c r="W10" s="65">
        <f t="shared" si="0"/>
        <v>2404234578</v>
      </c>
      <c r="X10" s="65">
        <f t="shared" si="0"/>
        <v>-389777414</v>
      </c>
      <c r="Y10" s="66">
        <f>+IF(W10&lt;&gt;0,(X10/W10)*100,0)</f>
        <v>-16.2121207958103</v>
      </c>
      <c r="Z10" s="67">
        <f t="shared" si="0"/>
        <v>4779286933</v>
      </c>
    </row>
    <row r="11" spans="1:26" ht="13.5">
      <c r="A11" s="57" t="s">
        <v>36</v>
      </c>
      <c r="B11" s="18">
        <v>621170420</v>
      </c>
      <c r="C11" s="18">
        <v>0</v>
      </c>
      <c r="D11" s="58">
        <v>689646004</v>
      </c>
      <c r="E11" s="59">
        <v>689646004</v>
      </c>
      <c r="F11" s="59">
        <v>52250013</v>
      </c>
      <c r="G11" s="59">
        <v>74447982</v>
      </c>
      <c r="H11" s="59">
        <v>61421021</v>
      </c>
      <c r="I11" s="59">
        <v>188119016</v>
      </c>
      <c r="J11" s="59">
        <v>58008455</v>
      </c>
      <c r="K11" s="59">
        <v>56104591</v>
      </c>
      <c r="L11" s="59">
        <v>54176659</v>
      </c>
      <c r="M11" s="59">
        <v>168289705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356408721</v>
      </c>
      <c r="W11" s="59">
        <v>344635173</v>
      </c>
      <c r="X11" s="59">
        <v>11773548</v>
      </c>
      <c r="Y11" s="60">
        <v>3.42</v>
      </c>
      <c r="Z11" s="61">
        <v>689646004</v>
      </c>
    </row>
    <row r="12" spans="1:26" ht="13.5">
      <c r="A12" s="57" t="s">
        <v>37</v>
      </c>
      <c r="B12" s="18">
        <v>38650145</v>
      </c>
      <c r="C12" s="18">
        <v>0</v>
      </c>
      <c r="D12" s="58">
        <v>56614062</v>
      </c>
      <c r="E12" s="59">
        <v>56614062</v>
      </c>
      <c r="F12" s="59">
        <v>4554829</v>
      </c>
      <c r="G12" s="59">
        <v>5055496</v>
      </c>
      <c r="H12" s="59">
        <v>4531361</v>
      </c>
      <c r="I12" s="59">
        <v>14141686</v>
      </c>
      <c r="J12" s="59">
        <v>4504877</v>
      </c>
      <c r="K12" s="59">
        <v>4577069</v>
      </c>
      <c r="L12" s="59">
        <v>4566140</v>
      </c>
      <c r="M12" s="59">
        <v>13648086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27789772</v>
      </c>
      <c r="W12" s="59">
        <v>28282219</v>
      </c>
      <c r="X12" s="59">
        <v>-492447</v>
      </c>
      <c r="Y12" s="60">
        <v>-1.74</v>
      </c>
      <c r="Z12" s="61">
        <v>56614062</v>
      </c>
    </row>
    <row r="13" spans="1:26" ht="13.5">
      <c r="A13" s="57" t="s">
        <v>95</v>
      </c>
      <c r="B13" s="18">
        <v>422667372</v>
      </c>
      <c r="C13" s="18">
        <v>0</v>
      </c>
      <c r="D13" s="58">
        <v>446983709</v>
      </c>
      <c r="E13" s="59">
        <v>446983709</v>
      </c>
      <c r="F13" s="59">
        <v>30463814</v>
      </c>
      <c r="G13" s="59">
        <v>30821288</v>
      </c>
      <c r="H13" s="59">
        <v>30826053</v>
      </c>
      <c r="I13" s="59">
        <v>92111155</v>
      </c>
      <c r="J13" s="59">
        <v>30908976</v>
      </c>
      <c r="K13" s="59">
        <v>30908976</v>
      </c>
      <c r="L13" s="59">
        <v>28103325</v>
      </c>
      <c r="M13" s="59">
        <v>89921277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182032432</v>
      </c>
      <c r="W13" s="59">
        <v>223098394</v>
      </c>
      <c r="X13" s="59">
        <v>-41065962</v>
      </c>
      <c r="Y13" s="60">
        <v>-18.41</v>
      </c>
      <c r="Z13" s="61">
        <v>446983709</v>
      </c>
    </row>
    <row r="14" spans="1:26" ht="13.5">
      <c r="A14" s="57" t="s">
        <v>38</v>
      </c>
      <c r="B14" s="18">
        <v>87432000</v>
      </c>
      <c r="C14" s="18">
        <v>0</v>
      </c>
      <c r="D14" s="58">
        <v>100026392</v>
      </c>
      <c r="E14" s="59">
        <v>100026392</v>
      </c>
      <c r="F14" s="59">
        <v>286279</v>
      </c>
      <c r="G14" s="59">
        <v>3129845</v>
      </c>
      <c r="H14" s="59">
        <v>482347</v>
      </c>
      <c r="I14" s="59">
        <v>3898471</v>
      </c>
      <c r="J14" s="59">
        <v>129092</v>
      </c>
      <c r="K14" s="59">
        <v>299041</v>
      </c>
      <c r="L14" s="59">
        <v>17749624</v>
      </c>
      <c r="M14" s="59">
        <v>18177757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22076228</v>
      </c>
      <c r="W14" s="59">
        <v>48669999</v>
      </c>
      <c r="X14" s="59">
        <v>-26593771</v>
      </c>
      <c r="Y14" s="60">
        <v>-54.64</v>
      </c>
      <c r="Z14" s="61">
        <v>100026392</v>
      </c>
    </row>
    <row r="15" spans="1:26" ht="13.5">
      <c r="A15" s="57" t="s">
        <v>39</v>
      </c>
      <c r="B15" s="18">
        <v>1889724421</v>
      </c>
      <c r="C15" s="18">
        <v>0</v>
      </c>
      <c r="D15" s="58">
        <v>2253461688</v>
      </c>
      <c r="E15" s="59">
        <v>2253461688</v>
      </c>
      <c r="F15" s="59">
        <v>219281254</v>
      </c>
      <c r="G15" s="59">
        <v>225869548</v>
      </c>
      <c r="H15" s="59">
        <v>219180409</v>
      </c>
      <c r="I15" s="59">
        <v>664331211</v>
      </c>
      <c r="J15" s="59">
        <v>165862939</v>
      </c>
      <c r="K15" s="59">
        <v>188287405</v>
      </c>
      <c r="L15" s="59">
        <v>175701653</v>
      </c>
      <c r="M15" s="59">
        <v>529851997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1194183208</v>
      </c>
      <c r="W15" s="59">
        <v>1126259253</v>
      </c>
      <c r="X15" s="59">
        <v>67923955</v>
      </c>
      <c r="Y15" s="60">
        <v>6.03</v>
      </c>
      <c r="Z15" s="61">
        <v>2253461688</v>
      </c>
    </row>
    <row r="16" spans="1:26" ht="13.5">
      <c r="A16" s="68" t="s">
        <v>40</v>
      </c>
      <c r="B16" s="18">
        <v>71051000</v>
      </c>
      <c r="C16" s="18">
        <v>0</v>
      </c>
      <c r="D16" s="58">
        <v>16937606</v>
      </c>
      <c r="E16" s="59">
        <v>16937606</v>
      </c>
      <c r="F16" s="59">
        <v>192500</v>
      </c>
      <c r="G16" s="59">
        <v>18869</v>
      </c>
      <c r="H16" s="59">
        <v>16900</v>
      </c>
      <c r="I16" s="59">
        <v>228269</v>
      </c>
      <c r="J16" s="59">
        <v>47881</v>
      </c>
      <c r="K16" s="59">
        <v>200563</v>
      </c>
      <c r="L16" s="59">
        <v>36698</v>
      </c>
      <c r="M16" s="59">
        <v>285142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513411</v>
      </c>
      <c r="W16" s="59">
        <v>8421041</v>
      </c>
      <c r="X16" s="59">
        <v>-7907630</v>
      </c>
      <c r="Y16" s="60">
        <v>-93.9</v>
      </c>
      <c r="Z16" s="61">
        <v>16937606</v>
      </c>
    </row>
    <row r="17" spans="1:26" ht="13.5">
      <c r="A17" s="57" t="s">
        <v>41</v>
      </c>
      <c r="B17" s="18">
        <v>974819741</v>
      </c>
      <c r="C17" s="18">
        <v>0</v>
      </c>
      <c r="D17" s="58">
        <v>1208862605</v>
      </c>
      <c r="E17" s="59">
        <v>1208862605</v>
      </c>
      <c r="F17" s="59">
        <v>48160585</v>
      </c>
      <c r="G17" s="59">
        <v>35238034</v>
      </c>
      <c r="H17" s="59">
        <v>27054276</v>
      </c>
      <c r="I17" s="59">
        <v>110452895</v>
      </c>
      <c r="J17" s="59">
        <v>35585510</v>
      </c>
      <c r="K17" s="59">
        <v>39743916</v>
      </c>
      <c r="L17" s="59">
        <v>49134627</v>
      </c>
      <c r="M17" s="59">
        <v>124464053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234916948</v>
      </c>
      <c r="W17" s="59">
        <v>332724858</v>
      </c>
      <c r="X17" s="59">
        <v>-97807910</v>
      </c>
      <c r="Y17" s="60">
        <v>-29.4</v>
      </c>
      <c r="Z17" s="61">
        <v>1208862605</v>
      </c>
    </row>
    <row r="18" spans="1:26" ht="13.5">
      <c r="A18" s="69" t="s">
        <v>42</v>
      </c>
      <c r="B18" s="70">
        <f>SUM(B11:B17)</f>
        <v>4105515099</v>
      </c>
      <c r="C18" s="70">
        <f>SUM(C11:C17)</f>
        <v>0</v>
      </c>
      <c r="D18" s="71">
        <f aca="true" t="shared" si="1" ref="D18:Z18">SUM(D11:D17)</f>
        <v>4772532066</v>
      </c>
      <c r="E18" s="72">
        <f t="shared" si="1"/>
        <v>4772532066</v>
      </c>
      <c r="F18" s="72">
        <f t="shared" si="1"/>
        <v>355189274</v>
      </c>
      <c r="G18" s="72">
        <f t="shared" si="1"/>
        <v>374581062</v>
      </c>
      <c r="H18" s="72">
        <f t="shared" si="1"/>
        <v>343512367</v>
      </c>
      <c r="I18" s="72">
        <f t="shared" si="1"/>
        <v>1073282703</v>
      </c>
      <c r="J18" s="72">
        <f t="shared" si="1"/>
        <v>295047730</v>
      </c>
      <c r="K18" s="72">
        <f t="shared" si="1"/>
        <v>320121561</v>
      </c>
      <c r="L18" s="72">
        <f t="shared" si="1"/>
        <v>329468726</v>
      </c>
      <c r="M18" s="72">
        <f t="shared" si="1"/>
        <v>944638017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2017920720</v>
      </c>
      <c r="W18" s="72">
        <f t="shared" si="1"/>
        <v>2112090937</v>
      </c>
      <c r="X18" s="72">
        <f t="shared" si="1"/>
        <v>-94170217</v>
      </c>
      <c r="Y18" s="66">
        <f>+IF(W18&lt;&gt;0,(X18/W18)*100,0)</f>
        <v>-4.458625116480958</v>
      </c>
      <c r="Z18" s="73">
        <f t="shared" si="1"/>
        <v>4772532066</v>
      </c>
    </row>
    <row r="19" spans="1:26" ht="13.5">
      <c r="A19" s="69" t="s">
        <v>43</v>
      </c>
      <c r="B19" s="74">
        <f>+B10-B18</f>
        <v>-386365916</v>
      </c>
      <c r="C19" s="74">
        <f>+C10-C18</f>
        <v>0</v>
      </c>
      <c r="D19" s="75">
        <f aca="true" t="shared" si="2" ref="D19:Z19">+D10-D18</f>
        <v>6754867</v>
      </c>
      <c r="E19" s="76">
        <f t="shared" si="2"/>
        <v>6754867</v>
      </c>
      <c r="F19" s="76">
        <f t="shared" si="2"/>
        <v>186428867</v>
      </c>
      <c r="G19" s="76">
        <f t="shared" si="2"/>
        <v>-17213957</v>
      </c>
      <c r="H19" s="76">
        <f t="shared" si="2"/>
        <v>-49214539</v>
      </c>
      <c r="I19" s="76">
        <f t="shared" si="2"/>
        <v>120000371</v>
      </c>
      <c r="J19" s="76">
        <f t="shared" si="2"/>
        <v>62614412</v>
      </c>
      <c r="K19" s="76">
        <f t="shared" si="2"/>
        <v>-118687682</v>
      </c>
      <c r="L19" s="76">
        <f t="shared" si="2"/>
        <v>-67390657</v>
      </c>
      <c r="M19" s="76">
        <f t="shared" si="2"/>
        <v>-123463927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-3463556</v>
      </c>
      <c r="W19" s="76">
        <f>IF(E10=E18,0,W10-W18)</f>
        <v>292143641</v>
      </c>
      <c r="X19" s="76">
        <f t="shared" si="2"/>
        <v>-295607197</v>
      </c>
      <c r="Y19" s="77">
        <f>+IF(W19&lt;&gt;0,(X19/W19)*100,0)</f>
        <v>-101.18556610992604</v>
      </c>
      <c r="Z19" s="78">
        <f t="shared" si="2"/>
        <v>6754867</v>
      </c>
    </row>
    <row r="20" spans="1:26" ht="13.5">
      <c r="A20" s="57" t="s">
        <v>44</v>
      </c>
      <c r="B20" s="18">
        <v>626545000</v>
      </c>
      <c r="C20" s="18">
        <v>0</v>
      </c>
      <c r="D20" s="58">
        <v>506885000</v>
      </c>
      <c r="E20" s="59">
        <v>506885000</v>
      </c>
      <c r="F20" s="59">
        <v>0</v>
      </c>
      <c r="G20" s="59">
        <v>34783</v>
      </c>
      <c r="H20" s="59">
        <v>0</v>
      </c>
      <c r="I20" s="59">
        <v>34783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34783</v>
      </c>
      <c r="W20" s="59">
        <v>249609080</v>
      </c>
      <c r="X20" s="59">
        <v>-249574297</v>
      </c>
      <c r="Y20" s="60">
        <v>-99.99</v>
      </c>
      <c r="Z20" s="61">
        <v>506885000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7502</v>
      </c>
      <c r="G21" s="81">
        <v>1511048</v>
      </c>
      <c r="H21" s="81">
        <v>9421</v>
      </c>
      <c r="I21" s="81">
        <v>1527971</v>
      </c>
      <c r="J21" s="81">
        <v>719232</v>
      </c>
      <c r="K21" s="81">
        <v>719232</v>
      </c>
      <c r="L21" s="81">
        <v>0</v>
      </c>
      <c r="M21" s="81">
        <v>1438464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2966435</v>
      </c>
      <c r="W21" s="81"/>
      <c r="X21" s="81">
        <v>2966435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240179084</v>
      </c>
      <c r="C22" s="85">
        <f>SUM(C19:C21)</f>
        <v>0</v>
      </c>
      <c r="D22" s="86">
        <f aca="true" t="shared" si="3" ref="D22:Z22">SUM(D19:D21)</f>
        <v>513639867</v>
      </c>
      <c r="E22" s="87">
        <f t="shared" si="3"/>
        <v>513639867</v>
      </c>
      <c r="F22" s="87">
        <f t="shared" si="3"/>
        <v>186436369</v>
      </c>
      <c r="G22" s="87">
        <f t="shared" si="3"/>
        <v>-15668126</v>
      </c>
      <c r="H22" s="87">
        <f t="shared" si="3"/>
        <v>-49205118</v>
      </c>
      <c r="I22" s="87">
        <f t="shared" si="3"/>
        <v>121563125</v>
      </c>
      <c r="J22" s="87">
        <f t="shared" si="3"/>
        <v>63333644</v>
      </c>
      <c r="K22" s="87">
        <f t="shared" si="3"/>
        <v>-117968450</v>
      </c>
      <c r="L22" s="87">
        <f t="shared" si="3"/>
        <v>-67390657</v>
      </c>
      <c r="M22" s="87">
        <f t="shared" si="3"/>
        <v>-122025463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-462338</v>
      </c>
      <c r="W22" s="87">
        <f t="shared" si="3"/>
        <v>541752721</v>
      </c>
      <c r="X22" s="87">
        <f t="shared" si="3"/>
        <v>-542215059</v>
      </c>
      <c r="Y22" s="88">
        <f>+IF(W22&lt;&gt;0,(X22/W22)*100,0)</f>
        <v>-100.08534114958326</v>
      </c>
      <c r="Z22" s="89">
        <f t="shared" si="3"/>
        <v>513639867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240179084</v>
      </c>
      <c r="C24" s="74">
        <f>SUM(C22:C23)</f>
        <v>0</v>
      </c>
      <c r="D24" s="75">
        <f aca="true" t="shared" si="4" ref="D24:Z24">SUM(D22:D23)</f>
        <v>513639867</v>
      </c>
      <c r="E24" s="76">
        <f t="shared" si="4"/>
        <v>513639867</v>
      </c>
      <c r="F24" s="76">
        <f t="shared" si="4"/>
        <v>186436369</v>
      </c>
      <c r="G24" s="76">
        <f t="shared" si="4"/>
        <v>-15668126</v>
      </c>
      <c r="H24" s="76">
        <f t="shared" si="4"/>
        <v>-49205118</v>
      </c>
      <c r="I24" s="76">
        <f t="shared" si="4"/>
        <v>121563125</v>
      </c>
      <c r="J24" s="76">
        <f t="shared" si="4"/>
        <v>63333644</v>
      </c>
      <c r="K24" s="76">
        <f t="shared" si="4"/>
        <v>-117968450</v>
      </c>
      <c r="L24" s="76">
        <f t="shared" si="4"/>
        <v>-67390657</v>
      </c>
      <c r="M24" s="76">
        <f t="shared" si="4"/>
        <v>-122025463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-462338</v>
      </c>
      <c r="W24" s="76">
        <f t="shared" si="4"/>
        <v>541752721</v>
      </c>
      <c r="X24" s="76">
        <f t="shared" si="4"/>
        <v>-542215059</v>
      </c>
      <c r="Y24" s="77">
        <f>+IF(W24&lt;&gt;0,(X24/W24)*100,0)</f>
        <v>-100.08534114958326</v>
      </c>
      <c r="Z24" s="78">
        <f t="shared" si="4"/>
        <v>513639867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623416000</v>
      </c>
      <c r="C27" s="21">
        <v>0</v>
      </c>
      <c r="D27" s="98">
        <v>829492454</v>
      </c>
      <c r="E27" s="99">
        <v>829492454</v>
      </c>
      <c r="F27" s="99">
        <v>34416440</v>
      </c>
      <c r="G27" s="99">
        <v>81696473</v>
      </c>
      <c r="H27" s="99">
        <v>13816405</v>
      </c>
      <c r="I27" s="99">
        <v>129929318</v>
      </c>
      <c r="J27" s="99">
        <v>30305203</v>
      </c>
      <c r="K27" s="99">
        <v>31490650</v>
      </c>
      <c r="L27" s="99">
        <v>41245341</v>
      </c>
      <c r="M27" s="99">
        <v>103041194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232970512</v>
      </c>
      <c r="W27" s="99">
        <v>414746227</v>
      </c>
      <c r="X27" s="99">
        <v>-181775715</v>
      </c>
      <c r="Y27" s="100">
        <v>-43.83</v>
      </c>
      <c r="Z27" s="101">
        <v>829492454</v>
      </c>
    </row>
    <row r="28" spans="1:26" ht="13.5">
      <c r="A28" s="102" t="s">
        <v>44</v>
      </c>
      <c r="B28" s="18">
        <v>579488000</v>
      </c>
      <c r="C28" s="18">
        <v>0</v>
      </c>
      <c r="D28" s="58">
        <v>506885232</v>
      </c>
      <c r="E28" s="59">
        <v>506885232</v>
      </c>
      <c r="F28" s="59">
        <v>34416440</v>
      </c>
      <c r="G28" s="59">
        <v>81696473</v>
      </c>
      <c r="H28" s="59">
        <v>13816405</v>
      </c>
      <c r="I28" s="59">
        <v>129929318</v>
      </c>
      <c r="J28" s="59">
        <v>30305203</v>
      </c>
      <c r="K28" s="59">
        <v>31490650</v>
      </c>
      <c r="L28" s="59">
        <v>41245341</v>
      </c>
      <c r="M28" s="59">
        <v>103041194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232970512</v>
      </c>
      <c r="W28" s="59">
        <v>253442616</v>
      </c>
      <c r="X28" s="59">
        <v>-20472104</v>
      </c>
      <c r="Y28" s="60">
        <v>-8.08</v>
      </c>
      <c r="Z28" s="61">
        <v>506885232</v>
      </c>
    </row>
    <row r="29" spans="1:26" ht="13.5">
      <c r="A29" s="57" t="s">
        <v>99</v>
      </c>
      <c r="B29" s="18">
        <v>30889000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203000000</v>
      </c>
      <c r="E30" s="59">
        <v>203000000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101500000</v>
      </c>
      <c r="X30" s="59">
        <v>-101500000</v>
      </c>
      <c r="Y30" s="60">
        <v>-100</v>
      </c>
      <c r="Z30" s="61">
        <v>203000000</v>
      </c>
    </row>
    <row r="31" spans="1:26" ht="13.5">
      <c r="A31" s="57" t="s">
        <v>49</v>
      </c>
      <c r="B31" s="18">
        <v>13039000</v>
      </c>
      <c r="C31" s="18">
        <v>0</v>
      </c>
      <c r="D31" s="58">
        <v>119607222</v>
      </c>
      <c r="E31" s="59">
        <v>119607222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59803611</v>
      </c>
      <c r="X31" s="59">
        <v>-59803611</v>
      </c>
      <c r="Y31" s="60">
        <v>-100</v>
      </c>
      <c r="Z31" s="61">
        <v>119607222</v>
      </c>
    </row>
    <row r="32" spans="1:26" ht="13.5">
      <c r="A32" s="69" t="s">
        <v>50</v>
      </c>
      <c r="B32" s="21">
        <f>SUM(B28:B31)</f>
        <v>623416000</v>
      </c>
      <c r="C32" s="21">
        <f>SUM(C28:C31)</f>
        <v>0</v>
      </c>
      <c r="D32" s="98">
        <f aca="true" t="shared" si="5" ref="D32:Z32">SUM(D28:D31)</f>
        <v>829492454</v>
      </c>
      <c r="E32" s="99">
        <f t="shared" si="5"/>
        <v>829492454</v>
      </c>
      <c r="F32" s="99">
        <f t="shared" si="5"/>
        <v>34416440</v>
      </c>
      <c r="G32" s="99">
        <f t="shared" si="5"/>
        <v>81696473</v>
      </c>
      <c r="H32" s="99">
        <f t="shared" si="5"/>
        <v>13816405</v>
      </c>
      <c r="I32" s="99">
        <f t="shared" si="5"/>
        <v>129929318</v>
      </c>
      <c r="J32" s="99">
        <f t="shared" si="5"/>
        <v>30305203</v>
      </c>
      <c r="K32" s="99">
        <f t="shared" si="5"/>
        <v>31490650</v>
      </c>
      <c r="L32" s="99">
        <f t="shared" si="5"/>
        <v>41245341</v>
      </c>
      <c r="M32" s="99">
        <f t="shared" si="5"/>
        <v>103041194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232970512</v>
      </c>
      <c r="W32" s="99">
        <f t="shared" si="5"/>
        <v>414746227</v>
      </c>
      <c r="X32" s="99">
        <f t="shared" si="5"/>
        <v>-181775715</v>
      </c>
      <c r="Y32" s="100">
        <f>+IF(W32&lt;&gt;0,(X32/W32)*100,0)</f>
        <v>-43.82817809214211</v>
      </c>
      <c r="Z32" s="101">
        <f t="shared" si="5"/>
        <v>829492454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810490000</v>
      </c>
      <c r="C35" s="18">
        <v>0</v>
      </c>
      <c r="D35" s="58">
        <v>1334812000</v>
      </c>
      <c r="E35" s="59">
        <v>1334812000</v>
      </c>
      <c r="F35" s="59">
        <v>486526026</v>
      </c>
      <c r="G35" s="59">
        <v>381749769</v>
      </c>
      <c r="H35" s="59">
        <v>309249119</v>
      </c>
      <c r="I35" s="59">
        <v>309249119</v>
      </c>
      <c r="J35" s="59">
        <v>657408052</v>
      </c>
      <c r="K35" s="59">
        <v>1317605317</v>
      </c>
      <c r="L35" s="59">
        <v>680616440</v>
      </c>
      <c r="M35" s="59">
        <v>680616440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680616440</v>
      </c>
      <c r="W35" s="59">
        <v>667406000</v>
      </c>
      <c r="X35" s="59">
        <v>13210440</v>
      </c>
      <c r="Y35" s="60">
        <v>1.98</v>
      </c>
      <c r="Z35" s="61">
        <v>1334812000</v>
      </c>
    </row>
    <row r="36" spans="1:26" ht="13.5">
      <c r="A36" s="57" t="s">
        <v>53</v>
      </c>
      <c r="B36" s="18">
        <v>8862556000</v>
      </c>
      <c r="C36" s="18">
        <v>0</v>
      </c>
      <c r="D36" s="58">
        <v>10746891000</v>
      </c>
      <c r="E36" s="59">
        <v>10746891000</v>
      </c>
      <c r="F36" s="59">
        <v>30990634</v>
      </c>
      <c r="G36" s="59">
        <v>51367616</v>
      </c>
      <c r="H36" s="59">
        <v>61061364</v>
      </c>
      <c r="I36" s="59">
        <v>61061364</v>
      </c>
      <c r="J36" s="59">
        <v>67940826</v>
      </c>
      <c r="K36" s="59">
        <v>8436800243</v>
      </c>
      <c r="L36" s="59">
        <v>8328894560</v>
      </c>
      <c r="M36" s="59">
        <v>8328894560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8328894560</v>
      </c>
      <c r="W36" s="59">
        <v>5373445500</v>
      </c>
      <c r="X36" s="59">
        <v>2955449060</v>
      </c>
      <c r="Y36" s="60">
        <v>55</v>
      </c>
      <c r="Z36" s="61">
        <v>10746891000</v>
      </c>
    </row>
    <row r="37" spans="1:26" ht="13.5">
      <c r="A37" s="57" t="s">
        <v>54</v>
      </c>
      <c r="B37" s="18">
        <v>1034351000</v>
      </c>
      <c r="C37" s="18">
        <v>0</v>
      </c>
      <c r="D37" s="58">
        <v>740075000</v>
      </c>
      <c r="E37" s="59">
        <v>740075000</v>
      </c>
      <c r="F37" s="59">
        <v>347529726</v>
      </c>
      <c r="G37" s="59">
        <v>253424599</v>
      </c>
      <c r="H37" s="59">
        <v>228671738</v>
      </c>
      <c r="I37" s="59">
        <v>228671738</v>
      </c>
      <c r="J37" s="59">
        <v>409976241</v>
      </c>
      <c r="K37" s="59">
        <v>1781671311</v>
      </c>
      <c r="L37" s="59">
        <v>1452919822</v>
      </c>
      <c r="M37" s="59">
        <v>1452919822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1452919822</v>
      </c>
      <c r="W37" s="59">
        <v>370037500</v>
      </c>
      <c r="X37" s="59">
        <v>1082882322</v>
      </c>
      <c r="Y37" s="60">
        <v>292.64</v>
      </c>
      <c r="Z37" s="61">
        <v>740075000</v>
      </c>
    </row>
    <row r="38" spans="1:26" ht="13.5">
      <c r="A38" s="57" t="s">
        <v>55</v>
      </c>
      <c r="B38" s="18">
        <v>851296000</v>
      </c>
      <c r="C38" s="18">
        <v>0</v>
      </c>
      <c r="D38" s="58">
        <v>944402000</v>
      </c>
      <c r="E38" s="59">
        <v>944402000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585502734</v>
      </c>
      <c r="L38" s="59">
        <v>582597480</v>
      </c>
      <c r="M38" s="59">
        <v>582597480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582597480</v>
      </c>
      <c r="W38" s="59">
        <v>472201000</v>
      </c>
      <c r="X38" s="59">
        <v>110396480</v>
      </c>
      <c r="Y38" s="60">
        <v>23.38</v>
      </c>
      <c r="Z38" s="61">
        <v>944402000</v>
      </c>
    </row>
    <row r="39" spans="1:26" ht="13.5">
      <c r="A39" s="57" t="s">
        <v>56</v>
      </c>
      <c r="B39" s="18">
        <v>7787399000</v>
      </c>
      <c r="C39" s="18">
        <v>0</v>
      </c>
      <c r="D39" s="58">
        <v>10397226000</v>
      </c>
      <c r="E39" s="59">
        <v>10397226000</v>
      </c>
      <c r="F39" s="59">
        <v>169986934</v>
      </c>
      <c r="G39" s="59">
        <v>179692786</v>
      </c>
      <c r="H39" s="59">
        <v>141638745</v>
      </c>
      <c r="I39" s="59">
        <v>141638745</v>
      </c>
      <c r="J39" s="59">
        <v>315372636</v>
      </c>
      <c r="K39" s="59">
        <v>7387231515</v>
      </c>
      <c r="L39" s="59">
        <v>6973993696</v>
      </c>
      <c r="M39" s="59">
        <v>6973993696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6973993696</v>
      </c>
      <c r="W39" s="59">
        <v>5198613000</v>
      </c>
      <c r="X39" s="59">
        <v>1775380696</v>
      </c>
      <c r="Y39" s="60">
        <v>34.15</v>
      </c>
      <c r="Z39" s="61">
        <v>10397226000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793968000</v>
      </c>
      <c r="C42" s="18">
        <v>0</v>
      </c>
      <c r="D42" s="58">
        <v>1001282381</v>
      </c>
      <c r="E42" s="59">
        <v>1001282381</v>
      </c>
      <c r="F42" s="59">
        <v>214564078</v>
      </c>
      <c r="G42" s="59">
        <v>4391985</v>
      </c>
      <c r="H42" s="59">
        <v>-22592841</v>
      </c>
      <c r="I42" s="59">
        <v>196363222</v>
      </c>
      <c r="J42" s="59">
        <v>109887400</v>
      </c>
      <c r="K42" s="59">
        <v>-88092431</v>
      </c>
      <c r="L42" s="59">
        <v>-36584562</v>
      </c>
      <c r="M42" s="59">
        <v>-14789593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181573629</v>
      </c>
      <c r="W42" s="59">
        <v>658102570</v>
      </c>
      <c r="X42" s="59">
        <v>-476528941</v>
      </c>
      <c r="Y42" s="60">
        <v>-72.41</v>
      </c>
      <c r="Z42" s="61">
        <v>1001282381</v>
      </c>
    </row>
    <row r="43" spans="1:26" ht="13.5">
      <c r="A43" s="57" t="s">
        <v>59</v>
      </c>
      <c r="B43" s="18">
        <v>-620140000</v>
      </c>
      <c r="C43" s="18">
        <v>0</v>
      </c>
      <c r="D43" s="58">
        <v>-712412455</v>
      </c>
      <c r="E43" s="59">
        <v>-712412455</v>
      </c>
      <c r="F43" s="59">
        <v>-34446817</v>
      </c>
      <c r="G43" s="59">
        <v>-81726969</v>
      </c>
      <c r="H43" s="59">
        <v>-13846189</v>
      </c>
      <c r="I43" s="59">
        <v>-130019975</v>
      </c>
      <c r="J43" s="59">
        <v>-30336146</v>
      </c>
      <c r="K43" s="59">
        <v>-31600164</v>
      </c>
      <c r="L43" s="59">
        <v>-41444851</v>
      </c>
      <c r="M43" s="59">
        <v>-103381161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-233401136</v>
      </c>
      <c r="W43" s="59">
        <v>-291354034</v>
      </c>
      <c r="X43" s="59">
        <v>57952898</v>
      </c>
      <c r="Y43" s="60">
        <v>-19.89</v>
      </c>
      <c r="Z43" s="61">
        <v>-712412455</v>
      </c>
    </row>
    <row r="44" spans="1:26" ht="13.5">
      <c r="A44" s="57" t="s">
        <v>60</v>
      </c>
      <c r="B44" s="18">
        <v>-116330000</v>
      </c>
      <c r="C44" s="18">
        <v>0</v>
      </c>
      <c r="D44" s="58">
        <v>-3239925</v>
      </c>
      <c r="E44" s="59">
        <v>-3239925</v>
      </c>
      <c r="F44" s="59">
        <v>1355578</v>
      </c>
      <c r="G44" s="59">
        <v>-1654472</v>
      </c>
      <c r="H44" s="59">
        <v>247203</v>
      </c>
      <c r="I44" s="59">
        <v>-51691</v>
      </c>
      <c r="J44" s="59">
        <v>690576</v>
      </c>
      <c r="K44" s="59">
        <v>76940</v>
      </c>
      <c r="L44" s="59">
        <v>-33445936</v>
      </c>
      <c r="M44" s="59">
        <v>-32678420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-32730111</v>
      </c>
      <c r="W44" s="59">
        <v>31891639</v>
      </c>
      <c r="X44" s="59">
        <v>-64621750</v>
      </c>
      <c r="Y44" s="60">
        <v>-202.63</v>
      </c>
      <c r="Z44" s="61">
        <v>-3239925</v>
      </c>
    </row>
    <row r="45" spans="1:26" ht="13.5">
      <c r="A45" s="69" t="s">
        <v>61</v>
      </c>
      <c r="B45" s="21">
        <v>230634000</v>
      </c>
      <c r="C45" s="21">
        <v>0</v>
      </c>
      <c r="D45" s="98">
        <v>662598436</v>
      </c>
      <c r="E45" s="99">
        <v>662598436</v>
      </c>
      <c r="F45" s="99">
        <v>412106839</v>
      </c>
      <c r="G45" s="99">
        <v>333117383</v>
      </c>
      <c r="H45" s="99">
        <v>296925556</v>
      </c>
      <c r="I45" s="99">
        <v>296925556</v>
      </c>
      <c r="J45" s="99">
        <v>377167386</v>
      </c>
      <c r="K45" s="99">
        <v>257551731</v>
      </c>
      <c r="L45" s="99">
        <v>146076382</v>
      </c>
      <c r="M45" s="99">
        <v>146076382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146076382</v>
      </c>
      <c r="W45" s="99">
        <v>775608610</v>
      </c>
      <c r="X45" s="99">
        <v>-629532228</v>
      </c>
      <c r="Y45" s="100">
        <v>-81.17</v>
      </c>
      <c r="Z45" s="101">
        <v>662598436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279898995</v>
      </c>
      <c r="C49" s="51">
        <v>0</v>
      </c>
      <c r="D49" s="128">
        <v>144596083</v>
      </c>
      <c r="E49" s="53">
        <v>161300113</v>
      </c>
      <c r="F49" s="53">
        <v>0</v>
      </c>
      <c r="G49" s="53">
        <v>0</v>
      </c>
      <c r="H49" s="53">
        <v>0</v>
      </c>
      <c r="I49" s="53">
        <v>135587376</v>
      </c>
      <c r="J49" s="53">
        <v>0</v>
      </c>
      <c r="K49" s="53">
        <v>0</v>
      </c>
      <c r="L49" s="53">
        <v>0</v>
      </c>
      <c r="M49" s="53">
        <v>117191694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99922011</v>
      </c>
      <c r="W49" s="53">
        <v>92922697</v>
      </c>
      <c r="X49" s="53">
        <v>3363374826</v>
      </c>
      <c r="Y49" s="53">
        <v>4394793795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49611458</v>
      </c>
      <c r="C51" s="51">
        <v>0</v>
      </c>
      <c r="D51" s="128">
        <v>21029052</v>
      </c>
      <c r="E51" s="53">
        <v>-11613497</v>
      </c>
      <c r="F51" s="53">
        <v>0</v>
      </c>
      <c r="G51" s="53">
        <v>0</v>
      </c>
      <c r="H51" s="53">
        <v>0</v>
      </c>
      <c r="I51" s="53">
        <v>5622518</v>
      </c>
      <c r="J51" s="53">
        <v>0</v>
      </c>
      <c r="K51" s="53">
        <v>0</v>
      </c>
      <c r="L51" s="53">
        <v>0</v>
      </c>
      <c r="M51" s="53">
        <v>2347624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77122691</v>
      </c>
      <c r="W51" s="53">
        <v>114428187</v>
      </c>
      <c r="X51" s="53">
        <v>21203437</v>
      </c>
      <c r="Y51" s="53">
        <v>279751470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97.92932275520783</v>
      </c>
      <c r="C58" s="5">
        <f>IF(C67=0,0,+(C76/C67)*100)</f>
        <v>0</v>
      </c>
      <c r="D58" s="6">
        <f aca="true" t="shared" si="6" ref="D58:Z58">IF(D67=0,0,+(D76/D67)*100)</f>
        <v>89.46051606581524</v>
      </c>
      <c r="E58" s="7">
        <f t="shared" si="6"/>
        <v>89.46051606581524</v>
      </c>
      <c r="F58" s="7">
        <f t="shared" si="6"/>
        <v>99.58265945937433</v>
      </c>
      <c r="G58" s="7">
        <f t="shared" si="6"/>
        <v>99.61047570979605</v>
      </c>
      <c r="H58" s="7">
        <f t="shared" si="6"/>
        <v>99.47197951244323</v>
      </c>
      <c r="I58" s="7">
        <f t="shared" si="6"/>
        <v>99.55920029883815</v>
      </c>
      <c r="J58" s="7">
        <f t="shared" si="6"/>
        <v>104.48753354253778</v>
      </c>
      <c r="K58" s="7">
        <f t="shared" si="6"/>
        <v>99.57321022977668</v>
      </c>
      <c r="L58" s="7">
        <f t="shared" si="6"/>
        <v>99.7726819479572</v>
      </c>
      <c r="M58" s="7">
        <f t="shared" si="6"/>
        <v>101.7975758256915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100.57987834497621</v>
      </c>
      <c r="W58" s="7">
        <f t="shared" si="6"/>
        <v>91.70899382825174</v>
      </c>
      <c r="X58" s="7">
        <f t="shared" si="6"/>
        <v>0</v>
      </c>
      <c r="Y58" s="7">
        <f t="shared" si="6"/>
        <v>0</v>
      </c>
      <c r="Z58" s="8">
        <f t="shared" si="6"/>
        <v>89.46051606581524</v>
      </c>
    </row>
    <row r="59" spans="1:26" ht="13.5">
      <c r="A59" s="36" t="s">
        <v>31</v>
      </c>
      <c r="B59" s="9">
        <f aca="true" t="shared" si="7" ref="B59:Z66">IF(B68=0,0,+(B77/B68)*100)</f>
        <v>111.34103413370029</v>
      </c>
      <c r="C59" s="9">
        <f t="shared" si="7"/>
        <v>0</v>
      </c>
      <c r="D59" s="2">
        <f t="shared" si="7"/>
        <v>90.88105956039261</v>
      </c>
      <c r="E59" s="10">
        <f t="shared" si="7"/>
        <v>90.88105956039261</v>
      </c>
      <c r="F59" s="10">
        <f t="shared" si="7"/>
        <v>99.91693052971928</v>
      </c>
      <c r="G59" s="10">
        <f t="shared" si="7"/>
        <v>100.39396334806843</v>
      </c>
      <c r="H59" s="10">
        <f t="shared" si="7"/>
        <v>100.54306758869645</v>
      </c>
      <c r="I59" s="10">
        <f t="shared" si="7"/>
        <v>100.30429561141973</v>
      </c>
      <c r="J59" s="10">
        <f t="shared" si="7"/>
        <v>99.97433918962442</v>
      </c>
      <c r="K59" s="10">
        <f t="shared" si="7"/>
        <v>99.96805222697883</v>
      </c>
      <c r="L59" s="10">
        <f t="shared" si="7"/>
        <v>99.9804223165943</v>
      </c>
      <c r="M59" s="10">
        <f t="shared" si="7"/>
        <v>99.97427625337536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100.14455272039295</v>
      </c>
      <c r="W59" s="10">
        <f t="shared" si="7"/>
        <v>90.20957363637675</v>
      </c>
      <c r="X59" s="10">
        <f t="shared" si="7"/>
        <v>0</v>
      </c>
      <c r="Y59" s="10">
        <f t="shared" si="7"/>
        <v>0</v>
      </c>
      <c r="Z59" s="11">
        <f t="shared" si="7"/>
        <v>90.88105956039261</v>
      </c>
    </row>
    <row r="60" spans="1:26" ht="13.5">
      <c r="A60" s="37" t="s">
        <v>32</v>
      </c>
      <c r="B60" s="12">
        <f t="shared" si="7"/>
        <v>97.31915084293908</v>
      </c>
      <c r="C60" s="12">
        <f t="shared" si="7"/>
        <v>0</v>
      </c>
      <c r="D60" s="3">
        <f t="shared" si="7"/>
        <v>88.43093914101927</v>
      </c>
      <c r="E60" s="13">
        <f t="shared" si="7"/>
        <v>88.43093914101927</v>
      </c>
      <c r="F60" s="13">
        <f t="shared" si="7"/>
        <v>100</v>
      </c>
      <c r="G60" s="13">
        <f t="shared" si="7"/>
        <v>100</v>
      </c>
      <c r="H60" s="13">
        <f t="shared" si="7"/>
        <v>99.98579025505202</v>
      </c>
      <c r="I60" s="13">
        <f t="shared" si="7"/>
        <v>99.99588755282772</v>
      </c>
      <c r="J60" s="13">
        <f t="shared" si="7"/>
        <v>105.32842663594957</v>
      </c>
      <c r="K60" s="13">
        <f t="shared" si="7"/>
        <v>100.00000062533978</v>
      </c>
      <c r="L60" s="13">
        <f t="shared" si="7"/>
        <v>99.99999947232325</v>
      </c>
      <c r="M60" s="13">
        <f t="shared" si="7"/>
        <v>102.49957900972848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101.14020317343231</v>
      </c>
      <c r="W60" s="13">
        <f t="shared" si="7"/>
        <v>91.19945005121495</v>
      </c>
      <c r="X60" s="13">
        <f t="shared" si="7"/>
        <v>0</v>
      </c>
      <c r="Y60" s="13">
        <f t="shared" si="7"/>
        <v>0</v>
      </c>
      <c r="Z60" s="14">
        <f t="shared" si="7"/>
        <v>88.43093914101927</v>
      </c>
    </row>
    <row r="61" spans="1:26" ht="13.5">
      <c r="A61" s="38" t="s">
        <v>102</v>
      </c>
      <c r="B61" s="12">
        <f t="shared" si="7"/>
        <v>96.39471588049884</v>
      </c>
      <c r="C61" s="12">
        <f t="shared" si="7"/>
        <v>0</v>
      </c>
      <c r="D61" s="3">
        <f t="shared" si="7"/>
        <v>91.17128766623343</v>
      </c>
      <c r="E61" s="13">
        <f t="shared" si="7"/>
        <v>91.17128766623343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100.00115257760586</v>
      </c>
      <c r="K61" s="13">
        <f t="shared" si="7"/>
        <v>100</v>
      </c>
      <c r="L61" s="13">
        <f t="shared" si="7"/>
        <v>100</v>
      </c>
      <c r="M61" s="13">
        <f t="shared" si="7"/>
        <v>100.00059144469569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100.00026752441038</v>
      </c>
      <c r="W61" s="13">
        <f t="shared" si="7"/>
        <v>94.92161126102232</v>
      </c>
      <c r="X61" s="13">
        <f t="shared" si="7"/>
        <v>0</v>
      </c>
      <c r="Y61" s="13">
        <f t="shared" si="7"/>
        <v>0</v>
      </c>
      <c r="Z61" s="14">
        <f t="shared" si="7"/>
        <v>91.17128766623343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78.9857013264228</v>
      </c>
      <c r="E62" s="13">
        <f t="shared" si="7"/>
        <v>78.9857013264228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142.0829332856252</v>
      </c>
      <c r="K62" s="13">
        <f t="shared" si="7"/>
        <v>100</v>
      </c>
      <c r="L62" s="13">
        <f t="shared" si="7"/>
        <v>100</v>
      </c>
      <c r="M62" s="13">
        <f t="shared" si="7"/>
        <v>114.58635934131914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106.64342937275823</v>
      </c>
      <c r="W62" s="13">
        <f t="shared" si="7"/>
        <v>77.20407950452429</v>
      </c>
      <c r="X62" s="13">
        <f t="shared" si="7"/>
        <v>0</v>
      </c>
      <c r="Y62" s="13">
        <f t="shared" si="7"/>
        <v>0</v>
      </c>
      <c r="Z62" s="14">
        <f t="shared" si="7"/>
        <v>78.9857013264228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85.31805367456695</v>
      </c>
      <c r="E63" s="13">
        <f t="shared" si="7"/>
        <v>85.31805367456695</v>
      </c>
      <c r="F63" s="13">
        <f t="shared" si="7"/>
        <v>100</v>
      </c>
      <c r="G63" s="13">
        <f t="shared" si="7"/>
        <v>99.99999094672701</v>
      </c>
      <c r="H63" s="13">
        <f t="shared" si="7"/>
        <v>99.70973695967001</v>
      </c>
      <c r="I63" s="13">
        <f t="shared" si="7"/>
        <v>99.90097347545161</v>
      </c>
      <c r="J63" s="13">
        <f t="shared" si="7"/>
        <v>100</v>
      </c>
      <c r="K63" s="13">
        <f t="shared" si="7"/>
        <v>100</v>
      </c>
      <c r="L63" s="13">
        <f t="shared" si="7"/>
        <v>99.99999091173724</v>
      </c>
      <c r="M63" s="13">
        <f t="shared" si="7"/>
        <v>99.99999686010227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99.95000488104226</v>
      </c>
      <c r="W63" s="13">
        <f t="shared" si="7"/>
        <v>93.73265559998801</v>
      </c>
      <c r="X63" s="13">
        <f t="shared" si="7"/>
        <v>0</v>
      </c>
      <c r="Y63" s="13">
        <f t="shared" si="7"/>
        <v>0</v>
      </c>
      <c r="Z63" s="14">
        <f t="shared" si="7"/>
        <v>85.31805367456695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95.14394736356597</v>
      </c>
      <c r="E64" s="13">
        <f t="shared" si="7"/>
        <v>95.14394736356597</v>
      </c>
      <c r="F64" s="13">
        <f t="shared" si="7"/>
        <v>100</v>
      </c>
      <c r="G64" s="13">
        <f t="shared" si="7"/>
        <v>100.00001146471213</v>
      </c>
      <c r="H64" s="13">
        <f t="shared" si="7"/>
        <v>100.00001137470214</v>
      </c>
      <c r="I64" s="13">
        <f t="shared" si="7"/>
        <v>100.00000763856947</v>
      </c>
      <c r="J64" s="13">
        <f t="shared" si="7"/>
        <v>100</v>
      </c>
      <c r="K64" s="13">
        <f t="shared" si="7"/>
        <v>100.00001091237374</v>
      </c>
      <c r="L64" s="13">
        <f t="shared" si="7"/>
        <v>100</v>
      </c>
      <c r="M64" s="13">
        <f t="shared" si="7"/>
        <v>100.0000036222642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100.00000557724951</v>
      </c>
      <c r="W64" s="13">
        <f t="shared" si="7"/>
        <v>94.29354759633382</v>
      </c>
      <c r="X64" s="13">
        <f t="shared" si="7"/>
        <v>0</v>
      </c>
      <c r="Y64" s="13">
        <f t="shared" si="7"/>
        <v>0</v>
      </c>
      <c r="Z64" s="14">
        <f t="shared" si="7"/>
        <v>95.14394736356597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84.99990139817389</v>
      </c>
      <c r="E65" s="13">
        <f t="shared" si="7"/>
        <v>84.99990139817389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84.99990139817389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67.27605830903136</v>
      </c>
      <c r="G66" s="16">
        <f t="shared" si="7"/>
        <v>93.72778035555473</v>
      </c>
      <c r="H66" s="16">
        <f t="shared" si="7"/>
        <v>92.84838967630878</v>
      </c>
      <c r="I66" s="16">
        <f t="shared" si="7"/>
        <v>91.45736443946329</v>
      </c>
      <c r="J66" s="16">
        <f t="shared" si="7"/>
        <v>58.59521857673319</v>
      </c>
      <c r="K66" s="16">
        <f t="shared" si="7"/>
        <v>26.41579076718026</v>
      </c>
      <c r="L66" s="16">
        <f t="shared" si="7"/>
        <v>97.9268622477895</v>
      </c>
      <c r="M66" s="16">
        <f t="shared" si="7"/>
        <v>91.77173831176198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91.57541219194084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3094184000</v>
      </c>
      <c r="C67" s="23"/>
      <c r="D67" s="24">
        <v>3621593186</v>
      </c>
      <c r="E67" s="25">
        <v>3621593186</v>
      </c>
      <c r="F67" s="25">
        <v>285452738</v>
      </c>
      <c r="G67" s="25">
        <v>353968683</v>
      </c>
      <c r="H67" s="25">
        <v>284867545</v>
      </c>
      <c r="I67" s="25">
        <v>924288966</v>
      </c>
      <c r="J67" s="25">
        <v>340744194</v>
      </c>
      <c r="K67" s="25">
        <v>189439639</v>
      </c>
      <c r="L67" s="25">
        <v>244558228</v>
      </c>
      <c r="M67" s="25">
        <v>774742061</v>
      </c>
      <c r="N67" s="25"/>
      <c r="O67" s="25"/>
      <c r="P67" s="25"/>
      <c r="Q67" s="25"/>
      <c r="R67" s="25"/>
      <c r="S67" s="25"/>
      <c r="T67" s="25"/>
      <c r="U67" s="25"/>
      <c r="V67" s="25">
        <v>1699031027</v>
      </c>
      <c r="W67" s="25">
        <v>1822433211</v>
      </c>
      <c r="X67" s="25"/>
      <c r="Y67" s="24"/>
      <c r="Z67" s="26">
        <v>3621593186</v>
      </c>
    </row>
    <row r="68" spans="1:26" ht="13.5" hidden="1">
      <c r="A68" s="36" t="s">
        <v>31</v>
      </c>
      <c r="B68" s="18">
        <v>288593206</v>
      </c>
      <c r="C68" s="18"/>
      <c r="D68" s="19">
        <v>340074773</v>
      </c>
      <c r="E68" s="20">
        <v>340074773</v>
      </c>
      <c r="F68" s="20">
        <v>28301613</v>
      </c>
      <c r="G68" s="20">
        <v>28207954</v>
      </c>
      <c r="H68" s="20">
        <v>35321202</v>
      </c>
      <c r="I68" s="20">
        <v>91830769</v>
      </c>
      <c r="J68" s="20">
        <v>29207963</v>
      </c>
      <c r="K68" s="20">
        <v>28440167</v>
      </c>
      <c r="L68" s="20">
        <v>28501840</v>
      </c>
      <c r="M68" s="20">
        <v>86149970</v>
      </c>
      <c r="N68" s="20"/>
      <c r="O68" s="20"/>
      <c r="P68" s="20"/>
      <c r="Q68" s="20"/>
      <c r="R68" s="20"/>
      <c r="S68" s="20"/>
      <c r="T68" s="20"/>
      <c r="U68" s="20"/>
      <c r="V68" s="20">
        <v>177980739</v>
      </c>
      <c r="W68" s="20">
        <v>173639016</v>
      </c>
      <c r="X68" s="20"/>
      <c r="Y68" s="19"/>
      <c r="Z68" s="22">
        <v>340074773</v>
      </c>
    </row>
    <row r="69" spans="1:26" ht="13.5" hidden="1">
      <c r="A69" s="37" t="s">
        <v>32</v>
      </c>
      <c r="B69" s="18">
        <v>2783409794</v>
      </c>
      <c r="C69" s="18"/>
      <c r="D69" s="19">
        <v>3031240135</v>
      </c>
      <c r="E69" s="20">
        <v>3031240135</v>
      </c>
      <c r="F69" s="20">
        <v>253582484</v>
      </c>
      <c r="G69" s="20">
        <v>302006411</v>
      </c>
      <c r="H69" s="20">
        <v>226281331</v>
      </c>
      <c r="I69" s="20">
        <v>781870226</v>
      </c>
      <c r="J69" s="20">
        <v>308751328</v>
      </c>
      <c r="K69" s="20">
        <v>159913065</v>
      </c>
      <c r="L69" s="20">
        <v>189509961</v>
      </c>
      <c r="M69" s="20">
        <v>658174354</v>
      </c>
      <c r="N69" s="20"/>
      <c r="O69" s="20"/>
      <c r="P69" s="20"/>
      <c r="Q69" s="20"/>
      <c r="R69" s="20"/>
      <c r="S69" s="20"/>
      <c r="T69" s="20"/>
      <c r="U69" s="20"/>
      <c r="V69" s="20">
        <v>1440044580</v>
      </c>
      <c r="W69" s="20">
        <v>1523746252</v>
      </c>
      <c r="X69" s="20"/>
      <c r="Y69" s="19"/>
      <c r="Z69" s="22">
        <v>3031240135</v>
      </c>
    </row>
    <row r="70" spans="1:26" ht="13.5" hidden="1">
      <c r="A70" s="38" t="s">
        <v>102</v>
      </c>
      <c r="B70" s="18">
        <v>2068848821</v>
      </c>
      <c r="C70" s="18"/>
      <c r="D70" s="19">
        <v>1976896997</v>
      </c>
      <c r="E70" s="20">
        <v>1976896997</v>
      </c>
      <c r="F70" s="20">
        <v>202906265</v>
      </c>
      <c r="G70" s="20">
        <v>232381820</v>
      </c>
      <c r="H70" s="20">
        <v>153077624</v>
      </c>
      <c r="I70" s="20">
        <v>588365709</v>
      </c>
      <c r="J70" s="20">
        <v>249354142</v>
      </c>
      <c r="K70" s="20">
        <v>77706438</v>
      </c>
      <c r="L70" s="20">
        <v>158868201</v>
      </c>
      <c r="M70" s="20">
        <v>485928781</v>
      </c>
      <c r="N70" s="20"/>
      <c r="O70" s="20"/>
      <c r="P70" s="20"/>
      <c r="Q70" s="20"/>
      <c r="R70" s="20"/>
      <c r="S70" s="20"/>
      <c r="T70" s="20"/>
      <c r="U70" s="20"/>
      <c r="V70" s="20">
        <v>1074294490</v>
      </c>
      <c r="W70" s="20">
        <v>984564250</v>
      </c>
      <c r="X70" s="20"/>
      <c r="Y70" s="19"/>
      <c r="Z70" s="22">
        <v>1976896997</v>
      </c>
    </row>
    <row r="71" spans="1:26" ht="13.5" hidden="1">
      <c r="A71" s="38" t="s">
        <v>103</v>
      </c>
      <c r="B71" s="18">
        <v>470778884</v>
      </c>
      <c r="C71" s="18"/>
      <c r="D71" s="19">
        <v>581946497</v>
      </c>
      <c r="E71" s="20">
        <v>581946497</v>
      </c>
      <c r="F71" s="20">
        <v>31658666</v>
      </c>
      <c r="G71" s="20">
        <v>49856445</v>
      </c>
      <c r="H71" s="20">
        <v>53334385</v>
      </c>
      <c r="I71" s="20">
        <v>134849496</v>
      </c>
      <c r="J71" s="20">
        <v>39093254</v>
      </c>
      <c r="K71" s="20">
        <v>63293068</v>
      </c>
      <c r="L71" s="20">
        <v>10401164</v>
      </c>
      <c r="M71" s="20">
        <v>112787486</v>
      </c>
      <c r="N71" s="20"/>
      <c r="O71" s="20"/>
      <c r="P71" s="20"/>
      <c r="Q71" s="20"/>
      <c r="R71" s="20"/>
      <c r="S71" s="20"/>
      <c r="T71" s="20"/>
      <c r="U71" s="20"/>
      <c r="V71" s="20">
        <v>247636982</v>
      </c>
      <c r="W71" s="20">
        <v>307072487</v>
      </c>
      <c r="X71" s="20"/>
      <c r="Y71" s="19"/>
      <c r="Z71" s="22">
        <v>581946497</v>
      </c>
    </row>
    <row r="72" spans="1:26" ht="13.5" hidden="1">
      <c r="A72" s="38" t="s">
        <v>104</v>
      </c>
      <c r="B72" s="18">
        <v>122041741</v>
      </c>
      <c r="C72" s="18"/>
      <c r="D72" s="19">
        <v>314413566</v>
      </c>
      <c r="E72" s="20">
        <v>314413566</v>
      </c>
      <c r="F72" s="20">
        <v>10348496</v>
      </c>
      <c r="G72" s="20">
        <v>11045729</v>
      </c>
      <c r="H72" s="20">
        <v>11077883</v>
      </c>
      <c r="I72" s="20">
        <v>32472108</v>
      </c>
      <c r="J72" s="20">
        <v>11095318</v>
      </c>
      <c r="K72" s="20">
        <v>9749650</v>
      </c>
      <c r="L72" s="20">
        <v>11003203</v>
      </c>
      <c r="M72" s="20">
        <v>31848171</v>
      </c>
      <c r="N72" s="20"/>
      <c r="O72" s="20"/>
      <c r="P72" s="20"/>
      <c r="Q72" s="20"/>
      <c r="R72" s="20"/>
      <c r="S72" s="20"/>
      <c r="T72" s="20"/>
      <c r="U72" s="20"/>
      <c r="V72" s="20">
        <v>64320279</v>
      </c>
      <c r="W72" s="20">
        <v>153143810</v>
      </c>
      <c r="X72" s="20"/>
      <c r="Y72" s="19"/>
      <c r="Z72" s="22">
        <v>314413566</v>
      </c>
    </row>
    <row r="73" spans="1:26" ht="13.5" hidden="1">
      <c r="A73" s="38" t="s">
        <v>105</v>
      </c>
      <c r="B73" s="18">
        <v>121709208</v>
      </c>
      <c r="C73" s="18"/>
      <c r="D73" s="19">
        <v>157729530</v>
      </c>
      <c r="E73" s="20">
        <v>157729530</v>
      </c>
      <c r="F73" s="20">
        <v>8669057</v>
      </c>
      <c r="G73" s="20">
        <v>8722417</v>
      </c>
      <c r="H73" s="20">
        <v>8791439</v>
      </c>
      <c r="I73" s="20">
        <v>26182913</v>
      </c>
      <c r="J73" s="20">
        <v>9205740</v>
      </c>
      <c r="K73" s="20">
        <v>9163909</v>
      </c>
      <c r="L73" s="20">
        <v>9237393</v>
      </c>
      <c r="M73" s="20">
        <v>27607042</v>
      </c>
      <c r="N73" s="20"/>
      <c r="O73" s="20"/>
      <c r="P73" s="20"/>
      <c r="Q73" s="20"/>
      <c r="R73" s="20"/>
      <c r="S73" s="20"/>
      <c r="T73" s="20"/>
      <c r="U73" s="20"/>
      <c r="V73" s="20">
        <v>53789955</v>
      </c>
      <c r="W73" s="20">
        <v>78858101</v>
      </c>
      <c r="X73" s="20"/>
      <c r="Y73" s="19"/>
      <c r="Z73" s="22">
        <v>157729530</v>
      </c>
    </row>
    <row r="74" spans="1:26" ht="13.5" hidden="1">
      <c r="A74" s="38" t="s">
        <v>106</v>
      </c>
      <c r="B74" s="18">
        <v>31140</v>
      </c>
      <c r="C74" s="18"/>
      <c r="D74" s="19">
        <v>253545</v>
      </c>
      <c r="E74" s="20">
        <v>253545</v>
      </c>
      <c r="F74" s="20"/>
      <c r="G74" s="20"/>
      <c r="H74" s="20"/>
      <c r="I74" s="20"/>
      <c r="J74" s="20">
        <v>2874</v>
      </c>
      <c r="K74" s="20"/>
      <c r="L74" s="20"/>
      <c r="M74" s="20">
        <v>2874</v>
      </c>
      <c r="N74" s="20"/>
      <c r="O74" s="20"/>
      <c r="P74" s="20"/>
      <c r="Q74" s="20"/>
      <c r="R74" s="20"/>
      <c r="S74" s="20"/>
      <c r="T74" s="20"/>
      <c r="U74" s="20"/>
      <c r="V74" s="20">
        <v>2874</v>
      </c>
      <c r="W74" s="20">
        <v>107604</v>
      </c>
      <c r="X74" s="20"/>
      <c r="Y74" s="19"/>
      <c r="Z74" s="22">
        <v>253545</v>
      </c>
    </row>
    <row r="75" spans="1:26" ht="13.5" hidden="1">
      <c r="A75" s="39" t="s">
        <v>107</v>
      </c>
      <c r="B75" s="27">
        <v>22181000</v>
      </c>
      <c r="C75" s="27"/>
      <c r="D75" s="28">
        <v>250278278</v>
      </c>
      <c r="E75" s="29">
        <v>250278278</v>
      </c>
      <c r="F75" s="29">
        <v>3568641</v>
      </c>
      <c r="G75" s="29">
        <v>23754318</v>
      </c>
      <c r="H75" s="29">
        <v>23265012</v>
      </c>
      <c r="I75" s="29">
        <v>50587971</v>
      </c>
      <c r="J75" s="29">
        <v>2784903</v>
      </c>
      <c r="K75" s="29">
        <v>1086407</v>
      </c>
      <c r="L75" s="29">
        <v>26546427</v>
      </c>
      <c r="M75" s="29">
        <v>30417737</v>
      </c>
      <c r="N75" s="29"/>
      <c r="O75" s="29"/>
      <c r="P75" s="29"/>
      <c r="Q75" s="29"/>
      <c r="R75" s="29"/>
      <c r="S75" s="29"/>
      <c r="T75" s="29"/>
      <c r="U75" s="29"/>
      <c r="V75" s="29">
        <v>81005708</v>
      </c>
      <c r="W75" s="29">
        <v>125047943</v>
      </c>
      <c r="X75" s="29"/>
      <c r="Y75" s="28"/>
      <c r="Z75" s="30">
        <v>250278278</v>
      </c>
    </row>
    <row r="76" spans="1:26" ht="13.5" hidden="1">
      <c r="A76" s="41" t="s">
        <v>109</v>
      </c>
      <c r="B76" s="31">
        <v>3030113436</v>
      </c>
      <c r="C76" s="31"/>
      <c r="D76" s="32">
        <v>3239895954</v>
      </c>
      <c r="E76" s="33">
        <v>3239895954</v>
      </c>
      <c r="F76" s="33">
        <v>284261428</v>
      </c>
      <c r="G76" s="33">
        <v>352589889</v>
      </c>
      <c r="H76" s="33">
        <v>283363386</v>
      </c>
      <c r="I76" s="33">
        <v>920214703</v>
      </c>
      <c r="J76" s="33">
        <v>356035204</v>
      </c>
      <c r="K76" s="33">
        <v>188631130</v>
      </c>
      <c r="L76" s="33">
        <v>244002303</v>
      </c>
      <c r="M76" s="33">
        <v>788668637</v>
      </c>
      <c r="N76" s="33"/>
      <c r="O76" s="33"/>
      <c r="P76" s="33"/>
      <c r="Q76" s="33"/>
      <c r="R76" s="33"/>
      <c r="S76" s="33"/>
      <c r="T76" s="33"/>
      <c r="U76" s="33"/>
      <c r="V76" s="33">
        <v>1708883340</v>
      </c>
      <c r="W76" s="33">
        <v>1671335161</v>
      </c>
      <c r="X76" s="33"/>
      <c r="Y76" s="32"/>
      <c r="Z76" s="34">
        <v>3239895954</v>
      </c>
    </row>
    <row r="77" spans="1:26" ht="13.5" hidden="1">
      <c r="A77" s="36" t="s">
        <v>31</v>
      </c>
      <c r="B77" s="18">
        <v>321322660</v>
      </c>
      <c r="C77" s="18"/>
      <c r="D77" s="19">
        <v>309063557</v>
      </c>
      <c r="E77" s="20">
        <v>309063557</v>
      </c>
      <c r="F77" s="20">
        <v>28278103</v>
      </c>
      <c r="G77" s="20">
        <v>28319083</v>
      </c>
      <c r="H77" s="20">
        <v>35513020</v>
      </c>
      <c r="I77" s="20">
        <v>92110206</v>
      </c>
      <c r="J77" s="20">
        <v>29200468</v>
      </c>
      <c r="K77" s="20">
        <v>28431081</v>
      </c>
      <c r="L77" s="20">
        <v>28496260</v>
      </c>
      <c r="M77" s="20">
        <v>86127809</v>
      </c>
      <c r="N77" s="20"/>
      <c r="O77" s="20"/>
      <c r="P77" s="20"/>
      <c r="Q77" s="20"/>
      <c r="R77" s="20"/>
      <c r="S77" s="20"/>
      <c r="T77" s="20"/>
      <c r="U77" s="20"/>
      <c r="V77" s="20">
        <v>178238015</v>
      </c>
      <c r="W77" s="20">
        <v>156639016</v>
      </c>
      <c r="X77" s="20"/>
      <c r="Y77" s="19"/>
      <c r="Z77" s="22">
        <v>309063557</v>
      </c>
    </row>
    <row r="78" spans="1:26" ht="13.5" hidden="1">
      <c r="A78" s="37" t="s">
        <v>32</v>
      </c>
      <c r="B78" s="18">
        <v>2708790776</v>
      </c>
      <c r="C78" s="18"/>
      <c r="D78" s="19">
        <v>2680554119</v>
      </c>
      <c r="E78" s="20">
        <v>2680554119</v>
      </c>
      <c r="F78" s="20">
        <v>253582484</v>
      </c>
      <c r="G78" s="20">
        <v>302006411</v>
      </c>
      <c r="H78" s="20">
        <v>226249177</v>
      </c>
      <c r="I78" s="20">
        <v>781838072</v>
      </c>
      <c r="J78" s="20">
        <v>325202916</v>
      </c>
      <c r="K78" s="20">
        <v>159913066</v>
      </c>
      <c r="L78" s="20">
        <v>189509960</v>
      </c>
      <c r="M78" s="20">
        <v>674625942</v>
      </c>
      <c r="N78" s="20"/>
      <c r="O78" s="20"/>
      <c r="P78" s="20"/>
      <c r="Q78" s="20"/>
      <c r="R78" s="20"/>
      <c r="S78" s="20"/>
      <c r="T78" s="20"/>
      <c r="U78" s="20"/>
      <c r="V78" s="20">
        <v>1456464014</v>
      </c>
      <c r="W78" s="20">
        <v>1389648202</v>
      </c>
      <c r="X78" s="20"/>
      <c r="Y78" s="19"/>
      <c r="Z78" s="22">
        <v>2680554119</v>
      </c>
    </row>
    <row r="79" spans="1:26" ht="13.5" hidden="1">
      <c r="A79" s="38" t="s">
        <v>102</v>
      </c>
      <c r="B79" s="18">
        <v>1994260943</v>
      </c>
      <c r="C79" s="18"/>
      <c r="D79" s="19">
        <v>1802362448</v>
      </c>
      <c r="E79" s="20">
        <v>1802362448</v>
      </c>
      <c r="F79" s="20">
        <v>202906265</v>
      </c>
      <c r="G79" s="20">
        <v>232381820</v>
      </c>
      <c r="H79" s="20">
        <v>153077624</v>
      </c>
      <c r="I79" s="20">
        <v>588365709</v>
      </c>
      <c r="J79" s="20">
        <v>249357016</v>
      </c>
      <c r="K79" s="20">
        <v>77706438</v>
      </c>
      <c r="L79" s="20">
        <v>158868201</v>
      </c>
      <c r="M79" s="20">
        <v>485931655</v>
      </c>
      <c r="N79" s="20"/>
      <c r="O79" s="20"/>
      <c r="P79" s="20"/>
      <c r="Q79" s="20"/>
      <c r="R79" s="20"/>
      <c r="S79" s="20"/>
      <c r="T79" s="20"/>
      <c r="U79" s="20"/>
      <c r="V79" s="20">
        <v>1074297364</v>
      </c>
      <c r="W79" s="20">
        <v>934564250</v>
      </c>
      <c r="X79" s="20"/>
      <c r="Y79" s="19"/>
      <c r="Z79" s="22">
        <v>1802362448</v>
      </c>
    </row>
    <row r="80" spans="1:26" ht="13.5" hidden="1">
      <c r="A80" s="38" t="s">
        <v>103</v>
      </c>
      <c r="B80" s="18">
        <v>470778884</v>
      </c>
      <c r="C80" s="18"/>
      <c r="D80" s="19">
        <v>459654522</v>
      </c>
      <c r="E80" s="20">
        <v>459654522</v>
      </c>
      <c r="F80" s="20">
        <v>31658666</v>
      </c>
      <c r="G80" s="20">
        <v>49856445</v>
      </c>
      <c r="H80" s="20">
        <v>53334385</v>
      </c>
      <c r="I80" s="20">
        <v>134849496</v>
      </c>
      <c r="J80" s="20">
        <v>55544842</v>
      </c>
      <c r="K80" s="20">
        <v>63293068</v>
      </c>
      <c r="L80" s="20">
        <v>10401164</v>
      </c>
      <c r="M80" s="20">
        <v>129239074</v>
      </c>
      <c r="N80" s="20"/>
      <c r="O80" s="20"/>
      <c r="P80" s="20"/>
      <c r="Q80" s="20"/>
      <c r="R80" s="20"/>
      <c r="S80" s="20"/>
      <c r="T80" s="20"/>
      <c r="U80" s="20"/>
      <c r="V80" s="20">
        <v>264088570</v>
      </c>
      <c r="W80" s="20">
        <v>237072487</v>
      </c>
      <c r="X80" s="20"/>
      <c r="Y80" s="19"/>
      <c r="Z80" s="22">
        <v>459654522</v>
      </c>
    </row>
    <row r="81" spans="1:26" ht="13.5" hidden="1">
      <c r="A81" s="38" t="s">
        <v>104</v>
      </c>
      <c r="B81" s="18">
        <v>122041741</v>
      </c>
      <c r="C81" s="18"/>
      <c r="D81" s="19">
        <v>268251535</v>
      </c>
      <c r="E81" s="20">
        <v>268251535</v>
      </c>
      <c r="F81" s="20">
        <v>10348496</v>
      </c>
      <c r="G81" s="20">
        <v>11045728</v>
      </c>
      <c r="H81" s="20">
        <v>11045728</v>
      </c>
      <c r="I81" s="20">
        <v>32439952</v>
      </c>
      <c r="J81" s="20">
        <v>11095318</v>
      </c>
      <c r="K81" s="20">
        <v>9749650</v>
      </c>
      <c r="L81" s="20">
        <v>11003202</v>
      </c>
      <c r="M81" s="20">
        <v>31848170</v>
      </c>
      <c r="N81" s="20"/>
      <c r="O81" s="20"/>
      <c r="P81" s="20"/>
      <c r="Q81" s="20"/>
      <c r="R81" s="20"/>
      <c r="S81" s="20"/>
      <c r="T81" s="20"/>
      <c r="U81" s="20"/>
      <c r="V81" s="20">
        <v>64288122</v>
      </c>
      <c r="W81" s="20">
        <v>143545760</v>
      </c>
      <c r="X81" s="20"/>
      <c r="Y81" s="19"/>
      <c r="Z81" s="22">
        <v>268251535</v>
      </c>
    </row>
    <row r="82" spans="1:26" ht="13.5" hidden="1">
      <c r="A82" s="38" t="s">
        <v>105</v>
      </c>
      <c r="B82" s="18">
        <v>121709208</v>
      </c>
      <c r="C82" s="18"/>
      <c r="D82" s="19">
        <v>150070101</v>
      </c>
      <c r="E82" s="20">
        <v>150070101</v>
      </c>
      <c r="F82" s="20">
        <v>8669057</v>
      </c>
      <c r="G82" s="20">
        <v>8722418</v>
      </c>
      <c r="H82" s="20">
        <v>8791440</v>
      </c>
      <c r="I82" s="20">
        <v>26182915</v>
      </c>
      <c r="J82" s="20">
        <v>9205740</v>
      </c>
      <c r="K82" s="20">
        <v>9163910</v>
      </c>
      <c r="L82" s="20">
        <v>9237393</v>
      </c>
      <c r="M82" s="20">
        <v>27607043</v>
      </c>
      <c r="N82" s="20"/>
      <c r="O82" s="20"/>
      <c r="P82" s="20"/>
      <c r="Q82" s="20"/>
      <c r="R82" s="20"/>
      <c r="S82" s="20"/>
      <c r="T82" s="20"/>
      <c r="U82" s="20"/>
      <c r="V82" s="20">
        <v>53789958</v>
      </c>
      <c r="W82" s="20">
        <v>74358101</v>
      </c>
      <c r="X82" s="20"/>
      <c r="Y82" s="19"/>
      <c r="Z82" s="22">
        <v>150070101</v>
      </c>
    </row>
    <row r="83" spans="1:26" ht="13.5" hidden="1">
      <c r="A83" s="38" t="s">
        <v>106</v>
      </c>
      <c r="B83" s="18"/>
      <c r="C83" s="18"/>
      <c r="D83" s="19">
        <v>215513</v>
      </c>
      <c r="E83" s="20">
        <v>215513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107604</v>
      </c>
      <c r="X83" s="20"/>
      <c r="Y83" s="19"/>
      <c r="Z83" s="22">
        <v>215513</v>
      </c>
    </row>
    <row r="84" spans="1:26" ht="13.5" hidden="1">
      <c r="A84" s="39" t="s">
        <v>107</v>
      </c>
      <c r="B84" s="27"/>
      <c r="C84" s="27"/>
      <c r="D84" s="28">
        <v>250278278</v>
      </c>
      <c r="E84" s="29">
        <v>250278278</v>
      </c>
      <c r="F84" s="29">
        <v>2400841</v>
      </c>
      <c r="G84" s="29">
        <v>22264395</v>
      </c>
      <c r="H84" s="29">
        <v>21601189</v>
      </c>
      <c r="I84" s="29">
        <v>46266425</v>
      </c>
      <c r="J84" s="29">
        <v>1631820</v>
      </c>
      <c r="K84" s="29">
        <v>286983</v>
      </c>
      <c r="L84" s="29">
        <v>25996083</v>
      </c>
      <c r="M84" s="29">
        <v>27914886</v>
      </c>
      <c r="N84" s="29"/>
      <c r="O84" s="29"/>
      <c r="P84" s="29"/>
      <c r="Q84" s="29"/>
      <c r="R84" s="29"/>
      <c r="S84" s="29"/>
      <c r="T84" s="29"/>
      <c r="U84" s="29"/>
      <c r="V84" s="29">
        <v>74181311</v>
      </c>
      <c r="W84" s="29">
        <v>125047943</v>
      </c>
      <c r="X84" s="29"/>
      <c r="Y84" s="28"/>
      <c r="Z84" s="30">
        <v>250278278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294054715</v>
      </c>
      <c r="C5" s="18">
        <v>0</v>
      </c>
      <c r="D5" s="58">
        <v>413697037</v>
      </c>
      <c r="E5" s="59">
        <v>413697037</v>
      </c>
      <c r="F5" s="59">
        <v>51176122</v>
      </c>
      <c r="G5" s="59">
        <v>20088078</v>
      </c>
      <c r="H5" s="59">
        <v>33854035</v>
      </c>
      <c r="I5" s="59">
        <v>105118235</v>
      </c>
      <c r="J5" s="59">
        <v>19704136</v>
      </c>
      <c r="K5" s="59">
        <v>29202711</v>
      </c>
      <c r="L5" s="59">
        <v>23819116</v>
      </c>
      <c r="M5" s="59">
        <v>72725963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177844198</v>
      </c>
      <c r="W5" s="59">
        <v>206524753</v>
      </c>
      <c r="X5" s="59">
        <v>-28680555</v>
      </c>
      <c r="Y5" s="60">
        <v>-13.89</v>
      </c>
      <c r="Z5" s="61">
        <v>413697037</v>
      </c>
    </row>
    <row r="6" spans="1:26" ht="13.5">
      <c r="A6" s="57" t="s">
        <v>32</v>
      </c>
      <c r="B6" s="18">
        <v>1430644778</v>
      </c>
      <c r="C6" s="18">
        <v>0</v>
      </c>
      <c r="D6" s="58">
        <v>1700589131</v>
      </c>
      <c r="E6" s="59">
        <v>1700589131</v>
      </c>
      <c r="F6" s="59">
        <v>156004056</v>
      </c>
      <c r="G6" s="59">
        <v>108301454</v>
      </c>
      <c r="H6" s="59">
        <v>129855072</v>
      </c>
      <c r="I6" s="59">
        <v>394160582</v>
      </c>
      <c r="J6" s="59">
        <v>107877943</v>
      </c>
      <c r="K6" s="59">
        <v>164218364</v>
      </c>
      <c r="L6" s="59">
        <v>4285829</v>
      </c>
      <c r="M6" s="59">
        <v>276382136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670542718</v>
      </c>
      <c r="W6" s="59">
        <v>849702150</v>
      </c>
      <c r="X6" s="59">
        <v>-179159432</v>
      </c>
      <c r="Y6" s="60">
        <v>-21.08</v>
      </c>
      <c r="Z6" s="61">
        <v>1700589131</v>
      </c>
    </row>
    <row r="7" spans="1:26" ht="13.5">
      <c r="A7" s="57" t="s">
        <v>33</v>
      </c>
      <c r="B7" s="18">
        <v>10588115</v>
      </c>
      <c r="C7" s="18">
        <v>0</v>
      </c>
      <c r="D7" s="58">
        <v>4039370</v>
      </c>
      <c r="E7" s="59">
        <v>4039370</v>
      </c>
      <c r="F7" s="59">
        <v>0</v>
      </c>
      <c r="G7" s="59">
        <v>13846</v>
      </c>
      <c r="H7" s="59">
        <v>-77</v>
      </c>
      <c r="I7" s="59">
        <v>13769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13769</v>
      </c>
      <c r="W7" s="59">
        <v>2056614</v>
      </c>
      <c r="X7" s="59">
        <v>-2042845</v>
      </c>
      <c r="Y7" s="60">
        <v>-99.33</v>
      </c>
      <c r="Z7" s="61">
        <v>4039370</v>
      </c>
    </row>
    <row r="8" spans="1:26" ht="13.5">
      <c r="A8" s="57" t="s">
        <v>34</v>
      </c>
      <c r="B8" s="18">
        <v>359816628</v>
      </c>
      <c r="C8" s="18">
        <v>0</v>
      </c>
      <c r="D8" s="58">
        <v>409108000</v>
      </c>
      <c r="E8" s="59">
        <v>409108000</v>
      </c>
      <c r="F8" s="59">
        <v>166690000</v>
      </c>
      <c r="G8" s="59">
        <v>0</v>
      </c>
      <c r="H8" s="59">
        <v>0</v>
      </c>
      <c r="I8" s="59">
        <v>166690000</v>
      </c>
      <c r="J8" s="59">
        <v>2725000</v>
      </c>
      <c r="K8" s="59">
        <v>3632000</v>
      </c>
      <c r="L8" s="59">
        <v>130586000</v>
      </c>
      <c r="M8" s="59">
        <v>136943000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303633000</v>
      </c>
      <c r="W8" s="59">
        <v>203908333</v>
      </c>
      <c r="X8" s="59">
        <v>99724667</v>
      </c>
      <c r="Y8" s="60">
        <v>48.91</v>
      </c>
      <c r="Z8" s="61">
        <v>409108000</v>
      </c>
    </row>
    <row r="9" spans="1:26" ht="13.5">
      <c r="A9" s="57" t="s">
        <v>35</v>
      </c>
      <c r="B9" s="18">
        <v>315306763</v>
      </c>
      <c r="C9" s="18">
        <v>0</v>
      </c>
      <c r="D9" s="58">
        <v>193206487</v>
      </c>
      <c r="E9" s="59">
        <v>193206487</v>
      </c>
      <c r="F9" s="59">
        <v>20722379</v>
      </c>
      <c r="G9" s="59">
        <v>10214380</v>
      </c>
      <c r="H9" s="59">
        <v>19912483</v>
      </c>
      <c r="I9" s="59">
        <v>50849242</v>
      </c>
      <c r="J9" s="59">
        <v>16282597</v>
      </c>
      <c r="K9" s="59">
        <v>42302541</v>
      </c>
      <c r="L9" s="59">
        <v>25022475</v>
      </c>
      <c r="M9" s="59">
        <v>83607613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134456855</v>
      </c>
      <c r="W9" s="59">
        <v>95785077</v>
      </c>
      <c r="X9" s="59">
        <v>38671778</v>
      </c>
      <c r="Y9" s="60">
        <v>40.37</v>
      </c>
      <c r="Z9" s="61">
        <v>193206487</v>
      </c>
    </row>
    <row r="10" spans="1:26" ht="25.5">
      <c r="A10" s="62" t="s">
        <v>94</v>
      </c>
      <c r="B10" s="63">
        <f>SUM(B5:B9)</f>
        <v>2410410999</v>
      </c>
      <c r="C10" s="63">
        <f>SUM(C5:C9)</f>
        <v>0</v>
      </c>
      <c r="D10" s="64">
        <f aca="true" t="shared" si="0" ref="D10:Z10">SUM(D5:D9)</f>
        <v>2720640025</v>
      </c>
      <c r="E10" s="65">
        <f t="shared" si="0"/>
        <v>2720640025</v>
      </c>
      <c r="F10" s="65">
        <f t="shared" si="0"/>
        <v>394592557</v>
      </c>
      <c r="G10" s="65">
        <f t="shared" si="0"/>
        <v>138617758</v>
      </c>
      <c r="H10" s="65">
        <f t="shared" si="0"/>
        <v>183621513</v>
      </c>
      <c r="I10" s="65">
        <f t="shared" si="0"/>
        <v>716831828</v>
      </c>
      <c r="J10" s="65">
        <f t="shared" si="0"/>
        <v>146589676</v>
      </c>
      <c r="K10" s="65">
        <f t="shared" si="0"/>
        <v>239355616</v>
      </c>
      <c r="L10" s="65">
        <f t="shared" si="0"/>
        <v>183713420</v>
      </c>
      <c r="M10" s="65">
        <f t="shared" si="0"/>
        <v>569658712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1286490540</v>
      </c>
      <c r="W10" s="65">
        <f t="shared" si="0"/>
        <v>1357976927</v>
      </c>
      <c r="X10" s="65">
        <f t="shared" si="0"/>
        <v>-71486387</v>
      </c>
      <c r="Y10" s="66">
        <f>+IF(W10&lt;&gt;0,(X10/W10)*100,0)</f>
        <v>-5.264182739682145</v>
      </c>
      <c r="Z10" s="67">
        <f t="shared" si="0"/>
        <v>2720640025</v>
      </c>
    </row>
    <row r="11" spans="1:26" ht="13.5">
      <c r="A11" s="57" t="s">
        <v>36</v>
      </c>
      <c r="B11" s="18">
        <v>579462120</v>
      </c>
      <c r="C11" s="18">
        <v>0</v>
      </c>
      <c r="D11" s="58">
        <v>652667779</v>
      </c>
      <c r="E11" s="59">
        <v>652667779</v>
      </c>
      <c r="F11" s="59">
        <v>44987364</v>
      </c>
      <c r="G11" s="59">
        <v>44823642</v>
      </c>
      <c r="H11" s="59">
        <v>49696829</v>
      </c>
      <c r="I11" s="59">
        <v>139507835</v>
      </c>
      <c r="J11" s="59">
        <v>48898488</v>
      </c>
      <c r="K11" s="59">
        <v>51694355</v>
      </c>
      <c r="L11" s="59">
        <v>49067352</v>
      </c>
      <c r="M11" s="59">
        <v>149660195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289168030</v>
      </c>
      <c r="W11" s="59">
        <v>325429982</v>
      </c>
      <c r="X11" s="59">
        <v>-36261952</v>
      </c>
      <c r="Y11" s="60">
        <v>-11.14</v>
      </c>
      <c r="Z11" s="61">
        <v>652667779</v>
      </c>
    </row>
    <row r="12" spans="1:26" ht="13.5">
      <c r="A12" s="57" t="s">
        <v>37</v>
      </c>
      <c r="B12" s="18">
        <v>33181840</v>
      </c>
      <c r="C12" s="18">
        <v>0</v>
      </c>
      <c r="D12" s="58">
        <v>33907256</v>
      </c>
      <c r="E12" s="59">
        <v>33907256</v>
      </c>
      <c r="F12" s="59">
        <v>2762606</v>
      </c>
      <c r="G12" s="59">
        <v>2762606</v>
      </c>
      <c r="H12" s="59">
        <v>2762606</v>
      </c>
      <c r="I12" s="59">
        <v>8287818</v>
      </c>
      <c r="J12" s="59">
        <v>2762606</v>
      </c>
      <c r="K12" s="59">
        <v>2762606</v>
      </c>
      <c r="L12" s="59">
        <v>2762606</v>
      </c>
      <c r="M12" s="59">
        <v>8287818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16575636</v>
      </c>
      <c r="W12" s="59">
        <v>16676000</v>
      </c>
      <c r="X12" s="59">
        <v>-100364</v>
      </c>
      <c r="Y12" s="60">
        <v>-0.6</v>
      </c>
      <c r="Z12" s="61">
        <v>33907256</v>
      </c>
    </row>
    <row r="13" spans="1:26" ht="13.5">
      <c r="A13" s="57" t="s">
        <v>95</v>
      </c>
      <c r="B13" s="18">
        <v>434791075</v>
      </c>
      <c r="C13" s="18">
        <v>0</v>
      </c>
      <c r="D13" s="58">
        <v>428189005</v>
      </c>
      <c r="E13" s="59">
        <v>428189005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207706850</v>
      </c>
      <c r="M13" s="59">
        <v>207706850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207706850</v>
      </c>
      <c r="W13" s="59">
        <v>213591417</v>
      </c>
      <c r="X13" s="59">
        <v>-5884567</v>
      </c>
      <c r="Y13" s="60">
        <v>-2.76</v>
      </c>
      <c r="Z13" s="61">
        <v>428189005</v>
      </c>
    </row>
    <row r="14" spans="1:26" ht="13.5">
      <c r="A14" s="57" t="s">
        <v>38</v>
      </c>
      <c r="B14" s="18">
        <v>45826281</v>
      </c>
      <c r="C14" s="18">
        <v>0</v>
      </c>
      <c r="D14" s="58">
        <v>11000000</v>
      </c>
      <c r="E14" s="59">
        <v>11000000</v>
      </c>
      <c r="F14" s="59">
        <v>212877</v>
      </c>
      <c r="G14" s="59">
        <v>211051</v>
      </c>
      <c r="H14" s="59">
        <v>1025859</v>
      </c>
      <c r="I14" s="59">
        <v>1449787</v>
      </c>
      <c r="J14" s="59">
        <v>207852</v>
      </c>
      <c r="K14" s="59">
        <v>199445</v>
      </c>
      <c r="L14" s="59">
        <v>1049492</v>
      </c>
      <c r="M14" s="59">
        <v>1456789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2906576</v>
      </c>
      <c r="W14" s="59">
        <v>5488667</v>
      </c>
      <c r="X14" s="59">
        <v>-2582091</v>
      </c>
      <c r="Y14" s="60">
        <v>-47.04</v>
      </c>
      <c r="Z14" s="61">
        <v>11000000</v>
      </c>
    </row>
    <row r="15" spans="1:26" ht="13.5">
      <c r="A15" s="57" t="s">
        <v>39</v>
      </c>
      <c r="B15" s="18">
        <v>841182818</v>
      </c>
      <c r="C15" s="18">
        <v>0</v>
      </c>
      <c r="D15" s="58">
        <v>996901131</v>
      </c>
      <c r="E15" s="59">
        <v>996901131</v>
      </c>
      <c r="F15" s="59">
        <v>95176</v>
      </c>
      <c r="G15" s="59">
        <v>30977866</v>
      </c>
      <c r="H15" s="59">
        <v>5558991</v>
      </c>
      <c r="I15" s="59">
        <v>36632033</v>
      </c>
      <c r="J15" s="59">
        <v>38163653</v>
      </c>
      <c r="K15" s="59">
        <v>45415216</v>
      </c>
      <c r="L15" s="59">
        <v>102281095</v>
      </c>
      <c r="M15" s="59">
        <v>185859964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222491997</v>
      </c>
      <c r="W15" s="59">
        <v>497221126</v>
      </c>
      <c r="X15" s="59">
        <v>-274729129</v>
      </c>
      <c r="Y15" s="60">
        <v>-55.25</v>
      </c>
      <c r="Z15" s="61">
        <v>996901131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952014189</v>
      </c>
      <c r="C17" s="18">
        <v>0</v>
      </c>
      <c r="D17" s="58">
        <v>996413152</v>
      </c>
      <c r="E17" s="59">
        <v>996413152</v>
      </c>
      <c r="F17" s="59">
        <v>8865955</v>
      </c>
      <c r="G17" s="59">
        <v>18638985</v>
      </c>
      <c r="H17" s="59">
        <v>24950675</v>
      </c>
      <c r="I17" s="59">
        <v>52455615</v>
      </c>
      <c r="J17" s="59">
        <v>28854345</v>
      </c>
      <c r="K17" s="59">
        <v>52766801</v>
      </c>
      <c r="L17" s="59">
        <v>55935061</v>
      </c>
      <c r="M17" s="59">
        <v>137556207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190011822</v>
      </c>
      <c r="W17" s="59">
        <v>497270000</v>
      </c>
      <c r="X17" s="59">
        <v>-307258178</v>
      </c>
      <c r="Y17" s="60">
        <v>-61.79</v>
      </c>
      <c r="Z17" s="61">
        <v>996413152</v>
      </c>
    </row>
    <row r="18" spans="1:26" ht="13.5">
      <c r="A18" s="69" t="s">
        <v>42</v>
      </c>
      <c r="B18" s="70">
        <f>SUM(B11:B17)</f>
        <v>2886458323</v>
      </c>
      <c r="C18" s="70">
        <f>SUM(C11:C17)</f>
        <v>0</v>
      </c>
      <c r="D18" s="71">
        <f aca="true" t="shared" si="1" ref="D18:Z18">SUM(D11:D17)</f>
        <v>3119078323</v>
      </c>
      <c r="E18" s="72">
        <f t="shared" si="1"/>
        <v>3119078323</v>
      </c>
      <c r="F18" s="72">
        <f t="shared" si="1"/>
        <v>56923978</v>
      </c>
      <c r="G18" s="72">
        <f t="shared" si="1"/>
        <v>97414150</v>
      </c>
      <c r="H18" s="72">
        <f t="shared" si="1"/>
        <v>83994960</v>
      </c>
      <c r="I18" s="72">
        <f t="shared" si="1"/>
        <v>238333088</v>
      </c>
      <c r="J18" s="72">
        <f t="shared" si="1"/>
        <v>118886944</v>
      </c>
      <c r="K18" s="72">
        <f t="shared" si="1"/>
        <v>152838423</v>
      </c>
      <c r="L18" s="72">
        <f t="shared" si="1"/>
        <v>418802456</v>
      </c>
      <c r="M18" s="72">
        <f t="shared" si="1"/>
        <v>690527823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928860911</v>
      </c>
      <c r="W18" s="72">
        <f t="shared" si="1"/>
        <v>1555677192</v>
      </c>
      <c r="X18" s="72">
        <f t="shared" si="1"/>
        <v>-626816281</v>
      </c>
      <c r="Y18" s="66">
        <f>+IF(W18&lt;&gt;0,(X18/W18)*100,0)</f>
        <v>-40.29218170860732</v>
      </c>
      <c r="Z18" s="73">
        <f t="shared" si="1"/>
        <v>3119078323</v>
      </c>
    </row>
    <row r="19" spans="1:26" ht="13.5">
      <c r="A19" s="69" t="s">
        <v>43</v>
      </c>
      <c r="B19" s="74">
        <f>+B10-B18</f>
        <v>-476047324</v>
      </c>
      <c r="C19" s="74">
        <f>+C10-C18</f>
        <v>0</v>
      </c>
      <c r="D19" s="75">
        <f aca="true" t="shared" si="2" ref="D19:Z19">+D10-D18</f>
        <v>-398438298</v>
      </c>
      <c r="E19" s="76">
        <f t="shared" si="2"/>
        <v>-398438298</v>
      </c>
      <c r="F19" s="76">
        <f t="shared" si="2"/>
        <v>337668579</v>
      </c>
      <c r="G19" s="76">
        <f t="shared" si="2"/>
        <v>41203608</v>
      </c>
      <c r="H19" s="76">
        <f t="shared" si="2"/>
        <v>99626553</v>
      </c>
      <c r="I19" s="76">
        <f t="shared" si="2"/>
        <v>478498740</v>
      </c>
      <c r="J19" s="76">
        <f t="shared" si="2"/>
        <v>27702732</v>
      </c>
      <c r="K19" s="76">
        <f t="shared" si="2"/>
        <v>86517193</v>
      </c>
      <c r="L19" s="76">
        <f t="shared" si="2"/>
        <v>-235089036</v>
      </c>
      <c r="M19" s="76">
        <f t="shared" si="2"/>
        <v>-120869111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357629629</v>
      </c>
      <c r="W19" s="76">
        <f>IF(E10=E18,0,W10-W18)</f>
        <v>-197700265</v>
      </c>
      <c r="X19" s="76">
        <f t="shared" si="2"/>
        <v>555329894</v>
      </c>
      <c r="Y19" s="77">
        <f>+IF(W19&lt;&gt;0,(X19/W19)*100,0)</f>
        <v>-280.8948657706655</v>
      </c>
      <c r="Z19" s="78">
        <f t="shared" si="2"/>
        <v>-398438298</v>
      </c>
    </row>
    <row r="20" spans="1:26" ht="13.5">
      <c r="A20" s="57" t="s">
        <v>44</v>
      </c>
      <c r="B20" s="18">
        <v>178023188</v>
      </c>
      <c r="C20" s="18">
        <v>0</v>
      </c>
      <c r="D20" s="58">
        <v>168889550</v>
      </c>
      <c r="E20" s="59">
        <v>168889550</v>
      </c>
      <c r="F20" s="59">
        <v>97353000</v>
      </c>
      <c r="G20" s="59">
        <v>0</v>
      </c>
      <c r="H20" s="59">
        <v>7120000</v>
      </c>
      <c r="I20" s="59">
        <v>104473000</v>
      </c>
      <c r="J20" s="59">
        <v>6000000</v>
      </c>
      <c r="K20" s="59">
        <v>8400000</v>
      </c>
      <c r="L20" s="59">
        <v>19500000</v>
      </c>
      <c r="M20" s="59">
        <v>33900000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138373000</v>
      </c>
      <c r="W20" s="59">
        <v>91769129</v>
      </c>
      <c r="X20" s="59">
        <v>46603871</v>
      </c>
      <c r="Y20" s="60">
        <v>50.78</v>
      </c>
      <c r="Z20" s="61">
        <v>168889550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-298024136</v>
      </c>
      <c r="C22" s="85">
        <f>SUM(C19:C21)</f>
        <v>0</v>
      </c>
      <c r="D22" s="86">
        <f aca="true" t="shared" si="3" ref="D22:Z22">SUM(D19:D21)</f>
        <v>-229548748</v>
      </c>
      <c r="E22" s="87">
        <f t="shared" si="3"/>
        <v>-229548748</v>
      </c>
      <c r="F22" s="87">
        <f t="shared" si="3"/>
        <v>435021579</v>
      </c>
      <c r="G22" s="87">
        <f t="shared" si="3"/>
        <v>41203608</v>
      </c>
      <c r="H22" s="87">
        <f t="shared" si="3"/>
        <v>106746553</v>
      </c>
      <c r="I22" s="87">
        <f t="shared" si="3"/>
        <v>582971740</v>
      </c>
      <c r="J22" s="87">
        <f t="shared" si="3"/>
        <v>33702732</v>
      </c>
      <c r="K22" s="87">
        <f t="shared" si="3"/>
        <v>94917193</v>
      </c>
      <c r="L22" s="87">
        <f t="shared" si="3"/>
        <v>-215589036</v>
      </c>
      <c r="M22" s="87">
        <f t="shared" si="3"/>
        <v>-86969111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496002629</v>
      </c>
      <c r="W22" s="87">
        <f t="shared" si="3"/>
        <v>-105931136</v>
      </c>
      <c r="X22" s="87">
        <f t="shared" si="3"/>
        <v>601933765</v>
      </c>
      <c r="Y22" s="88">
        <f>+IF(W22&lt;&gt;0,(X22/W22)*100,0)</f>
        <v>-568.2311997484857</v>
      </c>
      <c r="Z22" s="89">
        <f t="shared" si="3"/>
        <v>-229548748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-298024136</v>
      </c>
      <c r="C24" s="74">
        <f>SUM(C22:C23)</f>
        <v>0</v>
      </c>
      <c r="D24" s="75">
        <f aca="true" t="shared" si="4" ref="D24:Z24">SUM(D22:D23)</f>
        <v>-229548748</v>
      </c>
      <c r="E24" s="76">
        <f t="shared" si="4"/>
        <v>-229548748</v>
      </c>
      <c r="F24" s="76">
        <f t="shared" si="4"/>
        <v>435021579</v>
      </c>
      <c r="G24" s="76">
        <f t="shared" si="4"/>
        <v>41203608</v>
      </c>
      <c r="H24" s="76">
        <f t="shared" si="4"/>
        <v>106746553</v>
      </c>
      <c r="I24" s="76">
        <f t="shared" si="4"/>
        <v>582971740</v>
      </c>
      <c r="J24" s="76">
        <f t="shared" si="4"/>
        <v>33702732</v>
      </c>
      <c r="K24" s="76">
        <f t="shared" si="4"/>
        <v>94917193</v>
      </c>
      <c r="L24" s="76">
        <f t="shared" si="4"/>
        <v>-215589036</v>
      </c>
      <c r="M24" s="76">
        <f t="shared" si="4"/>
        <v>-86969111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496002629</v>
      </c>
      <c r="W24" s="76">
        <f t="shared" si="4"/>
        <v>-105931136</v>
      </c>
      <c r="X24" s="76">
        <f t="shared" si="4"/>
        <v>601933765</v>
      </c>
      <c r="Y24" s="77">
        <f>+IF(W24&lt;&gt;0,(X24/W24)*100,0)</f>
        <v>-568.2311997484857</v>
      </c>
      <c r="Z24" s="78">
        <f t="shared" si="4"/>
        <v>-229548748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175241380</v>
      </c>
      <c r="C27" s="21">
        <v>0</v>
      </c>
      <c r="D27" s="98">
        <v>220389550</v>
      </c>
      <c r="E27" s="99">
        <v>220389550</v>
      </c>
      <c r="F27" s="99">
        <v>3379940</v>
      </c>
      <c r="G27" s="99">
        <v>5843727</v>
      </c>
      <c r="H27" s="99">
        <v>7999917</v>
      </c>
      <c r="I27" s="99">
        <v>17223584</v>
      </c>
      <c r="J27" s="99">
        <v>29552238</v>
      </c>
      <c r="K27" s="99">
        <v>27598313</v>
      </c>
      <c r="L27" s="99">
        <v>9703343</v>
      </c>
      <c r="M27" s="99">
        <v>66853894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84077478</v>
      </c>
      <c r="W27" s="99">
        <v>110194775</v>
      </c>
      <c r="X27" s="99">
        <v>-26117297</v>
      </c>
      <c r="Y27" s="100">
        <v>-23.7</v>
      </c>
      <c r="Z27" s="101">
        <v>220389550</v>
      </c>
    </row>
    <row r="28" spans="1:26" ht="13.5">
      <c r="A28" s="102" t="s">
        <v>44</v>
      </c>
      <c r="B28" s="18">
        <v>173502366</v>
      </c>
      <c r="C28" s="18">
        <v>0</v>
      </c>
      <c r="D28" s="58">
        <v>168889550</v>
      </c>
      <c r="E28" s="59">
        <v>168889550</v>
      </c>
      <c r="F28" s="59">
        <v>3379940</v>
      </c>
      <c r="G28" s="59">
        <v>5843727</v>
      </c>
      <c r="H28" s="59">
        <v>7999917</v>
      </c>
      <c r="I28" s="59">
        <v>17223584</v>
      </c>
      <c r="J28" s="59">
        <v>29444602</v>
      </c>
      <c r="K28" s="59">
        <v>26857989</v>
      </c>
      <c r="L28" s="59">
        <v>9644124</v>
      </c>
      <c r="M28" s="59">
        <v>65946715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83170299</v>
      </c>
      <c r="W28" s="59">
        <v>84444775</v>
      </c>
      <c r="X28" s="59">
        <v>-1274476</v>
      </c>
      <c r="Y28" s="60">
        <v>-1.51</v>
      </c>
      <c r="Z28" s="61">
        <v>168889550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30000000</v>
      </c>
      <c r="E30" s="59">
        <v>30000000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15000000</v>
      </c>
      <c r="X30" s="59">
        <v>-15000000</v>
      </c>
      <c r="Y30" s="60">
        <v>-100</v>
      </c>
      <c r="Z30" s="61">
        <v>30000000</v>
      </c>
    </row>
    <row r="31" spans="1:26" ht="13.5">
      <c r="A31" s="57" t="s">
        <v>49</v>
      </c>
      <c r="B31" s="18">
        <v>1739014</v>
      </c>
      <c r="C31" s="18">
        <v>0</v>
      </c>
      <c r="D31" s="58">
        <v>21500000</v>
      </c>
      <c r="E31" s="59">
        <v>21500000</v>
      </c>
      <c r="F31" s="59">
        <v>0</v>
      </c>
      <c r="G31" s="59">
        <v>0</v>
      </c>
      <c r="H31" s="59">
        <v>0</v>
      </c>
      <c r="I31" s="59">
        <v>0</v>
      </c>
      <c r="J31" s="59">
        <v>107637</v>
      </c>
      <c r="K31" s="59">
        <v>740324</v>
      </c>
      <c r="L31" s="59">
        <v>59219</v>
      </c>
      <c r="M31" s="59">
        <v>907180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907180</v>
      </c>
      <c r="W31" s="59">
        <v>10750000</v>
      </c>
      <c r="X31" s="59">
        <v>-9842820</v>
      </c>
      <c r="Y31" s="60">
        <v>-91.56</v>
      </c>
      <c r="Z31" s="61">
        <v>21500000</v>
      </c>
    </row>
    <row r="32" spans="1:26" ht="13.5">
      <c r="A32" s="69" t="s">
        <v>50</v>
      </c>
      <c r="B32" s="21">
        <f>SUM(B28:B31)</f>
        <v>175241380</v>
      </c>
      <c r="C32" s="21">
        <f>SUM(C28:C31)</f>
        <v>0</v>
      </c>
      <c r="D32" s="98">
        <f aca="true" t="shared" si="5" ref="D32:Z32">SUM(D28:D31)</f>
        <v>220389550</v>
      </c>
      <c r="E32" s="99">
        <f t="shared" si="5"/>
        <v>220389550</v>
      </c>
      <c r="F32" s="99">
        <f t="shared" si="5"/>
        <v>3379940</v>
      </c>
      <c r="G32" s="99">
        <f t="shared" si="5"/>
        <v>5843727</v>
      </c>
      <c r="H32" s="99">
        <f t="shared" si="5"/>
        <v>7999917</v>
      </c>
      <c r="I32" s="99">
        <f t="shared" si="5"/>
        <v>17223584</v>
      </c>
      <c r="J32" s="99">
        <f t="shared" si="5"/>
        <v>29552239</v>
      </c>
      <c r="K32" s="99">
        <f t="shared" si="5"/>
        <v>27598313</v>
      </c>
      <c r="L32" s="99">
        <f t="shared" si="5"/>
        <v>9703343</v>
      </c>
      <c r="M32" s="99">
        <f t="shared" si="5"/>
        <v>66853895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84077479</v>
      </c>
      <c r="W32" s="99">
        <f t="shared" si="5"/>
        <v>110194775</v>
      </c>
      <c r="X32" s="99">
        <f t="shared" si="5"/>
        <v>-26117296</v>
      </c>
      <c r="Y32" s="100">
        <f>+IF(W32&lt;&gt;0,(X32/W32)*100,0)</f>
        <v>-23.701029381837753</v>
      </c>
      <c r="Z32" s="101">
        <f t="shared" si="5"/>
        <v>220389550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679718246</v>
      </c>
      <c r="C35" s="18">
        <v>0</v>
      </c>
      <c r="D35" s="58">
        <v>470000000</v>
      </c>
      <c r="E35" s="59">
        <v>470000000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235000000</v>
      </c>
      <c r="X35" s="59">
        <v>-235000000</v>
      </c>
      <c r="Y35" s="60">
        <v>-100</v>
      </c>
      <c r="Z35" s="61">
        <v>470000000</v>
      </c>
    </row>
    <row r="36" spans="1:26" ht="13.5">
      <c r="A36" s="57" t="s">
        <v>53</v>
      </c>
      <c r="B36" s="18">
        <v>5363985854</v>
      </c>
      <c r="C36" s="18">
        <v>0</v>
      </c>
      <c r="D36" s="58">
        <v>5133700550</v>
      </c>
      <c r="E36" s="59">
        <v>5133700550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2566850275</v>
      </c>
      <c r="X36" s="59">
        <v>-2566850275</v>
      </c>
      <c r="Y36" s="60">
        <v>-100</v>
      </c>
      <c r="Z36" s="61">
        <v>5133700550</v>
      </c>
    </row>
    <row r="37" spans="1:26" ht="13.5">
      <c r="A37" s="57" t="s">
        <v>54</v>
      </c>
      <c r="B37" s="18">
        <v>996348334</v>
      </c>
      <c r="C37" s="18">
        <v>0</v>
      </c>
      <c r="D37" s="58">
        <v>732745875</v>
      </c>
      <c r="E37" s="59">
        <v>732745875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366372938</v>
      </c>
      <c r="X37" s="59">
        <v>-366372938</v>
      </c>
      <c r="Y37" s="60">
        <v>-100</v>
      </c>
      <c r="Z37" s="61">
        <v>732745875</v>
      </c>
    </row>
    <row r="38" spans="1:26" ht="13.5">
      <c r="A38" s="57" t="s">
        <v>55</v>
      </c>
      <c r="B38" s="18">
        <v>494048723</v>
      </c>
      <c r="C38" s="18">
        <v>0</v>
      </c>
      <c r="D38" s="58">
        <v>104000000</v>
      </c>
      <c r="E38" s="59">
        <v>104000000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52000000</v>
      </c>
      <c r="X38" s="59">
        <v>-52000000</v>
      </c>
      <c r="Y38" s="60">
        <v>-100</v>
      </c>
      <c r="Z38" s="61">
        <v>104000000</v>
      </c>
    </row>
    <row r="39" spans="1:26" ht="13.5">
      <c r="A39" s="57" t="s">
        <v>56</v>
      </c>
      <c r="B39" s="18">
        <v>4553307043</v>
      </c>
      <c r="C39" s="18">
        <v>0</v>
      </c>
      <c r="D39" s="58">
        <v>4766954675</v>
      </c>
      <c r="E39" s="59">
        <v>4766954675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2383477338</v>
      </c>
      <c r="X39" s="59">
        <v>-2383477338</v>
      </c>
      <c r="Y39" s="60">
        <v>-100</v>
      </c>
      <c r="Z39" s="61">
        <v>4766954675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213861811</v>
      </c>
      <c r="C42" s="18">
        <v>0</v>
      </c>
      <c r="D42" s="58">
        <v>232228945</v>
      </c>
      <c r="E42" s="59">
        <v>232228945</v>
      </c>
      <c r="F42" s="59">
        <v>391429661</v>
      </c>
      <c r="G42" s="59">
        <v>-65251735</v>
      </c>
      <c r="H42" s="59">
        <v>-12461314</v>
      </c>
      <c r="I42" s="59">
        <v>313716612</v>
      </c>
      <c r="J42" s="59">
        <v>-4935186</v>
      </c>
      <c r="K42" s="59">
        <v>132091310</v>
      </c>
      <c r="L42" s="59">
        <v>48312568</v>
      </c>
      <c r="M42" s="59">
        <v>175468692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489185304</v>
      </c>
      <c r="W42" s="59">
        <v>255963298</v>
      </c>
      <c r="X42" s="59">
        <v>233222006</v>
      </c>
      <c r="Y42" s="60">
        <v>91.12</v>
      </c>
      <c r="Z42" s="61">
        <v>232228945</v>
      </c>
    </row>
    <row r="43" spans="1:26" ht="13.5">
      <c r="A43" s="57" t="s">
        <v>59</v>
      </c>
      <c r="B43" s="18">
        <v>-158251548</v>
      </c>
      <c r="C43" s="18">
        <v>0</v>
      </c>
      <c r="D43" s="58">
        <v>-220390000</v>
      </c>
      <c r="E43" s="59">
        <v>-220390000</v>
      </c>
      <c r="F43" s="59">
        <v>-3379940</v>
      </c>
      <c r="G43" s="59">
        <v>-5843728</v>
      </c>
      <c r="H43" s="59">
        <v>-7999917</v>
      </c>
      <c r="I43" s="59">
        <v>-17223585</v>
      </c>
      <c r="J43" s="59">
        <v>-29552238</v>
      </c>
      <c r="K43" s="59">
        <v>-27598314</v>
      </c>
      <c r="L43" s="59">
        <v>-9703343</v>
      </c>
      <c r="M43" s="59">
        <v>-66853895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-84077480</v>
      </c>
      <c r="W43" s="59">
        <v>-129760100</v>
      </c>
      <c r="X43" s="59">
        <v>45682620</v>
      </c>
      <c r="Y43" s="60">
        <v>-35.21</v>
      </c>
      <c r="Z43" s="61">
        <v>-220390000</v>
      </c>
    </row>
    <row r="44" spans="1:26" ht="13.5">
      <c r="A44" s="57" t="s">
        <v>60</v>
      </c>
      <c r="B44" s="18">
        <v>-9988265</v>
      </c>
      <c r="C44" s="18">
        <v>0</v>
      </c>
      <c r="D44" s="58">
        <v>13000000</v>
      </c>
      <c r="E44" s="59">
        <v>13000000</v>
      </c>
      <c r="F44" s="59">
        <v>-391412</v>
      </c>
      <c r="G44" s="59">
        <v>-391414</v>
      </c>
      <c r="H44" s="59">
        <v>-3182611</v>
      </c>
      <c r="I44" s="59">
        <v>-3965437</v>
      </c>
      <c r="J44" s="59">
        <v>-391412</v>
      </c>
      <c r="K44" s="59">
        <v>-391412</v>
      </c>
      <c r="L44" s="59">
        <v>-5453391</v>
      </c>
      <c r="M44" s="59">
        <v>-6236215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-10201652</v>
      </c>
      <c r="W44" s="59">
        <v>19465000</v>
      </c>
      <c r="X44" s="59">
        <v>-29666652</v>
      </c>
      <c r="Y44" s="60">
        <v>-152.41</v>
      </c>
      <c r="Z44" s="61">
        <v>13000000</v>
      </c>
    </row>
    <row r="45" spans="1:26" ht="13.5">
      <c r="A45" s="69" t="s">
        <v>61</v>
      </c>
      <c r="B45" s="21">
        <v>0</v>
      </c>
      <c r="C45" s="21">
        <v>0</v>
      </c>
      <c r="D45" s="98">
        <v>110000000</v>
      </c>
      <c r="E45" s="99">
        <v>110000000</v>
      </c>
      <c r="F45" s="99">
        <v>279742122</v>
      </c>
      <c r="G45" s="99">
        <v>208255245</v>
      </c>
      <c r="H45" s="99">
        <v>184611403</v>
      </c>
      <c r="I45" s="99">
        <v>184611403</v>
      </c>
      <c r="J45" s="99">
        <v>149732567</v>
      </c>
      <c r="K45" s="99">
        <v>253834151</v>
      </c>
      <c r="L45" s="99">
        <v>286989985</v>
      </c>
      <c r="M45" s="99">
        <v>286989985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286989985</v>
      </c>
      <c r="W45" s="99">
        <v>230829253</v>
      </c>
      <c r="X45" s="99">
        <v>56160732</v>
      </c>
      <c r="Y45" s="100">
        <v>24.33</v>
      </c>
      <c r="Z45" s="101">
        <v>110000000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187106404</v>
      </c>
      <c r="C49" s="51">
        <v>0</v>
      </c>
      <c r="D49" s="128">
        <v>125518009</v>
      </c>
      <c r="E49" s="53">
        <v>99046392</v>
      </c>
      <c r="F49" s="53">
        <v>0</v>
      </c>
      <c r="G49" s="53">
        <v>0</v>
      </c>
      <c r="H49" s="53">
        <v>0</v>
      </c>
      <c r="I49" s="53">
        <v>96554218</v>
      </c>
      <c r="J49" s="53">
        <v>0</v>
      </c>
      <c r="K49" s="53">
        <v>0</v>
      </c>
      <c r="L49" s="53">
        <v>0</v>
      </c>
      <c r="M49" s="53">
        <v>84593640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87873316</v>
      </c>
      <c r="W49" s="53">
        <v>419934803</v>
      </c>
      <c r="X49" s="53">
        <v>2192463727</v>
      </c>
      <c r="Y49" s="53">
        <v>3293090509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343568990</v>
      </c>
      <c r="C51" s="51">
        <v>0</v>
      </c>
      <c r="D51" s="128">
        <v>17196277</v>
      </c>
      <c r="E51" s="53">
        <v>77648965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366691045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805105277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63.03700905193048</v>
      </c>
      <c r="C58" s="5">
        <f>IF(C67=0,0,+(C76/C67)*100)</f>
        <v>0</v>
      </c>
      <c r="D58" s="6">
        <f aca="true" t="shared" si="6" ref="D58:Z58">IF(D67=0,0,+(D76/D67)*100)</f>
        <v>77.7937489428584</v>
      </c>
      <c r="E58" s="7">
        <f t="shared" si="6"/>
        <v>77.7937489428584</v>
      </c>
      <c r="F58" s="7">
        <f t="shared" si="6"/>
        <v>36.00776652117516</v>
      </c>
      <c r="G58" s="7">
        <f t="shared" si="6"/>
        <v>76.63852528281505</v>
      </c>
      <c r="H58" s="7">
        <f t="shared" si="6"/>
        <v>59.49853543867479</v>
      </c>
      <c r="I58" s="7">
        <f t="shared" si="6"/>
        <v>54.09984831963541</v>
      </c>
      <c r="J58" s="7">
        <f t="shared" si="6"/>
        <v>99.62872174700644</v>
      </c>
      <c r="K58" s="7">
        <f t="shared" si="6"/>
        <v>58.2597491081318</v>
      </c>
      <c r="L58" s="7">
        <f t="shared" si="6"/>
        <v>195.57177853054782</v>
      </c>
      <c r="M58" s="7">
        <f t="shared" si="6"/>
        <v>88.63039623554165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69.25989946561982</v>
      </c>
      <c r="W58" s="7">
        <f t="shared" si="6"/>
        <v>81.26841001143784</v>
      </c>
      <c r="X58" s="7">
        <f t="shared" si="6"/>
        <v>0</v>
      </c>
      <c r="Y58" s="7">
        <f t="shared" si="6"/>
        <v>0</v>
      </c>
      <c r="Z58" s="8">
        <f t="shared" si="6"/>
        <v>77.7937489428584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89.99999992748316</v>
      </c>
      <c r="E59" s="10">
        <f t="shared" si="7"/>
        <v>89.99999992748316</v>
      </c>
      <c r="F59" s="10">
        <f t="shared" si="7"/>
        <v>53.27640691492802</v>
      </c>
      <c r="G59" s="10">
        <f t="shared" si="7"/>
        <v>156.1829409463663</v>
      </c>
      <c r="H59" s="10">
        <f t="shared" si="7"/>
        <v>83.27417396478735</v>
      </c>
      <c r="I59" s="10">
        <f t="shared" si="7"/>
        <v>82.60281196692468</v>
      </c>
      <c r="J59" s="10">
        <f t="shared" si="7"/>
        <v>182.36089620981096</v>
      </c>
      <c r="K59" s="10">
        <f t="shared" si="7"/>
        <v>181.17917887828975</v>
      </c>
      <c r="L59" s="10">
        <f t="shared" si="7"/>
        <v>114.8439597842338</v>
      </c>
      <c r="M59" s="10">
        <f t="shared" si="7"/>
        <v>159.77332194281152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114.16020723937253</v>
      </c>
      <c r="W59" s="10">
        <f t="shared" si="7"/>
        <v>105.63954917307177</v>
      </c>
      <c r="X59" s="10">
        <f t="shared" si="7"/>
        <v>0</v>
      </c>
      <c r="Y59" s="10">
        <f t="shared" si="7"/>
        <v>0</v>
      </c>
      <c r="Z59" s="11">
        <f t="shared" si="7"/>
        <v>89.99999992748316</v>
      </c>
    </row>
    <row r="60" spans="1:26" ht="13.5">
      <c r="A60" s="37" t="s">
        <v>32</v>
      </c>
      <c r="B60" s="12">
        <f t="shared" si="7"/>
        <v>49.72353919988935</v>
      </c>
      <c r="C60" s="12">
        <f t="shared" si="7"/>
        <v>0</v>
      </c>
      <c r="D60" s="3">
        <f t="shared" si="7"/>
        <v>78.7700984077382</v>
      </c>
      <c r="E60" s="13">
        <f t="shared" si="7"/>
        <v>78.7700984077382</v>
      </c>
      <c r="F60" s="13">
        <f t="shared" si="7"/>
        <v>34.919466452846585</v>
      </c>
      <c r="G60" s="13">
        <f t="shared" si="7"/>
        <v>68.94161180883131</v>
      </c>
      <c r="H60" s="13">
        <f t="shared" si="7"/>
        <v>62.188680623888146</v>
      </c>
      <c r="I60" s="13">
        <f t="shared" si="7"/>
        <v>53.251318773423165</v>
      </c>
      <c r="J60" s="13">
        <f t="shared" si="7"/>
        <v>98.31396488529633</v>
      </c>
      <c r="K60" s="13">
        <f t="shared" si="7"/>
        <v>51.057538851136044</v>
      </c>
      <c r="L60" s="13">
        <f t="shared" si="7"/>
        <v>1734.8520437936277</v>
      </c>
      <c r="M60" s="13">
        <f t="shared" si="7"/>
        <v>95.61317305978125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70.71189131905538</v>
      </c>
      <c r="W60" s="13">
        <f t="shared" si="7"/>
        <v>79.65122649154178</v>
      </c>
      <c r="X60" s="13">
        <f t="shared" si="7"/>
        <v>0</v>
      </c>
      <c r="Y60" s="13">
        <f t="shared" si="7"/>
        <v>0</v>
      </c>
      <c r="Z60" s="14">
        <f t="shared" si="7"/>
        <v>78.7700984077382</v>
      </c>
    </row>
    <row r="61" spans="1:26" ht="13.5">
      <c r="A61" s="38" t="s">
        <v>102</v>
      </c>
      <c r="B61" s="12">
        <f t="shared" si="7"/>
        <v>45.911716089776</v>
      </c>
      <c r="C61" s="12">
        <f t="shared" si="7"/>
        <v>0</v>
      </c>
      <c r="D61" s="3">
        <f t="shared" si="7"/>
        <v>85.05774088618719</v>
      </c>
      <c r="E61" s="13">
        <f t="shared" si="7"/>
        <v>85.05774088618719</v>
      </c>
      <c r="F61" s="13">
        <f t="shared" si="7"/>
        <v>50.6085747155287</v>
      </c>
      <c r="G61" s="13">
        <f t="shared" si="7"/>
        <v>63.98113331337457</v>
      </c>
      <c r="H61" s="13">
        <f t="shared" si="7"/>
        <v>77.17329338764901</v>
      </c>
      <c r="I61" s="13">
        <f t="shared" si="7"/>
        <v>64.35972265369256</v>
      </c>
      <c r="J61" s="13">
        <f t="shared" si="7"/>
        <v>127.63944311118138</v>
      </c>
      <c r="K61" s="13">
        <f t="shared" si="7"/>
        <v>78.82125207601489</v>
      </c>
      <c r="L61" s="13">
        <f t="shared" si="7"/>
        <v>78.27129012170843</v>
      </c>
      <c r="M61" s="13">
        <f t="shared" si="7"/>
        <v>93.74488410641545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78.201724458678</v>
      </c>
      <c r="W61" s="13">
        <f t="shared" si="7"/>
        <v>90.01476633276131</v>
      </c>
      <c r="X61" s="13">
        <f t="shared" si="7"/>
        <v>0</v>
      </c>
      <c r="Y61" s="13">
        <f t="shared" si="7"/>
        <v>0</v>
      </c>
      <c r="Z61" s="14">
        <f t="shared" si="7"/>
        <v>85.05774088618719</v>
      </c>
    </row>
    <row r="62" spans="1:26" ht="13.5">
      <c r="A62" s="38" t="s">
        <v>103</v>
      </c>
      <c r="B62" s="12">
        <f t="shared" si="7"/>
        <v>28.018739360154736</v>
      </c>
      <c r="C62" s="12">
        <f t="shared" si="7"/>
        <v>0</v>
      </c>
      <c r="D62" s="3">
        <f t="shared" si="7"/>
        <v>74.43307460412025</v>
      </c>
      <c r="E62" s="13">
        <f t="shared" si="7"/>
        <v>74.43307460412025</v>
      </c>
      <c r="F62" s="13">
        <f t="shared" si="7"/>
        <v>23.36744720222858</v>
      </c>
      <c r="G62" s="13">
        <f t="shared" si="7"/>
        <v>98.22152000883602</v>
      </c>
      <c r="H62" s="13">
        <f t="shared" si="7"/>
        <v>50.178442498471355</v>
      </c>
      <c r="I62" s="13">
        <f t="shared" si="7"/>
        <v>43.15015646608745</v>
      </c>
      <c r="J62" s="13">
        <f t="shared" si="7"/>
        <v>69.18566332240279</v>
      </c>
      <c r="K62" s="13">
        <f t="shared" si="7"/>
        <v>35.12556081013877</v>
      </c>
      <c r="L62" s="13">
        <f t="shared" si="7"/>
        <v>-24.992414633058637</v>
      </c>
      <c r="M62" s="13">
        <f t="shared" si="7"/>
        <v>332.30320531477383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82.43384492484263</v>
      </c>
      <c r="W62" s="13">
        <f t="shared" si="7"/>
        <v>72.59569407598605</v>
      </c>
      <c r="X62" s="13">
        <f t="shared" si="7"/>
        <v>0</v>
      </c>
      <c r="Y62" s="13">
        <f t="shared" si="7"/>
        <v>0</v>
      </c>
      <c r="Z62" s="14">
        <f t="shared" si="7"/>
        <v>74.43307460412025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72.00000134370003</v>
      </c>
      <c r="E63" s="13">
        <f t="shared" si="7"/>
        <v>72.00000134370003</v>
      </c>
      <c r="F63" s="13">
        <f t="shared" si="7"/>
        <v>24.019770331908944</v>
      </c>
      <c r="G63" s="13">
        <f t="shared" si="7"/>
        <v>44.198884701377345</v>
      </c>
      <c r="H63" s="13">
        <f t="shared" si="7"/>
        <v>29.694168591745886</v>
      </c>
      <c r="I63" s="13">
        <f t="shared" si="7"/>
        <v>30.891439811290194</v>
      </c>
      <c r="J63" s="13">
        <f t="shared" si="7"/>
        <v>46.806381556416135</v>
      </c>
      <c r="K63" s="13">
        <f t="shared" si="7"/>
        <v>21.92040213881718</v>
      </c>
      <c r="L63" s="13">
        <f t="shared" si="7"/>
        <v>26.763908129564502</v>
      </c>
      <c r="M63" s="13">
        <f t="shared" si="7"/>
        <v>29.582701769908446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30.18911723437921</v>
      </c>
      <c r="W63" s="13">
        <f t="shared" si="7"/>
        <v>63.99282972526809</v>
      </c>
      <c r="X63" s="13">
        <f t="shared" si="7"/>
        <v>0</v>
      </c>
      <c r="Y63" s="13">
        <f t="shared" si="7"/>
        <v>0</v>
      </c>
      <c r="Z63" s="14">
        <f t="shared" si="7"/>
        <v>72.00000134370003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69.6668290777661</v>
      </c>
      <c r="E64" s="13">
        <f t="shared" si="7"/>
        <v>69.6668290777661</v>
      </c>
      <c r="F64" s="13">
        <f t="shared" si="7"/>
        <v>26.89672085124043</v>
      </c>
      <c r="G64" s="13">
        <f t="shared" si="7"/>
        <v>61.80064552433545</v>
      </c>
      <c r="H64" s="13">
        <f t="shared" si="7"/>
        <v>35.4424377231148</v>
      </c>
      <c r="I64" s="13">
        <f t="shared" si="7"/>
        <v>37.217591868023085</v>
      </c>
      <c r="J64" s="13">
        <f t="shared" si="7"/>
        <v>57.872134263600536</v>
      </c>
      <c r="K64" s="13">
        <f t="shared" si="7"/>
        <v>24.851859459255145</v>
      </c>
      <c r="L64" s="13">
        <f t="shared" si="7"/>
        <v>32.6677112572964</v>
      </c>
      <c r="M64" s="13">
        <f t="shared" si="7"/>
        <v>34.57656293715262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35.76194908114316</v>
      </c>
      <c r="W64" s="13">
        <f t="shared" si="7"/>
        <v>67.43496355826488</v>
      </c>
      <c r="X64" s="13">
        <f t="shared" si="7"/>
        <v>0</v>
      </c>
      <c r="Y64" s="13">
        <f t="shared" si="7"/>
        <v>0</v>
      </c>
      <c r="Z64" s="14">
        <f t="shared" si="7"/>
        <v>69.6668290777661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27.27715847150371</v>
      </c>
      <c r="E66" s="16">
        <f t="shared" si="7"/>
        <v>27.27715847150371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25.821329534950678</v>
      </c>
      <c r="X66" s="16">
        <f t="shared" si="7"/>
        <v>0</v>
      </c>
      <c r="Y66" s="16">
        <f t="shared" si="7"/>
        <v>0</v>
      </c>
      <c r="Z66" s="17">
        <f t="shared" si="7"/>
        <v>27.27715847150371</v>
      </c>
    </row>
    <row r="67" spans="1:26" ht="13.5" hidden="1">
      <c r="A67" s="40" t="s">
        <v>108</v>
      </c>
      <c r="B67" s="23">
        <v>1945939824</v>
      </c>
      <c r="C67" s="23"/>
      <c r="D67" s="24">
        <v>2247114989</v>
      </c>
      <c r="E67" s="25">
        <v>2247114989</v>
      </c>
      <c r="F67" s="25">
        <v>227008201</v>
      </c>
      <c r="G67" s="25">
        <v>138362421</v>
      </c>
      <c r="H67" s="25">
        <v>183108413</v>
      </c>
      <c r="I67" s="25">
        <v>548479035</v>
      </c>
      <c r="J67" s="25">
        <v>142520871</v>
      </c>
      <c r="K67" s="25">
        <v>234733395</v>
      </c>
      <c r="L67" s="25">
        <v>52005258</v>
      </c>
      <c r="M67" s="25">
        <v>429259524</v>
      </c>
      <c r="N67" s="25"/>
      <c r="O67" s="25"/>
      <c r="P67" s="25"/>
      <c r="Q67" s="25"/>
      <c r="R67" s="25"/>
      <c r="S67" s="25"/>
      <c r="T67" s="25"/>
      <c r="U67" s="25"/>
      <c r="V67" s="25">
        <v>977738559</v>
      </c>
      <c r="W67" s="25">
        <v>1122219903</v>
      </c>
      <c r="X67" s="25"/>
      <c r="Y67" s="24"/>
      <c r="Z67" s="26">
        <v>2247114989</v>
      </c>
    </row>
    <row r="68" spans="1:26" ht="13.5" hidden="1">
      <c r="A68" s="36" t="s">
        <v>31</v>
      </c>
      <c r="B68" s="18">
        <v>294054715</v>
      </c>
      <c r="C68" s="18"/>
      <c r="D68" s="19">
        <v>413697037</v>
      </c>
      <c r="E68" s="20">
        <v>413697037</v>
      </c>
      <c r="F68" s="20">
        <v>51176122</v>
      </c>
      <c r="G68" s="20">
        <v>20088078</v>
      </c>
      <c r="H68" s="20">
        <v>33854035</v>
      </c>
      <c r="I68" s="20">
        <v>105118235</v>
      </c>
      <c r="J68" s="20">
        <v>19704136</v>
      </c>
      <c r="K68" s="20">
        <v>29202711</v>
      </c>
      <c r="L68" s="20">
        <v>23819116</v>
      </c>
      <c r="M68" s="20">
        <v>72725963</v>
      </c>
      <c r="N68" s="20"/>
      <c r="O68" s="20"/>
      <c r="P68" s="20"/>
      <c r="Q68" s="20"/>
      <c r="R68" s="20"/>
      <c r="S68" s="20"/>
      <c r="T68" s="20"/>
      <c r="U68" s="20"/>
      <c r="V68" s="20">
        <v>177844198</v>
      </c>
      <c r="W68" s="20">
        <v>206524753</v>
      </c>
      <c r="X68" s="20"/>
      <c r="Y68" s="19"/>
      <c r="Z68" s="22">
        <v>413697037</v>
      </c>
    </row>
    <row r="69" spans="1:26" ht="13.5" hidden="1">
      <c r="A69" s="37" t="s">
        <v>32</v>
      </c>
      <c r="B69" s="18">
        <v>1430644778</v>
      </c>
      <c r="C69" s="18"/>
      <c r="D69" s="19">
        <v>1700589131</v>
      </c>
      <c r="E69" s="20">
        <v>1700589131</v>
      </c>
      <c r="F69" s="20">
        <v>156004056</v>
      </c>
      <c r="G69" s="20">
        <v>108301454</v>
      </c>
      <c r="H69" s="20">
        <v>129855072</v>
      </c>
      <c r="I69" s="20">
        <v>394160582</v>
      </c>
      <c r="J69" s="20">
        <v>107877943</v>
      </c>
      <c r="K69" s="20">
        <v>164218364</v>
      </c>
      <c r="L69" s="20">
        <v>4285829</v>
      </c>
      <c r="M69" s="20">
        <v>276382136</v>
      </c>
      <c r="N69" s="20"/>
      <c r="O69" s="20"/>
      <c r="P69" s="20"/>
      <c r="Q69" s="20"/>
      <c r="R69" s="20"/>
      <c r="S69" s="20"/>
      <c r="T69" s="20"/>
      <c r="U69" s="20"/>
      <c r="V69" s="20">
        <v>670542718</v>
      </c>
      <c r="W69" s="20">
        <v>849702150</v>
      </c>
      <c r="X69" s="20"/>
      <c r="Y69" s="19"/>
      <c r="Z69" s="22">
        <v>1700589131</v>
      </c>
    </row>
    <row r="70" spans="1:26" ht="13.5" hidden="1">
      <c r="A70" s="38" t="s">
        <v>102</v>
      </c>
      <c r="B70" s="18">
        <v>701219439</v>
      </c>
      <c r="C70" s="18"/>
      <c r="D70" s="19">
        <v>804515536</v>
      </c>
      <c r="E70" s="20">
        <v>804515536</v>
      </c>
      <c r="F70" s="20">
        <v>64160076</v>
      </c>
      <c r="G70" s="20">
        <v>76056810</v>
      </c>
      <c r="H70" s="20">
        <v>71101882</v>
      </c>
      <c r="I70" s="20">
        <v>211318768</v>
      </c>
      <c r="J70" s="20">
        <v>58225985</v>
      </c>
      <c r="K70" s="20">
        <v>68138962</v>
      </c>
      <c r="L70" s="20">
        <v>61825539</v>
      </c>
      <c r="M70" s="20">
        <v>188190486</v>
      </c>
      <c r="N70" s="20"/>
      <c r="O70" s="20"/>
      <c r="P70" s="20"/>
      <c r="Q70" s="20"/>
      <c r="R70" s="20"/>
      <c r="S70" s="20"/>
      <c r="T70" s="20"/>
      <c r="U70" s="20"/>
      <c r="V70" s="20">
        <v>399509254</v>
      </c>
      <c r="W70" s="20">
        <v>400912000</v>
      </c>
      <c r="X70" s="20"/>
      <c r="Y70" s="19"/>
      <c r="Z70" s="22">
        <v>804515536</v>
      </c>
    </row>
    <row r="71" spans="1:26" ht="13.5" hidden="1">
      <c r="A71" s="38" t="s">
        <v>103</v>
      </c>
      <c r="B71" s="18">
        <v>609182379</v>
      </c>
      <c r="C71" s="18"/>
      <c r="D71" s="19">
        <v>591843746</v>
      </c>
      <c r="E71" s="20">
        <v>591843746</v>
      </c>
      <c r="F71" s="20">
        <v>68114428</v>
      </c>
      <c r="G71" s="20">
        <v>19628728</v>
      </c>
      <c r="H71" s="20">
        <v>37919218</v>
      </c>
      <c r="I71" s="20">
        <v>125662374</v>
      </c>
      <c r="J71" s="20">
        <v>33690623</v>
      </c>
      <c r="K71" s="20">
        <v>64637963</v>
      </c>
      <c r="L71" s="20">
        <v>-78572336</v>
      </c>
      <c r="M71" s="20">
        <v>19756250</v>
      </c>
      <c r="N71" s="20"/>
      <c r="O71" s="20"/>
      <c r="P71" s="20"/>
      <c r="Q71" s="20"/>
      <c r="R71" s="20"/>
      <c r="S71" s="20"/>
      <c r="T71" s="20"/>
      <c r="U71" s="20"/>
      <c r="V71" s="20">
        <v>145418624</v>
      </c>
      <c r="W71" s="20">
        <v>297021312</v>
      </c>
      <c r="X71" s="20"/>
      <c r="Y71" s="19"/>
      <c r="Z71" s="22">
        <v>591843746</v>
      </c>
    </row>
    <row r="72" spans="1:26" ht="13.5" hidden="1">
      <c r="A72" s="38" t="s">
        <v>104</v>
      </c>
      <c r="B72" s="18"/>
      <c r="C72" s="18"/>
      <c r="D72" s="19">
        <v>119074195</v>
      </c>
      <c r="E72" s="20">
        <v>119074195</v>
      </c>
      <c r="F72" s="20">
        <v>10211867</v>
      </c>
      <c r="G72" s="20">
        <v>6099353</v>
      </c>
      <c r="H72" s="20">
        <v>9182739</v>
      </c>
      <c r="I72" s="20">
        <v>25493959</v>
      </c>
      <c r="J72" s="20">
        <v>7288128</v>
      </c>
      <c r="K72" s="20">
        <v>12975022</v>
      </c>
      <c r="L72" s="20">
        <v>9262784</v>
      </c>
      <c r="M72" s="20">
        <v>29525934</v>
      </c>
      <c r="N72" s="20"/>
      <c r="O72" s="20"/>
      <c r="P72" s="20"/>
      <c r="Q72" s="20"/>
      <c r="R72" s="20"/>
      <c r="S72" s="20"/>
      <c r="T72" s="20"/>
      <c r="U72" s="20"/>
      <c r="V72" s="20">
        <v>55019893</v>
      </c>
      <c r="W72" s="20">
        <v>59607200</v>
      </c>
      <c r="X72" s="20"/>
      <c r="Y72" s="19"/>
      <c r="Z72" s="22">
        <v>119074195</v>
      </c>
    </row>
    <row r="73" spans="1:26" ht="13.5" hidden="1">
      <c r="A73" s="38" t="s">
        <v>105</v>
      </c>
      <c r="B73" s="18">
        <v>120242960</v>
      </c>
      <c r="C73" s="18"/>
      <c r="D73" s="19">
        <v>185155654</v>
      </c>
      <c r="E73" s="20">
        <v>185155654</v>
      </c>
      <c r="F73" s="20">
        <v>13517685</v>
      </c>
      <c r="G73" s="20">
        <v>6516563</v>
      </c>
      <c r="H73" s="20">
        <v>11651233</v>
      </c>
      <c r="I73" s="20">
        <v>31685481</v>
      </c>
      <c r="J73" s="20">
        <v>8673207</v>
      </c>
      <c r="K73" s="20">
        <v>18466417</v>
      </c>
      <c r="L73" s="20">
        <v>11769842</v>
      </c>
      <c r="M73" s="20">
        <v>38909466</v>
      </c>
      <c r="N73" s="20"/>
      <c r="O73" s="20"/>
      <c r="P73" s="20"/>
      <c r="Q73" s="20"/>
      <c r="R73" s="20"/>
      <c r="S73" s="20"/>
      <c r="T73" s="20"/>
      <c r="U73" s="20"/>
      <c r="V73" s="20">
        <v>70594947</v>
      </c>
      <c r="W73" s="20">
        <v>92161638</v>
      </c>
      <c r="X73" s="20"/>
      <c r="Y73" s="19"/>
      <c r="Z73" s="22">
        <v>185155654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221240331</v>
      </c>
      <c r="C75" s="27"/>
      <c r="D75" s="28">
        <v>132828821</v>
      </c>
      <c r="E75" s="29">
        <v>132828821</v>
      </c>
      <c r="F75" s="29">
        <v>19828023</v>
      </c>
      <c r="G75" s="29">
        <v>9972889</v>
      </c>
      <c r="H75" s="29">
        <v>19399306</v>
      </c>
      <c r="I75" s="29">
        <v>49200218</v>
      </c>
      <c r="J75" s="29">
        <v>14938792</v>
      </c>
      <c r="K75" s="29">
        <v>41312320</v>
      </c>
      <c r="L75" s="29">
        <v>23900313</v>
      </c>
      <c r="M75" s="29">
        <v>80151425</v>
      </c>
      <c r="N75" s="29"/>
      <c r="O75" s="29"/>
      <c r="P75" s="29"/>
      <c r="Q75" s="29"/>
      <c r="R75" s="29"/>
      <c r="S75" s="29"/>
      <c r="T75" s="29"/>
      <c r="U75" s="29"/>
      <c r="V75" s="29">
        <v>129351643</v>
      </c>
      <c r="W75" s="29">
        <v>65993000</v>
      </c>
      <c r="X75" s="29"/>
      <c r="Y75" s="28"/>
      <c r="Z75" s="30">
        <v>132828821</v>
      </c>
    </row>
    <row r="76" spans="1:26" ht="13.5" hidden="1">
      <c r="A76" s="41" t="s">
        <v>109</v>
      </c>
      <c r="B76" s="31">
        <v>1226662263</v>
      </c>
      <c r="C76" s="31"/>
      <c r="D76" s="32">
        <v>1748114993</v>
      </c>
      <c r="E76" s="33">
        <v>1748114993</v>
      </c>
      <c r="F76" s="33">
        <v>81740583</v>
      </c>
      <c r="G76" s="33">
        <v>106038919</v>
      </c>
      <c r="H76" s="33">
        <v>108946824</v>
      </c>
      <c r="I76" s="33">
        <v>296726326</v>
      </c>
      <c r="J76" s="33">
        <v>141991722</v>
      </c>
      <c r="K76" s="33">
        <v>136755087</v>
      </c>
      <c r="L76" s="33">
        <v>101707608</v>
      </c>
      <c r="M76" s="33">
        <v>380454417</v>
      </c>
      <c r="N76" s="33"/>
      <c r="O76" s="33"/>
      <c r="P76" s="33"/>
      <c r="Q76" s="33"/>
      <c r="R76" s="33"/>
      <c r="S76" s="33"/>
      <c r="T76" s="33"/>
      <c r="U76" s="33"/>
      <c r="V76" s="33">
        <v>677180743</v>
      </c>
      <c r="W76" s="33">
        <v>912010272</v>
      </c>
      <c r="X76" s="33"/>
      <c r="Y76" s="32"/>
      <c r="Z76" s="34">
        <v>1748114993</v>
      </c>
    </row>
    <row r="77" spans="1:26" ht="13.5" hidden="1">
      <c r="A77" s="36" t="s">
        <v>31</v>
      </c>
      <c r="B77" s="18">
        <v>294054715</v>
      </c>
      <c r="C77" s="18"/>
      <c r="D77" s="19">
        <v>372327333</v>
      </c>
      <c r="E77" s="20">
        <v>372327333</v>
      </c>
      <c r="F77" s="20">
        <v>27264799</v>
      </c>
      <c r="G77" s="20">
        <v>31374151</v>
      </c>
      <c r="H77" s="20">
        <v>28191668</v>
      </c>
      <c r="I77" s="20">
        <v>86830618</v>
      </c>
      <c r="J77" s="20">
        <v>35932639</v>
      </c>
      <c r="K77" s="20">
        <v>52909232</v>
      </c>
      <c r="L77" s="20">
        <v>27354816</v>
      </c>
      <c r="M77" s="20">
        <v>116196687</v>
      </c>
      <c r="N77" s="20"/>
      <c r="O77" s="20"/>
      <c r="P77" s="20"/>
      <c r="Q77" s="20"/>
      <c r="R77" s="20"/>
      <c r="S77" s="20"/>
      <c r="T77" s="20"/>
      <c r="U77" s="20"/>
      <c r="V77" s="20">
        <v>203027305</v>
      </c>
      <c r="W77" s="20">
        <v>218171818</v>
      </c>
      <c r="X77" s="20"/>
      <c r="Y77" s="19"/>
      <c r="Z77" s="22">
        <v>372327333</v>
      </c>
    </row>
    <row r="78" spans="1:26" ht="13.5" hidden="1">
      <c r="A78" s="37" t="s">
        <v>32</v>
      </c>
      <c r="B78" s="18">
        <v>711367217</v>
      </c>
      <c r="C78" s="18"/>
      <c r="D78" s="19">
        <v>1339555732</v>
      </c>
      <c r="E78" s="20">
        <v>1339555732</v>
      </c>
      <c r="F78" s="20">
        <v>54475784</v>
      </c>
      <c r="G78" s="20">
        <v>74664768</v>
      </c>
      <c r="H78" s="20">
        <v>80755156</v>
      </c>
      <c r="I78" s="20">
        <v>209895708</v>
      </c>
      <c r="J78" s="20">
        <v>106059083</v>
      </c>
      <c r="K78" s="20">
        <v>83845855</v>
      </c>
      <c r="L78" s="20">
        <v>74352792</v>
      </c>
      <c r="M78" s="20">
        <v>264257730</v>
      </c>
      <c r="N78" s="20"/>
      <c r="O78" s="20"/>
      <c r="P78" s="20"/>
      <c r="Q78" s="20"/>
      <c r="R78" s="20"/>
      <c r="S78" s="20"/>
      <c r="T78" s="20"/>
      <c r="U78" s="20"/>
      <c r="V78" s="20">
        <v>474153438</v>
      </c>
      <c r="W78" s="20">
        <v>676798184</v>
      </c>
      <c r="X78" s="20"/>
      <c r="Y78" s="19"/>
      <c r="Z78" s="22">
        <v>1339555732</v>
      </c>
    </row>
    <row r="79" spans="1:26" ht="13.5" hidden="1">
      <c r="A79" s="38" t="s">
        <v>102</v>
      </c>
      <c r="B79" s="18">
        <v>321941878</v>
      </c>
      <c r="C79" s="18"/>
      <c r="D79" s="19">
        <v>684302740</v>
      </c>
      <c r="E79" s="20">
        <v>684302740</v>
      </c>
      <c r="F79" s="20">
        <v>32470500</v>
      </c>
      <c r="G79" s="20">
        <v>48662009</v>
      </c>
      <c r="H79" s="20">
        <v>54871664</v>
      </c>
      <c r="I79" s="20">
        <v>136004173</v>
      </c>
      <c r="J79" s="20">
        <v>74319323</v>
      </c>
      <c r="K79" s="20">
        <v>53707983</v>
      </c>
      <c r="L79" s="20">
        <v>48391647</v>
      </c>
      <c r="M79" s="20">
        <v>176418953</v>
      </c>
      <c r="N79" s="20"/>
      <c r="O79" s="20"/>
      <c r="P79" s="20"/>
      <c r="Q79" s="20"/>
      <c r="R79" s="20"/>
      <c r="S79" s="20"/>
      <c r="T79" s="20"/>
      <c r="U79" s="20"/>
      <c r="V79" s="20">
        <v>312423126</v>
      </c>
      <c r="W79" s="20">
        <v>360880000</v>
      </c>
      <c r="X79" s="20"/>
      <c r="Y79" s="19"/>
      <c r="Z79" s="22">
        <v>684302740</v>
      </c>
    </row>
    <row r="80" spans="1:26" ht="13.5" hidden="1">
      <c r="A80" s="38" t="s">
        <v>103</v>
      </c>
      <c r="B80" s="18">
        <v>170685223</v>
      </c>
      <c r="C80" s="18"/>
      <c r="D80" s="19">
        <v>440527497</v>
      </c>
      <c r="E80" s="20">
        <v>440527497</v>
      </c>
      <c r="F80" s="20">
        <v>15916603</v>
      </c>
      <c r="G80" s="20">
        <v>19279635</v>
      </c>
      <c r="H80" s="20">
        <v>19027273</v>
      </c>
      <c r="I80" s="20">
        <v>54223511</v>
      </c>
      <c r="J80" s="20">
        <v>23309081</v>
      </c>
      <c r="K80" s="20">
        <v>22704447</v>
      </c>
      <c r="L80" s="20">
        <v>19637124</v>
      </c>
      <c r="M80" s="20">
        <v>65650652</v>
      </c>
      <c r="N80" s="20"/>
      <c r="O80" s="20"/>
      <c r="P80" s="20"/>
      <c r="Q80" s="20"/>
      <c r="R80" s="20"/>
      <c r="S80" s="20"/>
      <c r="T80" s="20"/>
      <c r="U80" s="20"/>
      <c r="V80" s="20">
        <v>119874163</v>
      </c>
      <c r="W80" s="20">
        <v>215624683</v>
      </c>
      <c r="X80" s="20"/>
      <c r="Y80" s="19"/>
      <c r="Z80" s="22">
        <v>440527497</v>
      </c>
    </row>
    <row r="81" spans="1:26" ht="13.5" hidden="1">
      <c r="A81" s="38" t="s">
        <v>104</v>
      </c>
      <c r="B81" s="18">
        <v>98497156</v>
      </c>
      <c r="C81" s="18"/>
      <c r="D81" s="19">
        <v>85733422</v>
      </c>
      <c r="E81" s="20">
        <v>85733422</v>
      </c>
      <c r="F81" s="20">
        <v>2452867</v>
      </c>
      <c r="G81" s="20">
        <v>2695846</v>
      </c>
      <c r="H81" s="20">
        <v>2726738</v>
      </c>
      <c r="I81" s="20">
        <v>7875451</v>
      </c>
      <c r="J81" s="20">
        <v>3411309</v>
      </c>
      <c r="K81" s="20">
        <v>2844177</v>
      </c>
      <c r="L81" s="20">
        <v>2479083</v>
      </c>
      <c r="M81" s="20">
        <v>8734569</v>
      </c>
      <c r="N81" s="20"/>
      <c r="O81" s="20"/>
      <c r="P81" s="20"/>
      <c r="Q81" s="20"/>
      <c r="R81" s="20"/>
      <c r="S81" s="20"/>
      <c r="T81" s="20"/>
      <c r="U81" s="20"/>
      <c r="V81" s="20">
        <v>16610020</v>
      </c>
      <c r="W81" s="20">
        <v>38144334</v>
      </c>
      <c r="X81" s="20"/>
      <c r="Y81" s="19"/>
      <c r="Z81" s="22">
        <v>85733422</v>
      </c>
    </row>
    <row r="82" spans="1:26" ht="13.5" hidden="1">
      <c r="A82" s="38" t="s">
        <v>105</v>
      </c>
      <c r="B82" s="18">
        <v>120242960</v>
      </c>
      <c r="C82" s="18"/>
      <c r="D82" s="19">
        <v>128992073</v>
      </c>
      <c r="E82" s="20">
        <v>128992073</v>
      </c>
      <c r="F82" s="20">
        <v>3635814</v>
      </c>
      <c r="G82" s="20">
        <v>4027278</v>
      </c>
      <c r="H82" s="20">
        <v>4129481</v>
      </c>
      <c r="I82" s="20">
        <v>11792573</v>
      </c>
      <c r="J82" s="20">
        <v>5019370</v>
      </c>
      <c r="K82" s="20">
        <v>4589248</v>
      </c>
      <c r="L82" s="20">
        <v>3844938</v>
      </c>
      <c r="M82" s="20">
        <v>13453556</v>
      </c>
      <c r="N82" s="20"/>
      <c r="O82" s="20"/>
      <c r="P82" s="20"/>
      <c r="Q82" s="20"/>
      <c r="R82" s="20"/>
      <c r="S82" s="20"/>
      <c r="T82" s="20"/>
      <c r="U82" s="20"/>
      <c r="V82" s="20">
        <v>25246129</v>
      </c>
      <c r="W82" s="20">
        <v>62149167</v>
      </c>
      <c r="X82" s="20"/>
      <c r="Y82" s="19"/>
      <c r="Z82" s="22">
        <v>128992073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221240331</v>
      </c>
      <c r="C84" s="27"/>
      <c r="D84" s="28">
        <v>36231928</v>
      </c>
      <c r="E84" s="29">
        <v>36231928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17040270</v>
      </c>
      <c r="X84" s="29"/>
      <c r="Y84" s="28"/>
      <c r="Z84" s="30">
        <v>36231928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167226614</v>
      </c>
      <c r="C5" s="18">
        <v>0</v>
      </c>
      <c r="D5" s="58">
        <v>174267678</v>
      </c>
      <c r="E5" s="59">
        <v>174267678</v>
      </c>
      <c r="F5" s="59">
        <v>15323108</v>
      </c>
      <c r="G5" s="59">
        <v>15017446</v>
      </c>
      <c r="H5" s="59">
        <v>14988604</v>
      </c>
      <c r="I5" s="59">
        <v>45329158</v>
      </c>
      <c r="J5" s="59">
        <v>15062255</v>
      </c>
      <c r="K5" s="59">
        <v>14942248</v>
      </c>
      <c r="L5" s="59">
        <v>15428439</v>
      </c>
      <c r="M5" s="59">
        <v>45432942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90762100</v>
      </c>
      <c r="W5" s="59">
        <v>87132000</v>
      </c>
      <c r="X5" s="59">
        <v>3630100</v>
      </c>
      <c r="Y5" s="60">
        <v>4.17</v>
      </c>
      <c r="Z5" s="61">
        <v>174267678</v>
      </c>
    </row>
    <row r="6" spans="1:26" ht="13.5">
      <c r="A6" s="57" t="s">
        <v>32</v>
      </c>
      <c r="B6" s="18">
        <v>999544305</v>
      </c>
      <c r="C6" s="18">
        <v>0</v>
      </c>
      <c r="D6" s="58">
        <v>940558499</v>
      </c>
      <c r="E6" s="59">
        <v>940558499</v>
      </c>
      <c r="F6" s="59">
        <v>98135211</v>
      </c>
      <c r="G6" s="59">
        <v>156580844</v>
      </c>
      <c r="H6" s="59">
        <v>45117125</v>
      </c>
      <c r="I6" s="59">
        <v>299833180</v>
      </c>
      <c r="J6" s="59">
        <v>87101815</v>
      </c>
      <c r="K6" s="59">
        <v>130968114</v>
      </c>
      <c r="L6" s="59">
        <v>149386374</v>
      </c>
      <c r="M6" s="59">
        <v>367456303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667289483</v>
      </c>
      <c r="W6" s="59">
        <v>470280000</v>
      </c>
      <c r="X6" s="59">
        <v>197009483</v>
      </c>
      <c r="Y6" s="60">
        <v>41.89</v>
      </c>
      <c r="Z6" s="61">
        <v>940558499</v>
      </c>
    </row>
    <row r="7" spans="1:26" ht="13.5">
      <c r="A7" s="57" t="s">
        <v>33</v>
      </c>
      <c r="B7" s="18">
        <v>21599028</v>
      </c>
      <c r="C7" s="18">
        <v>0</v>
      </c>
      <c r="D7" s="58">
        <v>18176872</v>
      </c>
      <c r="E7" s="59">
        <v>18176872</v>
      </c>
      <c r="F7" s="59">
        <v>2857341</v>
      </c>
      <c r="G7" s="59">
        <v>2850590</v>
      </c>
      <c r="H7" s="59">
        <v>4888224</v>
      </c>
      <c r="I7" s="59">
        <v>10596155</v>
      </c>
      <c r="J7" s="59">
        <v>4369407</v>
      </c>
      <c r="K7" s="59">
        <v>6611678</v>
      </c>
      <c r="L7" s="59">
        <v>5111393</v>
      </c>
      <c r="M7" s="59">
        <v>16092478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26688633</v>
      </c>
      <c r="W7" s="59">
        <v>9090000</v>
      </c>
      <c r="X7" s="59">
        <v>17598633</v>
      </c>
      <c r="Y7" s="60">
        <v>193.6</v>
      </c>
      <c r="Z7" s="61">
        <v>18176872</v>
      </c>
    </row>
    <row r="8" spans="1:26" ht="13.5">
      <c r="A8" s="57" t="s">
        <v>34</v>
      </c>
      <c r="B8" s="18">
        <v>256255840</v>
      </c>
      <c r="C8" s="18">
        <v>0</v>
      </c>
      <c r="D8" s="58">
        <v>241906000</v>
      </c>
      <c r="E8" s="59">
        <v>241906000</v>
      </c>
      <c r="F8" s="59">
        <v>97356000</v>
      </c>
      <c r="G8" s="59">
        <v>487000</v>
      </c>
      <c r="H8" s="59">
        <v>0</v>
      </c>
      <c r="I8" s="59">
        <v>97843000</v>
      </c>
      <c r="J8" s="59">
        <v>0</v>
      </c>
      <c r="K8" s="59">
        <v>876000</v>
      </c>
      <c r="L8" s="59">
        <v>68384000</v>
      </c>
      <c r="M8" s="59">
        <v>69260000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167103000</v>
      </c>
      <c r="W8" s="59">
        <v>174900000</v>
      </c>
      <c r="X8" s="59">
        <v>-7797000</v>
      </c>
      <c r="Y8" s="60">
        <v>-4.46</v>
      </c>
      <c r="Z8" s="61">
        <v>241906000</v>
      </c>
    </row>
    <row r="9" spans="1:26" ht="13.5">
      <c r="A9" s="57" t="s">
        <v>35</v>
      </c>
      <c r="B9" s="18">
        <v>160884764</v>
      </c>
      <c r="C9" s="18">
        <v>0</v>
      </c>
      <c r="D9" s="58">
        <v>137862454</v>
      </c>
      <c r="E9" s="59">
        <v>137862454</v>
      </c>
      <c r="F9" s="59">
        <v>502924</v>
      </c>
      <c r="G9" s="59">
        <v>2041021</v>
      </c>
      <c r="H9" s="59">
        <v>1024956</v>
      </c>
      <c r="I9" s="59">
        <v>3568901</v>
      </c>
      <c r="J9" s="59">
        <v>6001772</v>
      </c>
      <c r="K9" s="59">
        <v>3084451</v>
      </c>
      <c r="L9" s="59">
        <v>1733511</v>
      </c>
      <c r="M9" s="59">
        <v>10819734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14388635</v>
      </c>
      <c r="W9" s="59">
        <v>68934000</v>
      </c>
      <c r="X9" s="59">
        <v>-54545365</v>
      </c>
      <c r="Y9" s="60">
        <v>-79.13</v>
      </c>
      <c r="Z9" s="61">
        <v>137862454</v>
      </c>
    </row>
    <row r="10" spans="1:26" ht="25.5">
      <c r="A10" s="62" t="s">
        <v>94</v>
      </c>
      <c r="B10" s="63">
        <f>SUM(B5:B9)</f>
        <v>1605510551</v>
      </c>
      <c r="C10" s="63">
        <f>SUM(C5:C9)</f>
        <v>0</v>
      </c>
      <c r="D10" s="64">
        <f aca="true" t="shared" si="0" ref="D10:Z10">SUM(D5:D9)</f>
        <v>1512771503</v>
      </c>
      <c r="E10" s="65">
        <f t="shared" si="0"/>
        <v>1512771503</v>
      </c>
      <c r="F10" s="65">
        <f t="shared" si="0"/>
        <v>214174584</v>
      </c>
      <c r="G10" s="65">
        <f t="shared" si="0"/>
        <v>176976901</v>
      </c>
      <c r="H10" s="65">
        <f t="shared" si="0"/>
        <v>66018909</v>
      </c>
      <c r="I10" s="65">
        <f t="shared" si="0"/>
        <v>457170394</v>
      </c>
      <c r="J10" s="65">
        <f t="shared" si="0"/>
        <v>112535249</v>
      </c>
      <c r="K10" s="65">
        <f t="shared" si="0"/>
        <v>156482491</v>
      </c>
      <c r="L10" s="65">
        <f t="shared" si="0"/>
        <v>240043717</v>
      </c>
      <c r="M10" s="65">
        <f t="shared" si="0"/>
        <v>509061457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966231851</v>
      </c>
      <c r="W10" s="65">
        <f t="shared" si="0"/>
        <v>810336000</v>
      </c>
      <c r="X10" s="65">
        <f t="shared" si="0"/>
        <v>155895851</v>
      </c>
      <c r="Y10" s="66">
        <f>+IF(W10&lt;&gt;0,(X10/W10)*100,0)</f>
        <v>19.238420975990206</v>
      </c>
      <c r="Z10" s="67">
        <f t="shared" si="0"/>
        <v>1512771503</v>
      </c>
    </row>
    <row r="11" spans="1:26" ht="13.5">
      <c r="A11" s="57" t="s">
        <v>36</v>
      </c>
      <c r="B11" s="18">
        <v>404559501</v>
      </c>
      <c r="C11" s="18">
        <v>0</v>
      </c>
      <c r="D11" s="58">
        <v>439667857</v>
      </c>
      <c r="E11" s="59">
        <v>439667857</v>
      </c>
      <c r="F11" s="59">
        <v>32003500</v>
      </c>
      <c r="G11" s="59">
        <v>32230468</v>
      </c>
      <c r="H11" s="59">
        <v>38272280</v>
      </c>
      <c r="I11" s="59">
        <v>102506248</v>
      </c>
      <c r="J11" s="59">
        <v>34878299</v>
      </c>
      <c r="K11" s="59">
        <v>35506449</v>
      </c>
      <c r="L11" s="59">
        <v>35618692</v>
      </c>
      <c r="M11" s="59">
        <v>106003440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208509688</v>
      </c>
      <c r="W11" s="59">
        <v>214836000</v>
      </c>
      <c r="X11" s="59">
        <v>-6326312</v>
      </c>
      <c r="Y11" s="60">
        <v>-2.94</v>
      </c>
      <c r="Z11" s="61">
        <v>439667857</v>
      </c>
    </row>
    <row r="12" spans="1:26" ht="13.5">
      <c r="A12" s="57" t="s">
        <v>37</v>
      </c>
      <c r="B12" s="18">
        <v>21127403</v>
      </c>
      <c r="C12" s="18">
        <v>0</v>
      </c>
      <c r="D12" s="58">
        <v>32551092</v>
      </c>
      <c r="E12" s="59">
        <v>32551092</v>
      </c>
      <c r="F12" s="59">
        <v>2169883</v>
      </c>
      <c r="G12" s="59">
        <v>2173199</v>
      </c>
      <c r="H12" s="59">
        <v>2169882</v>
      </c>
      <c r="I12" s="59">
        <v>6512964</v>
      </c>
      <c r="J12" s="59">
        <v>2225206</v>
      </c>
      <c r="K12" s="59">
        <v>2148127</v>
      </c>
      <c r="L12" s="59">
        <v>2147602</v>
      </c>
      <c r="M12" s="59">
        <v>6520935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13033899</v>
      </c>
      <c r="W12" s="59">
        <v>16278000</v>
      </c>
      <c r="X12" s="59">
        <v>-3244101</v>
      </c>
      <c r="Y12" s="60">
        <v>-19.93</v>
      </c>
      <c r="Z12" s="61">
        <v>32551092</v>
      </c>
    </row>
    <row r="13" spans="1:26" ht="13.5">
      <c r="A13" s="57" t="s">
        <v>95</v>
      </c>
      <c r="B13" s="18">
        <v>229030090</v>
      </c>
      <c r="C13" s="18">
        <v>0</v>
      </c>
      <c r="D13" s="58">
        <v>238131520</v>
      </c>
      <c r="E13" s="59">
        <v>238131520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119064000</v>
      </c>
      <c r="X13" s="59">
        <v>-119064000</v>
      </c>
      <c r="Y13" s="60">
        <v>-100</v>
      </c>
      <c r="Z13" s="61">
        <v>238131520</v>
      </c>
    </row>
    <row r="14" spans="1:26" ht="13.5">
      <c r="A14" s="57" t="s">
        <v>38</v>
      </c>
      <c r="B14" s="18">
        <v>4802657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2781</v>
      </c>
      <c r="L14" s="59">
        <v>1115</v>
      </c>
      <c r="M14" s="59">
        <v>3896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3896</v>
      </c>
      <c r="W14" s="59"/>
      <c r="X14" s="59">
        <v>3896</v>
      </c>
      <c r="Y14" s="60">
        <v>0</v>
      </c>
      <c r="Z14" s="61">
        <v>0</v>
      </c>
    </row>
    <row r="15" spans="1:26" ht="13.5">
      <c r="A15" s="57" t="s">
        <v>39</v>
      </c>
      <c r="B15" s="18">
        <v>565974581</v>
      </c>
      <c r="C15" s="18">
        <v>0</v>
      </c>
      <c r="D15" s="58">
        <v>589795203</v>
      </c>
      <c r="E15" s="59">
        <v>589795203</v>
      </c>
      <c r="F15" s="59">
        <v>61302154</v>
      </c>
      <c r="G15" s="59">
        <v>60965837</v>
      </c>
      <c r="H15" s="59">
        <v>58585594</v>
      </c>
      <c r="I15" s="59">
        <v>180853585</v>
      </c>
      <c r="J15" s="59">
        <v>47023288</v>
      </c>
      <c r="K15" s="59">
        <v>34322297</v>
      </c>
      <c r="L15" s="59">
        <v>33322624</v>
      </c>
      <c r="M15" s="59">
        <v>114668209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295521794</v>
      </c>
      <c r="W15" s="59">
        <v>294894000</v>
      </c>
      <c r="X15" s="59">
        <v>627794</v>
      </c>
      <c r="Y15" s="60">
        <v>0.21</v>
      </c>
      <c r="Z15" s="61">
        <v>589795203</v>
      </c>
    </row>
    <row r="16" spans="1:26" ht="13.5">
      <c r="A16" s="68" t="s">
        <v>40</v>
      </c>
      <c r="B16" s="18">
        <v>0</v>
      </c>
      <c r="C16" s="18">
        <v>0</v>
      </c>
      <c r="D16" s="58">
        <v>74241300</v>
      </c>
      <c r="E16" s="59">
        <v>74241300</v>
      </c>
      <c r="F16" s="59">
        <v>3814127</v>
      </c>
      <c r="G16" s="59">
        <v>10300457</v>
      </c>
      <c r="H16" s="59">
        <v>-2892231</v>
      </c>
      <c r="I16" s="59">
        <v>11222353</v>
      </c>
      <c r="J16" s="59">
        <v>17293142</v>
      </c>
      <c r="K16" s="59">
        <v>5162593</v>
      </c>
      <c r="L16" s="59">
        <v>9803177</v>
      </c>
      <c r="M16" s="59">
        <v>32258912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43481265</v>
      </c>
      <c r="W16" s="59">
        <v>34314000</v>
      </c>
      <c r="X16" s="59">
        <v>9167265</v>
      </c>
      <c r="Y16" s="60">
        <v>26.72</v>
      </c>
      <c r="Z16" s="61">
        <v>74241300</v>
      </c>
    </row>
    <row r="17" spans="1:26" ht="13.5">
      <c r="A17" s="57" t="s">
        <v>41</v>
      </c>
      <c r="B17" s="18">
        <v>422533241</v>
      </c>
      <c r="C17" s="18">
        <v>0</v>
      </c>
      <c r="D17" s="58">
        <v>438054833</v>
      </c>
      <c r="E17" s="59">
        <v>438054833</v>
      </c>
      <c r="F17" s="59">
        <v>10618333</v>
      </c>
      <c r="G17" s="59">
        <v>8136525</v>
      </c>
      <c r="H17" s="59">
        <v>34850952</v>
      </c>
      <c r="I17" s="59">
        <v>53605810</v>
      </c>
      <c r="J17" s="59">
        <v>23788367</v>
      </c>
      <c r="K17" s="59">
        <v>23377874</v>
      </c>
      <c r="L17" s="59">
        <v>26297229</v>
      </c>
      <c r="M17" s="59">
        <v>73463470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127069280</v>
      </c>
      <c r="W17" s="59">
        <v>219714000</v>
      </c>
      <c r="X17" s="59">
        <v>-92644720</v>
      </c>
      <c r="Y17" s="60">
        <v>-42.17</v>
      </c>
      <c r="Z17" s="61">
        <v>438054833</v>
      </c>
    </row>
    <row r="18" spans="1:26" ht="13.5">
      <c r="A18" s="69" t="s">
        <v>42</v>
      </c>
      <c r="B18" s="70">
        <f>SUM(B11:B17)</f>
        <v>1648027473</v>
      </c>
      <c r="C18" s="70">
        <f>SUM(C11:C17)</f>
        <v>0</v>
      </c>
      <c r="D18" s="71">
        <f aca="true" t="shared" si="1" ref="D18:Z18">SUM(D11:D17)</f>
        <v>1812441805</v>
      </c>
      <c r="E18" s="72">
        <f t="shared" si="1"/>
        <v>1812441805</v>
      </c>
      <c r="F18" s="72">
        <f t="shared" si="1"/>
        <v>109907997</v>
      </c>
      <c r="G18" s="72">
        <f t="shared" si="1"/>
        <v>113806486</v>
      </c>
      <c r="H18" s="72">
        <f t="shared" si="1"/>
        <v>130986477</v>
      </c>
      <c r="I18" s="72">
        <f t="shared" si="1"/>
        <v>354700960</v>
      </c>
      <c r="J18" s="72">
        <f t="shared" si="1"/>
        <v>125208302</v>
      </c>
      <c r="K18" s="72">
        <f t="shared" si="1"/>
        <v>100520121</v>
      </c>
      <c r="L18" s="72">
        <f t="shared" si="1"/>
        <v>107190439</v>
      </c>
      <c r="M18" s="72">
        <f t="shared" si="1"/>
        <v>332918862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687619822</v>
      </c>
      <c r="W18" s="72">
        <f t="shared" si="1"/>
        <v>899100000</v>
      </c>
      <c r="X18" s="72">
        <f t="shared" si="1"/>
        <v>-211480178</v>
      </c>
      <c r="Y18" s="66">
        <f>+IF(W18&lt;&gt;0,(X18/W18)*100,0)</f>
        <v>-23.521318874429987</v>
      </c>
      <c r="Z18" s="73">
        <f t="shared" si="1"/>
        <v>1812441805</v>
      </c>
    </row>
    <row r="19" spans="1:26" ht="13.5">
      <c r="A19" s="69" t="s">
        <v>43</v>
      </c>
      <c r="B19" s="74">
        <f>+B10-B18</f>
        <v>-42516922</v>
      </c>
      <c r="C19" s="74">
        <f>+C10-C18</f>
        <v>0</v>
      </c>
      <c r="D19" s="75">
        <f aca="true" t="shared" si="2" ref="D19:Z19">+D10-D18</f>
        <v>-299670302</v>
      </c>
      <c r="E19" s="76">
        <f t="shared" si="2"/>
        <v>-299670302</v>
      </c>
      <c r="F19" s="76">
        <f t="shared" si="2"/>
        <v>104266587</v>
      </c>
      <c r="G19" s="76">
        <f t="shared" si="2"/>
        <v>63170415</v>
      </c>
      <c r="H19" s="76">
        <f t="shared" si="2"/>
        <v>-64967568</v>
      </c>
      <c r="I19" s="76">
        <f t="shared" si="2"/>
        <v>102469434</v>
      </c>
      <c r="J19" s="76">
        <f t="shared" si="2"/>
        <v>-12673053</v>
      </c>
      <c r="K19" s="76">
        <f t="shared" si="2"/>
        <v>55962370</v>
      </c>
      <c r="L19" s="76">
        <f t="shared" si="2"/>
        <v>132853278</v>
      </c>
      <c r="M19" s="76">
        <f t="shared" si="2"/>
        <v>176142595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278612029</v>
      </c>
      <c r="W19" s="76">
        <f>IF(E10=E18,0,W10-W18)</f>
        <v>-88764000</v>
      </c>
      <c r="X19" s="76">
        <f t="shared" si="2"/>
        <v>367376029</v>
      </c>
      <c r="Y19" s="77">
        <f>+IF(W19&lt;&gt;0,(X19/W19)*100,0)</f>
        <v>-413.879533369384</v>
      </c>
      <c r="Z19" s="78">
        <f t="shared" si="2"/>
        <v>-299670302</v>
      </c>
    </row>
    <row r="20" spans="1:26" ht="13.5">
      <c r="A20" s="57" t="s">
        <v>44</v>
      </c>
      <c r="B20" s="18">
        <v>90432810</v>
      </c>
      <c r="C20" s="18">
        <v>0</v>
      </c>
      <c r="D20" s="58">
        <v>120647000</v>
      </c>
      <c r="E20" s="59">
        <v>120647000</v>
      </c>
      <c r="F20" s="59">
        <v>35420000</v>
      </c>
      <c r="G20" s="59">
        <v>0</v>
      </c>
      <c r="H20" s="59">
        <v>0</v>
      </c>
      <c r="I20" s="59">
        <v>35420000</v>
      </c>
      <c r="J20" s="59">
        <v>0</v>
      </c>
      <c r="K20" s="59">
        <v>9000000</v>
      </c>
      <c r="L20" s="59">
        <v>31393381</v>
      </c>
      <c r="M20" s="59">
        <v>40393381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75813381</v>
      </c>
      <c r="W20" s="59">
        <v>80200000</v>
      </c>
      <c r="X20" s="59">
        <v>-4386619</v>
      </c>
      <c r="Y20" s="60">
        <v>-5.47</v>
      </c>
      <c r="Z20" s="61">
        <v>120647000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47915888</v>
      </c>
      <c r="C22" s="85">
        <f>SUM(C19:C21)</f>
        <v>0</v>
      </c>
      <c r="D22" s="86">
        <f aca="true" t="shared" si="3" ref="D22:Z22">SUM(D19:D21)</f>
        <v>-179023302</v>
      </c>
      <c r="E22" s="87">
        <f t="shared" si="3"/>
        <v>-179023302</v>
      </c>
      <c r="F22" s="87">
        <f t="shared" si="3"/>
        <v>139686587</v>
      </c>
      <c r="G22" s="87">
        <f t="shared" si="3"/>
        <v>63170415</v>
      </c>
      <c r="H22" s="87">
        <f t="shared" si="3"/>
        <v>-64967568</v>
      </c>
      <c r="I22" s="87">
        <f t="shared" si="3"/>
        <v>137889434</v>
      </c>
      <c r="J22" s="87">
        <f t="shared" si="3"/>
        <v>-12673053</v>
      </c>
      <c r="K22" s="87">
        <f t="shared" si="3"/>
        <v>64962370</v>
      </c>
      <c r="L22" s="87">
        <f t="shared" si="3"/>
        <v>164246659</v>
      </c>
      <c r="M22" s="87">
        <f t="shared" si="3"/>
        <v>216535976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354425410</v>
      </c>
      <c r="W22" s="87">
        <f t="shared" si="3"/>
        <v>-8564000</v>
      </c>
      <c r="X22" s="87">
        <f t="shared" si="3"/>
        <v>362989410</v>
      </c>
      <c r="Y22" s="88">
        <f>+IF(W22&lt;&gt;0,(X22/W22)*100,0)</f>
        <v>-4238.549859878562</v>
      </c>
      <c r="Z22" s="89">
        <f t="shared" si="3"/>
        <v>-179023302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47915888</v>
      </c>
      <c r="C24" s="74">
        <f>SUM(C22:C23)</f>
        <v>0</v>
      </c>
      <c r="D24" s="75">
        <f aca="true" t="shared" si="4" ref="D24:Z24">SUM(D22:D23)</f>
        <v>-179023302</v>
      </c>
      <c r="E24" s="76">
        <f t="shared" si="4"/>
        <v>-179023302</v>
      </c>
      <c r="F24" s="76">
        <f t="shared" si="4"/>
        <v>139686587</v>
      </c>
      <c r="G24" s="76">
        <f t="shared" si="4"/>
        <v>63170415</v>
      </c>
      <c r="H24" s="76">
        <f t="shared" si="4"/>
        <v>-64967568</v>
      </c>
      <c r="I24" s="76">
        <f t="shared" si="4"/>
        <v>137889434</v>
      </c>
      <c r="J24" s="76">
        <f t="shared" si="4"/>
        <v>-12673053</v>
      </c>
      <c r="K24" s="76">
        <f t="shared" si="4"/>
        <v>64962370</v>
      </c>
      <c r="L24" s="76">
        <f t="shared" si="4"/>
        <v>164246659</v>
      </c>
      <c r="M24" s="76">
        <f t="shared" si="4"/>
        <v>216535976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354425410</v>
      </c>
      <c r="W24" s="76">
        <f t="shared" si="4"/>
        <v>-8564000</v>
      </c>
      <c r="X24" s="76">
        <f t="shared" si="4"/>
        <v>362989410</v>
      </c>
      <c r="Y24" s="77">
        <f>+IF(W24&lt;&gt;0,(X24/W24)*100,0)</f>
        <v>-4238.549859878562</v>
      </c>
      <c r="Z24" s="78">
        <f t="shared" si="4"/>
        <v>-179023302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178327283</v>
      </c>
      <c r="C27" s="21">
        <v>0</v>
      </c>
      <c r="D27" s="98">
        <v>132446500</v>
      </c>
      <c r="E27" s="99">
        <v>132446500</v>
      </c>
      <c r="F27" s="99">
        <v>2769762</v>
      </c>
      <c r="G27" s="99">
        <v>1109863</v>
      </c>
      <c r="H27" s="99">
        <v>8023339</v>
      </c>
      <c r="I27" s="99">
        <v>11902964</v>
      </c>
      <c r="J27" s="99">
        <v>16918605</v>
      </c>
      <c r="K27" s="99">
        <v>8211657</v>
      </c>
      <c r="L27" s="99">
        <v>3597771</v>
      </c>
      <c r="M27" s="99">
        <v>28728033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40630997</v>
      </c>
      <c r="W27" s="99">
        <v>66223250</v>
      </c>
      <c r="X27" s="99">
        <v>-25592253</v>
      </c>
      <c r="Y27" s="100">
        <v>-38.65</v>
      </c>
      <c r="Z27" s="101">
        <v>132446500</v>
      </c>
    </row>
    <row r="28" spans="1:26" ht="13.5">
      <c r="A28" s="102" t="s">
        <v>44</v>
      </c>
      <c r="B28" s="18">
        <v>154374061</v>
      </c>
      <c r="C28" s="18">
        <v>0</v>
      </c>
      <c r="D28" s="58">
        <v>120546500</v>
      </c>
      <c r="E28" s="59">
        <v>120546500</v>
      </c>
      <c r="F28" s="59">
        <v>2769762</v>
      </c>
      <c r="G28" s="59">
        <v>1109863</v>
      </c>
      <c r="H28" s="59">
        <v>8023339</v>
      </c>
      <c r="I28" s="59">
        <v>11902964</v>
      </c>
      <c r="J28" s="59">
        <v>16918606</v>
      </c>
      <c r="K28" s="59">
        <v>8211657</v>
      </c>
      <c r="L28" s="59">
        <v>3597771</v>
      </c>
      <c r="M28" s="59">
        <v>28728034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40630998</v>
      </c>
      <c r="W28" s="59">
        <v>60273250</v>
      </c>
      <c r="X28" s="59">
        <v>-19642252</v>
      </c>
      <c r="Y28" s="60">
        <v>-32.59</v>
      </c>
      <c r="Z28" s="61">
        <v>120546500</v>
      </c>
    </row>
    <row r="29" spans="1:26" ht="13.5">
      <c r="A29" s="57" t="s">
        <v>99</v>
      </c>
      <c r="B29" s="18">
        <v>5000000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18953222</v>
      </c>
      <c r="C31" s="18">
        <v>0</v>
      </c>
      <c r="D31" s="58">
        <v>11900000</v>
      </c>
      <c r="E31" s="59">
        <v>11900000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5950000</v>
      </c>
      <c r="X31" s="59">
        <v>-5950000</v>
      </c>
      <c r="Y31" s="60">
        <v>-100</v>
      </c>
      <c r="Z31" s="61">
        <v>11900000</v>
      </c>
    </row>
    <row r="32" spans="1:26" ht="13.5">
      <c r="A32" s="69" t="s">
        <v>50</v>
      </c>
      <c r="B32" s="21">
        <f>SUM(B28:B31)</f>
        <v>178327283</v>
      </c>
      <c r="C32" s="21">
        <f>SUM(C28:C31)</f>
        <v>0</v>
      </c>
      <c r="D32" s="98">
        <f aca="true" t="shared" si="5" ref="D32:Z32">SUM(D28:D31)</f>
        <v>132446500</v>
      </c>
      <c r="E32" s="99">
        <f t="shared" si="5"/>
        <v>132446500</v>
      </c>
      <c r="F32" s="99">
        <f t="shared" si="5"/>
        <v>2769762</v>
      </c>
      <c r="G32" s="99">
        <f t="shared" si="5"/>
        <v>1109863</v>
      </c>
      <c r="H32" s="99">
        <f t="shared" si="5"/>
        <v>8023339</v>
      </c>
      <c r="I32" s="99">
        <f t="shared" si="5"/>
        <v>11902964</v>
      </c>
      <c r="J32" s="99">
        <f t="shared" si="5"/>
        <v>16918606</v>
      </c>
      <c r="K32" s="99">
        <f t="shared" si="5"/>
        <v>8211657</v>
      </c>
      <c r="L32" s="99">
        <f t="shared" si="5"/>
        <v>3597771</v>
      </c>
      <c r="M32" s="99">
        <f t="shared" si="5"/>
        <v>28728034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40630998</v>
      </c>
      <c r="W32" s="99">
        <f t="shared" si="5"/>
        <v>66223250</v>
      </c>
      <c r="X32" s="99">
        <f t="shared" si="5"/>
        <v>-25592252</v>
      </c>
      <c r="Y32" s="100">
        <f>+IF(W32&lt;&gt;0,(X32/W32)*100,0)</f>
        <v>-38.64541833872545</v>
      </c>
      <c r="Z32" s="101">
        <f t="shared" si="5"/>
        <v>132446500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837771357</v>
      </c>
      <c r="C35" s="18">
        <v>0</v>
      </c>
      <c r="D35" s="58">
        <v>774585920</v>
      </c>
      <c r="E35" s="59">
        <v>774585920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387292960</v>
      </c>
      <c r="X35" s="59">
        <v>-387292960</v>
      </c>
      <c r="Y35" s="60">
        <v>-100</v>
      </c>
      <c r="Z35" s="61">
        <v>774585920</v>
      </c>
    </row>
    <row r="36" spans="1:26" ht="13.5">
      <c r="A36" s="57" t="s">
        <v>53</v>
      </c>
      <c r="B36" s="18">
        <v>4106437400</v>
      </c>
      <c r="C36" s="18">
        <v>0</v>
      </c>
      <c r="D36" s="58">
        <v>4508989435</v>
      </c>
      <c r="E36" s="59">
        <v>4508989435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2254494718</v>
      </c>
      <c r="X36" s="59">
        <v>-2254494718</v>
      </c>
      <c r="Y36" s="60">
        <v>-100</v>
      </c>
      <c r="Z36" s="61">
        <v>4508989435</v>
      </c>
    </row>
    <row r="37" spans="1:26" ht="13.5">
      <c r="A37" s="57" t="s">
        <v>54</v>
      </c>
      <c r="B37" s="18">
        <v>372250100</v>
      </c>
      <c r="C37" s="18">
        <v>0</v>
      </c>
      <c r="D37" s="58">
        <v>224856480</v>
      </c>
      <c r="E37" s="59">
        <v>224856480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112428240</v>
      </c>
      <c r="X37" s="59">
        <v>-112428240</v>
      </c>
      <c r="Y37" s="60">
        <v>-100</v>
      </c>
      <c r="Z37" s="61">
        <v>224856480</v>
      </c>
    </row>
    <row r="38" spans="1:26" ht="13.5">
      <c r="A38" s="57" t="s">
        <v>55</v>
      </c>
      <c r="B38" s="18">
        <v>225284902</v>
      </c>
      <c r="C38" s="18">
        <v>0</v>
      </c>
      <c r="D38" s="58">
        <v>194660000</v>
      </c>
      <c r="E38" s="59">
        <v>194660000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97330000</v>
      </c>
      <c r="X38" s="59">
        <v>-97330000</v>
      </c>
      <c r="Y38" s="60">
        <v>-100</v>
      </c>
      <c r="Z38" s="61">
        <v>194660000</v>
      </c>
    </row>
    <row r="39" spans="1:26" ht="13.5">
      <c r="A39" s="57" t="s">
        <v>56</v>
      </c>
      <c r="B39" s="18">
        <v>4346673755</v>
      </c>
      <c r="C39" s="18">
        <v>0</v>
      </c>
      <c r="D39" s="58">
        <v>4864058875</v>
      </c>
      <c r="E39" s="59">
        <v>4864058875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2432029438</v>
      </c>
      <c r="X39" s="59">
        <v>-2432029438</v>
      </c>
      <c r="Y39" s="60">
        <v>-100</v>
      </c>
      <c r="Z39" s="61">
        <v>4864058875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227884780</v>
      </c>
      <c r="C42" s="18">
        <v>0</v>
      </c>
      <c r="D42" s="58">
        <v>-5724735</v>
      </c>
      <c r="E42" s="59">
        <v>-5724735</v>
      </c>
      <c r="F42" s="59">
        <v>104032328</v>
      </c>
      <c r="G42" s="59">
        <v>-32146886</v>
      </c>
      <c r="H42" s="59">
        <v>-45790294</v>
      </c>
      <c r="I42" s="59">
        <v>26095148</v>
      </c>
      <c r="J42" s="59">
        <v>-33930420</v>
      </c>
      <c r="K42" s="59">
        <v>4056095</v>
      </c>
      <c r="L42" s="59">
        <v>79536165</v>
      </c>
      <c r="M42" s="59">
        <v>49661840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75756988</v>
      </c>
      <c r="W42" s="59">
        <v>80394706</v>
      </c>
      <c r="X42" s="59">
        <v>-4637718</v>
      </c>
      <c r="Y42" s="60">
        <v>-5.77</v>
      </c>
      <c r="Z42" s="61">
        <v>-5724735</v>
      </c>
    </row>
    <row r="43" spans="1:26" ht="13.5">
      <c r="A43" s="57" t="s">
        <v>59</v>
      </c>
      <c r="B43" s="18">
        <v>-178327284</v>
      </c>
      <c r="C43" s="18">
        <v>0</v>
      </c>
      <c r="D43" s="58">
        <v>-98286500</v>
      </c>
      <c r="E43" s="59">
        <v>-98286500</v>
      </c>
      <c r="F43" s="59">
        <v>-2769762</v>
      </c>
      <c r="G43" s="59">
        <v>-1109864</v>
      </c>
      <c r="H43" s="59">
        <v>-8023337</v>
      </c>
      <c r="I43" s="59">
        <v>-11902963</v>
      </c>
      <c r="J43" s="59">
        <v>-16918606</v>
      </c>
      <c r="K43" s="59">
        <v>-8211657</v>
      </c>
      <c r="L43" s="59">
        <v>-3597770</v>
      </c>
      <c r="M43" s="59">
        <v>-28728033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-40630996</v>
      </c>
      <c r="W43" s="59">
        <v>-65388000</v>
      </c>
      <c r="X43" s="59">
        <v>24757004</v>
      </c>
      <c r="Y43" s="60">
        <v>-37.86</v>
      </c>
      <c r="Z43" s="61">
        <v>-98286500</v>
      </c>
    </row>
    <row r="44" spans="1:26" ht="13.5">
      <c r="A44" s="57" t="s">
        <v>60</v>
      </c>
      <c r="B44" s="18">
        <v>1619073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246646388</v>
      </c>
      <c r="C45" s="21">
        <v>0</v>
      </c>
      <c r="D45" s="98">
        <v>64988765</v>
      </c>
      <c r="E45" s="99">
        <v>64988765</v>
      </c>
      <c r="F45" s="99">
        <v>347908955</v>
      </c>
      <c r="G45" s="99">
        <v>314652205</v>
      </c>
      <c r="H45" s="99">
        <v>260838574</v>
      </c>
      <c r="I45" s="99">
        <v>260838574</v>
      </c>
      <c r="J45" s="99">
        <v>209989548</v>
      </c>
      <c r="K45" s="99">
        <v>205833986</v>
      </c>
      <c r="L45" s="99">
        <v>281772381</v>
      </c>
      <c r="M45" s="99">
        <v>281772381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281772381</v>
      </c>
      <c r="W45" s="99">
        <v>184006706</v>
      </c>
      <c r="X45" s="99">
        <v>97765675</v>
      </c>
      <c r="Y45" s="100">
        <v>53.13</v>
      </c>
      <c r="Z45" s="101">
        <v>64988765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135328724</v>
      </c>
      <c r="C49" s="51">
        <v>0</v>
      </c>
      <c r="D49" s="128">
        <v>38310189</v>
      </c>
      <c r="E49" s="53">
        <v>24981713</v>
      </c>
      <c r="F49" s="53">
        <v>0</v>
      </c>
      <c r="G49" s="53">
        <v>0</v>
      </c>
      <c r="H49" s="53">
        <v>0</v>
      </c>
      <c r="I49" s="53">
        <v>16854981</v>
      </c>
      <c r="J49" s="53">
        <v>0</v>
      </c>
      <c r="K49" s="53">
        <v>0</v>
      </c>
      <c r="L49" s="53">
        <v>0</v>
      </c>
      <c r="M49" s="53">
        <v>14180200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12751041</v>
      </c>
      <c r="W49" s="53">
        <v>11285533</v>
      </c>
      <c r="X49" s="53">
        <v>268710763</v>
      </c>
      <c r="Y49" s="53">
        <v>522403144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33938000</v>
      </c>
      <c r="C51" s="51">
        <v>0</v>
      </c>
      <c r="D51" s="128">
        <v>39313892</v>
      </c>
      <c r="E51" s="53">
        <v>1420952</v>
      </c>
      <c r="F51" s="53">
        <v>0</v>
      </c>
      <c r="G51" s="53">
        <v>0</v>
      </c>
      <c r="H51" s="53">
        <v>0</v>
      </c>
      <c r="I51" s="53">
        <v>10835</v>
      </c>
      <c r="J51" s="53">
        <v>0</v>
      </c>
      <c r="K51" s="53">
        <v>0</v>
      </c>
      <c r="L51" s="53">
        <v>0</v>
      </c>
      <c r="M51" s="53">
        <v>21238043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95921722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91.11961205066007</v>
      </c>
      <c r="C58" s="5">
        <f>IF(C67=0,0,+(C76/C67)*100)</f>
        <v>0</v>
      </c>
      <c r="D58" s="6">
        <f aca="true" t="shared" si="6" ref="D58:Z58">IF(D67=0,0,+(D76/D67)*100)</f>
        <v>85.60690500799726</v>
      </c>
      <c r="E58" s="7">
        <f t="shared" si="6"/>
        <v>85.60690500799726</v>
      </c>
      <c r="F58" s="7">
        <f t="shared" si="6"/>
        <v>64.04314698158008</v>
      </c>
      <c r="G58" s="7">
        <f t="shared" si="6"/>
        <v>58.65295335984991</v>
      </c>
      <c r="H58" s="7">
        <f t="shared" si="6"/>
        <v>136.254169714837</v>
      </c>
      <c r="I58" s="7">
        <f t="shared" si="6"/>
        <v>73.93805085420414</v>
      </c>
      <c r="J58" s="7">
        <f t="shared" si="6"/>
        <v>76.28778689024429</v>
      </c>
      <c r="K58" s="7">
        <f t="shared" si="6"/>
        <v>56.22171302679655</v>
      </c>
      <c r="L58" s="7">
        <f t="shared" si="6"/>
        <v>46.73303485166713</v>
      </c>
      <c r="M58" s="7">
        <f t="shared" si="6"/>
        <v>57.39916451444503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64.92978750233677</v>
      </c>
      <c r="W58" s="7">
        <f t="shared" si="6"/>
        <v>85.60669191253257</v>
      </c>
      <c r="X58" s="7">
        <f t="shared" si="6"/>
        <v>0</v>
      </c>
      <c r="Y58" s="7">
        <f t="shared" si="6"/>
        <v>0</v>
      </c>
      <c r="Z58" s="8">
        <f t="shared" si="6"/>
        <v>85.60690500799726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87.00006893992126</v>
      </c>
      <c r="E59" s="10">
        <f t="shared" si="7"/>
        <v>87.00006893992126</v>
      </c>
      <c r="F59" s="10">
        <f t="shared" si="7"/>
        <v>63.20003095977656</v>
      </c>
      <c r="G59" s="10">
        <f t="shared" si="7"/>
        <v>76.2204705114305</v>
      </c>
      <c r="H59" s="10">
        <f t="shared" si="7"/>
        <v>74.8985629348804</v>
      </c>
      <c r="I59" s="10">
        <f t="shared" si="7"/>
        <v>71.38192595591562</v>
      </c>
      <c r="J59" s="10">
        <f t="shared" si="7"/>
        <v>73.80769346953693</v>
      </c>
      <c r="K59" s="10">
        <f t="shared" si="7"/>
        <v>75.62449773287125</v>
      </c>
      <c r="L59" s="10">
        <f t="shared" si="7"/>
        <v>75.93064340468922</v>
      </c>
      <c r="M59" s="10">
        <f t="shared" si="7"/>
        <v>75.12614085171944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73.25617410791509</v>
      </c>
      <c r="W59" s="10">
        <f t="shared" si="7"/>
        <v>86.99903594546205</v>
      </c>
      <c r="X59" s="10">
        <f t="shared" si="7"/>
        <v>0</v>
      </c>
      <c r="Y59" s="10">
        <f t="shared" si="7"/>
        <v>0</v>
      </c>
      <c r="Z59" s="11">
        <f t="shared" si="7"/>
        <v>87.00006893992126</v>
      </c>
    </row>
    <row r="60" spans="1:26" ht="13.5">
      <c r="A60" s="37" t="s">
        <v>32</v>
      </c>
      <c r="B60" s="12">
        <f t="shared" si="7"/>
        <v>92.63659133148681</v>
      </c>
      <c r="C60" s="12">
        <f t="shared" si="7"/>
        <v>0</v>
      </c>
      <c r="D60" s="3">
        <f t="shared" si="7"/>
        <v>85.00002932831933</v>
      </c>
      <c r="E60" s="13">
        <f t="shared" si="7"/>
        <v>85.00002932831933</v>
      </c>
      <c r="F60" s="13">
        <f t="shared" si="7"/>
        <v>64.17479348976994</v>
      </c>
      <c r="G60" s="13">
        <f t="shared" si="7"/>
        <v>56.96807778095767</v>
      </c>
      <c r="H60" s="13">
        <f t="shared" si="7"/>
        <v>156.63744753239484</v>
      </c>
      <c r="I60" s="13">
        <f t="shared" si="7"/>
        <v>74.32448903753748</v>
      </c>
      <c r="J60" s="13">
        <f t="shared" si="7"/>
        <v>76.71666198919047</v>
      </c>
      <c r="K60" s="13">
        <f t="shared" si="7"/>
        <v>54.0080351160894</v>
      </c>
      <c r="L60" s="13">
        <f t="shared" si="7"/>
        <v>43.717542136741336</v>
      </c>
      <c r="M60" s="13">
        <f t="shared" si="7"/>
        <v>55.207370058365825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63.797265031974135</v>
      </c>
      <c r="W60" s="13">
        <f t="shared" si="7"/>
        <v>85</v>
      </c>
      <c r="X60" s="13">
        <f t="shared" si="7"/>
        <v>0</v>
      </c>
      <c r="Y60" s="13">
        <f t="shared" si="7"/>
        <v>0</v>
      </c>
      <c r="Z60" s="14">
        <f t="shared" si="7"/>
        <v>85.00002932831933</v>
      </c>
    </row>
    <row r="61" spans="1:26" ht="13.5">
      <c r="A61" s="38" t="s">
        <v>102</v>
      </c>
      <c r="B61" s="12">
        <f t="shared" si="7"/>
        <v>90.71765551503972</v>
      </c>
      <c r="C61" s="12">
        <f t="shared" si="7"/>
        <v>0</v>
      </c>
      <c r="D61" s="3">
        <f t="shared" si="7"/>
        <v>84.9999463519365</v>
      </c>
      <c r="E61" s="13">
        <f t="shared" si="7"/>
        <v>84.9999463519365</v>
      </c>
      <c r="F61" s="13">
        <f t="shared" si="7"/>
        <v>64.90090066870653</v>
      </c>
      <c r="G61" s="13">
        <f t="shared" si="7"/>
        <v>55.39552711100891</v>
      </c>
      <c r="H61" s="13">
        <f t="shared" si="7"/>
        <v>344.9993387040756</v>
      </c>
      <c r="I61" s="13">
        <f t="shared" si="7"/>
        <v>79.74272982949896</v>
      </c>
      <c r="J61" s="13">
        <f t="shared" si="7"/>
        <v>74.5877822863592</v>
      </c>
      <c r="K61" s="13">
        <f t="shared" si="7"/>
        <v>59.31516933954123</v>
      </c>
      <c r="L61" s="13">
        <f t="shared" si="7"/>
        <v>43.213548410161884</v>
      </c>
      <c r="M61" s="13">
        <f t="shared" si="7"/>
        <v>56.73074940404119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66.92023479820594</v>
      </c>
      <c r="W61" s="13">
        <f t="shared" si="7"/>
        <v>84.99957399676238</v>
      </c>
      <c r="X61" s="13">
        <f t="shared" si="7"/>
        <v>0</v>
      </c>
      <c r="Y61" s="13">
        <f t="shared" si="7"/>
        <v>0</v>
      </c>
      <c r="Z61" s="14">
        <f t="shared" si="7"/>
        <v>84.9999463519365</v>
      </c>
    </row>
    <row r="62" spans="1:26" ht="13.5">
      <c r="A62" s="38" t="s">
        <v>103</v>
      </c>
      <c r="B62" s="12">
        <f t="shared" si="7"/>
        <v>95.93860107913243</v>
      </c>
      <c r="C62" s="12">
        <f t="shared" si="7"/>
        <v>0</v>
      </c>
      <c r="D62" s="3">
        <f t="shared" si="7"/>
        <v>85.00042475681366</v>
      </c>
      <c r="E62" s="13">
        <f t="shared" si="7"/>
        <v>85.00042475681366</v>
      </c>
      <c r="F62" s="13">
        <f t="shared" si="7"/>
        <v>57.98445146774803</v>
      </c>
      <c r="G62" s="13">
        <f t="shared" si="7"/>
        <v>64.66330868703875</v>
      </c>
      <c r="H62" s="13">
        <f t="shared" si="7"/>
        <v>52.73309481242684</v>
      </c>
      <c r="I62" s="13">
        <f t="shared" si="7"/>
        <v>58.137102086174266</v>
      </c>
      <c r="J62" s="13">
        <f t="shared" si="7"/>
        <v>119.76608438130391</v>
      </c>
      <c r="K62" s="13">
        <f t="shared" si="7"/>
        <v>37.01504013571654</v>
      </c>
      <c r="L62" s="13">
        <f t="shared" si="7"/>
        <v>43.33616377171792</v>
      </c>
      <c r="M62" s="13">
        <f t="shared" si="7"/>
        <v>49.395276191955645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53.377609282686045</v>
      </c>
      <c r="W62" s="13">
        <f t="shared" si="7"/>
        <v>85.00333259275716</v>
      </c>
      <c r="X62" s="13">
        <f t="shared" si="7"/>
        <v>0</v>
      </c>
      <c r="Y62" s="13">
        <f t="shared" si="7"/>
        <v>0</v>
      </c>
      <c r="Z62" s="14">
        <f t="shared" si="7"/>
        <v>85.00042475681366</v>
      </c>
    </row>
    <row r="63" spans="1:26" ht="13.5">
      <c r="A63" s="38" t="s">
        <v>104</v>
      </c>
      <c r="B63" s="12">
        <f t="shared" si="7"/>
        <v>99.99958759462565</v>
      </c>
      <c r="C63" s="12">
        <f t="shared" si="7"/>
        <v>0</v>
      </c>
      <c r="D63" s="3">
        <f t="shared" si="7"/>
        <v>85.00061298518979</v>
      </c>
      <c r="E63" s="13">
        <f t="shared" si="7"/>
        <v>85.00061298518979</v>
      </c>
      <c r="F63" s="13">
        <f t="shared" si="7"/>
        <v>71.5402920409376</v>
      </c>
      <c r="G63" s="13">
        <f t="shared" si="7"/>
        <v>70.53737083336934</v>
      </c>
      <c r="H63" s="13">
        <f t="shared" si="7"/>
        <v>40.513356717458684</v>
      </c>
      <c r="I63" s="13">
        <f t="shared" si="7"/>
        <v>58.284562379896364</v>
      </c>
      <c r="J63" s="13">
        <f t="shared" si="7"/>
        <v>95.65071389514726</v>
      </c>
      <c r="K63" s="13">
        <f t="shared" si="7"/>
        <v>36.109812203608286</v>
      </c>
      <c r="L63" s="13">
        <f t="shared" si="7"/>
        <v>42.7637016896077</v>
      </c>
      <c r="M63" s="13">
        <f t="shared" si="7"/>
        <v>48.32585750207966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53.032594514061095</v>
      </c>
      <c r="W63" s="13">
        <f t="shared" si="7"/>
        <v>85.00090138813773</v>
      </c>
      <c r="X63" s="13">
        <f t="shared" si="7"/>
        <v>0</v>
      </c>
      <c r="Y63" s="13">
        <f t="shared" si="7"/>
        <v>0</v>
      </c>
      <c r="Z63" s="14">
        <f t="shared" si="7"/>
        <v>85.00061298518979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84.99965475468863</v>
      </c>
      <c r="E64" s="13">
        <f t="shared" si="7"/>
        <v>84.99965475468863</v>
      </c>
      <c r="F64" s="13">
        <f t="shared" si="7"/>
        <v>57.39800348501019</v>
      </c>
      <c r="G64" s="13">
        <f t="shared" si="7"/>
        <v>62.4961326970532</v>
      </c>
      <c r="H64" s="13">
        <f t="shared" si="7"/>
        <v>53.47221726434829</v>
      </c>
      <c r="I64" s="13">
        <f t="shared" si="7"/>
        <v>57.80421992395982</v>
      </c>
      <c r="J64" s="13">
        <f t="shared" si="7"/>
        <v>54.12268258776318</v>
      </c>
      <c r="K64" s="13">
        <f t="shared" si="7"/>
        <v>52.579039412278306</v>
      </c>
      <c r="L64" s="13">
        <f t="shared" si="7"/>
        <v>56.63632644306734</v>
      </c>
      <c r="M64" s="13">
        <f t="shared" si="7"/>
        <v>54.4489572755485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56.124703660538714</v>
      </c>
      <c r="W64" s="13">
        <f t="shared" si="7"/>
        <v>84.99805674310143</v>
      </c>
      <c r="X64" s="13">
        <f t="shared" si="7"/>
        <v>0</v>
      </c>
      <c r="Y64" s="13">
        <f t="shared" si="7"/>
        <v>0</v>
      </c>
      <c r="Z64" s="14">
        <f t="shared" si="7"/>
        <v>84.99965475468863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1199709220</v>
      </c>
      <c r="C67" s="23"/>
      <c r="D67" s="24">
        <v>1137616177</v>
      </c>
      <c r="E67" s="25">
        <v>1137616177</v>
      </c>
      <c r="F67" s="25">
        <v>113458319</v>
      </c>
      <c r="G67" s="25">
        <v>171598290</v>
      </c>
      <c r="H67" s="25">
        <v>60105729</v>
      </c>
      <c r="I67" s="25">
        <v>345162338</v>
      </c>
      <c r="J67" s="25">
        <v>102164070</v>
      </c>
      <c r="K67" s="25">
        <v>145910362</v>
      </c>
      <c r="L67" s="25">
        <v>164814813</v>
      </c>
      <c r="M67" s="25">
        <v>412889245</v>
      </c>
      <c r="N67" s="25"/>
      <c r="O67" s="25"/>
      <c r="P67" s="25"/>
      <c r="Q67" s="25"/>
      <c r="R67" s="25"/>
      <c r="S67" s="25"/>
      <c r="T67" s="25"/>
      <c r="U67" s="25"/>
      <c r="V67" s="25">
        <v>758051583</v>
      </c>
      <c r="W67" s="25">
        <v>568806000</v>
      </c>
      <c r="X67" s="25"/>
      <c r="Y67" s="24"/>
      <c r="Z67" s="26">
        <v>1137616177</v>
      </c>
    </row>
    <row r="68" spans="1:26" ht="13.5" hidden="1">
      <c r="A68" s="36" t="s">
        <v>31</v>
      </c>
      <c r="B68" s="18">
        <v>167226614</v>
      </c>
      <c r="C68" s="18"/>
      <c r="D68" s="19">
        <v>174267678</v>
      </c>
      <c r="E68" s="20">
        <v>174267678</v>
      </c>
      <c r="F68" s="20">
        <v>15323108</v>
      </c>
      <c r="G68" s="20">
        <v>15017446</v>
      </c>
      <c r="H68" s="20">
        <v>14988604</v>
      </c>
      <c r="I68" s="20">
        <v>45329158</v>
      </c>
      <c r="J68" s="20">
        <v>15062255</v>
      </c>
      <c r="K68" s="20">
        <v>14942248</v>
      </c>
      <c r="L68" s="20">
        <v>15428439</v>
      </c>
      <c r="M68" s="20">
        <v>45432942</v>
      </c>
      <c r="N68" s="20"/>
      <c r="O68" s="20"/>
      <c r="P68" s="20"/>
      <c r="Q68" s="20"/>
      <c r="R68" s="20"/>
      <c r="S68" s="20"/>
      <c r="T68" s="20"/>
      <c r="U68" s="20"/>
      <c r="V68" s="20">
        <v>90762100</v>
      </c>
      <c r="W68" s="20">
        <v>87132000</v>
      </c>
      <c r="X68" s="20"/>
      <c r="Y68" s="19"/>
      <c r="Z68" s="22">
        <v>174267678</v>
      </c>
    </row>
    <row r="69" spans="1:26" ht="13.5" hidden="1">
      <c r="A69" s="37" t="s">
        <v>32</v>
      </c>
      <c r="B69" s="18">
        <v>999544305</v>
      </c>
      <c r="C69" s="18"/>
      <c r="D69" s="19">
        <v>940558499</v>
      </c>
      <c r="E69" s="20">
        <v>940558499</v>
      </c>
      <c r="F69" s="20">
        <v>98135211</v>
      </c>
      <c r="G69" s="20">
        <v>156580844</v>
      </c>
      <c r="H69" s="20">
        <v>45117125</v>
      </c>
      <c r="I69" s="20">
        <v>299833180</v>
      </c>
      <c r="J69" s="20">
        <v>87101815</v>
      </c>
      <c r="K69" s="20">
        <v>130968114</v>
      </c>
      <c r="L69" s="20">
        <v>149386374</v>
      </c>
      <c r="M69" s="20">
        <v>367456303</v>
      </c>
      <c r="N69" s="20"/>
      <c r="O69" s="20"/>
      <c r="P69" s="20"/>
      <c r="Q69" s="20"/>
      <c r="R69" s="20"/>
      <c r="S69" s="20"/>
      <c r="T69" s="20"/>
      <c r="U69" s="20"/>
      <c r="V69" s="20">
        <v>667289483</v>
      </c>
      <c r="W69" s="20">
        <v>470280000</v>
      </c>
      <c r="X69" s="20"/>
      <c r="Y69" s="19"/>
      <c r="Z69" s="22">
        <v>940558499</v>
      </c>
    </row>
    <row r="70" spans="1:26" ht="13.5" hidden="1">
      <c r="A70" s="38" t="s">
        <v>102</v>
      </c>
      <c r="B70" s="18">
        <v>739877572</v>
      </c>
      <c r="C70" s="18"/>
      <c r="D70" s="19">
        <v>704219268</v>
      </c>
      <c r="E70" s="20">
        <v>704219268</v>
      </c>
      <c r="F70" s="20">
        <v>75581287</v>
      </c>
      <c r="G70" s="20">
        <v>132760773</v>
      </c>
      <c r="H70" s="20">
        <v>16414739</v>
      </c>
      <c r="I70" s="20">
        <v>224756799</v>
      </c>
      <c r="J70" s="20">
        <v>72485968</v>
      </c>
      <c r="K70" s="20">
        <v>96198117</v>
      </c>
      <c r="L70" s="20">
        <v>114150899</v>
      </c>
      <c r="M70" s="20">
        <v>282834984</v>
      </c>
      <c r="N70" s="20"/>
      <c r="O70" s="20"/>
      <c r="P70" s="20"/>
      <c r="Q70" s="20"/>
      <c r="R70" s="20"/>
      <c r="S70" s="20"/>
      <c r="T70" s="20"/>
      <c r="U70" s="20"/>
      <c r="V70" s="20">
        <v>507591783</v>
      </c>
      <c r="W70" s="20">
        <v>352110000</v>
      </c>
      <c r="X70" s="20"/>
      <c r="Y70" s="19"/>
      <c r="Z70" s="22">
        <v>704219268</v>
      </c>
    </row>
    <row r="71" spans="1:26" ht="13.5" hidden="1">
      <c r="A71" s="38" t="s">
        <v>103</v>
      </c>
      <c r="B71" s="18">
        <v>121195876</v>
      </c>
      <c r="C71" s="18"/>
      <c r="D71" s="19">
        <v>108026519</v>
      </c>
      <c r="E71" s="20">
        <v>108026519</v>
      </c>
      <c r="F71" s="20">
        <v>10283543</v>
      </c>
      <c r="G71" s="20">
        <v>11537096</v>
      </c>
      <c r="H71" s="20">
        <v>13642410</v>
      </c>
      <c r="I71" s="20">
        <v>35463049</v>
      </c>
      <c r="J71" s="20">
        <v>4892790</v>
      </c>
      <c r="K71" s="20">
        <v>18532745</v>
      </c>
      <c r="L71" s="20">
        <v>18958194</v>
      </c>
      <c r="M71" s="20">
        <v>42383729</v>
      </c>
      <c r="N71" s="20"/>
      <c r="O71" s="20"/>
      <c r="P71" s="20"/>
      <c r="Q71" s="20"/>
      <c r="R71" s="20"/>
      <c r="S71" s="20"/>
      <c r="T71" s="20"/>
      <c r="U71" s="20"/>
      <c r="V71" s="20">
        <v>77846778</v>
      </c>
      <c r="W71" s="20">
        <v>54012000</v>
      </c>
      <c r="X71" s="20"/>
      <c r="Y71" s="19"/>
      <c r="Z71" s="22">
        <v>108026519</v>
      </c>
    </row>
    <row r="72" spans="1:26" ht="13.5" hidden="1">
      <c r="A72" s="38" t="s">
        <v>104</v>
      </c>
      <c r="B72" s="18">
        <v>72501480</v>
      </c>
      <c r="C72" s="18"/>
      <c r="D72" s="19">
        <v>66559520</v>
      </c>
      <c r="E72" s="20">
        <v>66559520</v>
      </c>
      <c r="F72" s="20">
        <v>6500527</v>
      </c>
      <c r="G72" s="20">
        <v>6480776</v>
      </c>
      <c r="H72" s="20">
        <v>9317147</v>
      </c>
      <c r="I72" s="20">
        <v>22298450</v>
      </c>
      <c r="J72" s="20">
        <v>3933841</v>
      </c>
      <c r="K72" s="20">
        <v>10468199</v>
      </c>
      <c r="L72" s="20">
        <v>10479474</v>
      </c>
      <c r="M72" s="20">
        <v>24881514</v>
      </c>
      <c r="N72" s="20"/>
      <c r="O72" s="20"/>
      <c r="P72" s="20"/>
      <c r="Q72" s="20"/>
      <c r="R72" s="20"/>
      <c r="S72" s="20"/>
      <c r="T72" s="20"/>
      <c r="U72" s="20"/>
      <c r="V72" s="20">
        <v>47179964</v>
      </c>
      <c r="W72" s="20">
        <v>33282000</v>
      </c>
      <c r="X72" s="20"/>
      <c r="Y72" s="19"/>
      <c r="Z72" s="22">
        <v>66559520</v>
      </c>
    </row>
    <row r="73" spans="1:26" ht="13.5" hidden="1">
      <c r="A73" s="38" t="s">
        <v>105</v>
      </c>
      <c r="B73" s="18">
        <v>65969377</v>
      </c>
      <c r="C73" s="18"/>
      <c r="D73" s="19">
        <v>61753192</v>
      </c>
      <c r="E73" s="20">
        <v>61753192</v>
      </c>
      <c r="F73" s="20">
        <v>5769854</v>
      </c>
      <c r="G73" s="20">
        <v>5801847</v>
      </c>
      <c r="H73" s="20">
        <v>5742829</v>
      </c>
      <c r="I73" s="20">
        <v>17314530</v>
      </c>
      <c r="J73" s="20">
        <v>5789216</v>
      </c>
      <c r="K73" s="20">
        <v>5768989</v>
      </c>
      <c r="L73" s="20">
        <v>5795277</v>
      </c>
      <c r="M73" s="20">
        <v>17353482</v>
      </c>
      <c r="N73" s="20"/>
      <c r="O73" s="20"/>
      <c r="P73" s="20"/>
      <c r="Q73" s="20"/>
      <c r="R73" s="20"/>
      <c r="S73" s="20"/>
      <c r="T73" s="20"/>
      <c r="U73" s="20"/>
      <c r="V73" s="20">
        <v>34668012</v>
      </c>
      <c r="W73" s="20">
        <v>30876000</v>
      </c>
      <c r="X73" s="20"/>
      <c r="Y73" s="19"/>
      <c r="Z73" s="22">
        <v>61753192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>
        <v>352</v>
      </c>
      <c r="H74" s="20"/>
      <c r="I74" s="20">
        <v>352</v>
      </c>
      <c r="J74" s="20"/>
      <c r="K74" s="20">
        <v>64</v>
      </c>
      <c r="L74" s="20">
        <v>2530</v>
      </c>
      <c r="M74" s="20">
        <v>2594</v>
      </c>
      <c r="N74" s="20"/>
      <c r="O74" s="20"/>
      <c r="P74" s="20"/>
      <c r="Q74" s="20"/>
      <c r="R74" s="20"/>
      <c r="S74" s="20"/>
      <c r="T74" s="20"/>
      <c r="U74" s="20"/>
      <c r="V74" s="20">
        <v>2946</v>
      </c>
      <c r="W74" s="20"/>
      <c r="X74" s="20"/>
      <c r="Y74" s="19"/>
      <c r="Z74" s="22"/>
    </row>
    <row r="75" spans="1:26" ht="13.5" hidden="1">
      <c r="A75" s="39" t="s">
        <v>107</v>
      </c>
      <c r="B75" s="27">
        <v>32938301</v>
      </c>
      <c r="C75" s="27"/>
      <c r="D75" s="28">
        <v>22790000</v>
      </c>
      <c r="E75" s="29">
        <v>22790000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11394000</v>
      </c>
      <c r="X75" s="29"/>
      <c r="Y75" s="28"/>
      <c r="Z75" s="30">
        <v>22790000</v>
      </c>
    </row>
    <row r="76" spans="1:26" ht="13.5" hidden="1">
      <c r="A76" s="41" t="s">
        <v>109</v>
      </c>
      <c r="B76" s="31">
        <v>1093170387</v>
      </c>
      <c r="C76" s="31"/>
      <c r="D76" s="32">
        <v>973878000</v>
      </c>
      <c r="E76" s="33">
        <v>973878000</v>
      </c>
      <c r="F76" s="33">
        <v>72662278</v>
      </c>
      <c r="G76" s="33">
        <v>100647465</v>
      </c>
      <c r="H76" s="33">
        <v>81896562</v>
      </c>
      <c r="I76" s="33">
        <v>255206305</v>
      </c>
      <c r="J76" s="33">
        <v>77938708</v>
      </c>
      <c r="K76" s="33">
        <v>82033305</v>
      </c>
      <c r="L76" s="33">
        <v>77022964</v>
      </c>
      <c r="M76" s="33">
        <v>236994977</v>
      </c>
      <c r="N76" s="33"/>
      <c r="O76" s="33"/>
      <c r="P76" s="33"/>
      <c r="Q76" s="33"/>
      <c r="R76" s="33"/>
      <c r="S76" s="33"/>
      <c r="T76" s="33"/>
      <c r="U76" s="33"/>
      <c r="V76" s="33">
        <v>492201282</v>
      </c>
      <c r="W76" s="33">
        <v>486936000</v>
      </c>
      <c r="X76" s="33"/>
      <c r="Y76" s="32"/>
      <c r="Z76" s="34">
        <v>973878000</v>
      </c>
    </row>
    <row r="77" spans="1:26" ht="13.5" hidden="1">
      <c r="A77" s="36" t="s">
        <v>31</v>
      </c>
      <c r="B77" s="18">
        <v>167226614</v>
      </c>
      <c r="C77" s="18"/>
      <c r="D77" s="19">
        <v>151613000</v>
      </c>
      <c r="E77" s="20">
        <v>151613000</v>
      </c>
      <c r="F77" s="20">
        <v>9684209</v>
      </c>
      <c r="G77" s="20">
        <v>11446368</v>
      </c>
      <c r="H77" s="20">
        <v>11226249</v>
      </c>
      <c r="I77" s="20">
        <v>32356826</v>
      </c>
      <c r="J77" s="20">
        <v>11117103</v>
      </c>
      <c r="K77" s="20">
        <v>11300000</v>
      </c>
      <c r="L77" s="20">
        <v>11714913</v>
      </c>
      <c r="M77" s="20">
        <v>34132016</v>
      </c>
      <c r="N77" s="20"/>
      <c r="O77" s="20"/>
      <c r="P77" s="20"/>
      <c r="Q77" s="20"/>
      <c r="R77" s="20"/>
      <c r="S77" s="20"/>
      <c r="T77" s="20"/>
      <c r="U77" s="20"/>
      <c r="V77" s="20">
        <v>66488842</v>
      </c>
      <c r="W77" s="20">
        <v>75804000</v>
      </c>
      <c r="X77" s="20"/>
      <c r="Y77" s="19"/>
      <c r="Z77" s="22">
        <v>151613000</v>
      </c>
    </row>
    <row r="78" spans="1:26" ht="13.5" hidden="1">
      <c r="A78" s="37" t="s">
        <v>32</v>
      </c>
      <c r="B78" s="18">
        <v>925943773</v>
      </c>
      <c r="C78" s="18"/>
      <c r="D78" s="19">
        <v>799475000</v>
      </c>
      <c r="E78" s="20">
        <v>799475000</v>
      </c>
      <c r="F78" s="20">
        <v>62978069</v>
      </c>
      <c r="G78" s="20">
        <v>89201097</v>
      </c>
      <c r="H78" s="20">
        <v>70670313</v>
      </c>
      <c r="I78" s="20">
        <v>222849479</v>
      </c>
      <c r="J78" s="20">
        <v>66821605</v>
      </c>
      <c r="K78" s="20">
        <v>70733305</v>
      </c>
      <c r="L78" s="20">
        <v>65308051</v>
      </c>
      <c r="M78" s="20">
        <v>202862961</v>
      </c>
      <c r="N78" s="20"/>
      <c r="O78" s="20"/>
      <c r="P78" s="20"/>
      <c r="Q78" s="20"/>
      <c r="R78" s="20"/>
      <c r="S78" s="20"/>
      <c r="T78" s="20"/>
      <c r="U78" s="20"/>
      <c r="V78" s="20">
        <v>425712440</v>
      </c>
      <c r="W78" s="20">
        <v>399738000</v>
      </c>
      <c r="X78" s="20"/>
      <c r="Y78" s="19"/>
      <c r="Z78" s="22">
        <v>799475000</v>
      </c>
    </row>
    <row r="79" spans="1:26" ht="13.5" hidden="1">
      <c r="A79" s="38" t="s">
        <v>102</v>
      </c>
      <c r="B79" s="18">
        <v>671199587</v>
      </c>
      <c r="C79" s="18"/>
      <c r="D79" s="19">
        <v>598586000</v>
      </c>
      <c r="E79" s="20">
        <v>598586000</v>
      </c>
      <c r="F79" s="20">
        <v>49052936</v>
      </c>
      <c r="G79" s="20">
        <v>73543530</v>
      </c>
      <c r="H79" s="20">
        <v>56630741</v>
      </c>
      <c r="I79" s="20">
        <v>179227207</v>
      </c>
      <c r="J79" s="20">
        <v>54065676</v>
      </c>
      <c r="K79" s="20">
        <v>57060076</v>
      </c>
      <c r="L79" s="20">
        <v>49328654</v>
      </c>
      <c r="M79" s="20">
        <v>160454406</v>
      </c>
      <c r="N79" s="20"/>
      <c r="O79" s="20"/>
      <c r="P79" s="20"/>
      <c r="Q79" s="20"/>
      <c r="R79" s="20"/>
      <c r="S79" s="20"/>
      <c r="T79" s="20"/>
      <c r="U79" s="20"/>
      <c r="V79" s="20">
        <v>339681613</v>
      </c>
      <c r="W79" s="20">
        <v>299292000</v>
      </c>
      <c r="X79" s="20"/>
      <c r="Y79" s="19"/>
      <c r="Z79" s="22">
        <v>598586000</v>
      </c>
    </row>
    <row r="80" spans="1:26" ht="13.5" hidden="1">
      <c r="A80" s="38" t="s">
        <v>103</v>
      </c>
      <c r="B80" s="18">
        <v>116273628</v>
      </c>
      <c r="C80" s="18"/>
      <c r="D80" s="19">
        <v>91823000</v>
      </c>
      <c r="E80" s="20">
        <v>91823000</v>
      </c>
      <c r="F80" s="20">
        <v>5962856</v>
      </c>
      <c r="G80" s="20">
        <v>7460268</v>
      </c>
      <c r="H80" s="20">
        <v>7194065</v>
      </c>
      <c r="I80" s="20">
        <v>20617189</v>
      </c>
      <c r="J80" s="20">
        <v>5859903</v>
      </c>
      <c r="K80" s="20">
        <v>6859903</v>
      </c>
      <c r="L80" s="20">
        <v>8215754</v>
      </c>
      <c r="M80" s="20">
        <v>20935560</v>
      </c>
      <c r="N80" s="20"/>
      <c r="O80" s="20"/>
      <c r="P80" s="20"/>
      <c r="Q80" s="20"/>
      <c r="R80" s="20"/>
      <c r="S80" s="20"/>
      <c r="T80" s="20"/>
      <c r="U80" s="20"/>
      <c r="V80" s="20">
        <v>41552749</v>
      </c>
      <c r="W80" s="20">
        <v>45912000</v>
      </c>
      <c r="X80" s="20"/>
      <c r="Y80" s="19"/>
      <c r="Z80" s="22">
        <v>91823000</v>
      </c>
    </row>
    <row r="81" spans="1:26" ht="13.5" hidden="1">
      <c r="A81" s="38" t="s">
        <v>104</v>
      </c>
      <c r="B81" s="18">
        <v>72501181</v>
      </c>
      <c r="C81" s="18"/>
      <c r="D81" s="19">
        <v>56576000</v>
      </c>
      <c r="E81" s="20">
        <v>56576000</v>
      </c>
      <c r="F81" s="20">
        <v>4650496</v>
      </c>
      <c r="G81" s="20">
        <v>4571369</v>
      </c>
      <c r="H81" s="20">
        <v>3774689</v>
      </c>
      <c r="I81" s="20">
        <v>12996554</v>
      </c>
      <c r="J81" s="20">
        <v>3762747</v>
      </c>
      <c r="K81" s="20">
        <v>3780047</v>
      </c>
      <c r="L81" s="20">
        <v>4481411</v>
      </c>
      <c r="M81" s="20">
        <v>12024205</v>
      </c>
      <c r="N81" s="20"/>
      <c r="O81" s="20"/>
      <c r="P81" s="20"/>
      <c r="Q81" s="20"/>
      <c r="R81" s="20"/>
      <c r="S81" s="20"/>
      <c r="T81" s="20"/>
      <c r="U81" s="20"/>
      <c r="V81" s="20">
        <v>25020759</v>
      </c>
      <c r="W81" s="20">
        <v>28290000</v>
      </c>
      <c r="X81" s="20"/>
      <c r="Y81" s="19"/>
      <c r="Z81" s="22">
        <v>56576000</v>
      </c>
    </row>
    <row r="82" spans="1:26" ht="13.5" hidden="1">
      <c r="A82" s="38" t="s">
        <v>105</v>
      </c>
      <c r="B82" s="18">
        <v>65969377</v>
      </c>
      <c r="C82" s="18"/>
      <c r="D82" s="19">
        <v>52490000</v>
      </c>
      <c r="E82" s="20">
        <v>52490000</v>
      </c>
      <c r="F82" s="20">
        <v>3311781</v>
      </c>
      <c r="G82" s="20">
        <v>3625930</v>
      </c>
      <c r="H82" s="20">
        <v>3070818</v>
      </c>
      <c r="I82" s="20">
        <v>10008529</v>
      </c>
      <c r="J82" s="20">
        <v>3133279</v>
      </c>
      <c r="K82" s="20">
        <v>3033279</v>
      </c>
      <c r="L82" s="20">
        <v>3282232</v>
      </c>
      <c r="M82" s="20">
        <v>9448790</v>
      </c>
      <c r="N82" s="20"/>
      <c r="O82" s="20"/>
      <c r="P82" s="20"/>
      <c r="Q82" s="20"/>
      <c r="R82" s="20"/>
      <c r="S82" s="20"/>
      <c r="T82" s="20"/>
      <c r="U82" s="20"/>
      <c r="V82" s="20">
        <v>19457319</v>
      </c>
      <c r="W82" s="20">
        <v>26244000</v>
      </c>
      <c r="X82" s="20"/>
      <c r="Y82" s="19"/>
      <c r="Z82" s="22">
        <v>52490000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22790000</v>
      </c>
      <c r="E84" s="29">
        <v>22790000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11394000</v>
      </c>
      <c r="X84" s="29"/>
      <c r="Y84" s="28"/>
      <c r="Z84" s="30">
        <v>22790000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245517386</v>
      </c>
      <c r="C5" s="18">
        <v>0</v>
      </c>
      <c r="D5" s="58">
        <v>305830748</v>
      </c>
      <c r="E5" s="59">
        <v>305830748</v>
      </c>
      <c r="F5" s="59">
        <v>285729855</v>
      </c>
      <c r="G5" s="59">
        <v>-6283428</v>
      </c>
      <c r="H5" s="59">
        <v>602354</v>
      </c>
      <c r="I5" s="59">
        <v>280048781</v>
      </c>
      <c r="J5" s="59">
        <v>-4258658</v>
      </c>
      <c r="K5" s="59">
        <v>-212871</v>
      </c>
      <c r="L5" s="59">
        <v>-321745</v>
      </c>
      <c r="M5" s="59">
        <v>-4793274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275255507</v>
      </c>
      <c r="W5" s="59">
        <v>262601601</v>
      </c>
      <c r="X5" s="59">
        <v>12653906</v>
      </c>
      <c r="Y5" s="60">
        <v>4.82</v>
      </c>
      <c r="Z5" s="61">
        <v>305830748</v>
      </c>
    </row>
    <row r="6" spans="1:26" ht="13.5">
      <c r="A6" s="57" t="s">
        <v>32</v>
      </c>
      <c r="B6" s="18">
        <v>1296099210</v>
      </c>
      <c r="C6" s="18">
        <v>0</v>
      </c>
      <c r="D6" s="58">
        <v>1531917858</v>
      </c>
      <c r="E6" s="59">
        <v>1531917858</v>
      </c>
      <c r="F6" s="59">
        <v>336899132</v>
      </c>
      <c r="G6" s="59">
        <v>83666423</v>
      </c>
      <c r="H6" s="59">
        <v>147382565</v>
      </c>
      <c r="I6" s="59">
        <v>567948120</v>
      </c>
      <c r="J6" s="59">
        <v>92637254</v>
      </c>
      <c r="K6" s="59">
        <v>91073027</v>
      </c>
      <c r="L6" s="59">
        <v>94520907</v>
      </c>
      <c r="M6" s="59">
        <v>278231188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846179308</v>
      </c>
      <c r="W6" s="59">
        <v>882051975</v>
      </c>
      <c r="X6" s="59">
        <v>-35872667</v>
      </c>
      <c r="Y6" s="60">
        <v>-4.07</v>
      </c>
      <c r="Z6" s="61">
        <v>1531917858</v>
      </c>
    </row>
    <row r="7" spans="1:26" ht="13.5">
      <c r="A7" s="57" t="s">
        <v>33</v>
      </c>
      <c r="B7" s="18">
        <v>21664829</v>
      </c>
      <c r="C7" s="18">
        <v>0</v>
      </c>
      <c r="D7" s="58">
        <v>22000000</v>
      </c>
      <c r="E7" s="59">
        <v>22000000</v>
      </c>
      <c r="F7" s="59">
        <v>922261</v>
      </c>
      <c r="G7" s="59">
        <v>865087</v>
      </c>
      <c r="H7" s="59">
        <v>2174589</v>
      </c>
      <c r="I7" s="59">
        <v>3961937</v>
      </c>
      <c r="J7" s="59">
        <v>1355147</v>
      </c>
      <c r="K7" s="59">
        <v>1278774</v>
      </c>
      <c r="L7" s="59">
        <v>329042</v>
      </c>
      <c r="M7" s="59">
        <v>2962963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6924900</v>
      </c>
      <c r="W7" s="59">
        <v>10789863</v>
      </c>
      <c r="X7" s="59">
        <v>-3864963</v>
      </c>
      <c r="Y7" s="60">
        <v>-35.82</v>
      </c>
      <c r="Z7" s="61">
        <v>22000000</v>
      </c>
    </row>
    <row r="8" spans="1:26" ht="13.5">
      <c r="A8" s="57" t="s">
        <v>34</v>
      </c>
      <c r="B8" s="18">
        <v>178054852</v>
      </c>
      <c r="C8" s="18">
        <v>0</v>
      </c>
      <c r="D8" s="58">
        <v>265112381</v>
      </c>
      <c r="E8" s="59">
        <v>260127381</v>
      </c>
      <c r="F8" s="59">
        <v>-920462</v>
      </c>
      <c r="G8" s="59">
        <v>22768085</v>
      </c>
      <c r="H8" s="59">
        <v>19385656</v>
      </c>
      <c r="I8" s="59">
        <v>41233279</v>
      </c>
      <c r="J8" s="59">
        <v>20315025</v>
      </c>
      <c r="K8" s="59">
        <v>12285693</v>
      </c>
      <c r="L8" s="59">
        <v>12483402</v>
      </c>
      <c r="M8" s="59">
        <v>45084120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86317399</v>
      </c>
      <c r="W8" s="59">
        <v>132556188</v>
      </c>
      <c r="X8" s="59">
        <v>-46238789</v>
      </c>
      <c r="Y8" s="60">
        <v>-34.88</v>
      </c>
      <c r="Z8" s="61">
        <v>260127381</v>
      </c>
    </row>
    <row r="9" spans="1:26" ht="13.5">
      <c r="A9" s="57" t="s">
        <v>35</v>
      </c>
      <c r="B9" s="18">
        <v>145448866</v>
      </c>
      <c r="C9" s="18">
        <v>0</v>
      </c>
      <c r="D9" s="58">
        <v>124465061</v>
      </c>
      <c r="E9" s="59">
        <v>124465061</v>
      </c>
      <c r="F9" s="59">
        <v>6200282</v>
      </c>
      <c r="G9" s="59">
        <v>6229138</v>
      </c>
      <c r="H9" s="59">
        <v>2700417</v>
      </c>
      <c r="I9" s="59">
        <v>15129837</v>
      </c>
      <c r="J9" s="59">
        <v>5626958</v>
      </c>
      <c r="K9" s="59">
        <v>5585443</v>
      </c>
      <c r="L9" s="59">
        <v>45600794</v>
      </c>
      <c r="M9" s="59">
        <v>56813195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71943032</v>
      </c>
      <c r="W9" s="59">
        <v>63865646</v>
      </c>
      <c r="X9" s="59">
        <v>8077386</v>
      </c>
      <c r="Y9" s="60">
        <v>12.65</v>
      </c>
      <c r="Z9" s="61">
        <v>124465061</v>
      </c>
    </row>
    <row r="10" spans="1:26" ht="25.5">
      <c r="A10" s="62" t="s">
        <v>94</v>
      </c>
      <c r="B10" s="63">
        <f>SUM(B5:B9)</f>
        <v>1886785143</v>
      </c>
      <c r="C10" s="63">
        <f>SUM(C5:C9)</f>
        <v>0</v>
      </c>
      <c r="D10" s="64">
        <f aca="true" t="shared" si="0" ref="D10:Z10">SUM(D5:D9)</f>
        <v>2249326048</v>
      </c>
      <c r="E10" s="65">
        <f t="shared" si="0"/>
        <v>2244341048</v>
      </c>
      <c r="F10" s="65">
        <f t="shared" si="0"/>
        <v>628831068</v>
      </c>
      <c r="G10" s="65">
        <f t="shared" si="0"/>
        <v>107245305</v>
      </c>
      <c r="H10" s="65">
        <f t="shared" si="0"/>
        <v>172245581</v>
      </c>
      <c r="I10" s="65">
        <f t="shared" si="0"/>
        <v>908321954</v>
      </c>
      <c r="J10" s="65">
        <f t="shared" si="0"/>
        <v>115675726</v>
      </c>
      <c r="K10" s="65">
        <f t="shared" si="0"/>
        <v>110010066</v>
      </c>
      <c r="L10" s="65">
        <f t="shared" si="0"/>
        <v>152612400</v>
      </c>
      <c r="M10" s="65">
        <f t="shared" si="0"/>
        <v>378298192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1286620146</v>
      </c>
      <c r="W10" s="65">
        <f t="shared" si="0"/>
        <v>1351865273</v>
      </c>
      <c r="X10" s="65">
        <f t="shared" si="0"/>
        <v>-65245127</v>
      </c>
      <c r="Y10" s="66">
        <f>+IF(W10&lt;&gt;0,(X10/W10)*100,0)</f>
        <v>-4.826303944860635</v>
      </c>
      <c r="Z10" s="67">
        <f t="shared" si="0"/>
        <v>2244341048</v>
      </c>
    </row>
    <row r="11" spans="1:26" ht="13.5">
      <c r="A11" s="57" t="s">
        <v>36</v>
      </c>
      <c r="B11" s="18">
        <v>564864059</v>
      </c>
      <c r="C11" s="18">
        <v>0</v>
      </c>
      <c r="D11" s="58">
        <v>625426030</v>
      </c>
      <c r="E11" s="59">
        <v>626495030</v>
      </c>
      <c r="F11" s="59">
        <v>362951</v>
      </c>
      <c r="G11" s="59">
        <v>97077769</v>
      </c>
      <c r="H11" s="59">
        <v>49481884</v>
      </c>
      <c r="I11" s="59">
        <v>146922604</v>
      </c>
      <c r="J11" s="59">
        <v>50013880</v>
      </c>
      <c r="K11" s="59">
        <v>78969966</v>
      </c>
      <c r="L11" s="59">
        <v>4429496</v>
      </c>
      <c r="M11" s="59">
        <v>133413342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280335946</v>
      </c>
      <c r="W11" s="59">
        <v>312492221</v>
      </c>
      <c r="X11" s="59">
        <v>-32156275</v>
      </c>
      <c r="Y11" s="60">
        <v>-10.29</v>
      </c>
      <c r="Z11" s="61">
        <v>626495030</v>
      </c>
    </row>
    <row r="12" spans="1:26" ht="13.5">
      <c r="A12" s="57" t="s">
        <v>37</v>
      </c>
      <c r="B12" s="18">
        <v>28062166</v>
      </c>
      <c r="C12" s="18">
        <v>0</v>
      </c>
      <c r="D12" s="58">
        <v>31229363</v>
      </c>
      <c r="E12" s="59">
        <v>31229363</v>
      </c>
      <c r="F12" s="59">
        <v>0</v>
      </c>
      <c r="G12" s="59">
        <v>4638468</v>
      </c>
      <c r="H12" s="59">
        <v>2295287</v>
      </c>
      <c r="I12" s="59">
        <v>6933755</v>
      </c>
      <c r="J12" s="59">
        <v>2302450</v>
      </c>
      <c r="K12" s="59">
        <v>2303540</v>
      </c>
      <c r="L12" s="59">
        <v>2325229</v>
      </c>
      <c r="M12" s="59">
        <v>6931219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13864974</v>
      </c>
      <c r="W12" s="59">
        <v>15614682</v>
      </c>
      <c r="X12" s="59">
        <v>-1749708</v>
      </c>
      <c r="Y12" s="60">
        <v>-11.21</v>
      </c>
      <c r="Z12" s="61">
        <v>31229363</v>
      </c>
    </row>
    <row r="13" spans="1:26" ht="13.5">
      <c r="A13" s="57" t="s">
        <v>95</v>
      </c>
      <c r="B13" s="18">
        <v>343145574</v>
      </c>
      <c r="C13" s="18">
        <v>0</v>
      </c>
      <c r="D13" s="58">
        <v>201673156</v>
      </c>
      <c r="E13" s="59">
        <v>201673156</v>
      </c>
      <c r="F13" s="59">
        <v>3570880</v>
      </c>
      <c r="G13" s="59">
        <v>3570880</v>
      </c>
      <c r="H13" s="59">
        <v>0</v>
      </c>
      <c r="I13" s="59">
        <v>7141760</v>
      </c>
      <c r="J13" s="59">
        <v>0</v>
      </c>
      <c r="K13" s="59">
        <v>3570880</v>
      </c>
      <c r="L13" s="59">
        <v>99837080</v>
      </c>
      <c r="M13" s="59">
        <v>103407960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110549720</v>
      </c>
      <c r="W13" s="59">
        <v>100836578</v>
      </c>
      <c r="X13" s="59">
        <v>9713142</v>
      </c>
      <c r="Y13" s="60">
        <v>9.63</v>
      </c>
      <c r="Z13" s="61">
        <v>201673156</v>
      </c>
    </row>
    <row r="14" spans="1:26" ht="13.5">
      <c r="A14" s="57" t="s">
        <v>38</v>
      </c>
      <c r="B14" s="18">
        <v>132449713</v>
      </c>
      <c r="C14" s="18">
        <v>0</v>
      </c>
      <c r="D14" s="58">
        <v>144574379</v>
      </c>
      <c r="E14" s="59">
        <v>144574379</v>
      </c>
      <c r="F14" s="59">
        <v>12393868</v>
      </c>
      <c r="G14" s="59">
        <v>12393867</v>
      </c>
      <c r="H14" s="59">
        <v>12393868</v>
      </c>
      <c r="I14" s="59">
        <v>37181603</v>
      </c>
      <c r="J14" s="59">
        <v>12393868</v>
      </c>
      <c r="K14" s="59">
        <v>12393868</v>
      </c>
      <c r="L14" s="59">
        <v>8870061</v>
      </c>
      <c r="M14" s="59">
        <v>33657797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70839400</v>
      </c>
      <c r="W14" s="59">
        <v>72287190</v>
      </c>
      <c r="X14" s="59">
        <v>-1447790</v>
      </c>
      <c r="Y14" s="60">
        <v>-2</v>
      </c>
      <c r="Z14" s="61">
        <v>144574379</v>
      </c>
    </row>
    <row r="15" spans="1:26" ht="13.5">
      <c r="A15" s="57" t="s">
        <v>39</v>
      </c>
      <c r="B15" s="18">
        <v>673061561</v>
      </c>
      <c r="C15" s="18">
        <v>0</v>
      </c>
      <c r="D15" s="58">
        <v>763633084</v>
      </c>
      <c r="E15" s="59">
        <v>755335606</v>
      </c>
      <c r="F15" s="59">
        <v>1467190</v>
      </c>
      <c r="G15" s="59">
        <v>81981537</v>
      </c>
      <c r="H15" s="59">
        <v>87332880</v>
      </c>
      <c r="I15" s="59">
        <v>170781607</v>
      </c>
      <c r="J15" s="59">
        <v>52252336</v>
      </c>
      <c r="K15" s="59">
        <v>52480510</v>
      </c>
      <c r="L15" s="59">
        <v>52420193</v>
      </c>
      <c r="M15" s="59">
        <v>157153039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327934646</v>
      </c>
      <c r="W15" s="59">
        <v>331493170</v>
      </c>
      <c r="X15" s="59">
        <v>-3558524</v>
      </c>
      <c r="Y15" s="60">
        <v>-1.07</v>
      </c>
      <c r="Z15" s="61">
        <v>755335606</v>
      </c>
    </row>
    <row r="16" spans="1:26" ht="13.5">
      <c r="A16" s="68" t="s">
        <v>40</v>
      </c>
      <c r="B16" s="18">
        <v>10531923</v>
      </c>
      <c r="C16" s="18">
        <v>0</v>
      </c>
      <c r="D16" s="58">
        <v>20563462</v>
      </c>
      <c r="E16" s="59">
        <v>23996962</v>
      </c>
      <c r="F16" s="59">
        <v>3935378</v>
      </c>
      <c r="G16" s="59">
        <v>313618</v>
      </c>
      <c r="H16" s="59">
        <v>7096229</v>
      </c>
      <c r="I16" s="59">
        <v>11345225</v>
      </c>
      <c r="J16" s="59">
        <v>942521</v>
      </c>
      <c r="K16" s="59">
        <v>979279</v>
      </c>
      <c r="L16" s="59">
        <v>2721091</v>
      </c>
      <c r="M16" s="59">
        <v>4642891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15988116</v>
      </c>
      <c r="W16" s="59">
        <v>9871734</v>
      </c>
      <c r="X16" s="59">
        <v>6116382</v>
      </c>
      <c r="Y16" s="60">
        <v>61.96</v>
      </c>
      <c r="Z16" s="61">
        <v>23996962</v>
      </c>
    </row>
    <row r="17" spans="1:26" ht="13.5">
      <c r="A17" s="57" t="s">
        <v>41</v>
      </c>
      <c r="B17" s="18">
        <v>283881315</v>
      </c>
      <c r="C17" s="18">
        <v>0</v>
      </c>
      <c r="D17" s="58">
        <v>547593096</v>
      </c>
      <c r="E17" s="59">
        <v>546403074</v>
      </c>
      <c r="F17" s="59">
        <v>10344972</v>
      </c>
      <c r="G17" s="59">
        <v>17243620</v>
      </c>
      <c r="H17" s="59">
        <v>25759350</v>
      </c>
      <c r="I17" s="59">
        <v>53347942</v>
      </c>
      <c r="J17" s="59">
        <v>30461399</v>
      </c>
      <c r="K17" s="59">
        <v>22744842</v>
      </c>
      <c r="L17" s="59">
        <v>93464544</v>
      </c>
      <c r="M17" s="59">
        <v>146670785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200018727</v>
      </c>
      <c r="W17" s="59">
        <v>260785247</v>
      </c>
      <c r="X17" s="59">
        <v>-60766520</v>
      </c>
      <c r="Y17" s="60">
        <v>-23.3</v>
      </c>
      <c r="Z17" s="61">
        <v>546403074</v>
      </c>
    </row>
    <row r="18" spans="1:26" ht="13.5">
      <c r="A18" s="69" t="s">
        <v>42</v>
      </c>
      <c r="B18" s="70">
        <f>SUM(B11:B17)</f>
        <v>2035996311</v>
      </c>
      <c r="C18" s="70">
        <f>SUM(C11:C17)</f>
        <v>0</v>
      </c>
      <c r="D18" s="71">
        <f aca="true" t="shared" si="1" ref="D18:Z18">SUM(D11:D17)</f>
        <v>2334692570</v>
      </c>
      <c r="E18" s="72">
        <f t="shared" si="1"/>
        <v>2329707570</v>
      </c>
      <c r="F18" s="72">
        <f t="shared" si="1"/>
        <v>32075239</v>
      </c>
      <c r="G18" s="72">
        <f t="shared" si="1"/>
        <v>217219759</v>
      </c>
      <c r="H18" s="72">
        <f t="shared" si="1"/>
        <v>184359498</v>
      </c>
      <c r="I18" s="72">
        <f t="shared" si="1"/>
        <v>433654496</v>
      </c>
      <c r="J18" s="72">
        <f t="shared" si="1"/>
        <v>148366454</v>
      </c>
      <c r="K18" s="72">
        <f t="shared" si="1"/>
        <v>173442885</v>
      </c>
      <c r="L18" s="72">
        <f t="shared" si="1"/>
        <v>264067694</v>
      </c>
      <c r="M18" s="72">
        <f t="shared" si="1"/>
        <v>585877033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1019531529</v>
      </c>
      <c r="W18" s="72">
        <f t="shared" si="1"/>
        <v>1103380822</v>
      </c>
      <c r="X18" s="72">
        <f t="shared" si="1"/>
        <v>-83849293</v>
      </c>
      <c r="Y18" s="66">
        <f>+IF(W18&lt;&gt;0,(X18/W18)*100,0)</f>
        <v>-7.599306724220008</v>
      </c>
      <c r="Z18" s="73">
        <f t="shared" si="1"/>
        <v>2329707570</v>
      </c>
    </row>
    <row r="19" spans="1:26" ht="13.5">
      <c r="A19" s="69" t="s">
        <v>43</v>
      </c>
      <c r="B19" s="74">
        <f>+B10-B18</f>
        <v>-149211168</v>
      </c>
      <c r="C19" s="74">
        <f>+C10-C18</f>
        <v>0</v>
      </c>
      <c r="D19" s="75">
        <f aca="true" t="shared" si="2" ref="D19:Z19">+D10-D18</f>
        <v>-85366522</v>
      </c>
      <c r="E19" s="76">
        <f t="shared" si="2"/>
        <v>-85366522</v>
      </c>
      <c r="F19" s="76">
        <f t="shared" si="2"/>
        <v>596755829</v>
      </c>
      <c r="G19" s="76">
        <f t="shared" si="2"/>
        <v>-109974454</v>
      </c>
      <c r="H19" s="76">
        <f t="shared" si="2"/>
        <v>-12113917</v>
      </c>
      <c r="I19" s="76">
        <f t="shared" si="2"/>
        <v>474667458</v>
      </c>
      <c r="J19" s="76">
        <f t="shared" si="2"/>
        <v>-32690728</v>
      </c>
      <c r="K19" s="76">
        <f t="shared" si="2"/>
        <v>-63432819</v>
      </c>
      <c r="L19" s="76">
        <f t="shared" si="2"/>
        <v>-111455294</v>
      </c>
      <c r="M19" s="76">
        <f t="shared" si="2"/>
        <v>-207578841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267088617</v>
      </c>
      <c r="W19" s="76">
        <f>IF(E10=E18,0,W10-W18)</f>
        <v>248484451</v>
      </c>
      <c r="X19" s="76">
        <f t="shared" si="2"/>
        <v>18604166</v>
      </c>
      <c r="Y19" s="77">
        <f>+IF(W19&lt;&gt;0,(X19/W19)*100,0)</f>
        <v>7.487054391182006</v>
      </c>
      <c r="Z19" s="78">
        <f t="shared" si="2"/>
        <v>-85366522</v>
      </c>
    </row>
    <row r="20" spans="1:26" ht="13.5">
      <c r="A20" s="57" t="s">
        <v>44</v>
      </c>
      <c r="B20" s="18">
        <v>155975652</v>
      </c>
      <c r="C20" s="18">
        <v>0</v>
      </c>
      <c r="D20" s="58">
        <v>84933000</v>
      </c>
      <c r="E20" s="59">
        <v>145089943</v>
      </c>
      <c r="F20" s="59">
        <v>0</v>
      </c>
      <c r="G20" s="59">
        <v>3738000</v>
      </c>
      <c r="H20" s="59">
        <v>0</v>
      </c>
      <c r="I20" s="59">
        <v>3738000</v>
      </c>
      <c r="J20" s="59">
        <v>41281864</v>
      </c>
      <c r="K20" s="59">
        <v>28903730</v>
      </c>
      <c r="L20" s="59">
        <v>-11780632</v>
      </c>
      <c r="M20" s="59">
        <v>58404962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62142962</v>
      </c>
      <c r="W20" s="59">
        <v>42466500</v>
      </c>
      <c r="X20" s="59">
        <v>19676462</v>
      </c>
      <c r="Y20" s="60">
        <v>46.33</v>
      </c>
      <c r="Z20" s="61">
        <v>145089943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6764484</v>
      </c>
      <c r="C22" s="85">
        <f>SUM(C19:C21)</f>
        <v>0</v>
      </c>
      <c r="D22" s="86">
        <f aca="true" t="shared" si="3" ref="D22:Z22">SUM(D19:D21)</f>
        <v>-433522</v>
      </c>
      <c r="E22" s="87">
        <f t="shared" si="3"/>
        <v>59723421</v>
      </c>
      <c r="F22" s="87">
        <f t="shared" si="3"/>
        <v>596755829</v>
      </c>
      <c r="G22" s="87">
        <f t="shared" si="3"/>
        <v>-106236454</v>
      </c>
      <c r="H22" s="87">
        <f t="shared" si="3"/>
        <v>-12113917</v>
      </c>
      <c r="I22" s="87">
        <f t="shared" si="3"/>
        <v>478405458</v>
      </c>
      <c r="J22" s="87">
        <f t="shared" si="3"/>
        <v>8591136</v>
      </c>
      <c r="K22" s="87">
        <f t="shared" si="3"/>
        <v>-34529089</v>
      </c>
      <c r="L22" s="87">
        <f t="shared" si="3"/>
        <v>-123235926</v>
      </c>
      <c r="M22" s="87">
        <f t="shared" si="3"/>
        <v>-149173879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329231579</v>
      </c>
      <c r="W22" s="87">
        <f t="shared" si="3"/>
        <v>290950951</v>
      </c>
      <c r="X22" s="87">
        <f t="shared" si="3"/>
        <v>38280628</v>
      </c>
      <c r="Y22" s="88">
        <f>+IF(W22&lt;&gt;0,(X22/W22)*100,0)</f>
        <v>13.15707265036573</v>
      </c>
      <c r="Z22" s="89">
        <f t="shared" si="3"/>
        <v>59723421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6764484</v>
      </c>
      <c r="C24" s="74">
        <f>SUM(C22:C23)</f>
        <v>0</v>
      </c>
      <c r="D24" s="75">
        <f aca="true" t="shared" si="4" ref="D24:Z24">SUM(D22:D23)</f>
        <v>-433522</v>
      </c>
      <c r="E24" s="76">
        <f t="shared" si="4"/>
        <v>59723421</v>
      </c>
      <c r="F24" s="76">
        <f t="shared" si="4"/>
        <v>596755829</v>
      </c>
      <c r="G24" s="76">
        <f t="shared" si="4"/>
        <v>-106236454</v>
      </c>
      <c r="H24" s="76">
        <f t="shared" si="4"/>
        <v>-12113917</v>
      </c>
      <c r="I24" s="76">
        <f t="shared" si="4"/>
        <v>478405458</v>
      </c>
      <c r="J24" s="76">
        <f t="shared" si="4"/>
        <v>8591136</v>
      </c>
      <c r="K24" s="76">
        <f t="shared" si="4"/>
        <v>-34529089</v>
      </c>
      <c r="L24" s="76">
        <f t="shared" si="4"/>
        <v>-123235926</v>
      </c>
      <c r="M24" s="76">
        <f t="shared" si="4"/>
        <v>-149173879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329231579</v>
      </c>
      <c r="W24" s="76">
        <f t="shared" si="4"/>
        <v>290950951</v>
      </c>
      <c r="X24" s="76">
        <f t="shared" si="4"/>
        <v>38280628</v>
      </c>
      <c r="Y24" s="77">
        <f>+IF(W24&lt;&gt;0,(X24/W24)*100,0)</f>
        <v>13.15707265036573</v>
      </c>
      <c r="Z24" s="78">
        <f t="shared" si="4"/>
        <v>59723421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652978143</v>
      </c>
      <c r="C27" s="21">
        <v>0</v>
      </c>
      <c r="D27" s="98">
        <v>454040366</v>
      </c>
      <c r="E27" s="99">
        <v>655355450</v>
      </c>
      <c r="F27" s="99">
        <v>6404908</v>
      </c>
      <c r="G27" s="99">
        <v>52243865</v>
      </c>
      <c r="H27" s="99">
        <v>46702266</v>
      </c>
      <c r="I27" s="99">
        <v>105351039</v>
      </c>
      <c r="J27" s="99">
        <v>51522221</v>
      </c>
      <c r="K27" s="99">
        <v>36174367</v>
      </c>
      <c r="L27" s="99">
        <v>40033813</v>
      </c>
      <c r="M27" s="99">
        <v>127730401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233081440</v>
      </c>
      <c r="W27" s="99">
        <v>327677725</v>
      </c>
      <c r="X27" s="99">
        <v>-94596285</v>
      </c>
      <c r="Y27" s="100">
        <v>-28.87</v>
      </c>
      <c r="Z27" s="101">
        <v>655355450</v>
      </c>
    </row>
    <row r="28" spans="1:26" ht="13.5">
      <c r="A28" s="102" t="s">
        <v>44</v>
      </c>
      <c r="B28" s="18">
        <v>117081923</v>
      </c>
      <c r="C28" s="18">
        <v>0</v>
      </c>
      <c r="D28" s="58">
        <v>74506956</v>
      </c>
      <c r="E28" s="59">
        <v>130456133</v>
      </c>
      <c r="F28" s="59">
        <v>0</v>
      </c>
      <c r="G28" s="59">
        <v>16380969</v>
      </c>
      <c r="H28" s="59">
        <v>15724766</v>
      </c>
      <c r="I28" s="59">
        <v>32105735</v>
      </c>
      <c r="J28" s="59">
        <v>9176129</v>
      </c>
      <c r="K28" s="59">
        <v>11578730</v>
      </c>
      <c r="L28" s="59">
        <v>5684367</v>
      </c>
      <c r="M28" s="59">
        <v>26439226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58544961</v>
      </c>
      <c r="W28" s="59">
        <v>65228067</v>
      </c>
      <c r="X28" s="59">
        <v>-6683106</v>
      </c>
      <c r="Y28" s="60">
        <v>-10.25</v>
      </c>
      <c r="Z28" s="61">
        <v>130456133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461640889</v>
      </c>
      <c r="C30" s="18">
        <v>0</v>
      </c>
      <c r="D30" s="58">
        <v>331834792</v>
      </c>
      <c r="E30" s="59">
        <v>451012836</v>
      </c>
      <c r="F30" s="59">
        <v>6404908</v>
      </c>
      <c r="G30" s="59">
        <v>34930000</v>
      </c>
      <c r="H30" s="59">
        <v>28529002</v>
      </c>
      <c r="I30" s="59">
        <v>69863910</v>
      </c>
      <c r="J30" s="59">
        <v>36629410</v>
      </c>
      <c r="K30" s="59">
        <v>18514832</v>
      </c>
      <c r="L30" s="59">
        <v>26761681</v>
      </c>
      <c r="M30" s="59">
        <v>81905923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151769833</v>
      </c>
      <c r="W30" s="59">
        <v>225506418</v>
      </c>
      <c r="X30" s="59">
        <v>-73736585</v>
      </c>
      <c r="Y30" s="60">
        <v>-32.7</v>
      </c>
      <c r="Z30" s="61">
        <v>451012836</v>
      </c>
    </row>
    <row r="31" spans="1:26" ht="13.5">
      <c r="A31" s="57" t="s">
        <v>49</v>
      </c>
      <c r="B31" s="18">
        <v>74255332</v>
      </c>
      <c r="C31" s="18">
        <v>0</v>
      </c>
      <c r="D31" s="58">
        <v>47698618</v>
      </c>
      <c r="E31" s="59">
        <v>73886481</v>
      </c>
      <c r="F31" s="59">
        <v>0</v>
      </c>
      <c r="G31" s="59">
        <v>932895</v>
      </c>
      <c r="H31" s="59">
        <v>2448499</v>
      </c>
      <c r="I31" s="59">
        <v>3381394</v>
      </c>
      <c r="J31" s="59">
        <v>5716683</v>
      </c>
      <c r="K31" s="59">
        <v>6080805</v>
      </c>
      <c r="L31" s="59">
        <v>7587764</v>
      </c>
      <c r="M31" s="59">
        <v>19385252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22766646</v>
      </c>
      <c r="W31" s="59">
        <v>36943241</v>
      </c>
      <c r="X31" s="59">
        <v>-14176595</v>
      </c>
      <c r="Y31" s="60">
        <v>-38.37</v>
      </c>
      <c r="Z31" s="61">
        <v>73886481</v>
      </c>
    </row>
    <row r="32" spans="1:26" ht="13.5">
      <c r="A32" s="69" t="s">
        <v>50</v>
      </c>
      <c r="B32" s="21">
        <f>SUM(B28:B31)</f>
        <v>652978144</v>
      </c>
      <c r="C32" s="21">
        <f>SUM(C28:C31)</f>
        <v>0</v>
      </c>
      <c r="D32" s="98">
        <f aca="true" t="shared" si="5" ref="D32:Z32">SUM(D28:D31)</f>
        <v>454040366</v>
      </c>
      <c r="E32" s="99">
        <f t="shared" si="5"/>
        <v>655355450</v>
      </c>
      <c r="F32" s="99">
        <f t="shared" si="5"/>
        <v>6404908</v>
      </c>
      <c r="G32" s="99">
        <f t="shared" si="5"/>
        <v>52243864</v>
      </c>
      <c r="H32" s="99">
        <f t="shared" si="5"/>
        <v>46702267</v>
      </c>
      <c r="I32" s="99">
        <f t="shared" si="5"/>
        <v>105351039</v>
      </c>
      <c r="J32" s="99">
        <f t="shared" si="5"/>
        <v>51522222</v>
      </c>
      <c r="K32" s="99">
        <f t="shared" si="5"/>
        <v>36174367</v>
      </c>
      <c r="L32" s="99">
        <f t="shared" si="5"/>
        <v>40033812</v>
      </c>
      <c r="M32" s="99">
        <f t="shared" si="5"/>
        <v>127730401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233081440</v>
      </c>
      <c r="W32" s="99">
        <f t="shared" si="5"/>
        <v>327677726</v>
      </c>
      <c r="X32" s="99">
        <f t="shared" si="5"/>
        <v>-94596286</v>
      </c>
      <c r="Y32" s="100">
        <f>+IF(W32&lt;&gt;0,(X32/W32)*100,0)</f>
        <v>-28.868695823407904</v>
      </c>
      <c r="Z32" s="101">
        <f t="shared" si="5"/>
        <v>655355450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643243174</v>
      </c>
      <c r="C35" s="18">
        <v>0</v>
      </c>
      <c r="D35" s="58">
        <v>638399822</v>
      </c>
      <c r="E35" s="59">
        <v>638399822</v>
      </c>
      <c r="F35" s="59">
        <v>671849424</v>
      </c>
      <c r="G35" s="59">
        <v>1069838832</v>
      </c>
      <c r="H35" s="59">
        <v>1110240758</v>
      </c>
      <c r="I35" s="59">
        <v>1110240758</v>
      </c>
      <c r="J35" s="59">
        <v>974947105</v>
      </c>
      <c r="K35" s="59">
        <v>890823686</v>
      </c>
      <c r="L35" s="59">
        <v>710441456</v>
      </c>
      <c r="M35" s="59">
        <v>710441456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710441456</v>
      </c>
      <c r="W35" s="59">
        <v>319199911</v>
      </c>
      <c r="X35" s="59">
        <v>391241545</v>
      </c>
      <c r="Y35" s="60">
        <v>122.57</v>
      </c>
      <c r="Z35" s="61">
        <v>638399822</v>
      </c>
    </row>
    <row r="36" spans="1:26" ht="13.5">
      <c r="A36" s="57" t="s">
        <v>53</v>
      </c>
      <c r="B36" s="18">
        <v>5874329752</v>
      </c>
      <c r="C36" s="18">
        <v>0</v>
      </c>
      <c r="D36" s="58">
        <v>6172122998</v>
      </c>
      <c r="E36" s="59">
        <v>6189447998</v>
      </c>
      <c r="F36" s="59">
        <v>5704888510</v>
      </c>
      <c r="G36" s="59">
        <v>5921807402</v>
      </c>
      <c r="H36" s="59">
        <v>5968458973</v>
      </c>
      <c r="I36" s="59">
        <v>5968458973</v>
      </c>
      <c r="J36" s="59">
        <v>6021274131</v>
      </c>
      <c r="K36" s="59">
        <v>6056420861</v>
      </c>
      <c r="L36" s="59">
        <v>5996576703</v>
      </c>
      <c r="M36" s="59">
        <v>5996576703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5996576703</v>
      </c>
      <c r="W36" s="59">
        <v>3094723999</v>
      </c>
      <c r="X36" s="59">
        <v>2901852704</v>
      </c>
      <c r="Y36" s="60">
        <v>93.77</v>
      </c>
      <c r="Z36" s="61">
        <v>6189447998</v>
      </c>
    </row>
    <row r="37" spans="1:26" ht="13.5">
      <c r="A37" s="57" t="s">
        <v>54</v>
      </c>
      <c r="B37" s="18">
        <v>679423412</v>
      </c>
      <c r="C37" s="18">
        <v>0</v>
      </c>
      <c r="D37" s="58">
        <v>487515238</v>
      </c>
      <c r="E37" s="59">
        <v>487515238</v>
      </c>
      <c r="F37" s="59">
        <v>614645358</v>
      </c>
      <c r="G37" s="59">
        <v>692610261</v>
      </c>
      <c r="H37" s="59">
        <v>780790957</v>
      </c>
      <c r="I37" s="59">
        <v>780790957</v>
      </c>
      <c r="J37" s="59">
        <v>696762406</v>
      </c>
      <c r="K37" s="59">
        <v>689798729</v>
      </c>
      <c r="L37" s="59">
        <v>582747900</v>
      </c>
      <c r="M37" s="59">
        <v>582747900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582747900</v>
      </c>
      <c r="W37" s="59">
        <v>243757619</v>
      </c>
      <c r="X37" s="59">
        <v>338990281</v>
      </c>
      <c r="Y37" s="60">
        <v>139.07</v>
      </c>
      <c r="Z37" s="61">
        <v>487515238</v>
      </c>
    </row>
    <row r="38" spans="1:26" ht="13.5">
      <c r="A38" s="57" t="s">
        <v>55</v>
      </c>
      <c r="B38" s="18">
        <v>1655409655</v>
      </c>
      <c r="C38" s="18">
        <v>0</v>
      </c>
      <c r="D38" s="58">
        <v>1825352147</v>
      </c>
      <c r="E38" s="59">
        <v>1825352147</v>
      </c>
      <c r="F38" s="59">
        <v>1629677582</v>
      </c>
      <c r="G38" s="59">
        <v>1630566320</v>
      </c>
      <c r="H38" s="59">
        <v>1651873622</v>
      </c>
      <c r="I38" s="59">
        <v>1651873622</v>
      </c>
      <c r="J38" s="59">
        <v>1639309408</v>
      </c>
      <c r="K38" s="59">
        <v>1627037437</v>
      </c>
      <c r="L38" s="59">
        <v>1617148685</v>
      </c>
      <c r="M38" s="59">
        <v>1617148685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1617148685</v>
      </c>
      <c r="W38" s="59">
        <v>912676074</v>
      </c>
      <c r="X38" s="59">
        <v>704472611</v>
      </c>
      <c r="Y38" s="60">
        <v>77.19</v>
      </c>
      <c r="Z38" s="61">
        <v>1825352147</v>
      </c>
    </row>
    <row r="39" spans="1:26" ht="13.5">
      <c r="A39" s="57" t="s">
        <v>56</v>
      </c>
      <c r="B39" s="18">
        <v>4182739859</v>
      </c>
      <c r="C39" s="18">
        <v>0</v>
      </c>
      <c r="D39" s="58">
        <v>4497655436</v>
      </c>
      <c r="E39" s="59">
        <v>4514980436</v>
      </c>
      <c r="F39" s="59">
        <v>4132414994</v>
      </c>
      <c r="G39" s="59">
        <v>4668469653</v>
      </c>
      <c r="H39" s="59">
        <v>4646035152</v>
      </c>
      <c r="I39" s="59">
        <v>4646035152</v>
      </c>
      <c r="J39" s="59">
        <v>4660149422</v>
      </c>
      <c r="K39" s="59">
        <v>4630408381</v>
      </c>
      <c r="L39" s="59">
        <v>4507121574</v>
      </c>
      <c r="M39" s="59">
        <v>4507121574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4507121574</v>
      </c>
      <c r="W39" s="59">
        <v>2257490218</v>
      </c>
      <c r="X39" s="59">
        <v>2249631356</v>
      </c>
      <c r="Y39" s="60">
        <v>99.65</v>
      </c>
      <c r="Z39" s="61">
        <v>4514980436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279176109</v>
      </c>
      <c r="C42" s="18">
        <v>0</v>
      </c>
      <c r="D42" s="58">
        <v>274979794</v>
      </c>
      <c r="E42" s="59">
        <v>292304794</v>
      </c>
      <c r="F42" s="59">
        <v>62487</v>
      </c>
      <c r="G42" s="59">
        <v>-68424313</v>
      </c>
      <c r="H42" s="59">
        <v>139171378</v>
      </c>
      <c r="I42" s="59">
        <v>70809552</v>
      </c>
      <c r="J42" s="59">
        <v>58099612</v>
      </c>
      <c r="K42" s="59">
        <v>-7542162</v>
      </c>
      <c r="L42" s="59">
        <v>-15850359</v>
      </c>
      <c r="M42" s="59">
        <v>34707091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105516643</v>
      </c>
      <c r="W42" s="59">
        <v>183461957</v>
      </c>
      <c r="X42" s="59">
        <v>-77945314</v>
      </c>
      <c r="Y42" s="60">
        <v>-42.49</v>
      </c>
      <c r="Z42" s="61">
        <v>292304794</v>
      </c>
    </row>
    <row r="43" spans="1:26" ht="13.5">
      <c r="A43" s="57" t="s">
        <v>59</v>
      </c>
      <c r="B43" s="18">
        <v>-656248951</v>
      </c>
      <c r="C43" s="18">
        <v>0</v>
      </c>
      <c r="D43" s="58">
        <v>-408386329</v>
      </c>
      <c r="E43" s="59">
        <v>-609701413</v>
      </c>
      <c r="F43" s="59">
        <v>-62486</v>
      </c>
      <c r="G43" s="59">
        <v>-52243863</v>
      </c>
      <c r="H43" s="59">
        <v>-46702266</v>
      </c>
      <c r="I43" s="59">
        <v>-99008615</v>
      </c>
      <c r="J43" s="59">
        <v>-51522222</v>
      </c>
      <c r="K43" s="59">
        <v>-36174366</v>
      </c>
      <c r="L43" s="59">
        <v>-40033813</v>
      </c>
      <c r="M43" s="59">
        <v>-127730401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-226739016</v>
      </c>
      <c r="W43" s="59">
        <v>-108928969</v>
      </c>
      <c r="X43" s="59">
        <v>-117810047</v>
      </c>
      <c r="Y43" s="60">
        <v>108.15</v>
      </c>
      <c r="Z43" s="61">
        <v>-609701413</v>
      </c>
    </row>
    <row r="44" spans="1:26" ht="13.5">
      <c r="A44" s="57" t="s">
        <v>60</v>
      </c>
      <c r="B44" s="18">
        <v>316892236</v>
      </c>
      <c r="C44" s="18">
        <v>0</v>
      </c>
      <c r="D44" s="58">
        <v>85834916</v>
      </c>
      <c r="E44" s="59">
        <v>85834916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-83366744</v>
      </c>
      <c r="M44" s="59">
        <v>-83366744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-83366744</v>
      </c>
      <c r="W44" s="59">
        <v>-89863122</v>
      </c>
      <c r="X44" s="59">
        <v>6496378</v>
      </c>
      <c r="Y44" s="60">
        <v>-7.23</v>
      </c>
      <c r="Z44" s="61">
        <v>85834916</v>
      </c>
    </row>
    <row r="45" spans="1:26" ht="13.5">
      <c r="A45" s="69" t="s">
        <v>61</v>
      </c>
      <c r="B45" s="21">
        <v>229099915</v>
      </c>
      <c r="C45" s="21">
        <v>0</v>
      </c>
      <c r="D45" s="98">
        <v>195800712</v>
      </c>
      <c r="E45" s="99">
        <v>195800712</v>
      </c>
      <c r="F45" s="99">
        <v>230831498</v>
      </c>
      <c r="G45" s="99">
        <v>110163322</v>
      </c>
      <c r="H45" s="99">
        <v>202632434</v>
      </c>
      <c r="I45" s="99">
        <v>202632434</v>
      </c>
      <c r="J45" s="99">
        <v>209209824</v>
      </c>
      <c r="K45" s="99">
        <v>165493296</v>
      </c>
      <c r="L45" s="99">
        <v>26242380</v>
      </c>
      <c r="M45" s="99">
        <v>26242380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26242380</v>
      </c>
      <c r="W45" s="99">
        <v>412032281</v>
      </c>
      <c r="X45" s="99">
        <v>-385789901</v>
      </c>
      <c r="Y45" s="100">
        <v>-93.63</v>
      </c>
      <c r="Z45" s="101">
        <v>195800712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123829016</v>
      </c>
      <c r="C49" s="51">
        <v>0</v>
      </c>
      <c r="D49" s="128">
        <v>25371362</v>
      </c>
      <c r="E49" s="53">
        <v>18316664</v>
      </c>
      <c r="F49" s="53">
        <v>0</v>
      </c>
      <c r="G49" s="53">
        <v>0</v>
      </c>
      <c r="H49" s="53">
        <v>0</v>
      </c>
      <c r="I49" s="53">
        <v>154773516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322290558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94376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94376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90.18960505471199</v>
      </c>
      <c r="C58" s="5">
        <f>IF(C67=0,0,+(C76/C67)*100)</f>
        <v>0</v>
      </c>
      <c r="D58" s="6">
        <f aca="true" t="shared" si="6" ref="D58:Z58">IF(D67=0,0,+(D76/D67)*100)</f>
        <v>97.80000061918528</v>
      </c>
      <c r="E58" s="7">
        <f t="shared" si="6"/>
        <v>97.80000061918528</v>
      </c>
      <c r="F58" s="7">
        <f t="shared" si="6"/>
        <v>6.766403538089293</v>
      </c>
      <c r="G58" s="7">
        <f t="shared" si="6"/>
        <v>193.05609001642395</v>
      </c>
      <c r="H58" s="7">
        <f t="shared" si="6"/>
        <v>137.4941176528378</v>
      </c>
      <c r="I58" s="7">
        <f t="shared" si="6"/>
        <v>46.809252025543</v>
      </c>
      <c r="J58" s="7">
        <f t="shared" si="6"/>
        <v>187.50734318657592</v>
      </c>
      <c r="K58" s="7">
        <f t="shared" si="6"/>
        <v>135.81108114630177</v>
      </c>
      <c r="L58" s="7">
        <f t="shared" si="6"/>
        <v>124.6183637207521</v>
      </c>
      <c r="M58" s="7">
        <f t="shared" si="6"/>
        <v>148.70289429936764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71.80170211952822</v>
      </c>
      <c r="W58" s="7">
        <f t="shared" si="6"/>
        <v>79.79028388006716</v>
      </c>
      <c r="X58" s="7">
        <f t="shared" si="6"/>
        <v>0</v>
      </c>
      <c r="Y58" s="7">
        <f t="shared" si="6"/>
        <v>0</v>
      </c>
      <c r="Z58" s="8">
        <f t="shared" si="6"/>
        <v>97.80000061918528</v>
      </c>
    </row>
    <row r="59" spans="1:26" ht="13.5">
      <c r="A59" s="36" t="s">
        <v>31</v>
      </c>
      <c r="B59" s="9">
        <f aca="true" t="shared" si="7" ref="B59:Z66">IF(B68=0,0,+(B77/B68)*100)</f>
        <v>98.51862914506592</v>
      </c>
      <c r="C59" s="9">
        <f t="shared" si="7"/>
        <v>0</v>
      </c>
      <c r="D59" s="2">
        <f t="shared" si="7"/>
        <v>97.80000014910208</v>
      </c>
      <c r="E59" s="10">
        <f t="shared" si="7"/>
        <v>97.80000014910208</v>
      </c>
      <c r="F59" s="10">
        <f t="shared" si="7"/>
        <v>0</v>
      </c>
      <c r="G59" s="10">
        <f t="shared" si="7"/>
        <v>-668.4249425631996</v>
      </c>
      <c r="H59" s="10">
        <f t="shared" si="7"/>
        <v>5267.806140575143</v>
      </c>
      <c r="I59" s="10">
        <f t="shared" si="7"/>
        <v>26.32785643155505</v>
      </c>
      <c r="J59" s="10">
        <f t="shared" si="7"/>
        <v>-970.592073841102</v>
      </c>
      <c r="K59" s="10">
        <f t="shared" si="7"/>
        <v>-7669.125902541916</v>
      </c>
      <c r="L59" s="10">
        <f t="shared" si="7"/>
        <v>-3549.0490916719764</v>
      </c>
      <c r="M59" s="10">
        <f t="shared" si="7"/>
        <v>-1441.1533744993505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51.882439176775485</v>
      </c>
      <c r="W59" s="10">
        <f t="shared" si="7"/>
        <v>56.949856905099374</v>
      </c>
      <c r="X59" s="10">
        <f t="shared" si="7"/>
        <v>0</v>
      </c>
      <c r="Y59" s="10">
        <f t="shared" si="7"/>
        <v>0</v>
      </c>
      <c r="Z59" s="11">
        <f t="shared" si="7"/>
        <v>97.80000014910208</v>
      </c>
    </row>
    <row r="60" spans="1:26" ht="13.5">
      <c r="A60" s="37" t="s">
        <v>32</v>
      </c>
      <c r="B60" s="12">
        <f t="shared" si="7"/>
        <v>88.583880704626</v>
      </c>
      <c r="C60" s="12">
        <f t="shared" si="7"/>
        <v>0</v>
      </c>
      <c r="D60" s="3">
        <f t="shared" si="7"/>
        <v>97.80000084051504</v>
      </c>
      <c r="E60" s="13">
        <f t="shared" si="7"/>
        <v>97.80000084051504</v>
      </c>
      <c r="F60" s="13">
        <f t="shared" si="7"/>
        <v>12.524949455791415</v>
      </c>
      <c r="G60" s="13">
        <f t="shared" si="7"/>
        <v>129.70813393086019</v>
      </c>
      <c r="H60" s="13">
        <f t="shared" si="7"/>
        <v>116.68601710114083</v>
      </c>
      <c r="I60" s="13">
        <f t="shared" si="7"/>
        <v>56.817416175266146</v>
      </c>
      <c r="J60" s="13">
        <f t="shared" si="7"/>
        <v>135.3735604036795</v>
      </c>
      <c r="K60" s="13">
        <f t="shared" si="7"/>
        <v>117.95743760663626</v>
      </c>
      <c r="L60" s="13">
        <f t="shared" si="7"/>
        <v>112.3517001376214</v>
      </c>
      <c r="M60" s="13">
        <f t="shared" si="7"/>
        <v>121.85176163644171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78.20128012395216</v>
      </c>
      <c r="W60" s="13">
        <f t="shared" si="7"/>
        <v>86.36693659690519</v>
      </c>
      <c r="X60" s="13">
        <f t="shared" si="7"/>
        <v>0</v>
      </c>
      <c r="Y60" s="13">
        <f t="shared" si="7"/>
        <v>0</v>
      </c>
      <c r="Z60" s="14">
        <f t="shared" si="7"/>
        <v>97.80000084051504</v>
      </c>
    </row>
    <row r="61" spans="1:26" ht="13.5">
      <c r="A61" s="38" t="s">
        <v>102</v>
      </c>
      <c r="B61" s="12">
        <f t="shared" si="7"/>
        <v>123.37612829732672</v>
      </c>
      <c r="C61" s="12">
        <f t="shared" si="7"/>
        <v>0</v>
      </c>
      <c r="D61" s="3">
        <f t="shared" si="7"/>
        <v>97.79999996286296</v>
      </c>
      <c r="E61" s="13">
        <f t="shared" si="7"/>
        <v>97.79999996286296</v>
      </c>
      <c r="F61" s="13">
        <f t="shared" si="7"/>
        <v>36.328841719108915</v>
      </c>
      <c r="G61" s="13">
        <f t="shared" si="7"/>
        <v>96.00890025885208</v>
      </c>
      <c r="H61" s="13">
        <f t="shared" si="7"/>
        <v>100</v>
      </c>
      <c r="I61" s="13">
        <f t="shared" si="7"/>
        <v>82.05125908636137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90.43368808883085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97.79999996286296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97.8000008045507</v>
      </c>
      <c r="E62" s="13">
        <f t="shared" si="7"/>
        <v>97.8000008045507</v>
      </c>
      <c r="F62" s="13">
        <f t="shared" si="7"/>
        <v>100.24909673118113</v>
      </c>
      <c r="G62" s="13">
        <f t="shared" si="7"/>
        <v>100</v>
      </c>
      <c r="H62" s="13">
        <f t="shared" si="7"/>
        <v>100</v>
      </c>
      <c r="I62" s="13">
        <f t="shared" si="7"/>
        <v>100.07056567841897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100.03847830528582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97.8000008045507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97.80000495907748</v>
      </c>
      <c r="E63" s="13">
        <f t="shared" si="7"/>
        <v>97.80000495907748</v>
      </c>
      <c r="F63" s="13">
        <f t="shared" si="7"/>
        <v>0</v>
      </c>
      <c r="G63" s="13">
        <f t="shared" si="7"/>
        <v>-376.4315377688401</v>
      </c>
      <c r="H63" s="13">
        <f t="shared" si="7"/>
        <v>-1235.3719148523494</v>
      </c>
      <c r="I63" s="13">
        <f t="shared" si="7"/>
        <v>18.59881244644881</v>
      </c>
      <c r="J63" s="13">
        <f t="shared" si="7"/>
        <v>-996.9924863364661</v>
      </c>
      <c r="K63" s="13">
        <f t="shared" si="7"/>
        <v>-401.53968688275893</v>
      </c>
      <c r="L63" s="13">
        <f t="shared" si="7"/>
        <v>-257.2030078256002</v>
      </c>
      <c r="M63" s="13">
        <f t="shared" si="7"/>
        <v>-546.0220949479555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42.81866835783681</v>
      </c>
      <c r="W63" s="13">
        <f t="shared" si="7"/>
        <v>48.363210948650476</v>
      </c>
      <c r="X63" s="13">
        <f t="shared" si="7"/>
        <v>0</v>
      </c>
      <c r="Y63" s="13">
        <f t="shared" si="7"/>
        <v>0</v>
      </c>
      <c r="Z63" s="14">
        <f t="shared" si="7"/>
        <v>97.80000495907748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97.80000532424141</v>
      </c>
      <c r="E64" s="13">
        <f t="shared" si="7"/>
        <v>97.80000532424141</v>
      </c>
      <c r="F64" s="13">
        <f t="shared" si="7"/>
        <v>0</v>
      </c>
      <c r="G64" s="13">
        <f t="shared" si="7"/>
        <v>-94.5083557200001</v>
      </c>
      <c r="H64" s="13">
        <f t="shared" si="7"/>
        <v>-1263.1658000524337</v>
      </c>
      <c r="I64" s="13">
        <f t="shared" si="7"/>
        <v>15.484926636202212</v>
      </c>
      <c r="J64" s="13">
        <f t="shared" si="7"/>
        <v>-917.0314524220022</v>
      </c>
      <c r="K64" s="13">
        <f t="shared" si="7"/>
        <v>-185.61326398463024</v>
      </c>
      <c r="L64" s="13">
        <f t="shared" si="7"/>
        <v>-217.29131833737668</v>
      </c>
      <c r="M64" s="13">
        <f t="shared" si="7"/>
        <v>-372.2328988535038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37.413349290355015</v>
      </c>
      <c r="W64" s="13">
        <f t="shared" si="7"/>
        <v>46.05352822840623</v>
      </c>
      <c r="X64" s="13">
        <f t="shared" si="7"/>
        <v>0</v>
      </c>
      <c r="Y64" s="13">
        <f t="shared" si="7"/>
        <v>0</v>
      </c>
      <c r="Z64" s="14">
        <f t="shared" si="7"/>
        <v>97.80000532424141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92.14863516730229</v>
      </c>
      <c r="C66" s="15">
        <f t="shared" si="7"/>
        <v>0</v>
      </c>
      <c r="D66" s="4">
        <f t="shared" si="7"/>
        <v>97.79998839628598</v>
      </c>
      <c r="E66" s="16">
        <f t="shared" si="7"/>
        <v>97.79998839628598</v>
      </c>
      <c r="F66" s="16">
        <f t="shared" si="7"/>
        <v>0</v>
      </c>
      <c r="G66" s="16">
        <f t="shared" si="7"/>
        <v>100.00008238168753</v>
      </c>
      <c r="H66" s="16">
        <f t="shared" si="7"/>
        <v>99.9998405363083</v>
      </c>
      <c r="I66" s="16">
        <f t="shared" si="7"/>
        <v>65.07415098841474</v>
      </c>
      <c r="J66" s="16">
        <f t="shared" si="7"/>
        <v>99.99991455927109</v>
      </c>
      <c r="K66" s="16">
        <f t="shared" si="7"/>
        <v>100</v>
      </c>
      <c r="L66" s="16">
        <f t="shared" si="7"/>
        <v>100.0001092786299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83.26652777161507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97.79998839628598</v>
      </c>
    </row>
    <row r="67" spans="1:26" ht="13.5" hidden="1">
      <c r="A67" s="40" t="s">
        <v>108</v>
      </c>
      <c r="B67" s="23">
        <v>1560124652</v>
      </c>
      <c r="C67" s="23"/>
      <c r="D67" s="24">
        <v>1853726249</v>
      </c>
      <c r="E67" s="25">
        <v>1853726249</v>
      </c>
      <c r="F67" s="25">
        <v>623617048</v>
      </c>
      <c r="G67" s="25">
        <v>78596857</v>
      </c>
      <c r="H67" s="25">
        <v>148612021</v>
      </c>
      <c r="I67" s="25">
        <v>850825926</v>
      </c>
      <c r="J67" s="25">
        <v>89548998</v>
      </c>
      <c r="K67" s="25">
        <v>91850335</v>
      </c>
      <c r="L67" s="25">
        <v>95114254</v>
      </c>
      <c r="M67" s="25">
        <v>276513587</v>
      </c>
      <c r="N67" s="25"/>
      <c r="O67" s="25"/>
      <c r="P67" s="25"/>
      <c r="Q67" s="25"/>
      <c r="R67" s="25"/>
      <c r="S67" s="25"/>
      <c r="T67" s="25"/>
      <c r="U67" s="25"/>
      <c r="V67" s="25">
        <v>1127339513</v>
      </c>
      <c r="W67" s="25">
        <v>1154400530</v>
      </c>
      <c r="X67" s="25"/>
      <c r="Y67" s="24"/>
      <c r="Z67" s="26">
        <v>1853726249</v>
      </c>
    </row>
    <row r="68" spans="1:26" ht="13.5" hidden="1">
      <c r="A68" s="36" t="s">
        <v>31</v>
      </c>
      <c r="B68" s="18">
        <v>245517386</v>
      </c>
      <c r="C68" s="18"/>
      <c r="D68" s="19">
        <v>305830748</v>
      </c>
      <c r="E68" s="20">
        <v>305830748</v>
      </c>
      <c r="F68" s="20">
        <v>285729855</v>
      </c>
      <c r="G68" s="20">
        <v>-6283428</v>
      </c>
      <c r="H68" s="20">
        <v>602354</v>
      </c>
      <c r="I68" s="20">
        <v>280048781</v>
      </c>
      <c r="J68" s="20">
        <v>-4258658</v>
      </c>
      <c r="K68" s="20">
        <v>-212871</v>
      </c>
      <c r="L68" s="20">
        <v>-321745</v>
      </c>
      <c r="M68" s="20">
        <v>-4793274</v>
      </c>
      <c r="N68" s="20"/>
      <c r="O68" s="20"/>
      <c r="P68" s="20"/>
      <c r="Q68" s="20"/>
      <c r="R68" s="20"/>
      <c r="S68" s="20"/>
      <c r="T68" s="20"/>
      <c r="U68" s="20"/>
      <c r="V68" s="20">
        <v>275255507</v>
      </c>
      <c r="W68" s="20">
        <v>262601601</v>
      </c>
      <c r="X68" s="20"/>
      <c r="Y68" s="19"/>
      <c r="Z68" s="22">
        <v>305830748</v>
      </c>
    </row>
    <row r="69" spans="1:26" ht="13.5" hidden="1">
      <c r="A69" s="37" t="s">
        <v>32</v>
      </c>
      <c r="B69" s="18">
        <v>1296099210</v>
      </c>
      <c r="C69" s="18"/>
      <c r="D69" s="19">
        <v>1531917858</v>
      </c>
      <c r="E69" s="20">
        <v>1531917858</v>
      </c>
      <c r="F69" s="20">
        <v>336899132</v>
      </c>
      <c r="G69" s="20">
        <v>83666423</v>
      </c>
      <c r="H69" s="20">
        <v>147382565</v>
      </c>
      <c r="I69" s="20">
        <v>567948120</v>
      </c>
      <c r="J69" s="20">
        <v>92637254</v>
      </c>
      <c r="K69" s="20">
        <v>91073027</v>
      </c>
      <c r="L69" s="20">
        <v>94520907</v>
      </c>
      <c r="M69" s="20">
        <v>278231188</v>
      </c>
      <c r="N69" s="20"/>
      <c r="O69" s="20"/>
      <c r="P69" s="20"/>
      <c r="Q69" s="20"/>
      <c r="R69" s="20"/>
      <c r="S69" s="20"/>
      <c r="T69" s="20"/>
      <c r="U69" s="20"/>
      <c r="V69" s="20">
        <v>846179308</v>
      </c>
      <c r="W69" s="20">
        <v>882051975</v>
      </c>
      <c r="X69" s="20"/>
      <c r="Y69" s="19"/>
      <c r="Z69" s="22">
        <v>1531917858</v>
      </c>
    </row>
    <row r="70" spans="1:26" ht="13.5" hidden="1">
      <c r="A70" s="38" t="s">
        <v>102</v>
      </c>
      <c r="B70" s="18">
        <v>930597348</v>
      </c>
      <c r="C70" s="18"/>
      <c r="D70" s="19">
        <v>1066320982</v>
      </c>
      <c r="E70" s="20">
        <v>1066320982</v>
      </c>
      <c r="F70" s="20">
        <v>73912106</v>
      </c>
      <c r="G70" s="20">
        <v>75167252</v>
      </c>
      <c r="H70" s="20">
        <v>129829866</v>
      </c>
      <c r="I70" s="20">
        <v>278909224</v>
      </c>
      <c r="J70" s="20">
        <v>84046660</v>
      </c>
      <c r="K70" s="20">
        <v>78450449</v>
      </c>
      <c r="L70" s="20">
        <v>81895588</v>
      </c>
      <c r="M70" s="20">
        <v>244392697</v>
      </c>
      <c r="N70" s="20"/>
      <c r="O70" s="20"/>
      <c r="P70" s="20"/>
      <c r="Q70" s="20"/>
      <c r="R70" s="20"/>
      <c r="S70" s="20"/>
      <c r="T70" s="20"/>
      <c r="U70" s="20"/>
      <c r="V70" s="20">
        <v>523301921</v>
      </c>
      <c r="W70" s="20">
        <v>532157039</v>
      </c>
      <c r="X70" s="20"/>
      <c r="Y70" s="19"/>
      <c r="Z70" s="22">
        <v>1066320982</v>
      </c>
    </row>
    <row r="71" spans="1:26" ht="13.5" hidden="1">
      <c r="A71" s="38" t="s">
        <v>103</v>
      </c>
      <c r="B71" s="18">
        <v>193864306</v>
      </c>
      <c r="C71" s="18"/>
      <c r="D71" s="19">
        <v>246100090</v>
      </c>
      <c r="E71" s="20">
        <v>246100090</v>
      </c>
      <c r="F71" s="20">
        <v>15306905</v>
      </c>
      <c r="G71" s="20">
        <v>19354904</v>
      </c>
      <c r="H71" s="20">
        <v>19371541</v>
      </c>
      <c r="I71" s="20">
        <v>54033350</v>
      </c>
      <c r="J71" s="20">
        <v>11693857</v>
      </c>
      <c r="K71" s="20">
        <v>17260150</v>
      </c>
      <c r="L71" s="20">
        <v>16104845</v>
      </c>
      <c r="M71" s="20">
        <v>45058852</v>
      </c>
      <c r="N71" s="20"/>
      <c r="O71" s="20"/>
      <c r="P71" s="20"/>
      <c r="Q71" s="20"/>
      <c r="R71" s="20"/>
      <c r="S71" s="20"/>
      <c r="T71" s="20"/>
      <c r="U71" s="20"/>
      <c r="V71" s="20">
        <v>99092202</v>
      </c>
      <c r="W71" s="20">
        <v>122310297</v>
      </c>
      <c r="X71" s="20"/>
      <c r="Y71" s="19"/>
      <c r="Z71" s="22">
        <v>246100090</v>
      </c>
    </row>
    <row r="72" spans="1:26" ht="13.5" hidden="1">
      <c r="A72" s="38" t="s">
        <v>104</v>
      </c>
      <c r="B72" s="18">
        <v>84165748</v>
      </c>
      <c r="C72" s="18"/>
      <c r="D72" s="19">
        <v>108044289</v>
      </c>
      <c r="E72" s="20">
        <v>108044289</v>
      </c>
      <c r="F72" s="20">
        <v>111960669</v>
      </c>
      <c r="G72" s="20">
        <v>-2390873</v>
      </c>
      <c r="H72" s="20">
        <v>-907412</v>
      </c>
      <c r="I72" s="20">
        <v>108662384</v>
      </c>
      <c r="J72" s="20">
        <v>-1464665</v>
      </c>
      <c r="K72" s="20">
        <v>-1436331</v>
      </c>
      <c r="L72" s="20">
        <v>-1568442</v>
      </c>
      <c r="M72" s="20">
        <v>-4469438</v>
      </c>
      <c r="N72" s="20"/>
      <c r="O72" s="20"/>
      <c r="P72" s="20"/>
      <c r="Q72" s="20"/>
      <c r="R72" s="20"/>
      <c r="S72" s="20"/>
      <c r="T72" s="20"/>
      <c r="U72" s="20"/>
      <c r="V72" s="20">
        <v>104192946</v>
      </c>
      <c r="W72" s="20">
        <v>109243491</v>
      </c>
      <c r="X72" s="20"/>
      <c r="Y72" s="19"/>
      <c r="Z72" s="22">
        <v>108044289</v>
      </c>
    </row>
    <row r="73" spans="1:26" ht="13.5" hidden="1">
      <c r="A73" s="38" t="s">
        <v>105</v>
      </c>
      <c r="B73" s="18">
        <v>87429139</v>
      </c>
      <c r="C73" s="18"/>
      <c r="D73" s="19">
        <v>111452497</v>
      </c>
      <c r="E73" s="20">
        <v>111452497</v>
      </c>
      <c r="F73" s="20">
        <v>135719452</v>
      </c>
      <c r="G73" s="20">
        <v>-8464860</v>
      </c>
      <c r="H73" s="20">
        <v>-915440</v>
      </c>
      <c r="I73" s="20">
        <v>126339152</v>
      </c>
      <c r="J73" s="20">
        <v>-1642608</v>
      </c>
      <c r="K73" s="20">
        <v>-3205251</v>
      </c>
      <c r="L73" s="20">
        <v>-1915094</v>
      </c>
      <c r="M73" s="20">
        <v>-6762953</v>
      </c>
      <c r="N73" s="20"/>
      <c r="O73" s="20"/>
      <c r="P73" s="20"/>
      <c r="Q73" s="20"/>
      <c r="R73" s="20"/>
      <c r="S73" s="20"/>
      <c r="T73" s="20"/>
      <c r="U73" s="20"/>
      <c r="V73" s="20">
        <v>119576199</v>
      </c>
      <c r="W73" s="20">
        <v>118341148</v>
      </c>
      <c r="X73" s="20"/>
      <c r="Y73" s="19"/>
      <c r="Z73" s="22">
        <v>111452497</v>
      </c>
    </row>
    <row r="74" spans="1:26" ht="13.5" hidden="1">
      <c r="A74" s="38" t="s">
        <v>106</v>
      </c>
      <c r="B74" s="18">
        <v>42669</v>
      </c>
      <c r="C74" s="18"/>
      <c r="D74" s="19"/>
      <c r="E74" s="20"/>
      <c r="F74" s="20"/>
      <c r="G74" s="20"/>
      <c r="H74" s="20">
        <v>4010</v>
      </c>
      <c r="I74" s="20">
        <v>4010</v>
      </c>
      <c r="J74" s="20">
        <v>4010</v>
      </c>
      <c r="K74" s="20">
        <v>4010</v>
      </c>
      <c r="L74" s="20">
        <v>4010</v>
      </c>
      <c r="M74" s="20">
        <v>12030</v>
      </c>
      <c r="N74" s="20"/>
      <c r="O74" s="20"/>
      <c r="P74" s="20"/>
      <c r="Q74" s="20"/>
      <c r="R74" s="20"/>
      <c r="S74" s="20"/>
      <c r="T74" s="20"/>
      <c r="U74" s="20"/>
      <c r="V74" s="20">
        <v>16040</v>
      </c>
      <c r="W74" s="20"/>
      <c r="X74" s="20"/>
      <c r="Y74" s="19"/>
      <c r="Z74" s="22"/>
    </row>
    <row r="75" spans="1:26" ht="13.5" hidden="1">
      <c r="A75" s="39" t="s">
        <v>107</v>
      </c>
      <c r="B75" s="27">
        <v>18508056</v>
      </c>
      <c r="C75" s="27"/>
      <c r="D75" s="28">
        <v>15977643</v>
      </c>
      <c r="E75" s="29">
        <v>15977643</v>
      </c>
      <c r="F75" s="29">
        <v>988061</v>
      </c>
      <c r="G75" s="29">
        <v>1213862</v>
      </c>
      <c r="H75" s="29">
        <v>627102</v>
      </c>
      <c r="I75" s="29">
        <v>2829025</v>
      </c>
      <c r="J75" s="29">
        <v>1170402</v>
      </c>
      <c r="K75" s="29">
        <v>990179</v>
      </c>
      <c r="L75" s="29">
        <v>915092</v>
      </c>
      <c r="M75" s="29">
        <v>3075673</v>
      </c>
      <c r="N75" s="29"/>
      <c r="O75" s="29"/>
      <c r="P75" s="29"/>
      <c r="Q75" s="29"/>
      <c r="R75" s="29"/>
      <c r="S75" s="29"/>
      <c r="T75" s="29"/>
      <c r="U75" s="29"/>
      <c r="V75" s="29">
        <v>5904698</v>
      </c>
      <c r="W75" s="29">
        <v>9746954</v>
      </c>
      <c r="X75" s="29"/>
      <c r="Y75" s="28"/>
      <c r="Z75" s="30">
        <v>15977643</v>
      </c>
    </row>
    <row r="76" spans="1:26" ht="13.5" hidden="1">
      <c r="A76" s="41" t="s">
        <v>109</v>
      </c>
      <c r="B76" s="31">
        <v>1407070262</v>
      </c>
      <c r="C76" s="31"/>
      <c r="D76" s="32">
        <v>1812944283</v>
      </c>
      <c r="E76" s="33">
        <v>1812944283</v>
      </c>
      <c r="F76" s="33">
        <v>42196446</v>
      </c>
      <c r="G76" s="33">
        <v>151736019</v>
      </c>
      <c r="H76" s="33">
        <v>204332787</v>
      </c>
      <c r="I76" s="33">
        <v>398265252</v>
      </c>
      <c r="J76" s="33">
        <v>167910947</v>
      </c>
      <c r="K76" s="33">
        <v>124742933</v>
      </c>
      <c r="L76" s="33">
        <v>118529827</v>
      </c>
      <c r="M76" s="33">
        <v>411183707</v>
      </c>
      <c r="N76" s="33"/>
      <c r="O76" s="33"/>
      <c r="P76" s="33"/>
      <c r="Q76" s="33"/>
      <c r="R76" s="33"/>
      <c r="S76" s="33"/>
      <c r="T76" s="33"/>
      <c r="U76" s="33"/>
      <c r="V76" s="33">
        <v>809448959</v>
      </c>
      <c r="W76" s="33">
        <v>921099460</v>
      </c>
      <c r="X76" s="33"/>
      <c r="Y76" s="32"/>
      <c r="Z76" s="34">
        <v>1812944283</v>
      </c>
    </row>
    <row r="77" spans="1:26" ht="13.5" hidden="1">
      <c r="A77" s="36" t="s">
        <v>31</v>
      </c>
      <c r="B77" s="18">
        <v>241880363</v>
      </c>
      <c r="C77" s="18"/>
      <c r="D77" s="19">
        <v>299102472</v>
      </c>
      <c r="E77" s="20">
        <v>299102472</v>
      </c>
      <c r="F77" s="20"/>
      <c r="G77" s="20">
        <v>42000000</v>
      </c>
      <c r="H77" s="20">
        <v>31730841</v>
      </c>
      <c r="I77" s="20">
        <v>73730841</v>
      </c>
      <c r="J77" s="20">
        <v>41334197</v>
      </c>
      <c r="K77" s="20">
        <v>16325345</v>
      </c>
      <c r="L77" s="20">
        <v>11418888</v>
      </c>
      <c r="M77" s="20">
        <v>69078430</v>
      </c>
      <c r="N77" s="20"/>
      <c r="O77" s="20"/>
      <c r="P77" s="20"/>
      <c r="Q77" s="20"/>
      <c r="R77" s="20"/>
      <c r="S77" s="20"/>
      <c r="T77" s="20"/>
      <c r="U77" s="20"/>
      <c r="V77" s="20">
        <v>142809271</v>
      </c>
      <c r="W77" s="20">
        <v>149551236</v>
      </c>
      <c r="X77" s="20"/>
      <c r="Y77" s="19"/>
      <c r="Z77" s="22">
        <v>299102472</v>
      </c>
    </row>
    <row r="78" spans="1:26" ht="13.5" hidden="1">
      <c r="A78" s="37" t="s">
        <v>32</v>
      </c>
      <c r="B78" s="18">
        <v>1148134978</v>
      </c>
      <c r="C78" s="18"/>
      <c r="D78" s="19">
        <v>1498215678</v>
      </c>
      <c r="E78" s="20">
        <v>1498215678</v>
      </c>
      <c r="F78" s="20">
        <v>42196446</v>
      </c>
      <c r="G78" s="20">
        <v>108522156</v>
      </c>
      <c r="H78" s="20">
        <v>171974845</v>
      </c>
      <c r="I78" s="20">
        <v>322693447</v>
      </c>
      <c r="J78" s="20">
        <v>125406349</v>
      </c>
      <c r="K78" s="20">
        <v>107427409</v>
      </c>
      <c r="L78" s="20">
        <v>106195846</v>
      </c>
      <c r="M78" s="20">
        <v>339029604</v>
      </c>
      <c r="N78" s="20"/>
      <c r="O78" s="20"/>
      <c r="P78" s="20"/>
      <c r="Q78" s="20"/>
      <c r="R78" s="20"/>
      <c r="S78" s="20"/>
      <c r="T78" s="20"/>
      <c r="U78" s="20"/>
      <c r="V78" s="20">
        <v>661723051</v>
      </c>
      <c r="W78" s="20">
        <v>761801270</v>
      </c>
      <c r="X78" s="20"/>
      <c r="Y78" s="19"/>
      <c r="Z78" s="22">
        <v>1498215678</v>
      </c>
    </row>
    <row r="79" spans="1:26" ht="13.5" hidden="1">
      <c r="A79" s="38" t="s">
        <v>102</v>
      </c>
      <c r="B79" s="18">
        <v>1148134978</v>
      </c>
      <c r="C79" s="18"/>
      <c r="D79" s="19">
        <v>1042861920</v>
      </c>
      <c r="E79" s="20">
        <v>1042861920</v>
      </c>
      <c r="F79" s="20">
        <v>26851412</v>
      </c>
      <c r="G79" s="20">
        <v>72167252</v>
      </c>
      <c r="H79" s="20">
        <v>129829866</v>
      </c>
      <c r="I79" s="20">
        <v>228848530</v>
      </c>
      <c r="J79" s="20">
        <v>84046660</v>
      </c>
      <c r="K79" s="20">
        <v>78450449</v>
      </c>
      <c r="L79" s="20">
        <v>81895588</v>
      </c>
      <c r="M79" s="20">
        <v>244392697</v>
      </c>
      <c r="N79" s="20"/>
      <c r="O79" s="20"/>
      <c r="P79" s="20"/>
      <c r="Q79" s="20"/>
      <c r="R79" s="20"/>
      <c r="S79" s="20"/>
      <c r="T79" s="20"/>
      <c r="U79" s="20"/>
      <c r="V79" s="20">
        <v>473241227</v>
      </c>
      <c r="W79" s="20">
        <v>532157039</v>
      </c>
      <c r="X79" s="20"/>
      <c r="Y79" s="19"/>
      <c r="Z79" s="22">
        <v>1042861920</v>
      </c>
    </row>
    <row r="80" spans="1:26" ht="13.5" hidden="1">
      <c r="A80" s="38" t="s">
        <v>103</v>
      </c>
      <c r="B80" s="18"/>
      <c r="C80" s="18"/>
      <c r="D80" s="19">
        <v>240685890</v>
      </c>
      <c r="E80" s="20">
        <v>240685890</v>
      </c>
      <c r="F80" s="20">
        <v>15345034</v>
      </c>
      <c r="G80" s="20">
        <v>19354904</v>
      </c>
      <c r="H80" s="20">
        <v>19371541</v>
      </c>
      <c r="I80" s="20">
        <v>54071479</v>
      </c>
      <c r="J80" s="20">
        <v>11693857</v>
      </c>
      <c r="K80" s="20">
        <v>17260150</v>
      </c>
      <c r="L80" s="20">
        <v>16104845</v>
      </c>
      <c r="M80" s="20">
        <v>45058852</v>
      </c>
      <c r="N80" s="20"/>
      <c r="O80" s="20"/>
      <c r="P80" s="20"/>
      <c r="Q80" s="20"/>
      <c r="R80" s="20"/>
      <c r="S80" s="20"/>
      <c r="T80" s="20"/>
      <c r="U80" s="20"/>
      <c r="V80" s="20">
        <v>99130331</v>
      </c>
      <c r="W80" s="20">
        <v>122310297</v>
      </c>
      <c r="X80" s="20"/>
      <c r="Y80" s="19"/>
      <c r="Z80" s="22">
        <v>240685890</v>
      </c>
    </row>
    <row r="81" spans="1:26" ht="13.5" hidden="1">
      <c r="A81" s="38" t="s">
        <v>104</v>
      </c>
      <c r="B81" s="18"/>
      <c r="C81" s="18"/>
      <c r="D81" s="19">
        <v>105667320</v>
      </c>
      <c r="E81" s="20">
        <v>105667320</v>
      </c>
      <c r="F81" s="20"/>
      <c r="G81" s="20">
        <v>9000000</v>
      </c>
      <c r="H81" s="20">
        <v>11209913</v>
      </c>
      <c r="I81" s="20">
        <v>20209913</v>
      </c>
      <c r="J81" s="20">
        <v>14602600</v>
      </c>
      <c r="K81" s="20">
        <v>5767439</v>
      </c>
      <c r="L81" s="20">
        <v>4034080</v>
      </c>
      <c r="M81" s="20">
        <v>24404119</v>
      </c>
      <c r="N81" s="20"/>
      <c r="O81" s="20"/>
      <c r="P81" s="20"/>
      <c r="Q81" s="20"/>
      <c r="R81" s="20"/>
      <c r="S81" s="20"/>
      <c r="T81" s="20"/>
      <c r="U81" s="20"/>
      <c r="V81" s="20">
        <v>44614032</v>
      </c>
      <c r="W81" s="20">
        <v>52833660</v>
      </c>
      <c r="X81" s="20"/>
      <c r="Y81" s="19"/>
      <c r="Z81" s="22">
        <v>105667320</v>
      </c>
    </row>
    <row r="82" spans="1:26" ht="13.5" hidden="1">
      <c r="A82" s="38" t="s">
        <v>105</v>
      </c>
      <c r="B82" s="18"/>
      <c r="C82" s="18"/>
      <c r="D82" s="19">
        <v>109000548</v>
      </c>
      <c r="E82" s="20">
        <v>109000548</v>
      </c>
      <c r="F82" s="20"/>
      <c r="G82" s="20">
        <v>8000000</v>
      </c>
      <c r="H82" s="20">
        <v>11563525</v>
      </c>
      <c r="I82" s="20">
        <v>19563525</v>
      </c>
      <c r="J82" s="20">
        <v>15063232</v>
      </c>
      <c r="K82" s="20">
        <v>5949371</v>
      </c>
      <c r="L82" s="20">
        <v>4161333</v>
      </c>
      <c r="M82" s="20">
        <v>25173936</v>
      </c>
      <c r="N82" s="20"/>
      <c r="O82" s="20"/>
      <c r="P82" s="20"/>
      <c r="Q82" s="20"/>
      <c r="R82" s="20"/>
      <c r="S82" s="20"/>
      <c r="T82" s="20"/>
      <c r="U82" s="20"/>
      <c r="V82" s="20">
        <v>44737461</v>
      </c>
      <c r="W82" s="20">
        <v>54500274</v>
      </c>
      <c r="X82" s="20"/>
      <c r="Y82" s="19"/>
      <c r="Z82" s="22">
        <v>109000548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17054921</v>
      </c>
      <c r="C84" s="27"/>
      <c r="D84" s="28">
        <v>15626133</v>
      </c>
      <c r="E84" s="29">
        <v>15626133</v>
      </c>
      <c r="F84" s="29"/>
      <c r="G84" s="29">
        <v>1213863</v>
      </c>
      <c r="H84" s="29">
        <v>627101</v>
      </c>
      <c r="I84" s="29">
        <v>1840964</v>
      </c>
      <c r="J84" s="29">
        <v>1170401</v>
      </c>
      <c r="K84" s="29">
        <v>990179</v>
      </c>
      <c r="L84" s="29">
        <v>915093</v>
      </c>
      <c r="M84" s="29">
        <v>3075673</v>
      </c>
      <c r="N84" s="29"/>
      <c r="O84" s="29"/>
      <c r="P84" s="29"/>
      <c r="Q84" s="29"/>
      <c r="R84" s="29"/>
      <c r="S84" s="29"/>
      <c r="T84" s="29"/>
      <c r="U84" s="29"/>
      <c r="V84" s="29">
        <v>4916637</v>
      </c>
      <c r="W84" s="29">
        <v>9746954</v>
      </c>
      <c r="X84" s="29"/>
      <c r="Y84" s="28"/>
      <c r="Z84" s="30">
        <v>15626133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309988787</v>
      </c>
      <c r="C5" s="18">
        <v>0</v>
      </c>
      <c r="D5" s="58">
        <v>329306916</v>
      </c>
      <c r="E5" s="59">
        <v>329306916</v>
      </c>
      <c r="F5" s="59">
        <v>92425118</v>
      </c>
      <c r="G5" s="59">
        <v>22092318</v>
      </c>
      <c r="H5" s="59">
        <v>21031426</v>
      </c>
      <c r="I5" s="59">
        <v>135548862</v>
      </c>
      <c r="J5" s="59">
        <v>21721619</v>
      </c>
      <c r="K5" s="59">
        <v>22639399</v>
      </c>
      <c r="L5" s="59">
        <v>22221051</v>
      </c>
      <c r="M5" s="59">
        <v>66582069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202130931</v>
      </c>
      <c r="W5" s="59">
        <v>170278266</v>
      </c>
      <c r="X5" s="59">
        <v>31852665</v>
      </c>
      <c r="Y5" s="60">
        <v>18.71</v>
      </c>
      <c r="Z5" s="61">
        <v>329306916</v>
      </c>
    </row>
    <row r="6" spans="1:26" ht="13.5">
      <c r="A6" s="57" t="s">
        <v>32</v>
      </c>
      <c r="B6" s="18">
        <v>862001444</v>
      </c>
      <c r="C6" s="18">
        <v>0</v>
      </c>
      <c r="D6" s="58">
        <v>937772339</v>
      </c>
      <c r="E6" s="59">
        <v>937772339</v>
      </c>
      <c r="F6" s="59">
        <v>76292294</v>
      </c>
      <c r="G6" s="59">
        <v>87166960</v>
      </c>
      <c r="H6" s="59">
        <v>76254985</v>
      </c>
      <c r="I6" s="59">
        <v>239714239</v>
      </c>
      <c r="J6" s="59">
        <v>74276112</v>
      </c>
      <c r="K6" s="59">
        <v>76542204</v>
      </c>
      <c r="L6" s="59">
        <v>51818036</v>
      </c>
      <c r="M6" s="59">
        <v>202636352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442350591</v>
      </c>
      <c r="W6" s="59">
        <v>484904023</v>
      </c>
      <c r="X6" s="59">
        <v>-42553432</v>
      </c>
      <c r="Y6" s="60">
        <v>-8.78</v>
      </c>
      <c r="Z6" s="61">
        <v>937772339</v>
      </c>
    </row>
    <row r="7" spans="1:26" ht="13.5">
      <c r="A7" s="57" t="s">
        <v>33</v>
      </c>
      <c r="B7" s="18">
        <v>54494537</v>
      </c>
      <c r="C7" s="18">
        <v>0</v>
      </c>
      <c r="D7" s="58">
        <v>45500783</v>
      </c>
      <c r="E7" s="59">
        <v>45500783</v>
      </c>
      <c r="F7" s="59">
        <v>335184</v>
      </c>
      <c r="G7" s="59">
        <v>3804320</v>
      </c>
      <c r="H7" s="59">
        <v>3629048</v>
      </c>
      <c r="I7" s="59">
        <v>7768552</v>
      </c>
      <c r="J7" s="59">
        <v>3855452</v>
      </c>
      <c r="K7" s="59">
        <v>4011618</v>
      </c>
      <c r="L7" s="59">
        <v>3789036</v>
      </c>
      <c r="M7" s="59">
        <v>11656106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19424658</v>
      </c>
      <c r="W7" s="59">
        <v>23034915</v>
      </c>
      <c r="X7" s="59">
        <v>-3610257</v>
      </c>
      <c r="Y7" s="60">
        <v>-15.67</v>
      </c>
      <c r="Z7" s="61">
        <v>45500783</v>
      </c>
    </row>
    <row r="8" spans="1:26" ht="13.5">
      <c r="A8" s="57" t="s">
        <v>34</v>
      </c>
      <c r="B8" s="18">
        <v>178789966</v>
      </c>
      <c r="C8" s="18">
        <v>0</v>
      </c>
      <c r="D8" s="58">
        <v>144700001</v>
      </c>
      <c r="E8" s="59">
        <v>162729625</v>
      </c>
      <c r="F8" s="59">
        <v>55810000</v>
      </c>
      <c r="G8" s="59">
        <v>2982000</v>
      </c>
      <c r="H8" s="59">
        <v>0</v>
      </c>
      <c r="I8" s="59">
        <v>58792000</v>
      </c>
      <c r="J8" s="59">
        <v>0</v>
      </c>
      <c r="K8" s="59">
        <v>6644000</v>
      </c>
      <c r="L8" s="59">
        <v>41752000</v>
      </c>
      <c r="M8" s="59">
        <v>48396000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107188000</v>
      </c>
      <c r="W8" s="59">
        <v>128714408</v>
      </c>
      <c r="X8" s="59">
        <v>-21526408</v>
      </c>
      <c r="Y8" s="60">
        <v>-16.72</v>
      </c>
      <c r="Z8" s="61">
        <v>162729625</v>
      </c>
    </row>
    <row r="9" spans="1:26" ht="13.5">
      <c r="A9" s="57" t="s">
        <v>35</v>
      </c>
      <c r="B9" s="18">
        <v>169170825</v>
      </c>
      <c r="C9" s="18">
        <v>0</v>
      </c>
      <c r="D9" s="58">
        <v>172265897</v>
      </c>
      <c r="E9" s="59">
        <v>172265897</v>
      </c>
      <c r="F9" s="59">
        <v>2700780</v>
      </c>
      <c r="G9" s="59">
        <v>5674103</v>
      </c>
      <c r="H9" s="59">
        <v>4535969</v>
      </c>
      <c r="I9" s="59">
        <v>12910852</v>
      </c>
      <c r="J9" s="59">
        <v>5799836</v>
      </c>
      <c r="K9" s="59">
        <v>7011142</v>
      </c>
      <c r="L9" s="59">
        <v>4106566</v>
      </c>
      <c r="M9" s="59">
        <v>16917544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29828396</v>
      </c>
      <c r="W9" s="59">
        <v>89075379</v>
      </c>
      <c r="X9" s="59">
        <v>-59246983</v>
      </c>
      <c r="Y9" s="60">
        <v>-66.51</v>
      </c>
      <c r="Z9" s="61">
        <v>172265897</v>
      </c>
    </row>
    <row r="10" spans="1:26" ht="25.5">
      <c r="A10" s="62" t="s">
        <v>94</v>
      </c>
      <c r="B10" s="63">
        <f>SUM(B5:B9)</f>
        <v>1574445559</v>
      </c>
      <c r="C10" s="63">
        <f>SUM(C5:C9)</f>
        <v>0</v>
      </c>
      <c r="D10" s="64">
        <f aca="true" t="shared" si="0" ref="D10:Z10">SUM(D5:D9)</f>
        <v>1629545936</v>
      </c>
      <c r="E10" s="65">
        <f t="shared" si="0"/>
        <v>1647575560</v>
      </c>
      <c r="F10" s="65">
        <f t="shared" si="0"/>
        <v>227563376</v>
      </c>
      <c r="G10" s="65">
        <f t="shared" si="0"/>
        <v>121719701</v>
      </c>
      <c r="H10" s="65">
        <f t="shared" si="0"/>
        <v>105451428</v>
      </c>
      <c r="I10" s="65">
        <f t="shared" si="0"/>
        <v>454734505</v>
      </c>
      <c r="J10" s="65">
        <f t="shared" si="0"/>
        <v>105653019</v>
      </c>
      <c r="K10" s="65">
        <f t="shared" si="0"/>
        <v>116848363</v>
      </c>
      <c r="L10" s="65">
        <f t="shared" si="0"/>
        <v>123686689</v>
      </c>
      <c r="M10" s="65">
        <f t="shared" si="0"/>
        <v>346188071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800922576</v>
      </c>
      <c r="W10" s="65">
        <f t="shared" si="0"/>
        <v>896006991</v>
      </c>
      <c r="X10" s="65">
        <f t="shared" si="0"/>
        <v>-95084415</v>
      </c>
      <c r="Y10" s="66">
        <f>+IF(W10&lt;&gt;0,(X10/W10)*100,0)</f>
        <v>-10.612017088603274</v>
      </c>
      <c r="Z10" s="67">
        <f t="shared" si="0"/>
        <v>1647575560</v>
      </c>
    </row>
    <row r="11" spans="1:26" ht="13.5">
      <c r="A11" s="57" t="s">
        <v>36</v>
      </c>
      <c r="B11" s="18">
        <v>444578876</v>
      </c>
      <c r="C11" s="18">
        <v>0</v>
      </c>
      <c r="D11" s="58">
        <v>566807500</v>
      </c>
      <c r="E11" s="59">
        <v>566807500</v>
      </c>
      <c r="F11" s="59">
        <v>34364596</v>
      </c>
      <c r="G11" s="59">
        <v>39632952</v>
      </c>
      <c r="H11" s="59">
        <v>38404165</v>
      </c>
      <c r="I11" s="59">
        <v>112401713</v>
      </c>
      <c r="J11" s="59">
        <v>37458317</v>
      </c>
      <c r="K11" s="59">
        <v>55530450</v>
      </c>
      <c r="L11" s="59">
        <v>39444939</v>
      </c>
      <c r="M11" s="59">
        <v>132433706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244835419</v>
      </c>
      <c r="W11" s="59">
        <v>230481365</v>
      </c>
      <c r="X11" s="59">
        <v>14354054</v>
      </c>
      <c r="Y11" s="60">
        <v>6.23</v>
      </c>
      <c r="Z11" s="61">
        <v>566807500</v>
      </c>
    </row>
    <row r="12" spans="1:26" ht="13.5">
      <c r="A12" s="57" t="s">
        <v>37</v>
      </c>
      <c r="B12" s="18">
        <v>17307557</v>
      </c>
      <c r="C12" s="18">
        <v>0</v>
      </c>
      <c r="D12" s="58">
        <v>18692740</v>
      </c>
      <c r="E12" s="59">
        <v>18692740</v>
      </c>
      <c r="F12" s="59">
        <v>1409293</v>
      </c>
      <c r="G12" s="59">
        <v>1375367</v>
      </c>
      <c r="H12" s="59">
        <v>1375242</v>
      </c>
      <c r="I12" s="59">
        <v>4159902</v>
      </c>
      <c r="J12" s="59">
        <v>1375242</v>
      </c>
      <c r="K12" s="59">
        <v>1342221</v>
      </c>
      <c r="L12" s="59">
        <v>1364623</v>
      </c>
      <c r="M12" s="59">
        <v>4082086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8241988</v>
      </c>
      <c r="W12" s="59">
        <v>7601043</v>
      </c>
      <c r="X12" s="59">
        <v>640945</v>
      </c>
      <c r="Y12" s="60">
        <v>8.43</v>
      </c>
      <c r="Z12" s="61">
        <v>18692740</v>
      </c>
    </row>
    <row r="13" spans="1:26" ht="13.5">
      <c r="A13" s="57" t="s">
        <v>95</v>
      </c>
      <c r="B13" s="18">
        <v>163855631</v>
      </c>
      <c r="C13" s="18">
        <v>0</v>
      </c>
      <c r="D13" s="58">
        <v>198818727</v>
      </c>
      <c r="E13" s="59">
        <v>198818727</v>
      </c>
      <c r="F13" s="59">
        <v>0</v>
      </c>
      <c r="G13" s="59">
        <v>1489</v>
      </c>
      <c r="H13" s="59">
        <v>0</v>
      </c>
      <c r="I13" s="59">
        <v>1489</v>
      </c>
      <c r="J13" s="59">
        <v>-1489</v>
      </c>
      <c r="K13" s="59">
        <v>0</v>
      </c>
      <c r="L13" s="59">
        <v>85618977</v>
      </c>
      <c r="M13" s="59">
        <v>85617488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85618977</v>
      </c>
      <c r="W13" s="59">
        <v>99409364</v>
      </c>
      <c r="X13" s="59">
        <v>-13790387</v>
      </c>
      <c r="Y13" s="60">
        <v>-13.87</v>
      </c>
      <c r="Z13" s="61">
        <v>198818727</v>
      </c>
    </row>
    <row r="14" spans="1:26" ht="13.5">
      <c r="A14" s="57" t="s">
        <v>38</v>
      </c>
      <c r="B14" s="18">
        <v>18451262</v>
      </c>
      <c r="C14" s="18">
        <v>0</v>
      </c>
      <c r="D14" s="58">
        <v>26476730</v>
      </c>
      <c r="E14" s="59">
        <v>26476730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8730128</v>
      </c>
      <c r="M14" s="59">
        <v>8730128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8730128</v>
      </c>
      <c r="W14" s="59">
        <v>13238365</v>
      </c>
      <c r="X14" s="59">
        <v>-4508237</v>
      </c>
      <c r="Y14" s="60">
        <v>-34.05</v>
      </c>
      <c r="Z14" s="61">
        <v>26476730</v>
      </c>
    </row>
    <row r="15" spans="1:26" ht="13.5">
      <c r="A15" s="57" t="s">
        <v>39</v>
      </c>
      <c r="B15" s="18">
        <v>340010598</v>
      </c>
      <c r="C15" s="18">
        <v>0</v>
      </c>
      <c r="D15" s="58">
        <v>415190488</v>
      </c>
      <c r="E15" s="59">
        <v>415190488</v>
      </c>
      <c r="F15" s="59">
        <v>71790</v>
      </c>
      <c r="G15" s="59">
        <v>41621161</v>
      </c>
      <c r="H15" s="59">
        <v>50150743</v>
      </c>
      <c r="I15" s="59">
        <v>91843694</v>
      </c>
      <c r="J15" s="59">
        <v>27402654</v>
      </c>
      <c r="K15" s="59">
        <v>33469162</v>
      </c>
      <c r="L15" s="59">
        <v>26130507</v>
      </c>
      <c r="M15" s="59">
        <v>87002323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178846017</v>
      </c>
      <c r="W15" s="59">
        <v>168829224</v>
      </c>
      <c r="X15" s="59">
        <v>10016793</v>
      </c>
      <c r="Y15" s="60">
        <v>5.93</v>
      </c>
      <c r="Z15" s="61">
        <v>415190488</v>
      </c>
    </row>
    <row r="16" spans="1:26" ht="13.5">
      <c r="A16" s="68" t="s">
        <v>40</v>
      </c>
      <c r="B16" s="18">
        <v>6261185</v>
      </c>
      <c r="C16" s="18">
        <v>0</v>
      </c>
      <c r="D16" s="58">
        <v>9102419</v>
      </c>
      <c r="E16" s="59">
        <v>9102419</v>
      </c>
      <c r="F16" s="59">
        <v>2944720</v>
      </c>
      <c r="G16" s="59">
        <v>5020278</v>
      </c>
      <c r="H16" s="59">
        <v>0</v>
      </c>
      <c r="I16" s="59">
        <v>7964998</v>
      </c>
      <c r="J16" s="59">
        <v>139471</v>
      </c>
      <c r="K16" s="59">
        <v>60964</v>
      </c>
      <c r="L16" s="59">
        <v>60888</v>
      </c>
      <c r="M16" s="59">
        <v>261323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8226321</v>
      </c>
      <c r="W16" s="59">
        <v>3232669</v>
      </c>
      <c r="X16" s="59">
        <v>4993652</v>
      </c>
      <c r="Y16" s="60">
        <v>154.47</v>
      </c>
      <c r="Z16" s="61">
        <v>9102419</v>
      </c>
    </row>
    <row r="17" spans="1:26" ht="13.5">
      <c r="A17" s="57" t="s">
        <v>41</v>
      </c>
      <c r="B17" s="18">
        <v>365940339</v>
      </c>
      <c r="C17" s="18">
        <v>0</v>
      </c>
      <c r="D17" s="58">
        <v>481241544</v>
      </c>
      <c r="E17" s="59">
        <v>481379243</v>
      </c>
      <c r="F17" s="59">
        <v>1677855</v>
      </c>
      <c r="G17" s="59">
        <v>15184178</v>
      </c>
      <c r="H17" s="59">
        <v>17561471</v>
      </c>
      <c r="I17" s="59">
        <v>34423504</v>
      </c>
      <c r="J17" s="59">
        <v>26459798</v>
      </c>
      <c r="K17" s="59">
        <v>43439138</v>
      </c>
      <c r="L17" s="59">
        <v>22833894</v>
      </c>
      <c r="M17" s="59">
        <v>92732830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127156334</v>
      </c>
      <c r="W17" s="59">
        <v>194691369</v>
      </c>
      <c r="X17" s="59">
        <v>-67535035</v>
      </c>
      <c r="Y17" s="60">
        <v>-34.69</v>
      </c>
      <c r="Z17" s="61">
        <v>481379243</v>
      </c>
    </row>
    <row r="18" spans="1:26" ht="13.5">
      <c r="A18" s="69" t="s">
        <v>42</v>
      </c>
      <c r="B18" s="70">
        <f>SUM(B11:B17)</f>
        <v>1356405448</v>
      </c>
      <c r="C18" s="70">
        <f>SUM(C11:C17)</f>
        <v>0</v>
      </c>
      <c r="D18" s="71">
        <f aca="true" t="shared" si="1" ref="D18:Z18">SUM(D11:D17)</f>
        <v>1716330148</v>
      </c>
      <c r="E18" s="72">
        <f t="shared" si="1"/>
        <v>1716467847</v>
      </c>
      <c r="F18" s="72">
        <f t="shared" si="1"/>
        <v>40468254</v>
      </c>
      <c r="G18" s="72">
        <f t="shared" si="1"/>
        <v>102835425</v>
      </c>
      <c r="H18" s="72">
        <f t="shared" si="1"/>
        <v>107491621</v>
      </c>
      <c r="I18" s="72">
        <f t="shared" si="1"/>
        <v>250795300</v>
      </c>
      <c r="J18" s="72">
        <f t="shared" si="1"/>
        <v>92833993</v>
      </c>
      <c r="K18" s="72">
        <f t="shared" si="1"/>
        <v>133841935</v>
      </c>
      <c r="L18" s="72">
        <f t="shared" si="1"/>
        <v>184183956</v>
      </c>
      <c r="M18" s="72">
        <f t="shared" si="1"/>
        <v>410859884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661655184</v>
      </c>
      <c r="W18" s="72">
        <f t="shared" si="1"/>
        <v>717483399</v>
      </c>
      <c r="X18" s="72">
        <f t="shared" si="1"/>
        <v>-55828215</v>
      </c>
      <c r="Y18" s="66">
        <f>+IF(W18&lt;&gt;0,(X18/W18)*100,0)</f>
        <v>-7.781115922376902</v>
      </c>
      <c r="Z18" s="73">
        <f t="shared" si="1"/>
        <v>1716467847</v>
      </c>
    </row>
    <row r="19" spans="1:26" ht="13.5">
      <c r="A19" s="69" t="s">
        <v>43</v>
      </c>
      <c r="B19" s="74">
        <f>+B10-B18</f>
        <v>218040111</v>
      </c>
      <c r="C19" s="74">
        <f>+C10-C18</f>
        <v>0</v>
      </c>
      <c r="D19" s="75">
        <f aca="true" t="shared" si="2" ref="D19:Z19">+D10-D18</f>
        <v>-86784212</v>
      </c>
      <c r="E19" s="76">
        <f t="shared" si="2"/>
        <v>-68892287</v>
      </c>
      <c r="F19" s="76">
        <f t="shared" si="2"/>
        <v>187095122</v>
      </c>
      <c r="G19" s="76">
        <f t="shared" si="2"/>
        <v>18884276</v>
      </c>
      <c r="H19" s="76">
        <f t="shared" si="2"/>
        <v>-2040193</v>
      </c>
      <c r="I19" s="76">
        <f t="shared" si="2"/>
        <v>203939205</v>
      </c>
      <c r="J19" s="76">
        <f t="shared" si="2"/>
        <v>12819026</v>
      </c>
      <c r="K19" s="76">
        <f t="shared" si="2"/>
        <v>-16993572</v>
      </c>
      <c r="L19" s="76">
        <f t="shared" si="2"/>
        <v>-60497267</v>
      </c>
      <c r="M19" s="76">
        <f t="shared" si="2"/>
        <v>-64671813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139267392</v>
      </c>
      <c r="W19" s="76">
        <f>IF(E10=E18,0,W10-W18)</f>
        <v>178523592</v>
      </c>
      <c r="X19" s="76">
        <f t="shared" si="2"/>
        <v>-39256200</v>
      </c>
      <c r="Y19" s="77">
        <f>+IF(W19&lt;&gt;0,(X19/W19)*100,0)</f>
        <v>-21.989362616006517</v>
      </c>
      <c r="Z19" s="78">
        <f t="shared" si="2"/>
        <v>-68892287</v>
      </c>
    </row>
    <row r="20" spans="1:26" ht="13.5">
      <c r="A20" s="57" t="s">
        <v>44</v>
      </c>
      <c r="B20" s="18">
        <v>31515010</v>
      </c>
      <c r="C20" s="18">
        <v>0</v>
      </c>
      <c r="D20" s="58">
        <v>91804000</v>
      </c>
      <c r="E20" s="59">
        <v>91804000</v>
      </c>
      <c r="F20" s="59">
        <v>5000000</v>
      </c>
      <c r="G20" s="59">
        <v>11003000</v>
      </c>
      <c r="H20" s="59">
        <v>0</v>
      </c>
      <c r="I20" s="59">
        <v>16003000</v>
      </c>
      <c r="J20" s="59">
        <v>0</v>
      </c>
      <c r="K20" s="59">
        <v>0</v>
      </c>
      <c r="L20" s="59">
        <v>15906544</v>
      </c>
      <c r="M20" s="59">
        <v>15906544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31909544</v>
      </c>
      <c r="W20" s="59">
        <v>47470082</v>
      </c>
      <c r="X20" s="59">
        <v>-15560538</v>
      </c>
      <c r="Y20" s="60">
        <v>-32.78</v>
      </c>
      <c r="Z20" s="61">
        <v>91804000</v>
      </c>
    </row>
    <row r="21" spans="1:26" ht="13.5">
      <c r="A21" s="57" t="s">
        <v>96</v>
      </c>
      <c r="B21" s="79">
        <v>-229596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249325525</v>
      </c>
      <c r="C22" s="85">
        <f>SUM(C19:C21)</f>
        <v>0</v>
      </c>
      <c r="D22" s="86">
        <f aca="true" t="shared" si="3" ref="D22:Z22">SUM(D19:D21)</f>
        <v>5019788</v>
      </c>
      <c r="E22" s="87">
        <f t="shared" si="3"/>
        <v>22911713</v>
      </c>
      <c r="F22" s="87">
        <f t="shared" si="3"/>
        <v>192095122</v>
      </c>
      <c r="G22" s="87">
        <f t="shared" si="3"/>
        <v>29887276</v>
      </c>
      <c r="H22" s="87">
        <f t="shared" si="3"/>
        <v>-2040193</v>
      </c>
      <c r="I22" s="87">
        <f t="shared" si="3"/>
        <v>219942205</v>
      </c>
      <c r="J22" s="87">
        <f t="shared" si="3"/>
        <v>12819026</v>
      </c>
      <c r="K22" s="87">
        <f t="shared" si="3"/>
        <v>-16993572</v>
      </c>
      <c r="L22" s="87">
        <f t="shared" si="3"/>
        <v>-44590723</v>
      </c>
      <c r="M22" s="87">
        <f t="shared" si="3"/>
        <v>-48765269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171176936</v>
      </c>
      <c r="W22" s="87">
        <f t="shared" si="3"/>
        <v>225993674</v>
      </c>
      <c r="X22" s="87">
        <f t="shared" si="3"/>
        <v>-54816738</v>
      </c>
      <c r="Y22" s="88">
        <f>+IF(W22&lt;&gt;0,(X22/W22)*100,0)</f>
        <v>-24.255872755093137</v>
      </c>
      <c r="Z22" s="89">
        <f t="shared" si="3"/>
        <v>22911713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249325525</v>
      </c>
      <c r="C24" s="74">
        <f>SUM(C22:C23)</f>
        <v>0</v>
      </c>
      <c r="D24" s="75">
        <f aca="true" t="shared" si="4" ref="D24:Z24">SUM(D22:D23)</f>
        <v>5019788</v>
      </c>
      <c r="E24" s="76">
        <f t="shared" si="4"/>
        <v>22911713</v>
      </c>
      <c r="F24" s="76">
        <f t="shared" si="4"/>
        <v>192095122</v>
      </c>
      <c r="G24" s="76">
        <f t="shared" si="4"/>
        <v>29887276</v>
      </c>
      <c r="H24" s="76">
        <f t="shared" si="4"/>
        <v>-2040193</v>
      </c>
      <c r="I24" s="76">
        <f t="shared" si="4"/>
        <v>219942205</v>
      </c>
      <c r="J24" s="76">
        <f t="shared" si="4"/>
        <v>12819026</v>
      </c>
      <c r="K24" s="76">
        <f t="shared" si="4"/>
        <v>-16993572</v>
      </c>
      <c r="L24" s="76">
        <f t="shared" si="4"/>
        <v>-44590723</v>
      </c>
      <c r="M24" s="76">
        <f t="shared" si="4"/>
        <v>-48765269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171176936</v>
      </c>
      <c r="W24" s="76">
        <f t="shared" si="4"/>
        <v>225993674</v>
      </c>
      <c r="X24" s="76">
        <f t="shared" si="4"/>
        <v>-54816738</v>
      </c>
      <c r="Y24" s="77">
        <f>+IF(W24&lt;&gt;0,(X24/W24)*100,0)</f>
        <v>-24.255872755093137</v>
      </c>
      <c r="Z24" s="78">
        <f t="shared" si="4"/>
        <v>22911713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433681836</v>
      </c>
      <c r="C27" s="21">
        <v>0</v>
      </c>
      <c r="D27" s="98">
        <v>528040751</v>
      </c>
      <c r="E27" s="99">
        <v>587748280</v>
      </c>
      <c r="F27" s="99">
        <v>140605</v>
      </c>
      <c r="G27" s="99">
        <v>864021</v>
      </c>
      <c r="H27" s="99">
        <v>12173894</v>
      </c>
      <c r="I27" s="99">
        <v>13178520</v>
      </c>
      <c r="J27" s="99">
        <v>60090280</v>
      </c>
      <c r="K27" s="99">
        <v>33747894</v>
      </c>
      <c r="L27" s="99">
        <v>40483252</v>
      </c>
      <c r="M27" s="99">
        <v>134321426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147499946</v>
      </c>
      <c r="W27" s="99">
        <v>293874140</v>
      </c>
      <c r="X27" s="99">
        <v>-146374194</v>
      </c>
      <c r="Y27" s="100">
        <v>-49.81</v>
      </c>
      <c r="Z27" s="101">
        <v>587748280</v>
      </c>
    </row>
    <row r="28" spans="1:26" ht="13.5">
      <c r="A28" s="102" t="s">
        <v>44</v>
      </c>
      <c r="B28" s="18">
        <v>80137389</v>
      </c>
      <c r="C28" s="18">
        <v>0</v>
      </c>
      <c r="D28" s="58">
        <v>91804000</v>
      </c>
      <c r="E28" s="59">
        <v>108318706</v>
      </c>
      <c r="F28" s="59">
        <v>0</v>
      </c>
      <c r="G28" s="59">
        <v>72500</v>
      </c>
      <c r="H28" s="59">
        <v>658822</v>
      </c>
      <c r="I28" s="59">
        <v>731322</v>
      </c>
      <c r="J28" s="59">
        <v>11927571</v>
      </c>
      <c r="K28" s="59">
        <v>8275544</v>
      </c>
      <c r="L28" s="59">
        <v>21678638</v>
      </c>
      <c r="M28" s="59">
        <v>41881753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42613075</v>
      </c>
      <c r="W28" s="59">
        <v>54159353</v>
      </c>
      <c r="X28" s="59">
        <v>-11546278</v>
      </c>
      <c r="Y28" s="60">
        <v>-21.32</v>
      </c>
      <c r="Z28" s="61">
        <v>108318706</v>
      </c>
    </row>
    <row r="29" spans="1:26" ht="13.5">
      <c r="A29" s="57" t="s">
        <v>99</v>
      </c>
      <c r="B29" s="18">
        <v>279596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160000000</v>
      </c>
      <c r="E30" s="59">
        <v>160000000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80000000</v>
      </c>
      <c r="X30" s="59">
        <v>-80000000</v>
      </c>
      <c r="Y30" s="60">
        <v>-100</v>
      </c>
      <c r="Z30" s="61">
        <v>160000000</v>
      </c>
    </row>
    <row r="31" spans="1:26" ht="13.5">
      <c r="A31" s="57" t="s">
        <v>49</v>
      </c>
      <c r="B31" s="18">
        <v>353264854</v>
      </c>
      <c r="C31" s="18">
        <v>0</v>
      </c>
      <c r="D31" s="58">
        <v>276236751</v>
      </c>
      <c r="E31" s="59">
        <v>319429574</v>
      </c>
      <c r="F31" s="59">
        <v>140605</v>
      </c>
      <c r="G31" s="59">
        <v>791521</v>
      </c>
      <c r="H31" s="59">
        <v>11515072</v>
      </c>
      <c r="I31" s="59">
        <v>12447198</v>
      </c>
      <c r="J31" s="59">
        <v>48162709</v>
      </c>
      <c r="K31" s="59">
        <v>25472352</v>
      </c>
      <c r="L31" s="59">
        <v>18804613</v>
      </c>
      <c r="M31" s="59">
        <v>92439674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104886872</v>
      </c>
      <c r="W31" s="59">
        <v>159714787</v>
      </c>
      <c r="X31" s="59">
        <v>-54827915</v>
      </c>
      <c r="Y31" s="60">
        <v>-34.33</v>
      </c>
      <c r="Z31" s="61">
        <v>319429574</v>
      </c>
    </row>
    <row r="32" spans="1:26" ht="13.5">
      <c r="A32" s="69" t="s">
        <v>50</v>
      </c>
      <c r="B32" s="21">
        <f>SUM(B28:B31)</f>
        <v>433681839</v>
      </c>
      <c r="C32" s="21">
        <f>SUM(C28:C31)</f>
        <v>0</v>
      </c>
      <c r="D32" s="98">
        <f aca="true" t="shared" si="5" ref="D32:Z32">SUM(D28:D31)</f>
        <v>528040751</v>
      </c>
      <c r="E32" s="99">
        <f t="shared" si="5"/>
        <v>587748280</v>
      </c>
      <c r="F32" s="99">
        <f t="shared" si="5"/>
        <v>140605</v>
      </c>
      <c r="G32" s="99">
        <f t="shared" si="5"/>
        <v>864021</v>
      </c>
      <c r="H32" s="99">
        <f t="shared" si="5"/>
        <v>12173894</v>
      </c>
      <c r="I32" s="99">
        <f t="shared" si="5"/>
        <v>13178520</v>
      </c>
      <c r="J32" s="99">
        <f t="shared" si="5"/>
        <v>60090280</v>
      </c>
      <c r="K32" s="99">
        <f t="shared" si="5"/>
        <v>33747896</v>
      </c>
      <c r="L32" s="99">
        <f t="shared" si="5"/>
        <v>40483251</v>
      </c>
      <c r="M32" s="99">
        <f t="shared" si="5"/>
        <v>134321427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147499947</v>
      </c>
      <c r="W32" s="99">
        <f t="shared" si="5"/>
        <v>293874140</v>
      </c>
      <c r="X32" s="99">
        <f t="shared" si="5"/>
        <v>-146374193</v>
      </c>
      <c r="Y32" s="100">
        <f>+IF(W32&lt;&gt;0,(X32/W32)*100,0)</f>
        <v>-49.80846324212127</v>
      </c>
      <c r="Z32" s="101">
        <f t="shared" si="5"/>
        <v>587748280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920734851</v>
      </c>
      <c r="C35" s="18">
        <v>0</v>
      </c>
      <c r="D35" s="58">
        <v>822269298</v>
      </c>
      <c r="E35" s="59">
        <v>809946368</v>
      </c>
      <c r="F35" s="59">
        <v>878978194</v>
      </c>
      <c r="G35" s="59">
        <v>1161696927</v>
      </c>
      <c r="H35" s="59">
        <v>907164401</v>
      </c>
      <c r="I35" s="59">
        <v>907164401</v>
      </c>
      <c r="J35" s="59">
        <v>853922693</v>
      </c>
      <c r="K35" s="59">
        <v>781013419</v>
      </c>
      <c r="L35" s="59">
        <v>786744612</v>
      </c>
      <c r="M35" s="59">
        <v>786744612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786744612</v>
      </c>
      <c r="W35" s="59">
        <v>404973184</v>
      </c>
      <c r="X35" s="59">
        <v>381771428</v>
      </c>
      <c r="Y35" s="60">
        <v>94.27</v>
      </c>
      <c r="Z35" s="61">
        <v>809946368</v>
      </c>
    </row>
    <row r="36" spans="1:26" ht="13.5">
      <c r="A36" s="57" t="s">
        <v>53</v>
      </c>
      <c r="B36" s="18">
        <v>5151149566</v>
      </c>
      <c r="C36" s="18">
        <v>0</v>
      </c>
      <c r="D36" s="58">
        <v>5507559940</v>
      </c>
      <c r="E36" s="59">
        <v>5567267469</v>
      </c>
      <c r="F36" s="59">
        <v>4972193584</v>
      </c>
      <c r="G36" s="59">
        <v>5152154191</v>
      </c>
      <c r="H36" s="59">
        <v>5164328084</v>
      </c>
      <c r="I36" s="59">
        <v>5164328084</v>
      </c>
      <c r="J36" s="59">
        <v>5225406395</v>
      </c>
      <c r="K36" s="59">
        <v>5259154287</v>
      </c>
      <c r="L36" s="59">
        <v>5213973235</v>
      </c>
      <c r="M36" s="59">
        <v>5213973235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5213973235</v>
      </c>
      <c r="W36" s="59">
        <v>2783633735</v>
      </c>
      <c r="X36" s="59">
        <v>2430339500</v>
      </c>
      <c r="Y36" s="60">
        <v>87.31</v>
      </c>
      <c r="Z36" s="61">
        <v>5567267469</v>
      </c>
    </row>
    <row r="37" spans="1:26" ht="13.5">
      <c r="A37" s="57" t="s">
        <v>54</v>
      </c>
      <c r="B37" s="18">
        <v>420649442</v>
      </c>
      <c r="C37" s="18">
        <v>0</v>
      </c>
      <c r="D37" s="58">
        <v>325825901</v>
      </c>
      <c r="E37" s="59">
        <v>325825901</v>
      </c>
      <c r="F37" s="59">
        <v>83622673</v>
      </c>
      <c r="G37" s="59">
        <v>144489428</v>
      </c>
      <c r="H37" s="59">
        <v>187618640</v>
      </c>
      <c r="I37" s="59">
        <v>187618640</v>
      </c>
      <c r="J37" s="59">
        <v>202311251</v>
      </c>
      <c r="K37" s="59">
        <v>204627286</v>
      </c>
      <c r="L37" s="59">
        <v>205137048</v>
      </c>
      <c r="M37" s="59">
        <v>205137048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205137048</v>
      </c>
      <c r="W37" s="59">
        <v>162912951</v>
      </c>
      <c r="X37" s="59">
        <v>42224097</v>
      </c>
      <c r="Y37" s="60">
        <v>25.92</v>
      </c>
      <c r="Z37" s="61">
        <v>325825901</v>
      </c>
    </row>
    <row r="38" spans="1:26" ht="13.5">
      <c r="A38" s="57" t="s">
        <v>55</v>
      </c>
      <c r="B38" s="18">
        <v>457152126</v>
      </c>
      <c r="C38" s="18">
        <v>0</v>
      </c>
      <c r="D38" s="58">
        <v>601219605</v>
      </c>
      <c r="E38" s="59">
        <v>601219605</v>
      </c>
      <c r="F38" s="59">
        <v>457192131</v>
      </c>
      <c r="G38" s="59">
        <v>457192131</v>
      </c>
      <c r="H38" s="59">
        <v>457192131</v>
      </c>
      <c r="I38" s="59">
        <v>457192131</v>
      </c>
      <c r="J38" s="59">
        <v>457192131</v>
      </c>
      <c r="K38" s="59">
        <v>457192131</v>
      </c>
      <c r="L38" s="59">
        <v>457192131</v>
      </c>
      <c r="M38" s="59">
        <v>457192131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457192131</v>
      </c>
      <c r="W38" s="59">
        <v>300609803</v>
      </c>
      <c r="X38" s="59">
        <v>156582328</v>
      </c>
      <c r="Y38" s="60">
        <v>52.09</v>
      </c>
      <c r="Z38" s="61">
        <v>601219605</v>
      </c>
    </row>
    <row r="39" spans="1:26" ht="13.5">
      <c r="A39" s="57" t="s">
        <v>56</v>
      </c>
      <c r="B39" s="18">
        <v>5194082849</v>
      </c>
      <c r="C39" s="18">
        <v>0</v>
      </c>
      <c r="D39" s="58">
        <v>5402783731</v>
      </c>
      <c r="E39" s="59">
        <v>5450168330</v>
      </c>
      <c r="F39" s="59">
        <v>5310356974</v>
      </c>
      <c r="G39" s="59">
        <v>5712169558</v>
      </c>
      <c r="H39" s="59">
        <v>5426681714</v>
      </c>
      <c r="I39" s="59">
        <v>5426681714</v>
      </c>
      <c r="J39" s="59">
        <v>5419825706</v>
      </c>
      <c r="K39" s="59">
        <v>5378348290</v>
      </c>
      <c r="L39" s="59">
        <v>5338388668</v>
      </c>
      <c r="M39" s="59">
        <v>5338388668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5338388668</v>
      </c>
      <c r="W39" s="59">
        <v>2725084165</v>
      </c>
      <c r="X39" s="59">
        <v>2613304503</v>
      </c>
      <c r="Y39" s="60">
        <v>95.9</v>
      </c>
      <c r="Z39" s="61">
        <v>5450168330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349047939</v>
      </c>
      <c r="C42" s="18">
        <v>0</v>
      </c>
      <c r="D42" s="58">
        <v>332164244</v>
      </c>
      <c r="E42" s="59">
        <v>325782620</v>
      </c>
      <c r="F42" s="59">
        <v>86120757</v>
      </c>
      <c r="G42" s="59">
        <v>-1524068</v>
      </c>
      <c r="H42" s="59">
        <v>104094148</v>
      </c>
      <c r="I42" s="59">
        <v>188690837</v>
      </c>
      <c r="J42" s="59">
        <v>26279717</v>
      </c>
      <c r="K42" s="59">
        <v>44915847</v>
      </c>
      <c r="L42" s="59">
        <v>-4001014</v>
      </c>
      <c r="M42" s="59">
        <v>67194550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255885387</v>
      </c>
      <c r="W42" s="59">
        <v>215247836</v>
      </c>
      <c r="X42" s="59">
        <v>40637551</v>
      </c>
      <c r="Y42" s="60">
        <v>18.88</v>
      </c>
      <c r="Z42" s="61">
        <v>325782620</v>
      </c>
    </row>
    <row r="43" spans="1:26" ht="13.5">
      <c r="A43" s="57" t="s">
        <v>59</v>
      </c>
      <c r="B43" s="18">
        <v>-359218480</v>
      </c>
      <c r="C43" s="18">
        <v>0</v>
      </c>
      <c r="D43" s="58">
        <v>-528040751</v>
      </c>
      <c r="E43" s="59">
        <v>-587748280</v>
      </c>
      <c r="F43" s="59">
        <v>-34540605</v>
      </c>
      <c r="G43" s="59">
        <v>5607980</v>
      </c>
      <c r="H43" s="59">
        <v>-90161792</v>
      </c>
      <c r="I43" s="59">
        <v>-119094417</v>
      </c>
      <c r="J43" s="59">
        <v>-52897887</v>
      </c>
      <c r="K43" s="59">
        <v>-89040203</v>
      </c>
      <c r="L43" s="59">
        <v>14307199</v>
      </c>
      <c r="M43" s="59">
        <v>-127630891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-246725308</v>
      </c>
      <c r="W43" s="59">
        <v>-155374384</v>
      </c>
      <c r="X43" s="59">
        <v>-91350924</v>
      </c>
      <c r="Y43" s="60">
        <v>58.79</v>
      </c>
      <c r="Z43" s="61">
        <v>-587748280</v>
      </c>
    </row>
    <row r="44" spans="1:26" ht="13.5">
      <c r="A44" s="57" t="s">
        <v>60</v>
      </c>
      <c r="B44" s="18">
        <v>-13083929</v>
      </c>
      <c r="C44" s="18">
        <v>0</v>
      </c>
      <c r="D44" s="58">
        <v>144609363</v>
      </c>
      <c r="E44" s="59">
        <v>144609363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-7037467</v>
      </c>
      <c r="M44" s="59">
        <v>-7037467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-7037467</v>
      </c>
      <c r="W44" s="59">
        <v>153454469</v>
      </c>
      <c r="X44" s="59">
        <v>-160491936</v>
      </c>
      <c r="Y44" s="60">
        <v>-104.59</v>
      </c>
      <c r="Z44" s="61">
        <v>144609363</v>
      </c>
    </row>
    <row r="45" spans="1:26" ht="13.5">
      <c r="A45" s="69" t="s">
        <v>61</v>
      </c>
      <c r="B45" s="21">
        <v>23062588</v>
      </c>
      <c r="C45" s="21">
        <v>0</v>
      </c>
      <c r="D45" s="98">
        <v>423732856</v>
      </c>
      <c r="E45" s="99">
        <v>411409926</v>
      </c>
      <c r="F45" s="99">
        <v>580346375</v>
      </c>
      <c r="G45" s="99">
        <v>584430287</v>
      </c>
      <c r="H45" s="99">
        <v>598362643</v>
      </c>
      <c r="I45" s="99">
        <v>598362643</v>
      </c>
      <c r="J45" s="99">
        <v>571744473</v>
      </c>
      <c r="K45" s="99">
        <v>527620117</v>
      </c>
      <c r="L45" s="99">
        <v>530888835</v>
      </c>
      <c r="M45" s="99">
        <v>530888835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530888835</v>
      </c>
      <c r="W45" s="99">
        <v>742094144</v>
      </c>
      <c r="X45" s="99">
        <v>-211205309</v>
      </c>
      <c r="Y45" s="100">
        <v>-28.46</v>
      </c>
      <c r="Z45" s="101">
        <v>411409926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65649163</v>
      </c>
      <c r="C49" s="51">
        <v>0</v>
      </c>
      <c r="D49" s="128">
        <v>8046113</v>
      </c>
      <c r="E49" s="53">
        <v>6167149</v>
      </c>
      <c r="F49" s="53">
        <v>0</v>
      </c>
      <c r="G49" s="53">
        <v>0</v>
      </c>
      <c r="H49" s="53">
        <v>0</v>
      </c>
      <c r="I49" s="53">
        <v>3869851</v>
      </c>
      <c r="J49" s="53">
        <v>0</v>
      </c>
      <c r="K49" s="53">
        <v>0</v>
      </c>
      <c r="L49" s="53">
        <v>0</v>
      </c>
      <c r="M49" s="53">
        <v>123532428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207264704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111392102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111392102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88.33234529326175</v>
      </c>
      <c r="C58" s="5">
        <f>IF(C67=0,0,+(C76/C67)*100)</f>
        <v>0</v>
      </c>
      <c r="D58" s="6">
        <f aca="true" t="shared" si="6" ref="D58:Z58">IF(D67=0,0,+(D76/D67)*100)</f>
        <v>95.99999993425456</v>
      </c>
      <c r="E58" s="7">
        <f t="shared" si="6"/>
        <v>95.99999993425456</v>
      </c>
      <c r="F58" s="7">
        <f t="shared" si="6"/>
        <v>36.51331997093475</v>
      </c>
      <c r="G58" s="7">
        <f t="shared" si="6"/>
        <v>71.38016269678661</v>
      </c>
      <c r="H58" s="7">
        <f t="shared" si="6"/>
        <v>197.88971749976588</v>
      </c>
      <c r="I58" s="7">
        <f t="shared" si="6"/>
        <v>88.56069089255627</v>
      </c>
      <c r="J58" s="7">
        <f t="shared" si="6"/>
        <v>109.76649429600359</v>
      </c>
      <c r="K58" s="7">
        <f t="shared" si="6"/>
        <v>143.50588258609952</v>
      </c>
      <c r="L58" s="7">
        <f t="shared" si="6"/>
        <v>96.66431962759987</v>
      </c>
      <c r="M58" s="7">
        <f t="shared" si="6"/>
        <v>118.57992592329798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101.12947261775179</v>
      </c>
      <c r="W58" s="7">
        <f t="shared" si="6"/>
        <v>93.54943794202207</v>
      </c>
      <c r="X58" s="7">
        <f t="shared" si="6"/>
        <v>0</v>
      </c>
      <c r="Y58" s="7">
        <f t="shared" si="6"/>
        <v>0</v>
      </c>
      <c r="Z58" s="8">
        <f t="shared" si="6"/>
        <v>95.99999993425456</v>
      </c>
    </row>
    <row r="59" spans="1:26" ht="13.5">
      <c r="A59" s="36" t="s">
        <v>31</v>
      </c>
      <c r="B59" s="9">
        <f aca="true" t="shared" si="7" ref="B59:Z66">IF(B68=0,0,+(B77/B68)*100)</f>
        <v>99.35084490652882</v>
      </c>
      <c r="C59" s="9">
        <f t="shared" si="7"/>
        <v>0</v>
      </c>
      <c r="D59" s="2">
        <f t="shared" si="7"/>
        <v>95.99999989067949</v>
      </c>
      <c r="E59" s="10">
        <f t="shared" si="7"/>
        <v>95.99999989067949</v>
      </c>
      <c r="F59" s="10">
        <f t="shared" si="7"/>
        <v>20.475565960326932</v>
      </c>
      <c r="G59" s="10">
        <f t="shared" si="7"/>
        <v>134.6562004041405</v>
      </c>
      <c r="H59" s="10">
        <f t="shared" si="7"/>
        <v>321.05131149927735</v>
      </c>
      <c r="I59" s="10">
        <f t="shared" si="7"/>
        <v>85.72179012465631</v>
      </c>
      <c r="J59" s="10">
        <f t="shared" si="7"/>
        <v>204.88111406428774</v>
      </c>
      <c r="K59" s="10">
        <f t="shared" si="7"/>
        <v>103.14660738122951</v>
      </c>
      <c r="L59" s="10">
        <f t="shared" si="7"/>
        <v>100.78967461980083</v>
      </c>
      <c r="M59" s="10">
        <f t="shared" si="7"/>
        <v>135.54969581975593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102.13513685344873</v>
      </c>
      <c r="W59" s="10">
        <f t="shared" si="7"/>
        <v>93.45392734971826</v>
      </c>
      <c r="X59" s="10">
        <f t="shared" si="7"/>
        <v>0</v>
      </c>
      <c r="Y59" s="10">
        <f t="shared" si="7"/>
        <v>0</v>
      </c>
      <c r="Z59" s="11">
        <f t="shared" si="7"/>
        <v>95.99999989067949</v>
      </c>
    </row>
    <row r="60" spans="1:26" ht="13.5">
      <c r="A60" s="37" t="s">
        <v>32</v>
      </c>
      <c r="B60" s="12">
        <f t="shared" si="7"/>
        <v>84.27722633838187</v>
      </c>
      <c r="C60" s="12">
        <f t="shared" si="7"/>
        <v>0</v>
      </c>
      <c r="D60" s="3">
        <f t="shared" si="7"/>
        <v>95.99999995308029</v>
      </c>
      <c r="E60" s="13">
        <f t="shared" si="7"/>
        <v>95.99999995308029</v>
      </c>
      <c r="F60" s="13">
        <f t="shared" si="7"/>
        <v>56.281399796419805</v>
      </c>
      <c r="G60" s="13">
        <f t="shared" si="7"/>
        <v>56.038885605279795</v>
      </c>
      <c r="H60" s="13">
        <f t="shared" si="7"/>
        <v>162.7429419860223</v>
      </c>
      <c r="I60" s="13">
        <f t="shared" si="7"/>
        <v>90.0594686826259</v>
      </c>
      <c r="J60" s="13">
        <f t="shared" si="7"/>
        <v>82.06787533520871</v>
      </c>
      <c r="K60" s="13">
        <f t="shared" si="7"/>
        <v>155.97016385888236</v>
      </c>
      <c r="L60" s="13">
        <f t="shared" si="7"/>
        <v>94.8400996903858</v>
      </c>
      <c r="M60" s="13">
        <f t="shared" si="7"/>
        <v>113.24922835168292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100.68246410458622</v>
      </c>
      <c r="W60" s="13">
        <f t="shared" si="7"/>
        <v>93.56757574271558</v>
      </c>
      <c r="X60" s="13">
        <f t="shared" si="7"/>
        <v>0</v>
      </c>
      <c r="Y60" s="13">
        <f t="shared" si="7"/>
        <v>0</v>
      </c>
      <c r="Z60" s="14">
        <f t="shared" si="7"/>
        <v>95.99999995308029</v>
      </c>
    </row>
    <row r="61" spans="1:26" ht="13.5">
      <c r="A61" s="38" t="s">
        <v>102</v>
      </c>
      <c r="B61" s="12">
        <f t="shared" si="7"/>
        <v>85.1870643900223</v>
      </c>
      <c r="C61" s="12">
        <f t="shared" si="7"/>
        <v>0</v>
      </c>
      <c r="D61" s="3">
        <f t="shared" si="7"/>
        <v>95.99999996356908</v>
      </c>
      <c r="E61" s="13">
        <f t="shared" si="7"/>
        <v>95.99999996356908</v>
      </c>
      <c r="F61" s="13">
        <f t="shared" si="7"/>
        <v>64.01297104982424</v>
      </c>
      <c r="G61" s="13">
        <f t="shared" si="7"/>
        <v>48.48184909689955</v>
      </c>
      <c r="H61" s="13">
        <f t="shared" si="7"/>
        <v>170.85545754890083</v>
      </c>
      <c r="I61" s="13">
        <f t="shared" si="7"/>
        <v>92.52531893364332</v>
      </c>
      <c r="J61" s="13">
        <f t="shared" si="7"/>
        <v>82.556583585412</v>
      </c>
      <c r="K61" s="13">
        <f t="shared" si="7"/>
        <v>130.39930951044894</v>
      </c>
      <c r="L61" s="13">
        <f t="shared" si="7"/>
        <v>105.66025484795232</v>
      </c>
      <c r="M61" s="13">
        <f t="shared" si="7"/>
        <v>108.057309853426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99.91623660440807</v>
      </c>
      <c r="W61" s="13">
        <f t="shared" si="7"/>
        <v>97.18947008447962</v>
      </c>
      <c r="X61" s="13">
        <f t="shared" si="7"/>
        <v>0</v>
      </c>
      <c r="Y61" s="13">
        <f t="shared" si="7"/>
        <v>0</v>
      </c>
      <c r="Z61" s="14">
        <f t="shared" si="7"/>
        <v>95.99999996356908</v>
      </c>
    </row>
    <row r="62" spans="1:26" ht="13.5">
      <c r="A62" s="38" t="s">
        <v>103</v>
      </c>
      <c r="B62" s="12">
        <f t="shared" si="7"/>
        <v>74.27205711630785</v>
      </c>
      <c r="C62" s="12">
        <f t="shared" si="7"/>
        <v>0</v>
      </c>
      <c r="D62" s="3">
        <f t="shared" si="7"/>
        <v>95.99999980491447</v>
      </c>
      <c r="E62" s="13">
        <f t="shared" si="7"/>
        <v>95.99999980491447</v>
      </c>
      <c r="F62" s="13">
        <f t="shared" si="7"/>
        <v>70.1010256358074</v>
      </c>
      <c r="G62" s="13">
        <f t="shared" si="7"/>
        <v>63.92566623622552</v>
      </c>
      <c r="H62" s="13">
        <f t="shared" si="7"/>
        <v>123.65822638167543</v>
      </c>
      <c r="I62" s="13">
        <f t="shared" si="7"/>
        <v>87.51831778433234</v>
      </c>
      <c r="J62" s="13">
        <f t="shared" si="7"/>
        <v>56.85580110624865</v>
      </c>
      <c r="K62" s="13">
        <f t="shared" si="7"/>
        <v>284.30814936307576</v>
      </c>
      <c r="L62" s="13">
        <f t="shared" si="7"/>
        <v>62.19733201080289</v>
      </c>
      <c r="M62" s="13">
        <f t="shared" si="7"/>
        <v>120.99704282756774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102.17031371261602</v>
      </c>
      <c r="W62" s="13">
        <f t="shared" si="7"/>
        <v>84.63318443620695</v>
      </c>
      <c r="X62" s="13">
        <f t="shared" si="7"/>
        <v>0</v>
      </c>
      <c r="Y62" s="13">
        <f t="shared" si="7"/>
        <v>0</v>
      </c>
      <c r="Z62" s="14">
        <f t="shared" si="7"/>
        <v>95.99999980491447</v>
      </c>
    </row>
    <row r="63" spans="1:26" ht="13.5">
      <c r="A63" s="38" t="s">
        <v>104</v>
      </c>
      <c r="B63" s="12">
        <f t="shared" si="7"/>
        <v>93.89027967088093</v>
      </c>
      <c r="C63" s="12">
        <f t="shared" si="7"/>
        <v>0</v>
      </c>
      <c r="D63" s="3">
        <f t="shared" si="7"/>
        <v>96.00000026149131</v>
      </c>
      <c r="E63" s="13">
        <f t="shared" si="7"/>
        <v>96.00000026149131</v>
      </c>
      <c r="F63" s="13">
        <f t="shared" si="7"/>
        <v>42.205323929195885</v>
      </c>
      <c r="G63" s="13">
        <f t="shared" si="7"/>
        <v>82.57010368747896</v>
      </c>
      <c r="H63" s="13">
        <f t="shared" si="7"/>
        <v>189.38225197579322</v>
      </c>
      <c r="I63" s="13">
        <f t="shared" si="7"/>
        <v>92.10827128897623</v>
      </c>
      <c r="J63" s="13">
        <f t="shared" si="7"/>
        <v>117.77517354152477</v>
      </c>
      <c r="K63" s="13">
        <f t="shared" si="7"/>
        <v>159.27062656306958</v>
      </c>
      <c r="L63" s="13">
        <f t="shared" si="7"/>
        <v>91.16377046063955</v>
      </c>
      <c r="M63" s="13">
        <f t="shared" si="7"/>
        <v>122.53839635420762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105.31488469737296</v>
      </c>
      <c r="W63" s="13">
        <f t="shared" si="7"/>
        <v>93.92907182683238</v>
      </c>
      <c r="X63" s="13">
        <f t="shared" si="7"/>
        <v>0</v>
      </c>
      <c r="Y63" s="13">
        <f t="shared" si="7"/>
        <v>0</v>
      </c>
      <c r="Z63" s="14">
        <f t="shared" si="7"/>
        <v>96.00000026149131</v>
      </c>
    </row>
    <row r="64" spans="1:26" ht="13.5">
      <c r="A64" s="38" t="s">
        <v>105</v>
      </c>
      <c r="B64" s="12">
        <f t="shared" si="7"/>
        <v>96.62396733869652</v>
      </c>
      <c r="C64" s="12">
        <f t="shared" si="7"/>
        <v>0</v>
      </c>
      <c r="D64" s="3">
        <f t="shared" si="7"/>
        <v>95.99999985756989</v>
      </c>
      <c r="E64" s="13">
        <f t="shared" si="7"/>
        <v>95.99999985756989</v>
      </c>
      <c r="F64" s="13">
        <f t="shared" si="7"/>
        <v>27.752635333691416</v>
      </c>
      <c r="G64" s="13">
        <f t="shared" si="7"/>
        <v>95.08309127581528</v>
      </c>
      <c r="H64" s="13">
        <f t="shared" si="7"/>
        <v>193.6913400236885</v>
      </c>
      <c r="I64" s="13">
        <f t="shared" si="7"/>
        <v>75.22246902813758</v>
      </c>
      <c r="J64" s="13">
        <f t="shared" si="7"/>
        <v>127.2126585270339</v>
      </c>
      <c r="K64" s="13">
        <f t="shared" si="7"/>
        <v>170.96591400482123</v>
      </c>
      <c r="L64" s="13">
        <f t="shared" si="7"/>
        <v>94.05886997873604</v>
      </c>
      <c r="M64" s="13">
        <f t="shared" si="7"/>
        <v>130.5839964892122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96.91575160689997</v>
      </c>
      <c r="W64" s="13">
        <f t="shared" si="7"/>
        <v>93.35411078967958</v>
      </c>
      <c r="X64" s="13">
        <f t="shared" si="7"/>
        <v>0</v>
      </c>
      <c r="Y64" s="13">
        <f t="shared" si="7"/>
        <v>0</v>
      </c>
      <c r="Z64" s="14">
        <f t="shared" si="7"/>
        <v>95.99999985756989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95.99999962178782</v>
      </c>
      <c r="E66" s="16">
        <f t="shared" si="7"/>
        <v>95.99999962178782</v>
      </c>
      <c r="F66" s="16">
        <f t="shared" si="7"/>
        <v>0</v>
      </c>
      <c r="G66" s="16">
        <f t="shared" si="7"/>
        <v>0</v>
      </c>
      <c r="H66" s="16">
        <f t="shared" si="7"/>
        <v>331.2439614064302</v>
      </c>
      <c r="I66" s="16">
        <f t="shared" si="7"/>
        <v>100.00004480505544</v>
      </c>
      <c r="J66" s="16">
        <f t="shared" si="7"/>
        <v>99.99988771185964</v>
      </c>
      <c r="K66" s="16">
        <f t="shared" si="7"/>
        <v>100</v>
      </c>
      <c r="L66" s="16">
        <f t="shared" si="7"/>
        <v>100.00011672724811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100.00002038219054</v>
      </c>
      <c r="W66" s="16">
        <f t="shared" si="7"/>
        <v>94.91508377518247</v>
      </c>
      <c r="X66" s="16">
        <f t="shared" si="7"/>
        <v>0</v>
      </c>
      <c r="Y66" s="16">
        <f t="shared" si="7"/>
        <v>0</v>
      </c>
      <c r="Z66" s="17">
        <f t="shared" si="7"/>
        <v>95.99999962178782</v>
      </c>
    </row>
    <row r="67" spans="1:26" ht="13.5" hidden="1">
      <c r="A67" s="40" t="s">
        <v>108</v>
      </c>
      <c r="B67" s="23">
        <v>1178838828</v>
      </c>
      <c r="C67" s="23"/>
      <c r="D67" s="24">
        <v>1277655329</v>
      </c>
      <c r="E67" s="25">
        <v>1277655329</v>
      </c>
      <c r="F67" s="25">
        <v>169425670</v>
      </c>
      <c r="G67" s="25">
        <v>110109120</v>
      </c>
      <c r="H67" s="25">
        <v>97960202</v>
      </c>
      <c r="I67" s="25">
        <v>377494992</v>
      </c>
      <c r="J67" s="25">
        <v>96888297</v>
      </c>
      <c r="K67" s="25">
        <v>100108692</v>
      </c>
      <c r="L67" s="25">
        <v>74895785</v>
      </c>
      <c r="M67" s="25">
        <v>271892774</v>
      </c>
      <c r="N67" s="25"/>
      <c r="O67" s="25"/>
      <c r="P67" s="25"/>
      <c r="Q67" s="25"/>
      <c r="R67" s="25"/>
      <c r="S67" s="25"/>
      <c r="T67" s="25"/>
      <c r="U67" s="25"/>
      <c r="V67" s="25">
        <v>649387766</v>
      </c>
      <c r="W67" s="25">
        <v>660650973</v>
      </c>
      <c r="X67" s="25"/>
      <c r="Y67" s="24"/>
      <c r="Z67" s="26">
        <v>1277655329</v>
      </c>
    </row>
    <row r="68" spans="1:26" ht="13.5" hidden="1">
      <c r="A68" s="36" t="s">
        <v>31</v>
      </c>
      <c r="B68" s="18">
        <v>309988787</v>
      </c>
      <c r="C68" s="18"/>
      <c r="D68" s="19">
        <v>329306916</v>
      </c>
      <c r="E68" s="20">
        <v>329306916</v>
      </c>
      <c r="F68" s="20">
        <v>92425118</v>
      </c>
      <c r="G68" s="20">
        <v>22092318</v>
      </c>
      <c r="H68" s="20">
        <v>21031426</v>
      </c>
      <c r="I68" s="20">
        <v>135548862</v>
      </c>
      <c r="J68" s="20">
        <v>21721619</v>
      </c>
      <c r="K68" s="20">
        <v>22639399</v>
      </c>
      <c r="L68" s="20">
        <v>22221051</v>
      </c>
      <c r="M68" s="20">
        <v>66582069</v>
      </c>
      <c r="N68" s="20"/>
      <c r="O68" s="20"/>
      <c r="P68" s="20"/>
      <c r="Q68" s="20"/>
      <c r="R68" s="20"/>
      <c r="S68" s="20"/>
      <c r="T68" s="20"/>
      <c r="U68" s="20"/>
      <c r="V68" s="20">
        <v>202130931</v>
      </c>
      <c r="W68" s="20">
        <v>170278266</v>
      </c>
      <c r="X68" s="20"/>
      <c r="Y68" s="19"/>
      <c r="Z68" s="22">
        <v>329306916</v>
      </c>
    </row>
    <row r="69" spans="1:26" ht="13.5" hidden="1">
      <c r="A69" s="37" t="s">
        <v>32</v>
      </c>
      <c r="B69" s="18">
        <v>862001444</v>
      </c>
      <c r="C69" s="18"/>
      <c r="D69" s="19">
        <v>937772339</v>
      </c>
      <c r="E69" s="20">
        <v>937772339</v>
      </c>
      <c r="F69" s="20">
        <v>76292294</v>
      </c>
      <c r="G69" s="20">
        <v>87166960</v>
      </c>
      <c r="H69" s="20">
        <v>76254985</v>
      </c>
      <c r="I69" s="20">
        <v>239714239</v>
      </c>
      <c r="J69" s="20">
        <v>74276112</v>
      </c>
      <c r="K69" s="20">
        <v>76542204</v>
      </c>
      <c r="L69" s="20">
        <v>51818036</v>
      </c>
      <c r="M69" s="20">
        <v>202636352</v>
      </c>
      <c r="N69" s="20"/>
      <c r="O69" s="20"/>
      <c r="P69" s="20"/>
      <c r="Q69" s="20"/>
      <c r="R69" s="20"/>
      <c r="S69" s="20"/>
      <c r="T69" s="20"/>
      <c r="U69" s="20"/>
      <c r="V69" s="20">
        <v>442350591</v>
      </c>
      <c r="W69" s="20">
        <v>484904023</v>
      </c>
      <c r="X69" s="20"/>
      <c r="Y69" s="19"/>
      <c r="Z69" s="22">
        <v>937772339</v>
      </c>
    </row>
    <row r="70" spans="1:26" ht="13.5" hidden="1">
      <c r="A70" s="38" t="s">
        <v>102</v>
      </c>
      <c r="B70" s="18">
        <v>523067966</v>
      </c>
      <c r="C70" s="18"/>
      <c r="D70" s="19">
        <v>548984220</v>
      </c>
      <c r="E70" s="20">
        <v>548984220</v>
      </c>
      <c r="F70" s="20">
        <v>38182877</v>
      </c>
      <c r="G70" s="20">
        <v>60392119</v>
      </c>
      <c r="H70" s="20">
        <v>47855934</v>
      </c>
      <c r="I70" s="20">
        <v>146430930</v>
      </c>
      <c r="J70" s="20">
        <v>45762830</v>
      </c>
      <c r="K70" s="20">
        <v>55618510</v>
      </c>
      <c r="L70" s="20">
        <v>31556777</v>
      </c>
      <c r="M70" s="20">
        <v>132938117</v>
      </c>
      <c r="N70" s="20"/>
      <c r="O70" s="20"/>
      <c r="P70" s="20"/>
      <c r="Q70" s="20"/>
      <c r="R70" s="20"/>
      <c r="S70" s="20"/>
      <c r="T70" s="20"/>
      <c r="U70" s="20"/>
      <c r="V70" s="20">
        <v>279369047</v>
      </c>
      <c r="W70" s="20">
        <v>283869172</v>
      </c>
      <c r="X70" s="20"/>
      <c r="Y70" s="19"/>
      <c r="Z70" s="22">
        <v>548984220</v>
      </c>
    </row>
    <row r="71" spans="1:26" ht="13.5" hidden="1">
      <c r="A71" s="38" t="s">
        <v>103</v>
      </c>
      <c r="B71" s="18">
        <v>197306311</v>
      </c>
      <c r="C71" s="18"/>
      <c r="D71" s="19">
        <v>225542089</v>
      </c>
      <c r="E71" s="20">
        <v>225542089</v>
      </c>
      <c r="F71" s="20">
        <v>14642917</v>
      </c>
      <c r="G71" s="20">
        <v>16270130</v>
      </c>
      <c r="H71" s="20">
        <v>17678392</v>
      </c>
      <c r="I71" s="20">
        <v>48591439</v>
      </c>
      <c r="J71" s="20">
        <v>17748451</v>
      </c>
      <c r="K71" s="20">
        <v>10438055</v>
      </c>
      <c r="L71" s="20">
        <v>9630024</v>
      </c>
      <c r="M71" s="20">
        <v>37816530</v>
      </c>
      <c r="N71" s="20"/>
      <c r="O71" s="20"/>
      <c r="P71" s="20"/>
      <c r="Q71" s="20"/>
      <c r="R71" s="20"/>
      <c r="S71" s="20"/>
      <c r="T71" s="20"/>
      <c r="U71" s="20"/>
      <c r="V71" s="20">
        <v>86407969</v>
      </c>
      <c r="W71" s="20">
        <v>116623473</v>
      </c>
      <c r="X71" s="20"/>
      <c r="Y71" s="19"/>
      <c r="Z71" s="22">
        <v>225542089</v>
      </c>
    </row>
    <row r="72" spans="1:26" ht="13.5" hidden="1">
      <c r="A72" s="38" t="s">
        <v>104</v>
      </c>
      <c r="B72" s="18">
        <v>91619120</v>
      </c>
      <c r="C72" s="18"/>
      <c r="D72" s="19">
        <v>107078132</v>
      </c>
      <c r="E72" s="20">
        <v>107078132</v>
      </c>
      <c r="F72" s="20">
        <v>11893772</v>
      </c>
      <c r="G72" s="20">
        <v>6559712</v>
      </c>
      <c r="H72" s="20">
        <v>6744886</v>
      </c>
      <c r="I72" s="20">
        <v>25198370</v>
      </c>
      <c r="J72" s="20">
        <v>6449321</v>
      </c>
      <c r="K72" s="20">
        <v>6380874</v>
      </c>
      <c r="L72" s="20">
        <v>6491366</v>
      </c>
      <c r="M72" s="20">
        <v>19321561</v>
      </c>
      <c r="N72" s="20"/>
      <c r="O72" s="20"/>
      <c r="P72" s="20"/>
      <c r="Q72" s="20"/>
      <c r="R72" s="20"/>
      <c r="S72" s="20"/>
      <c r="T72" s="20"/>
      <c r="U72" s="20"/>
      <c r="V72" s="20">
        <v>44519931</v>
      </c>
      <c r="W72" s="20">
        <v>55368041</v>
      </c>
      <c r="X72" s="20"/>
      <c r="Y72" s="19"/>
      <c r="Z72" s="22">
        <v>107078132</v>
      </c>
    </row>
    <row r="73" spans="1:26" ht="13.5" hidden="1">
      <c r="A73" s="38" t="s">
        <v>105</v>
      </c>
      <c r="B73" s="18">
        <v>50008047</v>
      </c>
      <c r="C73" s="18"/>
      <c r="D73" s="19">
        <v>56167898</v>
      </c>
      <c r="E73" s="20">
        <v>56167898</v>
      </c>
      <c r="F73" s="20">
        <v>11572728</v>
      </c>
      <c r="G73" s="20">
        <v>3944999</v>
      </c>
      <c r="H73" s="20">
        <v>3975773</v>
      </c>
      <c r="I73" s="20">
        <v>19493500</v>
      </c>
      <c r="J73" s="20">
        <v>4315510</v>
      </c>
      <c r="K73" s="20">
        <v>4104765</v>
      </c>
      <c r="L73" s="20">
        <v>4139869</v>
      </c>
      <c r="M73" s="20">
        <v>12560144</v>
      </c>
      <c r="N73" s="20"/>
      <c r="O73" s="20"/>
      <c r="P73" s="20"/>
      <c r="Q73" s="20"/>
      <c r="R73" s="20"/>
      <c r="S73" s="20"/>
      <c r="T73" s="20"/>
      <c r="U73" s="20"/>
      <c r="V73" s="20">
        <v>32053644</v>
      </c>
      <c r="W73" s="20">
        <v>29043337</v>
      </c>
      <c r="X73" s="20"/>
      <c r="Y73" s="19"/>
      <c r="Z73" s="22">
        <v>56167898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6848597</v>
      </c>
      <c r="C75" s="27"/>
      <c r="D75" s="28">
        <v>10576074</v>
      </c>
      <c r="E75" s="29">
        <v>10576074</v>
      </c>
      <c r="F75" s="29">
        <v>708258</v>
      </c>
      <c r="G75" s="29">
        <v>849842</v>
      </c>
      <c r="H75" s="29">
        <v>673791</v>
      </c>
      <c r="I75" s="29">
        <v>2231891</v>
      </c>
      <c r="J75" s="29">
        <v>890566</v>
      </c>
      <c r="K75" s="29">
        <v>927089</v>
      </c>
      <c r="L75" s="29">
        <v>856698</v>
      </c>
      <c r="M75" s="29">
        <v>2674353</v>
      </c>
      <c r="N75" s="29"/>
      <c r="O75" s="29"/>
      <c r="P75" s="29"/>
      <c r="Q75" s="29"/>
      <c r="R75" s="29"/>
      <c r="S75" s="29"/>
      <c r="T75" s="29"/>
      <c r="U75" s="29"/>
      <c r="V75" s="29">
        <v>4906244</v>
      </c>
      <c r="W75" s="29">
        <v>5468684</v>
      </c>
      <c r="X75" s="29"/>
      <c r="Y75" s="28"/>
      <c r="Z75" s="30">
        <v>10576074</v>
      </c>
    </row>
    <row r="76" spans="1:26" ht="13.5" hidden="1">
      <c r="A76" s="41" t="s">
        <v>109</v>
      </c>
      <c r="B76" s="31">
        <v>1041295984</v>
      </c>
      <c r="C76" s="31"/>
      <c r="D76" s="32">
        <v>1226549115</v>
      </c>
      <c r="E76" s="33">
        <v>1226549115</v>
      </c>
      <c r="F76" s="33">
        <v>61862937</v>
      </c>
      <c r="G76" s="33">
        <v>78596069</v>
      </c>
      <c r="H76" s="33">
        <v>193853167</v>
      </c>
      <c r="I76" s="33">
        <v>334312173</v>
      </c>
      <c r="J76" s="33">
        <v>106350887</v>
      </c>
      <c r="K76" s="33">
        <v>143661862</v>
      </c>
      <c r="L76" s="33">
        <v>72397501</v>
      </c>
      <c r="M76" s="33">
        <v>322410250</v>
      </c>
      <c r="N76" s="33"/>
      <c r="O76" s="33"/>
      <c r="P76" s="33"/>
      <c r="Q76" s="33"/>
      <c r="R76" s="33"/>
      <c r="S76" s="33"/>
      <c r="T76" s="33"/>
      <c r="U76" s="33"/>
      <c r="V76" s="33">
        <v>656722423</v>
      </c>
      <c r="W76" s="33">
        <v>618035272</v>
      </c>
      <c r="X76" s="33"/>
      <c r="Y76" s="32"/>
      <c r="Z76" s="34">
        <v>1226549115</v>
      </c>
    </row>
    <row r="77" spans="1:26" ht="13.5" hidden="1">
      <c r="A77" s="36" t="s">
        <v>31</v>
      </c>
      <c r="B77" s="18">
        <v>307976479</v>
      </c>
      <c r="C77" s="18"/>
      <c r="D77" s="19">
        <v>316134639</v>
      </c>
      <c r="E77" s="20">
        <v>316134639</v>
      </c>
      <c r="F77" s="20">
        <v>18924566</v>
      </c>
      <c r="G77" s="20">
        <v>29748676</v>
      </c>
      <c r="H77" s="20">
        <v>67521669</v>
      </c>
      <c r="I77" s="20">
        <v>116194911</v>
      </c>
      <c r="J77" s="20">
        <v>44503495</v>
      </c>
      <c r="K77" s="20">
        <v>23351772</v>
      </c>
      <c r="L77" s="20">
        <v>22396525</v>
      </c>
      <c r="M77" s="20">
        <v>90251792</v>
      </c>
      <c r="N77" s="20"/>
      <c r="O77" s="20"/>
      <c r="P77" s="20"/>
      <c r="Q77" s="20"/>
      <c r="R77" s="20"/>
      <c r="S77" s="20"/>
      <c r="T77" s="20"/>
      <c r="U77" s="20"/>
      <c r="V77" s="20">
        <v>206446703</v>
      </c>
      <c r="W77" s="20">
        <v>159131727</v>
      </c>
      <c r="X77" s="20"/>
      <c r="Y77" s="19"/>
      <c r="Z77" s="22">
        <v>316134639</v>
      </c>
    </row>
    <row r="78" spans="1:26" ht="13.5" hidden="1">
      <c r="A78" s="37" t="s">
        <v>32</v>
      </c>
      <c r="B78" s="18">
        <v>726470908</v>
      </c>
      <c r="C78" s="18"/>
      <c r="D78" s="19">
        <v>900261445</v>
      </c>
      <c r="E78" s="20">
        <v>900261445</v>
      </c>
      <c r="F78" s="20">
        <v>42938371</v>
      </c>
      <c r="G78" s="20">
        <v>48847393</v>
      </c>
      <c r="H78" s="20">
        <v>124099606</v>
      </c>
      <c r="I78" s="20">
        <v>215885370</v>
      </c>
      <c r="J78" s="20">
        <v>60956827</v>
      </c>
      <c r="K78" s="20">
        <v>119383001</v>
      </c>
      <c r="L78" s="20">
        <v>49144277</v>
      </c>
      <c r="M78" s="20">
        <v>229484105</v>
      </c>
      <c r="N78" s="20"/>
      <c r="O78" s="20"/>
      <c r="P78" s="20"/>
      <c r="Q78" s="20"/>
      <c r="R78" s="20"/>
      <c r="S78" s="20"/>
      <c r="T78" s="20"/>
      <c r="U78" s="20"/>
      <c r="V78" s="20">
        <v>445369475</v>
      </c>
      <c r="W78" s="20">
        <v>453712939</v>
      </c>
      <c r="X78" s="20"/>
      <c r="Y78" s="19"/>
      <c r="Z78" s="22">
        <v>900261445</v>
      </c>
    </row>
    <row r="79" spans="1:26" ht="13.5" hidden="1">
      <c r="A79" s="38" t="s">
        <v>102</v>
      </c>
      <c r="B79" s="18">
        <v>445586245</v>
      </c>
      <c r="C79" s="18"/>
      <c r="D79" s="19">
        <v>527024851</v>
      </c>
      <c r="E79" s="20">
        <v>527024851</v>
      </c>
      <c r="F79" s="20">
        <v>24441994</v>
      </c>
      <c r="G79" s="20">
        <v>29279216</v>
      </c>
      <c r="H79" s="20">
        <v>81764475</v>
      </c>
      <c r="I79" s="20">
        <v>135485685</v>
      </c>
      <c r="J79" s="20">
        <v>37780229</v>
      </c>
      <c r="K79" s="20">
        <v>72526153</v>
      </c>
      <c r="L79" s="20">
        <v>33342971</v>
      </c>
      <c r="M79" s="20">
        <v>143649353</v>
      </c>
      <c r="N79" s="20"/>
      <c r="O79" s="20"/>
      <c r="P79" s="20"/>
      <c r="Q79" s="20"/>
      <c r="R79" s="20"/>
      <c r="S79" s="20"/>
      <c r="T79" s="20"/>
      <c r="U79" s="20"/>
      <c r="V79" s="20">
        <v>279135038</v>
      </c>
      <c r="W79" s="20">
        <v>275890944</v>
      </c>
      <c r="X79" s="20"/>
      <c r="Y79" s="19"/>
      <c r="Z79" s="22">
        <v>527024851</v>
      </c>
    </row>
    <row r="80" spans="1:26" ht="13.5" hidden="1">
      <c r="A80" s="38" t="s">
        <v>103</v>
      </c>
      <c r="B80" s="18">
        <v>146543456</v>
      </c>
      <c r="C80" s="18"/>
      <c r="D80" s="19">
        <v>216520405</v>
      </c>
      <c r="E80" s="20">
        <v>216520405</v>
      </c>
      <c r="F80" s="20">
        <v>10264835</v>
      </c>
      <c r="G80" s="20">
        <v>10400789</v>
      </c>
      <c r="H80" s="20">
        <v>21860786</v>
      </c>
      <c r="I80" s="20">
        <v>42526410</v>
      </c>
      <c r="J80" s="20">
        <v>10091024</v>
      </c>
      <c r="K80" s="20">
        <v>29676241</v>
      </c>
      <c r="L80" s="20">
        <v>5989618</v>
      </c>
      <c r="M80" s="20">
        <v>45756883</v>
      </c>
      <c r="N80" s="20"/>
      <c r="O80" s="20"/>
      <c r="P80" s="20"/>
      <c r="Q80" s="20"/>
      <c r="R80" s="20"/>
      <c r="S80" s="20"/>
      <c r="T80" s="20"/>
      <c r="U80" s="20"/>
      <c r="V80" s="20">
        <v>88283293</v>
      </c>
      <c r="W80" s="20">
        <v>98702159</v>
      </c>
      <c r="X80" s="20"/>
      <c r="Y80" s="19"/>
      <c r="Z80" s="22">
        <v>216520405</v>
      </c>
    </row>
    <row r="81" spans="1:26" ht="13.5" hidden="1">
      <c r="A81" s="38" t="s">
        <v>104</v>
      </c>
      <c r="B81" s="18">
        <v>86021448</v>
      </c>
      <c r="C81" s="18"/>
      <c r="D81" s="19">
        <v>102795007</v>
      </c>
      <c r="E81" s="20">
        <v>102795007</v>
      </c>
      <c r="F81" s="20">
        <v>5019805</v>
      </c>
      <c r="G81" s="20">
        <v>5416361</v>
      </c>
      <c r="H81" s="20">
        <v>12773617</v>
      </c>
      <c r="I81" s="20">
        <v>23209783</v>
      </c>
      <c r="J81" s="20">
        <v>7595699</v>
      </c>
      <c r="K81" s="20">
        <v>10162858</v>
      </c>
      <c r="L81" s="20">
        <v>5917774</v>
      </c>
      <c r="M81" s="20">
        <v>23676331</v>
      </c>
      <c r="N81" s="20"/>
      <c r="O81" s="20"/>
      <c r="P81" s="20"/>
      <c r="Q81" s="20"/>
      <c r="R81" s="20"/>
      <c r="S81" s="20"/>
      <c r="T81" s="20"/>
      <c r="U81" s="20"/>
      <c r="V81" s="20">
        <v>46886114</v>
      </c>
      <c r="W81" s="20">
        <v>52006687</v>
      </c>
      <c r="X81" s="20"/>
      <c r="Y81" s="19"/>
      <c r="Z81" s="22">
        <v>102795007</v>
      </c>
    </row>
    <row r="82" spans="1:26" ht="13.5" hidden="1">
      <c r="A82" s="38" t="s">
        <v>105</v>
      </c>
      <c r="B82" s="18">
        <v>48319759</v>
      </c>
      <c r="C82" s="18"/>
      <c r="D82" s="19">
        <v>53921182</v>
      </c>
      <c r="E82" s="20">
        <v>53921182</v>
      </c>
      <c r="F82" s="20">
        <v>3211737</v>
      </c>
      <c r="G82" s="20">
        <v>3751027</v>
      </c>
      <c r="H82" s="20">
        <v>7700728</v>
      </c>
      <c r="I82" s="20">
        <v>14663492</v>
      </c>
      <c r="J82" s="20">
        <v>5489875</v>
      </c>
      <c r="K82" s="20">
        <v>7017749</v>
      </c>
      <c r="L82" s="20">
        <v>3893914</v>
      </c>
      <c r="M82" s="20">
        <v>16401538</v>
      </c>
      <c r="N82" s="20"/>
      <c r="O82" s="20"/>
      <c r="P82" s="20"/>
      <c r="Q82" s="20"/>
      <c r="R82" s="20"/>
      <c r="S82" s="20"/>
      <c r="T82" s="20"/>
      <c r="U82" s="20"/>
      <c r="V82" s="20">
        <v>31065030</v>
      </c>
      <c r="W82" s="20">
        <v>27113149</v>
      </c>
      <c r="X82" s="20"/>
      <c r="Y82" s="19"/>
      <c r="Z82" s="22">
        <v>53921182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6848597</v>
      </c>
      <c r="C84" s="27"/>
      <c r="D84" s="28">
        <v>10153031</v>
      </c>
      <c r="E84" s="29">
        <v>10153031</v>
      </c>
      <c r="F84" s="29"/>
      <c r="G84" s="29"/>
      <c r="H84" s="29">
        <v>2231892</v>
      </c>
      <c r="I84" s="29">
        <v>2231892</v>
      </c>
      <c r="J84" s="29">
        <v>890565</v>
      </c>
      <c r="K84" s="29">
        <v>927089</v>
      </c>
      <c r="L84" s="29">
        <v>856699</v>
      </c>
      <c r="M84" s="29">
        <v>2674353</v>
      </c>
      <c r="N84" s="29"/>
      <c r="O84" s="29"/>
      <c r="P84" s="29"/>
      <c r="Q84" s="29"/>
      <c r="R84" s="29"/>
      <c r="S84" s="29"/>
      <c r="T84" s="29"/>
      <c r="U84" s="29"/>
      <c r="V84" s="29">
        <v>4906245</v>
      </c>
      <c r="W84" s="29">
        <v>5190606</v>
      </c>
      <c r="X84" s="29"/>
      <c r="Y84" s="28"/>
      <c r="Z84" s="30">
        <v>10153031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298925235</v>
      </c>
      <c r="C5" s="18">
        <v>0</v>
      </c>
      <c r="D5" s="58">
        <v>294052535</v>
      </c>
      <c r="E5" s="59">
        <v>294052535</v>
      </c>
      <c r="F5" s="59">
        <v>25989936</v>
      </c>
      <c r="G5" s="59">
        <v>25422477</v>
      </c>
      <c r="H5" s="59">
        <v>25419525</v>
      </c>
      <c r="I5" s="59">
        <v>76831938</v>
      </c>
      <c r="J5" s="59">
        <v>25418747</v>
      </c>
      <c r="K5" s="59">
        <v>25419890</v>
      </c>
      <c r="L5" s="59">
        <v>25446418</v>
      </c>
      <c r="M5" s="59">
        <v>76285055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153116993</v>
      </c>
      <c r="W5" s="59">
        <v>147026268</v>
      </c>
      <c r="X5" s="59">
        <v>6090725</v>
      </c>
      <c r="Y5" s="60">
        <v>4.14</v>
      </c>
      <c r="Z5" s="61">
        <v>294052535</v>
      </c>
    </row>
    <row r="6" spans="1:26" ht="13.5">
      <c r="A6" s="57" t="s">
        <v>32</v>
      </c>
      <c r="B6" s="18">
        <v>1097788518</v>
      </c>
      <c r="C6" s="18">
        <v>0</v>
      </c>
      <c r="D6" s="58">
        <v>1278744423</v>
      </c>
      <c r="E6" s="59">
        <v>1278744423</v>
      </c>
      <c r="F6" s="59">
        <v>142162979</v>
      </c>
      <c r="G6" s="59">
        <v>109718706</v>
      </c>
      <c r="H6" s="59">
        <v>105590750</v>
      </c>
      <c r="I6" s="59">
        <v>357472435</v>
      </c>
      <c r="J6" s="59">
        <v>98074923</v>
      </c>
      <c r="K6" s="59">
        <v>117014535</v>
      </c>
      <c r="L6" s="59">
        <v>95525191</v>
      </c>
      <c r="M6" s="59">
        <v>310614649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668087084</v>
      </c>
      <c r="W6" s="59">
        <v>639372210</v>
      </c>
      <c r="X6" s="59">
        <v>28714874</v>
      </c>
      <c r="Y6" s="60">
        <v>4.49</v>
      </c>
      <c r="Z6" s="61">
        <v>1278744423</v>
      </c>
    </row>
    <row r="7" spans="1:26" ht="13.5">
      <c r="A7" s="57" t="s">
        <v>33</v>
      </c>
      <c r="B7" s="18">
        <v>1516387</v>
      </c>
      <c r="C7" s="18">
        <v>0</v>
      </c>
      <c r="D7" s="58">
        <v>3639279</v>
      </c>
      <c r="E7" s="59">
        <v>3639279</v>
      </c>
      <c r="F7" s="59">
        <v>50408</v>
      </c>
      <c r="G7" s="59">
        <v>176606</v>
      </c>
      <c r="H7" s="59">
        <v>40027</v>
      </c>
      <c r="I7" s="59">
        <v>267041</v>
      </c>
      <c r="J7" s="59">
        <v>13416</v>
      </c>
      <c r="K7" s="59">
        <v>18258</v>
      </c>
      <c r="L7" s="59">
        <v>14516</v>
      </c>
      <c r="M7" s="59">
        <v>46190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313231</v>
      </c>
      <c r="W7" s="59">
        <v>1819638</v>
      </c>
      <c r="X7" s="59">
        <v>-1506407</v>
      </c>
      <c r="Y7" s="60">
        <v>-82.79</v>
      </c>
      <c r="Z7" s="61">
        <v>3639279</v>
      </c>
    </row>
    <row r="8" spans="1:26" ht="13.5">
      <c r="A8" s="57" t="s">
        <v>34</v>
      </c>
      <c r="B8" s="18">
        <v>399296615</v>
      </c>
      <c r="C8" s="18">
        <v>0</v>
      </c>
      <c r="D8" s="58">
        <v>461252000</v>
      </c>
      <c r="E8" s="59">
        <v>461252000</v>
      </c>
      <c r="F8" s="59">
        <v>191265000</v>
      </c>
      <c r="G8" s="59">
        <v>0</v>
      </c>
      <c r="H8" s="59">
        <v>0</v>
      </c>
      <c r="I8" s="59">
        <v>191265000</v>
      </c>
      <c r="J8" s="59">
        <v>0</v>
      </c>
      <c r="K8" s="59">
        <v>0</v>
      </c>
      <c r="L8" s="59">
        <v>129707000</v>
      </c>
      <c r="M8" s="59">
        <v>129707000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320972000</v>
      </c>
      <c r="W8" s="59">
        <v>307501334</v>
      </c>
      <c r="X8" s="59">
        <v>13470666</v>
      </c>
      <c r="Y8" s="60">
        <v>4.38</v>
      </c>
      <c r="Z8" s="61">
        <v>461252000</v>
      </c>
    </row>
    <row r="9" spans="1:26" ht="13.5">
      <c r="A9" s="57" t="s">
        <v>35</v>
      </c>
      <c r="B9" s="18">
        <v>234118026</v>
      </c>
      <c r="C9" s="18">
        <v>0</v>
      </c>
      <c r="D9" s="58">
        <v>452609913</v>
      </c>
      <c r="E9" s="59">
        <v>452609913</v>
      </c>
      <c r="F9" s="59">
        <v>24029415</v>
      </c>
      <c r="G9" s="59">
        <v>17525513</v>
      </c>
      <c r="H9" s="59">
        <v>18146805</v>
      </c>
      <c r="I9" s="59">
        <v>59701733</v>
      </c>
      <c r="J9" s="59">
        <v>18562050</v>
      </c>
      <c r="K9" s="59">
        <v>17573960</v>
      </c>
      <c r="L9" s="59">
        <v>-7599187</v>
      </c>
      <c r="M9" s="59">
        <v>28536823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88238556</v>
      </c>
      <c r="W9" s="59">
        <v>226304958</v>
      </c>
      <c r="X9" s="59">
        <v>-138066402</v>
      </c>
      <c r="Y9" s="60">
        <v>-61.01</v>
      </c>
      <c r="Z9" s="61">
        <v>452609913</v>
      </c>
    </row>
    <row r="10" spans="1:26" ht="25.5">
      <c r="A10" s="62" t="s">
        <v>94</v>
      </c>
      <c r="B10" s="63">
        <f>SUM(B5:B9)</f>
        <v>2031644781</v>
      </c>
      <c r="C10" s="63">
        <f>SUM(C5:C9)</f>
        <v>0</v>
      </c>
      <c r="D10" s="64">
        <f aca="true" t="shared" si="0" ref="D10:Z10">SUM(D5:D9)</f>
        <v>2490298150</v>
      </c>
      <c r="E10" s="65">
        <f t="shared" si="0"/>
        <v>2490298150</v>
      </c>
      <c r="F10" s="65">
        <f t="shared" si="0"/>
        <v>383497738</v>
      </c>
      <c r="G10" s="65">
        <f t="shared" si="0"/>
        <v>152843302</v>
      </c>
      <c r="H10" s="65">
        <f t="shared" si="0"/>
        <v>149197107</v>
      </c>
      <c r="I10" s="65">
        <f t="shared" si="0"/>
        <v>685538147</v>
      </c>
      <c r="J10" s="65">
        <f t="shared" si="0"/>
        <v>142069136</v>
      </c>
      <c r="K10" s="65">
        <f t="shared" si="0"/>
        <v>160026643</v>
      </c>
      <c r="L10" s="65">
        <f t="shared" si="0"/>
        <v>243093938</v>
      </c>
      <c r="M10" s="65">
        <f t="shared" si="0"/>
        <v>545189717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1230727864</v>
      </c>
      <c r="W10" s="65">
        <f t="shared" si="0"/>
        <v>1322024408</v>
      </c>
      <c r="X10" s="65">
        <f t="shared" si="0"/>
        <v>-91296544</v>
      </c>
      <c r="Y10" s="66">
        <f>+IF(W10&lt;&gt;0,(X10/W10)*100,0)</f>
        <v>-6.905813799468065</v>
      </c>
      <c r="Z10" s="67">
        <f t="shared" si="0"/>
        <v>2490298150</v>
      </c>
    </row>
    <row r="11" spans="1:26" ht="13.5">
      <c r="A11" s="57" t="s">
        <v>36</v>
      </c>
      <c r="B11" s="18">
        <v>691252685</v>
      </c>
      <c r="C11" s="18">
        <v>0</v>
      </c>
      <c r="D11" s="58">
        <v>732641693</v>
      </c>
      <c r="E11" s="59">
        <v>732641693</v>
      </c>
      <c r="F11" s="59">
        <v>50866568</v>
      </c>
      <c r="G11" s="59">
        <v>62609381</v>
      </c>
      <c r="H11" s="59">
        <v>57053568</v>
      </c>
      <c r="I11" s="59">
        <v>170529517</v>
      </c>
      <c r="J11" s="59">
        <v>56542990</v>
      </c>
      <c r="K11" s="59">
        <v>53114098</v>
      </c>
      <c r="L11" s="59">
        <v>53007413</v>
      </c>
      <c r="M11" s="59">
        <v>162664501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333194018</v>
      </c>
      <c r="W11" s="59">
        <v>366320844</v>
      </c>
      <c r="X11" s="59">
        <v>-33126826</v>
      </c>
      <c r="Y11" s="60">
        <v>-9.04</v>
      </c>
      <c r="Z11" s="61">
        <v>732641693</v>
      </c>
    </row>
    <row r="12" spans="1:26" ht="13.5">
      <c r="A12" s="57" t="s">
        <v>37</v>
      </c>
      <c r="B12" s="18">
        <v>31681458</v>
      </c>
      <c r="C12" s="18">
        <v>0</v>
      </c>
      <c r="D12" s="58">
        <v>30822489</v>
      </c>
      <c r="E12" s="59">
        <v>30822489</v>
      </c>
      <c r="F12" s="59">
        <v>2745049</v>
      </c>
      <c r="G12" s="59">
        <v>3037963</v>
      </c>
      <c r="H12" s="59">
        <v>2664777</v>
      </c>
      <c r="I12" s="59">
        <v>8447789</v>
      </c>
      <c r="J12" s="59">
        <v>2728849</v>
      </c>
      <c r="K12" s="59">
        <v>2643051</v>
      </c>
      <c r="L12" s="59">
        <v>2749736</v>
      </c>
      <c r="M12" s="59">
        <v>8121636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16569425</v>
      </c>
      <c r="W12" s="59">
        <v>15411252</v>
      </c>
      <c r="X12" s="59">
        <v>1158173</v>
      </c>
      <c r="Y12" s="60">
        <v>7.52</v>
      </c>
      <c r="Z12" s="61">
        <v>30822489</v>
      </c>
    </row>
    <row r="13" spans="1:26" ht="13.5">
      <c r="A13" s="57" t="s">
        <v>95</v>
      </c>
      <c r="B13" s="18">
        <v>214017123</v>
      </c>
      <c r="C13" s="18">
        <v>0</v>
      </c>
      <c r="D13" s="58">
        <v>136000000</v>
      </c>
      <c r="E13" s="59">
        <v>136000000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67999998</v>
      </c>
      <c r="X13" s="59">
        <v>-67999998</v>
      </c>
      <c r="Y13" s="60">
        <v>-100</v>
      </c>
      <c r="Z13" s="61">
        <v>136000000</v>
      </c>
    </row>
    <row r="14" spans="1:26" ht="13.5">
      <c r="A14" s="57" t="s">
        <v>38</v>
      </c>
      <c r="B14" s="18">
        <v>202260531</v>
      </c>
      <c r="C14" s="18">
        <v>0</v>
      </c>
      <c r="D14" s="58">
        <v>133864802</v>
      </c>
      <c r="E14" s="59">
        <v>133864802</v>
      </c>
      <c r="F14" s="59">
        <v>868</v>
      </c>
      <c r="G14" s="59">
        <v>106804</v>
      </c>
      <c r="H14" s="59">
        <v>9769</v>
      </c>
      <c r="I14" s="59">
        <v>117441</v>
      </c>
      <c r="J14" s="59">
        <v>4642</v>
      </c>
      <c r="K14" s="59">
        <v>54714</v>
      </c>
      <c r="L14" s="59">
        <v>52567</v>
      </c>
      <c r="M14" s="59">
        <v>111923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229364</v>
      </c>
      <c r="W14" s="59">
        <v>66932400</v>
      </c>
      <c r="X14" s="59">
        <v>-66703036</v>
      </c>
      <c r="Y14" s="60">
        <v>-99.66</v>
      </c>
      <c r="Z14" s="61">
        <v>133864802</v>
      </c>
    </row>
    <row r="15" spans="1:26" ht="13.5">
      <c r="A15" s="57" t="s">
        <v>39</v>
      </c>
      <c r="B15" s="18">
        <v>1014211192</v>
      </c>
      <c r="C15" s="18">
        <v>0</v>
      </c>
      <c r="D15" s="58">
        <v>1043712277</v>
      </c>
      <c r="E15" s="59">
        <v>1043712277</v>
      </c>
      <c r="F15" s="59">
        <v>73063929</v>
      </c>
      <c r="G15" s="59">
        <v>28814619</v>
      </c>
      <c r="H15" s="59">
        <v>14591800</v>
      </c>
      <c r="I15" s="59">
        <v>116470348</v>
      </c>
      <c r="J15" s="59">
        <v>24386373</v>
      </c>
      <c r="K15" s="59">
        <v>6115937</v>
      </c>
      <c r="L15" s="59">
        <v>91331429</v>
      </c>
      <c r="M15" s="59">
        <v>121833739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238304087</v>
      </c>
      <c r="W15" s="59">
        <v>521856132</v>
      </c>
      <c r="X15" s="59">
        <v>-283552045</v>
      </c>
      <c r="Y15" s="60">
        <v>-54.34</v>
      </c>
      <c r="Z15" s="61">
        <v>1043712277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889830650</v>
      </c>
      <c r="C17" s="18">
        <v>0</v>
      </c>
      <c r="D17" s="58">
        <v>338395051</v>
      </c>
      <c r="E17" s="59">
        <v>338395051</v>
      </c>
      <c r="F17" s="59">
        <v>10594615</v>
      </c>
      <c r="G17" s="59">
        <v>21769551</v>
      </c>
      <c r="H17" s="59">
        <v>22765735</v>
      </c>
      <c r="I17" s="59">
        <v>55129901</v>
      </c>
      <c r="J17" s="59">
        <v>31740825</v>
      </c>
      <c r="K17" s="59">
        <v>12452638</v>
      </c>
      <c r="L17" s="59">
        <v>34000444</v>
      </c>
      <c r="M17" s="59">
        <v>78193907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133323808</v>
      </c>
      <c r="W17" s="59">
        <v>169197522</v>
      </c>
      <c r="X17" s="59">
        <v>-35873714</v>
      </c>
      <c r="Y17" s="60">
        <v>-21.2</v>
      </c>
      <c r="Z17" s="61">
        <v>338395051</v>
      </c>
    </row>
    <row r="18" spans="1:26" ht="13.5">
      <c r="A18" s="69" t="s">
        <v>42</v>
      </c>
      <c r="B18" s="70">
        <f>SUM(B11:B17)</f>
        <v>3043253639</v>
      </c>
      <c r="C18" s="70">
        <f>SUM(C11:C17)</f>
        <v>0</v>
      </c>
      <c r="D18" s="71">
        <f aca="true" t="shared" si="1" ref="D18:Z18">SUM(D11:D17)</f>
        <v>2415436312</v>
      </c>
      <c r="E18" s="72">
        <f t="shared" si="1"/>
        <v>2415436312</v>
      </c>
      <c r="F18" s="72">
        <f t="shared" si="1"/>
        <v>137271029</v>
      </c>
      <c r="G18" s="72">
        <f t="shared" si="1"/>
        <v>116338318</v>
      </c>
      <c r="H18" s="72">
        <f t="shared" si="1"/>
        <v>97085649</v>
      </c>
      <c r="I18" s="72">
        <f t="shared" si="1"/>
        <v>350694996</v>
      </c>
      <c r="J18" s="72">
        <f t="shared" si="1"/>
        <v>115403679</v>
      </c>
      <c r="K18" s="72">
        <f t="shared" si="1"/>
        <v>74380438</v>
      </c>
      <c r="L18" s="72">
        <f t="shared" si="1"/>
        <v>181141589</v>
      </c>
      <c r="M18" s="72">
        <f t="shared" si="1"/>
        <v>370925706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721620702</v>
      </c>
      <c r="W18" s="72">
        <f t="shared" si="1"/>
        <v>1207718148</v>
      </c>
      <c r="X18" s="72">
        <f t="shared" si="1"/>
        <v>-486097446</v>
      </c>
      <c r="Y18" s="66">
        <f>+IF(W18&lt;&gt;0,(X18/W18)*100,0)</f>
        <v>-40.249245803334574</v>
      </c>
      <c r="Z18" s="73">
        <f t="shared" si="1"/>
        <v>2415436312</v>
      </c>
    </row>
    <row r="19" spans="1:26" ht="13.5">
      <c r="A19" s="69" t="s">
        <v>43</v>
      </c>
      <c r="B19" s="74">
        <f>+B10-B18</f>
        <v>-1011608858</v>
      </c>
      <c r="C19" s="74">
        <f>+C10-C18</f>
        <v>0</v>
      </c>
      <c r="D19" s="75">
        <f aca="true" t="shared" si="2" ref="D19:Z19">+D10-D18</f>
        <v>74861838</v>
      </c>
      <c r="E19" s="76">
        <f t="shared" si="2"/>
        <v>74861838</v>
      </c>
      <c r="F19" s="76">
        <f t="shared" si="2"/>
        <v>246226709</v>
      </c>
      <c r="G19" s="76">
        <f t="shared" si="2"/>
        <v>36504984</v>
      </c>
      <c r="H19" s="76">
        <f t="shared" si="2"/>
        <v>52111458</v>
      </c>
      <c r="I19" s="76">
        <f t="shared" si="2"/>
        <v>334843151</v>
      </c>
      <c r="J19" s="76">
        <f t="shared" si="2"/>
        <v>26665457</v>
      </c>
      <c r="K19" s="76">
        <f t="shared" si="2"/>
        <v>85646205</v>
      </c>
      <c r="L19" s="76">
        <f t="shared" si="2"/>
        <v>61952349</v>
      </c>
      <c r="M19" s="76">
        <f t="shared" si="2"/>
        <v>174264011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509107162</v>
      </c>
      <c r="W19" s="76">
        <f>IF(E10=E18,0,W10-W18)</f>
        <v>114306260</v>
      </c>
      <c r="X19" s="76">
        <f t="shared" si="2"/>
        <v>394800902</v>
      </c>
      <c r="Y19" s="77">
        <f>+IF(W19&lt;&gt;0,(X19/W19)*100,0)</f>
        <v>345.38869699699734</v>
      </c>
      <c r="Z19" s="78">
        <f t="shared" si="2"/>
        <v>74861838</v>
      </c>
    </row>
    <row r="20" spans="1:26" ht="13.5">
      <c r="A20" s="57" t="s">
        <v>44</v>
      </c>
      <c r="B20" s="18">
        <v>141910658</v>
      </c>
      <c r="C20" s="18">
        <v>0</v>
      </c>
      <c r="D20" s="58">
        <v>163406000</v>
      </c>
      <c r="E20" s="59">
        <v>163406000</v>
      </c>
      <c r="F20" s="59">
        <v>75681000</v>
      </c>
      <c r="G20" s="59">
        <v>0</v>
      </c>
      <c r="H20" s="59">
        <v>0</v>
      </c>
      <c r="I20" s="59">
        <v>75681000</v>
      </c>
      <c r="J20" s="59">
        <v>14000000</v>
      </c>
      <c r="K20" s="59">
        <v>0</v>
      </c>
      <c r="L20" s="59">
        <v>15515000</v>
      </c>
      <c r="M20" s="59">
        <v>29515000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105196000</v>
      </c>
      <c r="W20" s="59">
        <v>108937334</v>
      </c>
      <c r="X20" s="59">
        <v>-3741334</v>
      </c>
      <c r="Y20" s="60">
        <v>-3.43</v>
      </c>
      <c r="Z20" s="61">
        <v>163406000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-869698200</v>
      </c>
      <c r="C22" s="85">
        <f>SUM(C19:C21)</f>
        <v>0</v>
      </c>
      <c r="D22" s="86">
        <f aca="true" t="shared" si="3" ref="D22:Z22">SUM(D19:D21)</f>
        <v>238267838</v>
      </c>
      <c r="E22" s="87">
        <f t="shared" si="3"/>
        <v>238267838</v>
      </c>
      <c r="F22" s="87">
        <f t="shared" si="3"/>
        <v>321907709</v>
      </c>
      <c r="G22" s="87">
        <f t="shared" si="3"/>
        <v>36504984</v>
      </c>
      <c r="H22" s="87">
        <f t="shared" si="3"/>
        <v>52111458</v>
      </c>
      <c r="I22" s="87">
        <f t="shared" si="3"/>
        <v>410524151</v>
      </c>
      <c r="J22" s="87">
        <f t="shared" si="3"/>
        <v>40665457</v>
      </c>
      <c r="K22" s="87">
        <f t="shared" si="3"/>
        <v>85646205</v>
      </c>
      <c r="L22" s="87">
        <f t="shared" si="3"/>
        <v>77467349</v>
      </c>
      <c r="M22" s="87">
        <f t="shared" si="3"/>
        <v>203779011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614303162</v>
      </c>
      <c r="W22" s="87">
        <f t="shared" si="3"/>
        <v>223243594</v>
      </c>
      <c r="X22" s="87">
        <f t="shared" si="3"/>
        <v>391059568</v>
      </c>
      <c r="Y22" s="88">
        <f>+IF(W22&lt;&gt;0,(X22/W22)*100,0)</f>
        <v>175.17168622540632</v>
      </c>
      <c r="Z22" s="89">
        <f t="shared" si="3"/>
        <v>238267838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-869698200</v>
      </c>
      <c r="C24" s="74">
        <f>SUM(C22:C23)</f>
        <v>0</v>
      </c>
      <c r="D24" s="75">
        <f aca="true" t="shared" si="4" ref="D24:Z24">SUM(D22:D23)</f>
        <v>238267838</v>
      </c>
      <c r="E24" s="76">
        <f t="shared" si="4"/>
        <v>238267838</v>
      </c>
      <c r="F24" s="76">
        <f t="shared" si="4"/>
        <v>321907709</v>
      </c>
      <c r="G24" s="76">
        <f t="shared" si="4"/>
        <v>36504984</v>
      </c>
      <c r="H24" s="76">
        <f t="shared" si="4"/>
        <v>52111458</v>
      </c>
      <c r="I24" s="76">
        <f t="shared" si="4"/>
        <v>410524151</v>
      </c>
      <c r="J24" s="76">
        <f t="shared" si="4"/>
        <v>40665457</v>
      </c>
      <c r="K24" s="76">
        <f t="shared" si="4"/>
        <v>85646205</v>
      </c>
      <c r="L24" s="76">
        <f t="shared" si="4"/>
        <v>77467349</v>
      </c>
      <c r="M24" s="76">
        <f t="shared" si="4"/>
        <v>203779011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614303162</v>
      </c>
      <c r="W24" s="76">
        <f t="shared" si="4"/>
        <v>223243594</v>
      </c>
      <c r="X24" s="76">
        <f t="shared" si="4"/>
        <v>391059568</v>
      </c>
      <c r="Y24" s="77">
        <f>+IF(W24&lt;&gt;0,(X24/W24)*100,0)</f>
        <v>175.17168622540632</v>
      </c>
      <c r="Z24" s="78">
        <f t="shared" si="4"/>
        <v>238267838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170249094</v>
      </c>
      <c r="C27" s="21">
        <v>0</v>
      </c>
      <c r="D27" s="98">
        <v>163406000</v>
      </c>
      <c r="E27" s="99">
        <v>163406000</v>
      </c>
      <c r="F27" s="99">
        <v>11052965</v>
      </c>
      <c r="G27" s="99">
        <v>5308382</v>
      </c>
      <c r="H27" s="99">
        <v>6727156</v>
      </c>
      <c r="I27" s="99">
        <v>23088503</v>
      </c>
      <c r="J27" s="99">
        <v>14408882</v>
      </c>
      <c r="K27" s="99">
        <v>14477530</v>
      </c>
      <c r="L27" s="99">
        <v>6611018</v>
      </c>
      <c r="M27" s="99">
        <v>35497430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58585933</v>
      </c>
      <c r="W27" s="99">
        <v>81703000</v>
      </c>
      <c r="X27" s="99">
        <v>-23117067</v>
      </c>
      <c r="Y27" s="100">
        <v>-28.29</v>
      </c>
      <c r="Z27" s="101">
        <v>163406000</v>
      </c>
    </row>
    <row r="28" spans="1:26" ht="13.5">
      <c r="A28" s="102" t="s">
        <v>44</v>
      </c>
      <c r="B28" s="18">
        <v>141910658</v>
      </c>
      <c r="C28" s="18">
        <v>0</v>
      </c>
      <c r="D28" s="58">
        <v>163406000</v>
      </c>
      <c r="E28" s="59">
        <v>163406000</v>
      </c>
      <c r="F28" s="59">
        <v>11052988</v>
      </c>
      <c r="G28" s="59">
        <v>5308382</v>
      </c>
      <c r="H28" s="59">
        <v>6727156</v>
      </c>
      <c r="I28" s="59">
        <v>23088526</v>
      </c>
      <c r="J28" s="59">
        <v>14408882</v>
      </c>
      <c r="K28" s="59">
        <v>14477530</v>
      </c>
      <c r="L28" s="59">
        <v>6611018</v>
      </c>
      <c r="M28" s="59">
        <v>35497430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58585956</v>
      </c>
      <c r="W28" s="59">
        <v>81703000</v>
      </c>
      <c r="X28" s="59">
        <v>-23117044</v>
      </c>
      <c r="Y28" s="60">
        <v>-28.29</v>
      </c>
      <c r="Z28" s="61">
        <v>163406000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28338436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170249094</v>
      </c>
      <c r="C32" s="21">
        <f>SUM(C28:C31)</f>
        <v>0</v>
      </c>
      <c r="D32" s="98">
        <f aca="true" t="shared" si="5" ref="D32:Z32">SUM(D28:D31)</f>
        <v>163406000</v>
      </c>
      <c r="E32" s="99">
        <f t="shared" si="5"/>
        <v>163406000</v>
      </c>
      <c r="F32" s="99">
        <f t="shared" si="5"/>
        <v>11052988</v>
      </c>
      <c r="G32" s="99">
        <f t="shared" si="5"/>
        <v>5308382</v>
      </c>
      <c r="H32" s="99">
        <f t="shared" si="5"/>
        <v>6727156</v>
      </c>
      <c r="I32" s="99">
        <f t="shared" si="5"/>
        <v>23088526</v>
      </c>
      <c r="J32" s="99">
        <f t="shared" si="5"/>
        <v>14408882</v>
      </c>
      <c r="K32" s="99">
        <f t="shared" si="5"/>
        <v>14477530</v>
      </c>
      <c r="L32" s="99">
        <f t="shared" si="5"/>
        <v>6611018</v>
      </c>
      <c r="M32" s="99">
        <f t="shared" si="5"/>
        <v>35497430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58585956</v>
      </c>
      <c r="W32" s="99">
        <f t="shared" si="5"/>
        <v>81703000</v>
      </c>
      <c r="X32" s="99">
        <f t="shared" si="5"/>
        <v>-23117044</v>
      </c>
      <c r="Y32" s="100">
        <f>+IF(W32&lt;&gt;0,(X32/W32)*100,0)</f>
        <v>-28.293996548474354</v>
      </c>
      <c r="Z32" s="101">
        <f t="shared" si="5"/>
        <v>163406000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1349673449</v>
      </c>
      <c r="C35" s="18">
        <v>0</v>
      </c>
      <c r="D35" s="58">
        <v>4861776000</v>
      </c>
      <c r="E35" s="59">
        <v>4861776000</v>
      </c>
      <c r="F35" s="59">
        <v>141538186</v>
      </c>
      <c r="G35" s="59">
        <v>146160421</v>
      </c>
      <c r="H35" s="59">
        <v>204477288</v>
      </c>
      <c r="I35" s="59">
        <v>204477288</v>
      </c>
      <c r="J35" s="59">
        <v>239393903</v>
      </c>
      <c r="K35" s="59">
        <v>314589790</v>
      </c>
      <c r="L35" s="59">
        <v>387360406</v>
      </c>
      <c r="M35" s="59">
        <v>387360406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387360406</v>
      </c>
      <c r="W35" s="59">
        <v>2430888000</v>
      </c>
      <c r="X35" s="59">
        <v>-2043527594</v>
      </c>
      <c r="Y35" s="60">
        <v>-84.07</v>
      </c>
      <c r="Z35" s="61">
        <v>4861776000</v>
      </c>
    </row>
    <row r="36" spans="1:26" ht="13.5">
      <c r="A36" s="57" t="s">
        <v>53</v>
      </c>
      <c r="B36" s="18">
        <v>5379940201</v>
      </c>
      <c r="C36" s="18">
        <v>0</v>
      </c>
      <c r="D36" s="58">
        <v>4517977000</v>
      </c>
      <c r="E36" s="59">
        <v>4517977000</v>
      </c>
      <c r="F36" s="59">
        <v>105669</v>
      </c>
      <c r="G36" s="59">
        <v>1850415</v>
      </c>
      <c r="H36" s="59">
        <v>6897374</v>
      </c>
      <c r="I36" s="59">
        <v>6897374</v>
      </c>
      <c r="J36" s="59">
        <v>19406958</v>
      </c>
      <c r="K36" s="59">
        <v>34780618</v>
      </c>
      <c r="L36" s="59">
        <v>41254782</v>
      </c>
      <c r="M36" s="59">
        <v>41254782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41254782</v>
      </c>
      <c r="W36" s="59">
        <v>2258988500</v>
      </c>
      <c r="X36" s="59">
        <v>-2217733718</v>
      </c>
      <c r="Y36" s="60">
        <v>-98.17</v>
      </c>
      <c r="Z36" s="61">
        <v>4517977000</v>
      </c>
    </row>
    <row r="37" spans="1:26" ht="13.5">
      <c r="A37" s="57" t="s">
        <v>54</v>
      </c>
      <c r="B37" s="18">
        <v>4757967388</v>
      </c>
      <c r="C37" s="18">
        <v>0</v>
      </c>
      <c r="D37" s="58">
        <v>3000000000</v>
      </c>
      <c r="E37" s="59">
        <v>3000000000</v>
      </c>
      <c r="F37" s="59">
        <v>-147825210</v>
      </c>
      <c r="G37" s="59">
        <v>-116274819</v>
      </c>
      <c r="H37" s="59">
        <v>-93968626</v>
      </c>
      <c r="I37" s="59">
        <v>-93968626</v>
      </c>
      <c r="J37" s="59">
        <v>-76830123</v>
      </c>
      <c r="K37" s="59">
        <v>-56203433</v>
      </c>
      <c r="L37" s="59">
        <v>-30862334</v>
      </c>
      <c r="M37" s="59">
        <v>-30862334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-30862334</v>
      </c>
      <c r="W37" s="59">
        <v>1500000000</v>
      </c>
      <c r="X37" s="59">
        <v>-1530862334</v>
      </c>
      <c r="Y37" s="60">
        <v>-102.06</v>
      </c>
      <c r="Z37" s="61">
        <v>3000000000</v>
      </c>
    </row>
    <row r="38" spans="1:26" ht="13.5">
      <c r="A38" s="57" t="s">
        <v>55</v>
      </c>
      <c r="B38" s="18">
        <v>484526710</v>
      </c>
      <c r="C38" s="18">
        <v>0</v>
      </c>
      <c r="D38" s="58">
        <v>320000000</v>
      </c>
      <c r="E38" s="59">
        <v>320000000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160000000</v>
      </c>
      <c r="X38" s="59">
        <v>-160000000</v>
      </c>
      <c r="Y38" s="60">
        <v>-100</v>
      </c>
      <c r="Z38" s="61">
        <v>320000000</v>
      </c>
    </row>
    <row r="39" spans="1:26" ht="13.5">
      <c r="A39" s="57" t="s">
        <v>56</v>
      </c>
      <c r="B39" s="18">
        <v>1487119552</v>
      </c>
      <c r="C39" s="18">
        <v>0</v>
      </c>
      <c r="D39" s="58">
        <v>6059753000</v>
      </c>
      <c r="E39" s="59">
        <v>6059753000</v>
      </c>
      <c r="F39" s="59">
        <v>289469065</v>
      </c>
      <c r="G39" s="59">
        <v>264285655</v>
      </c>
      <c r="H39" s="59">
        <v>305343288</v>
      </c>
      <c r="I39" s="59">
        <v>305343288</v>
      </c>
      <c r="J39" s="59">
        <v>335630984</v>
      </c>
      <c r="K39" s="59">
        <v>405573841</v>
      </c>
      <c r="L39" s="59">
        <v>459477522</v>
      </c>
      <c r="M39" s="59">
        <v>459477522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459477522</v>
      </c>
      <c r="W39" s="59">
        <v>3029876500</v>
      </c>
      <c r="X39" s="59">
        <v>-2570398978</v>
      </c>
      <c r="Y39" s="60">
        <v>-84.84</v>
      </c>
      <c r="Z39" s="61">
        <v>6059753000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182620916</v>
      </c>
      <c r="C42" s="18">
        <v>0</v>
      </c>
      <c r="D42" s="58">
        <v>116289893</v>
      </c>
      <c r="E42" s="59">
        <v>116289893</v>
      </c>
      <c r="F42" s="59">
        <v>209317859</v>
      </c>
      <c r="G42" s="59">
        <v>-10368073</v>
      </c>
      <c r="H42" s="59">
        <v>-12280994</v>
      </c>
      <c r="I42" s="59">
        <v>186668792</v>
      </c>
      <c r="J42" s="59">
        <v>-5225676</v>
      </c>
      <c r="K42" s="59">
        <v>-7764005</v>
      </c>
      <c r="L42" s="59">
        <v>35218027</v>
      </c>
      <c r="M42" s="59">
        <v>22228346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208897138</v>
      </c>
      <c r="W42" s="59">
        <v>135010128</v>
      </c>
      <c r="X42" s="59">
        <v>73887010</v>
      </c>
      <c r="Y42" s="60">
        <v>54.73</v>
      </c>
      <c r="Z42" s="61">
        <v>116289893</v>
      </c>
    </row>
    <row r="43" spans="1:26" ht="13.5">
      <c r="A43" s="57" t="s">
        <v>59</v>
      </c>
      <c r="B43" s="18">
        <v>-167733993</v>
      </c>
      <c r="C43" s="18">
        <v>0</v>
      </c>
      <c r="D43" s="58">
        <v>-113406004</v>
      </c>
      <c r="E43" s="59">
        <v>-113406004</v>
      </c>
      <c r="F43" s="59">
        <v>-11052965</v>
      </c>
      <c r="G43" s="59">
        <v>-5308383</v>
      </c>
      <c r="H43" s="59">
        <v>-6727156</v>
      </c>
      <c r="I43" s="59">
        <v>-23088504</v>
      </c>
      <c r="J43" s="59">
        <v>-14408882</v>
      </c>
      <c r="K43" s="59">
        <v>-14477529</v>
      </c>
      <c r="L43" s="59">
        <v>-6611018</v>
      </c>
      <c r="M43" s="59">
        <v>-35497429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-58585933</v>
      </c>
      <c r="W43" s="59">
        <v>-31703002</v>
      </c>
      <c r="X43" s="59">
        <v>-26882931</v>
      </c>
      <c r="Y43" s="60">
        <v>84.8</v>
      </c>
      <c r="Z43" s="61">
        <v>-113406004</v>
      </c>
    </row>
    <row r="44" spans="1:26" ht="13.5">
      <c r="A44" s="57" t="s">
        <v>60</v>
      </c>
      <c r="B44" s="18">
        <v>-12535669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-2524234</v>
      </c>
      <c r="C45" s="21">
        <v>0</v>
      </c>
      <c r="D45" s="98">
        <v>-1991599</v>
      </c>
      <c r="E45" s="99">
        <v>-1991599</v>
      </c>
      <c r="F45" s="99">
        <v>193389408</v>
      </c>
      <c r="G45" s="99">
        <v>177712952</v>
      </c>
      <c r="H45" s="99">
        <v>158704802</v>
      </c>
      <c r="I45" s="99">
        <v>158704802</v>
      </c>
      <c r="J45" s="99">
        <v>139070244</v>
      </c>
      <c r="K45" s="99">
        <v>116828710</v>
      </c>
      <c r="L45" s="99">
        <v>145435719</v>
      </c>
      <c r="M45" s="99">
        <v>145435719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145435719</v>
      </c>
      <c r="W45" s="99">
        <v>98431638</v>
      </c>
      <c r="X45" s="99">
        <v>47004081</v>
      </c>
      <c r="Y45" s="100">
        <v>47.75</v>
      </c>
      <c r="Z45" s="101">
        <v>-1991599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152733314</v>
      </c>
      <c r="C49" s="51">
        <v>0</v>
      </c>
      <c r="D49" s="128">
        <v>84800282</v>
      </c>
      <c r="E49" s="53">
        <v>72594535</v>
      </c>
      <c r="F49" s="53">
        <v>0</v>
      </c>
      <c r="G49" s="53">
        <v>0</v>
      </c>
      <c r="H49" s="53">
        <v>0</v>
      </c>
      <c r="I49" s="53">
        <v>70421698</v>
      </c>
      <c r="J49" s="53">
        <v>0</v>
      </c>
      <c r="K49" s="53">
        <v>0</v>
      </c>
      <c r="L49" s="53">
        <v>0</v>
      </c>
      <c r="M49" s="53">
        <v>86256793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56662854</v>
      </c>
      <c r="W49" s="53">
        <v>399369964</v>
      </c>
      <c r="X49" s="53">
        <v>2134381817</v>
      </c>
      <c r="Y49" s="53">
        <v>3057221257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147056908</v>
      </c>
      <c r="C51" s="51">
        <v>0</v>
      </c>
      <c r="D51" s="128">
        <v>91333793</v>
      </c>
      <c r="E51" s="53">
        <v>116879757</v>
      </c>
      <c r="F51" s="53">
        <v>0</v>
      </c>
      <c r="G51" s="53">
        <v>0</v>
      </c>
      <c r="H51" s="53">
        <v>0</v>
      </c>
      <c r="I51" s="53">
        <v>187368817</v>
      </c>
      <c r="J51" s="53">
        <v>0</v>
      </c>
      <c r="K51" s="53">
        <v>0</v>
      </c>
      <c r="L51" s="53">
        <v>0</v>
      </c>
      <c r="M51" s="53">
        <v>4318535063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4861174338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60.765553175950096</v>
      </c>
      <c r="C58" s="5">
        <f>IF(C67=0,0,+(C76/C67)*100)</f>
        <v>0</v>
      </c>
      <c r="D58" s="6">
        <f aca="true" t="shared" si="6" ref="D58:Z58">IF(D67=0,0,+(D76/D67)*100)</f>
        <v>72.23175229328551</v>
      </c>
      <c r="E58" s="7">
        <f t="shared" si="6"/>
        <v>72.23175229328551</v>
      </c>
      <c r="F58" s="7">
        <f t="shared" si="6"/>
        <v>41.37219171476503</v>
      </c>
      <c r="G58" s="7">
        <f t="shared" si="6"/>
        <v>57.776297452115564</v>
      </c>
      <c r="H58" s="7">
        <f t="shared" si="6"/>
        <v>53.50588414583357</v>
      </c>
      <c r="I58" s="7">
        <f t="shared" si="6"/>
        <v>50.47760161153221</v>
      </c>
      <c r="J58" s="7">
        <f t="shared" si="6"/>
        <v>61.24222971382199</v>
      </c>
      <c r="K58" s="7">
        <f t="shared" si="6"/>
        <v>38.388752309156935</v>
      </c>
      <c r="L58" s="7">
        <f t="shared" si="6"/>
        <v>46.61792795744887</v>
      </c>
      <c r="M58" s="7">
        <f t="shared" si="6"/>
        <v>48.29562621073702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49.42292374909335</v>
      </c>
      <c r="W58" s="7">
        <f t="shared" si="6"/>
        <v>72.2317522087288</v>
      </c>
      <c r="X58" s="7">
        <f t="shared" si="6"/>
        <v>0</v>
      </c>
      <c r="Y58" s="7">
        <f t="shared" si="6"/>
        <v>0</v>
      </c>
      <c r="Z58" s="8">
        <f t="shared" si="6"/>
        <v>72.23175229328551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89.99999948988707</v>
      </c>
      <c r="E59" s="10">
        <f t="shared" si="7"/>
        <v>89.99999948988707</v>
      </c>
      <c r="F59" s="10">
        <f t="shared" si="7"/>
        <v>73.31349719368298</v>
      </c>
      <c r="G59" s="10">
        <f t="shared" si="7"/>
        <v>74.962136852361</v>
      </c>
      <c r="H59" s="10">
        <f t="shared" si="7"/>
        <v>68.76655248278635</v>
      </c>
      <c r="I59" s="10">
        <f t="shared" si="7"/>
        <v>72.35466844530201</v>
      </c>
      <c r="J59" s="10">
        <f t="shared" si="7"/>
        <v>61.382915530808816</v>
      </c>
      <c r="K59" s="10">
        <f t="shared" si="7"/>
        <v>52.9570899008611</v>
      </c>
      <c r="L59" s="10">
        <f t="shared" si="7"/>
        <v>53.58959363160661</v>
      </c>
      <c r="M59" s="10">
        <f t="shared" si="7"/>
        <v>55.97562196160178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64.19439545811875</v>
      </c>
      <c r="W59" s="10">
        <f t="shared" si="7"/>
        <v>89.99999918381931</v>
      </c>
      <c r="X59" s="10">
        <f t="shared" si="7"/>
        <v>0</v>
      </c>
      <c r="Y59" s="10">
        <f t="shared" si="7"/>
        <v>0</v>
      </c>
      <c r="Z59" s="11">
        <f t="shared" si="7"/>
        <v>89.99999948988707</v>
      </c>
    </row>
    <row r="60" spans="1:26" ht="13.5">
      <c r="A60" s="37" t="s">
        <v>32</v>
      </c>
      <c r="B60" s="12">
        <f t="shared" si="7"/>
        <v>59.93329053929857</v>
      </c>
      <c r="C60" s="12">
        <f t="shared" si="7"/>
        <v>0</v>
      </c>
      <c r="D60" s="3">
        <f t="shared" si="7"/>
        <v>65.19946042415702</v>
      </c>
      <c r="E60" s="13">
        <f t="shared" si="7"/>
        <v>65.19946042415702</v>
      </c>
      <c r="F60" s="13">
        <f t="shared" si="7"/>
        <v>35.312873543540476</v>
      </c>
      <c r="G60" s="13">
        <f t="shared" si="7"/>
        <v>61.058804320933206</v>
      </c>
      <c r="H60" s="13">
        <f t="shared" si="7"/>
        <v>56.91011002384205</v>
      </c>
      <c r="I60" s="13">
        <f t="shared" si="7"/>
        <v>49.59447432639107</v>
      </c>
      <c r="J60" s="13">
        <f t="shared" si="7"/>
        <v>70.03035016402714</v>
      </c>
      <c r="K60" s="13">
        <f t="shared" si="7"/>
        <v>40.0642484286247</v>
      </c>
      <c r="L60" s="13">
        <f t="shared" si="7"/>
        <v>52.47937164553799</v>
      </c>
      <c r="M60" s="13">
        <f t="shared" si="7"/>
        <v>53.34398314227607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51.33773862929522</v>
      </c>
      <c r="W60" s="13">
        <f t="shared" si="7"/>
        <v>65.1994605771183</v>
      </c>
      <c r="X60" s="13">
        <f t="shared" si="7"/>
        <v>0</v>
      </c>
      <c r="Y60" s="13">
        <f t="shared" si="7"/>
        <v>0</v>
      </c>
      <c r="Z60" s="14">
        <f t="shared" si="7"/>
        <v>65.19946042415702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60.00000017818006</v>
      </c>
      <c r="E61" s="13">
        <f t="shared" si="7"/>
        <v>60.00000017818006</v>
      </c>
      <c r="F61" s="13">
        <f t="shared" si="7"/>
        <v>32.08752525288688</v>
      </c>
      <c r="G61" s="13">
        <f t="shared" si="7"/>
        <v>87.51033605783674</v>
      </c>
      <c r="H61" s="13">
        <f t="shared" si="7"/>
        <v>79.8150093766474</v>
      </c>
      <c r="I61" s="13">
        <f t="shared" si="7"/>
        <v>59.60985048117023</v>
      </c>
      <c r="J61" s="13">
        <f t="shared" si="7"/>
        <v>106.81358682915287</v>
      </c>
      <c r="K61" s="13">
        <f t="shared" si="7"/>
        <v>72.45371328338479</v>
      </c>
      <c r="L61" s="13">
        <f t="shared" si="7"/>
        <v>80.72211630594633</v>
      </c>
      <c r="M61" s="13">
        <f t="shared" si="7"/>
        <v>87.14282304917127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70.38730158893557</v>
      </c>
      <c r="W61" s="13">
        <f t="shared" si="7"/>
        <v>60</v>
      </c>
      <c r="X61" s="13">
        <f t="shared" si="7"/>
        <v>0</v>
      </c>
      <c r="Y61" s="13">
        <f t="shared" si="7"/>
        <v>0</v>
      </c>
      <c r="Z61" s="14">
        <f t="shared" si="7"/>
        <v>60.00000017818006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60.00000016608552</v>
      </c>
      <c r="E62" s="13">
        <f t="shared" si="7"/>
        <v>60.00000016608552</v>
      </c>
      <c r="F62" s="13">
        <f t="shared" si="7"/>
        <v>33.94128602845424</v>
      </c>
      <c r="G62" s="13">
        <f t="shared" si="7"/>
        <v>30.637032144639992</v>
      </c>
      <c r="H62" s="13">
        <f t="shared" si="7"/>
        <v>34.57470841090761</v>
      </c>
      <c r="I62" s="13">
        <f t="shared" si="7"/>
        <v>33.04391476824989</v>
      </c>
      <c r="J62" s="13">
        <f t="shared" si="7"/>
        <v>36.782230947964266</v>
      </c>
      <c r="K62" s="13">
        <f t="shared" si="7"/>
        <v>17.476096221426722</v>
      </c>
      <c r="L62" s="13">
        <f t="shared" si="7"/>
        <v>30.94420695500064</v>
      </c>
      <c r="M62" s="13">
        <f t="shared" si="7"/>
        <v>25.929766447268193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29.121937835773178</v>
      </c>
      <c r="W62" s="13">
        <f t="shared" si="7"/>
        <v>59.999999335657904</v>
      </c>
      <c r="X62" s="13">
        <f t="shared" si="7"/>
        <v>0</v>
      </c>
      <c r="Y62" s="13">
        <f t="shared" si="7"/>
        <v>0</v>
      </c>
      <c r="Z62" s="14">
        <f t="shared" si="7"/>
        <v>60.00000016608552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79.99999691473734</v>
      </c>
      <c r="E63" s="13">
        <f t="shared" si="7"/>
        <v>79.99999691473734</v>
      </c>
      <c r="F63" s="13">
        <f t="shared" si="7"/>
        <v>188.62832004070088</v>
      </c>
      <c r="G63" s="13">
        <f t="shared" si="7"/>
        <v>35.11047620714398</v>
      </c>
      <c r="H63" s="13">
        <f t="shared" si="7"/>
        <v>29.420143532622113</v>
      </c>
      <c r="I63" s="13">
        <f t="shared" si="7"/>
        <v>47.04991861628815</v>
      </c>
      <c r="J63" s="13">
        <f t="shared" si="7"/>
        <v>35.05392811035571</v>
      </c>
      <c r="K63" s="13">
        <f t="shared" si="7"/>
        <v>24.482356981843672</v>
      </c>
      <c r="L63" s="13">
        <f t="shared" si="7"/>
        <v>25.77801242080798</v>
      </c>
      <c r="M63" s="13">
        <f t="shared" si="7"/>
        <v>28.437439799878987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36.32978028104335</v>
      </c>
      <c r="W63" s="13">
        <f t="shared" si="7"/>
        <v>80</v>
      </c>
      <c r="X63" s="13">
        <f t="shared" si="7"/>
        <v>0</v>
      </c>
      <c r="Y63" s="13">
        <f t="shared" si="7"/>
        <v>0</v>
      </c>
      <c r="Z63" s="14">
        <f t="shared" si="7"/>
        <v>79.99999691473734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99.99999547666764</v>
      </c>
      <c r="E64" s="13">
        <f t="shared" si="7"/>
        <v>99.99999547666764</v>
      </c>
      <c r="F64" s="13">
        <f t="shared" si="7"/>
        <v>21.893519524526845</v>
      </c>
      <c r="G64" s="13">
        <f t="shared" si="7"/>
        <v>27.792862962853604</v>
      </c>
      <c r="H64" s="13">
        <f t="shared" si="7"/>
        <v>27.807411094646</v>
      </c>
      <c r="I64" s="13">
        <f t="shared" si="7"/>
        <v>25.656949959811392</v>
      </c>
      <c r="J64" s="13">
        <f t="shared" si="7"/>
        <v>30.038337505108526</v>
      </c>
      <c r="K64" s="13">
        <f t="shared" si="7"/>
        <v>23.60261357388006</v>
      </c>
      <c r="L64" s="13">
        <f t="shared" si="7"/>
        <v>25.677571395571807</v>
      </c>
      <c r="M64" s="13">
        <f t="shared" si="7"/>
        <v>26.439239483246883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26.039292732185444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99.99999547666764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100.00000294802743</v>
      </c>
      <c r="E66" s="16">
        <f t="shared" si="7"/>
        <v>100.00000294802743</v>
      </c>
      <c r="F66" s="16">
        <f t="shared" si="7"/>
        <v>100</v>
      </c>
      <c r="G66" s="16">
        <f t="shared" si="7"/>
        <v>3.6640829374959223</v>
      </c>
      <c r="H66" s="16">
        <f t="shared" si="7"/>
        <v>3.607616770493744</v>
      </c>
      <c r="I66" s="16">
        <f t="shared" si="7"/>
        <v>5.33457452394866</v>
      </c>
      <c r="J66" s="16">
        <f t="shared" si="7"/>
        <v>4.8035857995628355</v>
      </c>
      <c r="K66" s="16">
        <f t="shared" si="7"/>
        <v>2.2551456533164362</v>
      </c>
      <c r="L66" s="16">
        <f t="shared" si="7"/>
        <v>2.494717831644083</v>
      </c>
      <c r="M66" s="16">
        <f t="shared" si="7"/>
        <v>3.1579763094044027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4.002275761434733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100.00000294802743</v>
      </c>
    </row>
    <row r="67" spans="1:26" ht="13.5" hidden="1">
      <c r="A67" s="40" t="s">
        <v>108</v>
      </c>
      <c r="B67" s="23">
        <v>1574684944</v>
      </c>
      <c r="C67" s="23"/>
      <c r="D67" s="24">
        <v>1708480906</v>
      </c>
      <c r="E67" s="25">
        <v>1708480906</v>
      </c>
      <c r="F67" s="25">
        <v>168686079</v>
      </c>
      <c r="G67" s="25">
        <v>149870926</v>
      </c>
      <c r="H67" s="25">
        <v>145988224</v>
      </c>
      <c r="I67" s="25">
        <v>464545229</v>
      </c>
      <c r="J67" s="25">
        <v>138828381</v>
      </c>
      <c r="K67" s="25">
        <v>158109111</v>
      </c>
      <c r="L67" s="25">
        <v>137682076</v>
      </c>
      <c r="M67" s="25">
        <v>434619568</v>
      </c>
      <c r="N67" s="25"/>
      <c r="O67" s="25"/>
      <c r="P67" s="25"/>
      <c r="Q67" s="25"/>
      <c r="R67" s="25"/>
      <c r="S67" s="25"/>
      <c r="T67" s="25"/>
      <c r="U67" s="25"/>
      <c r="V67" s="25">
        <v>899164797</v>
      </c>
      <c r="W67" s="25">
        <v>854240454</v>
      </c>
      <c r="X67" s="25"/>
      <c r="Y67" s="24"/>
      <c r="Z67" s="26">
        <v>1708480906</v>
      </c>
    </row>
    <row r="68" spans="1:26" ht="13.5" hidden="1">
      <c r="A68" s="36" t="s">
        <v>31</v>
      </c>
      <c r="B68" s="18">
        <v>298925235</v>
      </c>
      <c r="C68" s="18"/>
      <c r="D68" s="19">
        <v>294052535</v>
      </c>
      <c r="E68" s="20">
        <v>294052535</v>
      </c>
      <c r="F68" s="20">
        <v>25989936</v>
      </c>
      <c r="G68" s="20">
        <v>25422477</v>
      </c>
      <c r="H68" s="20">
        <v>25419525</v>
      </c>
      <c r="I68" s="20">
        <v>76831938</v>
      </c>
      <c r="J68" s="20">
        <v>25418747</v>
      </c>
      <c r="K68" s="20">
        <v>25419890</v>
      </c>
      <c r="L68" s="20">
        <v>25446418</v>
      </c>
      <c r="M68" s="20">
        <v>76285055</v>
      </c>
      <c r="N68" s="20"/>
      <c r="O68" s="20"/>
      <c r="P68" s="20"/>
      <c r="Q68" s="20"/>
      <c r="R68" s="20"/>
      <c r="S68" s="20"/>
      <c r="T68" s="20"/>
      <c r="U68" s="20"/>
      <c r="V68" s="20">
        <v>153116993</v>
      </c>
      <c r="W68" s="20">
        <v>147026268</v>
      </c>
      <c r="X68" s="20"/>
      <c r="Y68" s="19"/>
      <c r="Z68" s="22">
        <v>294052535</v>
      </c>
    </row>
    <row r="69" spans="1:26" ht="13.5" hidden="1">
      <c r="A69" s="37" t="s">
        <v>32</v>
      </c>
      <c r="B69" s="18">
        <v>1097788518</v>
      </c>
      <c r="C69" s="18"/>
      <c r="D69" s="19">
        <v>1278744423</v>
      </c>
      <c r="E69" s="20">
        <v>1278744423</v>
      </c>
      <c r="F69" s="20">
        <v>142162979</v>
      </c>
      <c r="G69" s="20">
        <v>109718706</v>
      </c>
      <c r="H69" s="20">
        <v>105590750</v>
      </c>
      <c r="I69" s="20">
        <v>357472435</v>
      </c>
      <c r="J69" s="20">
        <v>98074923</v>
      </c>
      <c r="K69" s="20">
        <v>117014535</v>
      </c>
      <c r="L69" s="20">
        <v>95525191</v>
      </c>
      <c r="M69" s="20">
        <v>310614649</v>
      </c>
      <c r="N69" s="20"/>
      <c r="O69" s="20"/>
      <c r="P69" s="20"/>
      <c r="Q69" s="20"/>
      <c r="R69" s="20"/>
      <c r="S69" s="20"/>
      <c r="T69" s="20"/>
      <c r="U69" s="20"/>
      <c r="V69" s="20">
        <v>668087084</v>
      </c>
      <c r="W69" s="20">
        <v>639372210</v>
      </c>
      <c r="X69" s="20"/>
      <c r="Y69" s="19"/>
      <c r="Z69" s="22">
        <v>1278744423</v>
      </c>
    </row>
    <row r="70" spans="1:26" ht="13.5" hidden="1">
      <c r="A70" s="38" t="s">
        <v>102</v>
      </c>
      <c r="B70" s="18">
        <v>531532070</v>
      </c>
      <c r="C70" s="18"/>
      <c r="D70" s="19">
        <v>673476058</v>
      </c>
      <c r="E70" s="20">
        <v>673476058</v>
      </c>
      <c r="F70" s="20">
        <v>99438136</v>
      </c>
      <c r="G70" s="20">
        <v>57931903</v>
      </c>
      <c r="H70" s="20">
        <v>55453189</v>
      </c>
      <c r="I70" s="20">
        <v>212823228</v>
      </c>
      <c r="J70" s="20">
        <v>47922263</v>
      </c>
      <c r="K70" s="20">
        <v>44920501</v>
      </c>
      <c r="L70" s="20">
        <v>44048943</v>
      </c>
      <c r="M70" s="20">
        <v>136891707</v>
      </c>
      <c r="N70" s="20"/>
      <c r="O70" s="20"/>
      <c r="P70" s="20"/>
      <c r="Q70" s="20"/>
      <c r="R70" s="20"/>
      <c r="S70" s="20"/>
      <c r="T70" s="20"/>
      <c r="U70" s="20"/>
      <c r="V70" s="20">
        <v>349714935</v>
      </c>
      <c r="W70" s="20">
        <v>336738030</v>
      </c>
      <c r="X70" s="20"/>
      <c r="Y70" s="19"/>
      <c r="Z70" s="22">
        <v>673476058</v>
      </c>
    </row>
    <row r="71" spans="1:26" ht="13.5" hidden="1">
      <c r="A71" s="38" t="s">
        <v>103</v>
      </c>
      <c r="B71" s="18">
        <v>317719704</v>
      </c>
      <c r="C71" s="18"/>
      <c r="D71" s="19">
        <v>361259659</v>
      </c>
      <c r="E71" s="20">
        <v>361259659</v>
      </c>
      <c r="F71" s="20">
        <v>27965882</v>
      </c>
      <c r="G71" s="20">
        <v>25763331</v>
      </c>
      <c r="H71" s="20">
        <v>24113985</v>
      </c>
      <c r="I71" s="20">
        <v>77843198</v>
      </c>
      <c r="J71" s="20">
        <v>24130899</v>
      </c>
      <c r="K71" s="20">
        <v>46068658</v>
      </c>
      <c r="L71" s="20">
        <v>25440429</v>
      </c>
      <c r="M71" s="20">
        <v>95639986</v>
      </c>
      <c r="N71" s="20"/>
      <c r="O71" s="20"/>
      <c r="P71" s="20"/>
      <c r="Q71" s="20"/>
      <c r="R71" s="20"/>
      <c r="S71" s="20"/>
      <c r="T71" s="20"/>
      <c r="U71" s="20"/>
      <c r="V71" s="20">
        <v>173483184</v>
      </c>
      <c r="W71" s="20">
        <v>180629832</v>
      </c>
      <c r="X71" s="20"/>
      <c r="Y71" s="19"/>
      <c r="Z71" s="22">
        <v>361259659</v>
      </c>
    </row>
    <row r="72" spans="1:26" ht="13.5" hidden="1">
      <c r="A72" s="38" t="s">
        <v>104</v>
      </c>
      <c r="B72" s="18">
        <v>150463909</v>
      </c>
      <c r="C72" s="18"/>
      <c r="D72" s="19">
        <v>155578326</v>
      </c>
      <c r="E72" s="20">
        <v>155578326</v>
      </c>
      <c r="F72" s="20">
        <v>3341450</v>
      </c>
      <c r="G72" s="20">
        <v>15998920</v>
      </c>
      <c r="H72" s="20">
        <v>15999011</v>
      </c>
      <c r="I72" s="20">
        <v>35339381</v>
      </c>
      <c r="J72" s="20">
        <v>15996852</v>
      </c>
      <c r="K72" s="20">
        <v>15999105</v>
      </c>
      <c r="L72" s="20">
        <v>16005400</v>
      </c>
      <c r="M72" s="20">
        <v>48001357</v>
      </c>
      <c r="N72" s="20"/>
      <c r="O72" s="20"/>
      <c r="P72" s="20"/>
      <c r="Q72" s="20"/>
      <c r="R72" s="20"/>
      <c r="S72" s="20"/>
      <c r="T72" s="20"/>
      <c r="U72" s="20"/>
      <c r="V72" s="20">
        <v>83340738</v>
      </c>
      <c r="W72" s="20">
        <v>77789160</v>
      </c>
      <c r="X72" s="20"/>
      <c r="Y72" s="19"/>
      <c r="Z72" s="22">
        <v>155578326</v>
      </c>
    </row>
    <row r="73" spans="1:26" ht="13.5" hidden="1">
      <c r="A73" s="38" t="s">
        <v>105</v>
      </c>
      <c r="B73" s="18">
        <v>98072835</v>
      </c>
      <c r="C73" s="18"/>
      <c r="D73" s="19">
        <v>88430380</v>
      </c>
      <c r="E73" s="20">
        <v>88430380</v>
      </c>
      <c r="F73" s="20">
        <v>11417511</v>
      </c>
      <c r="G73" s="20">
        <v>10024552</v>
      </c>
      <c r="H73" s="20">
        <v>10024565</v>
      </c>
      <c r="I73" s="20">
        <v>31466628</v>
      </c>
      <c r="J73" s="20">
        <v>10024909</v>
      </c>
      <c r="K73" s="20">
        <v>10026271</v>
      </c>
      <c r="L73" s="20">
        <v>10030419</v>
      </c>
      <c r="M73" s="20">
        <v>30081599</v>
      </c>
      <c r="N73" s="20"/>
      <c r="O73" s="20"/>
      <c r="P73" s="20"/>
      <c r="Q73" s="20"/>
      <c r="R73" s="20"/>
      <c r="S73" s="20"/>
      <c r="T73" s="20"/>
      <c r="U73" s="20"/>
      <c r="V73" s="20">
        <v>61548227</v>
      </c>
      <c r="W73" s="20">
        <v>44215188</v>
      </c>
      <c r="X73" s="20"/>
      <c r="Y73" s="19"/>
      <c r="Z73" s="22">
        <v>88430380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177971191</v>
      </c>
      <c r="C75" s="27"/>
      <c r="D75" s="28">
        <v>135683948</v>
      </c>
      <c r="E75" s="29">
        <v>135683948</v>
      </c>
      <c r="F75" s="29">
        <v>533164</v>
      </c>
      <c r="G75" s="29">
        <v>14729743</v>
      </c>
      <c r="H75" s="29">
        <v>14977949</v>
      </c>
      <c r="I75" s="29">
        <v>30240856</v>
      </c>
      <c r="J75" s="29">
        <v>15334711</v>
      </c>
      <c r="K75" s="29">
        <v>15674686</v>
      </c>
      <c r="L75" s="29">
        <v>16710467</v>
      </c>
      <c r="M75" s="29">
        <v>47719864</v>
      </c>
      <c r="N75" s="29"/>
      <c r="O75" s="29"/>
      <c r="P75" s="29"/>
      <c r="Q75" s="29"/>
      <c r="R75" s="29"/>
      <c r="S75" s="29"/>
      <c r="T75" s="29"/>
      <c r="U75" s="29"/>
      <c r="V75" s="29">
        <v>77960720</v>
      </c>
      <c r="W75" s="29">
        <v>67841976</v>
      </c>
      <c r="X75" s="29"/>
      <c r="Y75" s="28"/>
      <c r="Z75" s="30">
        <v>135683948</v>
      </c>
    </row>
    <row r="76" spans="1:26" ht="13.5" hidden="1">
      <c r="A76" s="41" t="s">
        <v>109</v>
      </c>
      <c r="B76" s="31">
        <v>956866017</v>
      </c>
      <c r="C76" s="31"/>
      <c r="D76" s="32">
        <v>1234065696</v>
      </c>
      <c r="E76" s="33">
        <v>1234065696</v>
      </c>
      <c r="F76" s="33">
        <v>69789128</v>
      </c>
      <c r="G76" s="33">
        <v>86589872</v>
      </c>
      <c r="H76" s="33">
        <v>78112290</v>
      </c>
      <c r="I76" s="33">
        <v>234491290</v>
      </c>
      <c r="J76" s="33">
        <v>85021596</v>
      </c>
      <c r="K76" s="33">
        <v>60696115</v>
      </c>
      <c r="L76" s="33">
        <v>64184531</v>
      </c>
      <c r="M76" s="33">
        <v>209902242</v>
      </c>
      <c r="N76" s="33"/>
      <c r="O76" s="33"/>
      <c r="P76" s="33"/>
      <c r="Q76" s="33"/>
      <c r="R76" s="33"/>
      <c r="S76" s="33"/>
      <c r="T76" s="33"/>
      <c r="U76" s="33"/>
      <c r="V76" s="33">
        <v>444393532</v>
      </c>
      <c r="W76" s="33">
        <v>617032848</v>
      </c>
      <c r="X76" s="33"/>
      <c r="Y76" s="32"/>
      <c r="Z76" s="34">
        <v>1234065696</v>
      </c>
    </row>
    <row r="77" spans="1:26" ht="13.5" hidden="1">
      <c r="A77" s="36" t="s">
        <v>31</v>
      </c>
      <c r="B77" s="18">
        <v>298925235</v>
      </c>
      <c r="C77" s="18"/>
      <c r="D77" s="19">
        <v>264647280</v>
      </c>
      <c r="E77" s="20">
        <v>264647280</v>
      </c>
      <c r="F77" s="20">
        <v>19054131</v>
      </c>
      <c r="G77" s="20">
        <v>19057232</v>
      </c>
      <c r="H77" s="20">
        <v>17480131</v>
      </c>
      <c r="I77" s="20">
        <v>55591494</v>
      </c>
      <c r="J77" s="20">
        <v>15602768</v>
      </c>
      <c r="K77" s="20">
        <v>13461634</v>
      </c>
      <c r="L77" s="20">
        <v>13636632</v>
      </c>
      <c r="M77" s="20">
        <v>42701034</v>
      </c>
      <c r="N77" s="20"/>
      <c r="O77" s="20"/>
      <c r="P77" s="20"/>
      <c r="Q77" s="20"/>
      <c r="R77" s="20"/>
      <c r="S77" s="20"/>
      <c r="T77" s="20"/>
      <c r="U77" s="20"/>
      <c r="V77" s="20">
        <v>98292528</v>
      </c>
      <c r="W77" s="20">
        <v>132323640</v>
      </c>
      <c r="X77" s="20"/>
      <c r="Y77" s="19"/>
      <c r="Z77" s="22">
        <v>264647280</v>
      </c>
    </row>
    <row r="78" spans="1:26" ht="13.5" hidden="1">
      <c r="A78" s="37" t="s">
        <v>32</v>
      </c>
      <c r="B78" s="18">
        <v>657940782</v>
      </c>
      <c r="C78" s="18"/>
      <c r="D78" s="19">
        <v>833734464</v>
      </c>
      <c r="E78" s="20">
        <v>833734464</v>
      </c>
      <c r="F78" s="20">
        <v>50201833</v>
      </c>
      <c r="G78" s="20">
        <v>66992930</v>
      </c>
      <c r="H78" s="20">
        <v>60091812</v>
      </c>
      <c r="I78" s="20">
        <v>177286575</v>
      </c>
      <c r="J78" s="20">
        <v>68682212</v>
      </c>
      <c r="K78" s="20">
        <v>46880994</v>
      </c>
      <c r="L78" s="20">
        <v>50131020</v>
      </c>
      <c r="M78" s="20">
        <v>165694226</v>
      </c>
      <c r="N78" s="20"/>
      <c r="O78" s="20"/>
      <c r="P78" s="20"/>
      <c r="Q78" s="20"/>
      <c r="R78" s="20"/>
      <c r="S78" s="20"/>
      <c r="T78" s="20"/>
      <c r="U78" s="20"/>
      <c r="V78" s="20">
        <v>342980801</v>
      </c>
      <c r="W78" s="20">
        <v>416867232</v>
      </c>
      <c r="X78" s="20"/>
      <c r="Y78" s="19"/>
      <c r="Z78" s="22">
        <v>833734464</v>
      </c>
    </row>
    <row r="79" spans="1:26" ht="13.5" hidden="1">
      <c r="A79" s="38" t="s">
        <v>102</v>
      </c>
      <c r="B79" s="18">
        <v>531532070</v>
      </c>
      <c r="C79" s="18"/>
      <c r="D79" s="19">
        <v>404085636</v>
      </c>
      <c r="E79" s="20">
        <v>404085636</v>
      </c>
      <c r="F79" s="20">
        <v>31907237</v>
      </c>
      <c r="G79" s="20">
        <v>50696403</v>
      </c>
      <c r="H79" s="20">
        <v>44259968</v>
      </c>
      <c r="I79" s="20">
        <v>126863608</v>
      </c>
      <c r="J79" s="20">
        <v>51187488</v>
      </c>
      <c r="K79" s="20">
        <v>32546571</v>
      </c>
      <c r="L79" s="20">
        <v>35557239</v>
      </c>
      <c r="M79" s="20">
        <v>119291298</v>
      </c>
      <c r="N79" s="20"/>
      <c r="O79" s="20"/>
      <c r="P79" s="20"/>
      <c r="Q79" s="20"/>
      <c r="R79" s="20"/>
      <c r="S79" s="20"/>
      <c r="T79" s="20"/>
      <c r="U79" s="20"/>
      <c r="V79" s="20">
        <v>246154906</v>
      </c>
      <c r="W79" s="20">
        <v>202042818</v>
      </c>
      <c r="X79" s="20"/>
      <c r="Y79" s="19"/>
      <c r="Z79" s="22">
        <v>404085636</v>
      </c>
    </row>
    <row r="80" spans="1:26" ht="13.5" hidden="1">
      <c r="A80" s="38" t="s">
        <v>103</v>
      </c>
      <c r="B80" s="18">
        <v>317719704</v>
      </c>
      <c r="C80" s="18"/>
      <c r="D80" s="19">
        <v>216755796</v>
      </c>
      <c r="E80" s="20">
        <v>216755796</v>
      </c>
      <c r="F80" s="20">
        <v>9491980</v>
      </c>
      <c r="G80" s="20">
        <v>7893120</v>
      </c>
      <c r="H80" s="20">
        <v>8337340</v>
      </c>
      <c r="I80" s="20">
        <v>25722440</v>
      </c>
      <c r="J80" s="20">
        <v>8875883</v>
      </c>
      <c r="K80" s="20">
        <v>8051003</v>
      </c>
      <c r="L80" s="20">
        <v>7872339</v>
      </c>
      <c r="M80" s="20">
        <v>24799225</v>
      </c>
      <c r="N80" s="20"/>
      <c r="O80" s="20"/>
      <c r="P80" s="20"/>
      <c r="Q80" s="20"/>
      <c r="R80" s="20"/>
      <c r="S80" s="20"/>
      <c r="T80" s="20"/>
      <c r="U80" s="20"/>
      <c r="V80" s="20">
        <v>50521665</v>
      </c>
      <c r="W80" s="20">
        <v>108377898</v>
      </c>
      <c r="X80" s="20"/>
      <c r="Y80" s="19"/>
      <c r="Z80" s="22">
        <v>216755796</v>
      </c>
    </row>
    <row r="81" spans="1:26" ht="13.5" hidden="1">
      <c r="A81" s="38" t="s">
        <v>104</v>
      </c>
      <c r="B81" s="18">
        <v>150463909</v>
      </c>
      <c r="C81" s="18"/>
      <c r="D81" s="19">
        <v>124462656</v>
      </c>
      <c r="E81" s="20">
        <v>124462656</v>
      </c>
      <c r="F81" s="20">
        <v>6302921</v>
      </c>
      <c r="G81" s="20">
        <v>5617297</v>
      </c>
      <c r="H81" s="20">
        <v>4706932</v>
      </c>
      <c r="I81" s="20">
        <v>16627150</v>
      </c>
      <c r="J81" s="20">
        <v>5607525</v>
      </c>
      <c r="K81" s="20">
        <v>3916958</v>
      </c>
      <c r="L81" s="20">
        <v>4125874</v>
      </c>
      <c r="M81" s="20">
        <v>13650357</v>
      </c>
      <c r="N81" s="20"/>
      <c r="O81" s="20"/>
      <c r="P81" s="20"/>
      <c r="Q81" s="20"/>
      <c r="R81" s="20"/>
      <c r="S81" s="20"/>
      <c r="T81" s="20"/>
      <c r="U81" s="20"/>
      <c r="V81" s="20">
        <v>30277507</v>
      </c>
      <c r="W81" s="20">
        <v>62231328</v>
      </c>
      <c r="X81" s="20"/>
      <c r="Y81" s="19"/>
      <c r="Z81" s="22">
        <v>124462656</v>
      </c>
    </row>
    <row r="82" spans="1:26" ht="13.5" hidden="1">
      <c r="A82" s="38" t="s">
        <v>105</v>
      </c>
      <c r="B82" s="18">
        <v>98072835</v>
      </c>
      <c r="C82" s="18"/>
      <c r="D82" s="19">
        <v>88430376</v>
      </c>
      <c r="E82" s="20">
        <v>88430376</v>
      </c>
      <c r="F82" s="20">
        <v>2499695</v>
      </c>
      <c r="G82" s="20">
        <v>2786110</v>
      </c>
      <c r="H82" s="20">
        <v>2787572</v>
      </c>
      <c r="I82" s="20">
        <v>8073377</v>
      </c>
      <c r="J82" s="20">
        <v>3011316</v>
      </c>
      <c r="K82" s="20">
        <v>2366462</v>
      </c>
      <c r="L82" s="20">
        <v>2575568</v>
      </c>
      <c r="M82" s="20">
        <v>7953346</v>
      </c>
      <c r="N82" s="20"/>
      <c r="O82" s="20"/>
      <c r="P82" s="20"/>
      <c r="Q82" s="20"/>
      <c r="R82" s="20"/>
      <c r="S82" s="20"/>
      <c r="T82" s="20"/>
      <c r="U82" s="20"/>
      <c r="V82" s="20">
        <v>16026723</v>
      </c>
      <c r="W82" s="20">
        <v>44215188</v>
      </c>
      <c r="X82" s="20"/>
      <c r="Y82" s="19"/>
      <c r="Z82" s="22">
        <v>88430376</v>
      </c>
    </row>
    <row r="83" spans="1:26" ht="13.5" hidden="1">
      <c r="A83" s="38" t="s">
        <v>106</v>
      </c>
      <c r="B83" s="18">
        <v>-439847736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135683952</v>
      </c>
      <c r="E84" s="29">
        <v>135683952</v>
      </c>
      <c r="F84" s="29">
        <v>533164</v>
      </c>
      <c r="G84" s="29">
        <v>539710</v>
      </c>
      <c r="H84" s="29">
        <v>540347</v>
      </c>
      <c r="I84" s="29">
        <v>1613221</v>
      </c>
      <c r="J84" s="29">
        <v>736616</v>
      </c>
      <c r="K84" s="29">
        <v>353487</v>
      </c>
      <c r="L84" s="29">
        <v>416879</v>
      </c>
      <c r="M84" s="29">
        <v>1506982</v>
      </c>
      <c r="N84" s="29"/>
      <c r="O84" s="29"/>
      <c r="P84" s="29"/>
      <c r="Q84" s="29"/>
      <c r="R84" s="29"/>
      <c r="S84" s="29"/>
      <c r="T84" s="29"/>
      <c r="U84" s="29"/>
      <c r="V84" s="29">
        <v>3120203</v>
      </c>
      <c r="W84" s="29">
        <v>67841976</v>
      </c>
      <c r="X84" s="29"/>
      <c r="Y84" s="28"/>
      <c r="Z84" s="30">
        <v>135683952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235053761</v>
      </c>
      <c r="C5" s="18">
        <v>0</v>
      </c>
      <c r="D5" s="58">
        <v>254955490</v>
      </c>
      <c r="E5" s="59">
        <v>254955490</v>
      </c>
      <c r="F5" s="59">
        <v>40015774</v>
      </c>
      <c r="G5" s="59">
        <v>21202253</v>
      </c>
      <c r="H5" s="59">
        <v>20506786</v>
      </c>
      <c r="I5" s="59">
        <v>81724813</v>
      </c>
      <c r="J5" s="59">
        <v>21232758</v>
      </c>
      <c r="K5" s="59">
        <v>20518078</v>
      </c>
      <c r="L5" s="59">
        <v>20593982</v>
      </c>
      <c r="M5" s="59">
        <v>62344818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144069631</v>
      </c>
      <c r="W5" s="59">
        <v>127477680</v>
      </c>
      <c r="X5" s="59">
        <v>16591951</v>
      </c>
      <c r="Y5" s="60">
        <v>13.02</v>
      </c>
      <c r="Z5" s="61">
        <v>254955490</v>
      </c>
    </row>
    <row r="6" spans="1:26" ht="13.5">
      <c r="A6" s="57" t="s">
        <v>32</v>
      </c>
      <c r="B6" s="18">
        <v>878718137</v>
      </c>
      <c r="C6" s="18">
        <v>0</v>
      </c>
      <c r="D6" s="58">
        <v>949026230</v>
      </c>
      <c r="E6" s="59">
        <v>949026230</v>
      </c>
      <c r="F6" s="59">
        <v>81754067</v>
      </c>
      <c r="G6" s="59">
        <v>47661154</v>
      </c>
      <c r="H6" s="59">
        <v>76516664</v>
      </c>
      <c r="I6" s="59">
        <v>205931885</v>
      </c>
      <c r="J6" s="59">
        <v>76082712</v>
      </c>
      <c r="K6" s="59">
        <v>63018223</v>
      </c>
      <c r="L6" s="59">
        <v>51957742</v>
      </c>
      <c r="M6" s="59">
        <v>191058677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396990562</v>
      </c>
      <c r="W6" s="59">
        <v>474513060</v>
      </c>
      <c r="X6" s="59">
        <v>-77522498</v>
      </c>
      <c r="Y6" s="60">
        <v>-16.34</v>
      </c>
      <c r="Z6" s="61">
        <v>949026230</v>
      </c>
    </row>
    <row r="7" spans="1:26" ht="13.5">
      <c r="A7" s="57" t="s">
        <v>33</v>
      </c>
      <c r="B7" s="18">
        <v>50165612</v>
      </c>
      <c r="C7" s="18">
        <v>0</v>
      </c>
      <c r="D7" s="58">
        <v>38610375</v>
      </c>
      <c r="E7" s="59">
        <v>38610375</v>
      </c>
      <c r="F7" s="59">
        <v>1480580</v>
      </c>
      <c r="G7" s="59">
        <v>6090218</v>
      </c>
      <c r="H7" s="59">
        <v>3196196</v>
      </c>
      <c r="I7" s="59">
        <v>10766994</v>
      </c>
      <c r="J7" s="59">
        <v>5916797</v>
      </c>
      <c r="K7" s="59">
        <v>2153901</v>
      </c>
      <c r="L7" s="59">
        <v>2</v>
      </c>
      <c r="M7" s="59">
        <v>8070700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18837694</v>
      </c>
      <c r="W7" s="59">
        <v>19305210</v>
      </c>
      <c r="X7" s="59">
        <v>-467516</v>
      </c>
      <c r="Y7" s="60">
        <v>-2.42</v>
      </c>
      <c r="Z7" s="61">
        <v>38610375</v>
      </c>
    </row>
    <row r="8" spans="1:26" ht="13.5">
      <c r="A8" s="57" t="s">
        <v>34</v>
      </c>
      <c r="B8" s="18">
        <v>402554545</v>
      </c>
      <c r="C8" s="18">
        <v>0</v>
      </c>
      <c r="D8" s="58">
        <v>473230026</v>
      </c>
      <c r="E8" s="59">
        <v>473230026</v>
      </c>
      <c r="F8" s="59">
        <v>0</v>
      </c>
      <c r="G8" s="59">
        <v>0</v>
      </c>
      <c r="H8" s="59">
        <v>77864960</v>
      </c>
      <c r="I8" s="59">
        <v>77864960</v>
      </c>
      <c r="J8" s="59">
        <v>1345652</v>
      </c>
      <c r="K8" s="59">
        <v>7131624</v>
      </c>
      <c r="L8" s="59">
        <v>0</v>
      </c>
      <c r="M8" s="59">
        <v>8477276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86342236</v>
      </c>
      <c r="W8" s="59">
        <v>236615076</v>
      </c>
      <c r="X8" s="59">
        <v>-150272840</v>
      </c>
      <c r="Y8" s="60">
        <v>-63.51</v>
      </c>
      <c r="Z8" s="61">
        <v>473230026</v>
      </c>
    </row>
    <row r="9" spans="1:26" ht="13.5">
      <c r="A9" s="57" t="s">
        <v>35</v>
      </c>
      <c r="B9" s="18">
        <v>193323077</v>
      </c>
      <c r="C9" s="18">
        <v>0</v>
      </c>
      <c r="D9" s="58">
        <v>202752006</v>
      </c>
      <c r="E9" s="59">
        <v>202752006</v>
      </c>
      <c r="F9" s="59">
        <v>14057811</v>
      </c>
      <c r="G9" s="59">
        <v>18839401</v>
      </c>
      <c r="H9" s="59">
        <v>9048392</v>
      </c>
      <c r="I9" s="59">
        <v>41945604</v>
      </c>
      <c r="J9" s="59">
        <v>9744340</v>
      </c>
      <c r="K9" s="59">
        <v>7972324</v>
      </c>
      <c r="L9" s="59">
        <v>9947832</v>
      </c>
      <c r="M9" s="59">
        <v>27664496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69610100</v>
      </c>
      <c r="W9" s="59">
        <v>101376276</v>
      </c>
      <c r="X9" s="59">
        <v>-31766176</v>
      </c>
      <c r="Y9" s="60">
        <v>-31.33</v>
      </c>
      <c r="Z9" s="61">
        <v>202752006</v>
      </c>
    </row>
    <row r="10" spans="1:26" ht="25.5">
      <c r="A10" s="62" t="s">
        <v>94</v>
      </c>
      <c r="B10" s="63">
        <f>SUM(B5:B9)</f>
        <v>1759815132</v>
      </c>
      <c r="C10" s="63">
        <f>SUM(C5:C9)</f>
        <v>0</v>
      </c>
      <c r="D10" s="64">
        <f aca="true" t="shared" si="0" ref="D10:Z10">SUM(D5:D9)</f>
        <v>1918574127</v>
      </c>
      <c r="E10" s="65">
        <f t="shared" si="0"/>
        <v>1918574127</v>
      </c>
      <c r="F10" s="65">
        <f t="shared" si="0"/>
        <v>137308232</v>
      </c>
      <c r="G10" s="65">
        <f t="shared" si="0"/>
        <v>93793026</v>
      </c>
      <c r="H10" s="65">
        <f t="shared" si="0"/>
        <v>187132998</v>
      </c>
      <c r="I10" s="65">
        <f t="shared" si="0"/>
        <v>418234256</v>
      </c>
      <c r="J10" s="65">
        <f t="shared" si="0"/>
        <v>114322259</v>
      </c>
      <c r="K10" s="65">
        <f t="shared" si="0"/>
        <v>100794150</v>
      </c>
      <c r="L10" s="65">
        <f t="shared" si="0"/>
        <v>82499558</v>
      </c>
      <c r="M10" s="65">
        <f t="shared" si="0"/>
        <v>297615967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715850223</v>
      </c>
      <c r="W10" s="65">
        <f t="shared" si="0"/>
        <v>959287302</v>
      </c>
      <c r="X10" s="65">
        <f t="shared" si="0"/>
        <v>-243437079</v>
      </c>
      <c r="Y10" s="66">
        <f>+IF(W10&lt;&gt;0,(X10/W10)*100,0)</f>
        <v>-25.376868691210923</v>
      </c>
      <c r="Z10" s="67">
        <f t="shared" si="0"/>
        <v>1918574127</v>
      </c>
    </row>
    <row r="11" spans="1:26" ht="13.5">
      <c r="A11" s="57" t="s">
        <v>36</v>
      </c>
      <c r="B11" s="18">
        <v>468427938</v>
      </c>
      <c r="C11" s="18">
        <v>0</v>
      </c>
      <c r="D11" s="58">
        <v>538851323</v>
      </c>
      <c r="E11" s="59">
        <v>538851323</v>
      </c>
      <c r="F11" s="59">
        <v>36648951</v>
      </c>
      <c r="G11" s="59">
        <v>35480581</v>
      </c>
      <c r="H11" s="59">
        <v>39000028</v>
      </c>
      <c r="I11" s="59">
        <v>111129560</v>
      </c>
      <c r="J11" s="59">
        <v>33654874</v>
      </c>
      <c r="K11" s="59">
        <v>59804515</v>
      </c>
      <c r="L11" s="59">
        <v>39532131</v>
      </c>
      <c r="M11" s="59">
        <v>132991520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244121080</v>
      </c>
      <c r="W11" s="59">
        <v>269426562</v>
      </c>
      <c r="X11" s="59">
        <v>-25305482</v>
      </c>
      <c r="Y11" s="60">
        <v>-9.39</v>
      </c>
      <c r="Z11" s="61">
        <v>538851323</v>
      </c>
    </row>
    <row r="12" spans="1:26" ht="13.5">
      <c r="A12" s="57" t="s">
        <v>37</v>
      </c>
      <c r="B12" s="18">
        <v>21519464</v>
      </c>
      <c r="C12" s="18">
        <v>0</v>
      </c>
      <c r="D12" s="58">
        <v>18649070</v>
      </c>
      <c r="E12" s="59">
        <v>18649070</v>
      </c>
      <c r="F12" s="59">
        <v>1805727</v>
      </c>
      <c r="G12" s="59">
        <v>1805727</v>
      </c>
      <c r="H12" s="59">
        <v>1750676</v>
      </c>
      <c r="I12" s="59">
        <v>5362130</v>
      </c>
      <c r="J12" s="59">
        <v>1750676</v>
      </c>
      <c r="K12" s="59">
        <v>1725482</v>
      </c>
      <c r="L12" s="59">
        <v>1759171</v>
      </c>
      <c r="M12" s="59">
        <v>5235329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10597459</v>
      </c>
      <c r="W12" s="59">
        <v>9324528</v>
      </c>
      <c r="X12" s="59">
        <v>1272931</v>
      </c>
      <c r="Y12" s="60">
        <v>13.65</v>
      </c>
      <c r="Z12" s="61">
        <v>18649070</v>
      </c>
    </row>
    <row r="13" spans="1:26" ht="13.5">
      <c r="A13" s="57" t="s">
        <v>95</v>
      </c>
      <c r="B13" s="18">
        <v>165172833</v>
      </c>
      <c r="C13" s="18">
        <v>0</v>
      </c>
      <c r="D13" s="58">
        <v>162428641</v>
      </c>
      <c r="E13" s="59">
        <v>162428641</v>
      </c>
      <c r="F13" s="59">
        <v>0</v>
      </c>
      <c r="G13" s="59">
        <v>27071458</v>
      </c>
      <c r="H13" s="59">
        <v>13535727</v>
      </c>
      <c r="I13" s="59">
        <v>40607185</v>
      </c>
      <c r="J13" s="59">
        <v>13536792</v>
      </c>
      <c r="K13" s="59">
        <v>13536526</v>
      </c>
      <c r="L13" s="59">
        <v>0</v>
      </c>
      <c r="M13" s="59">
        <v>27073318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67680503</v>
      </c>
      <c r="W13" s="59">
        <v>81214200</v>
      </c>
      <c r="X13" s="59">
        <v>-13533697</v>
      </c>
      <c r="Y13" s="60">
        <v>-16.66</v>
      </c>
      <c r="Z13" s="61">
        <v>162428641</v>
      </c>
    </row>
    <row r="14" spans="1:26" ht="13.5">
      <c r="A14" s="57" t="s">
        <v>38</v>
      </c>
      <c r="B14" s="18">
        <v>44140413</v>
      </c>
      <c r="C14" s="18">
        <v>0</v>
      </c>
      <c r="D14" s="58">
        <v>32339650</v>
      </c>
      <c r="E14" s="59">
        <v>32339650</v>
      </c>
      <c r="F14" s="59">
        <v>0</v>
      </c>
      <c r="G14" s="59">
        <v>4812</v>
      </c>
      <c r="H14" s="59">
        <v>18500</v>
      </c>
      <c r="I14" s="59">
        <v>23312</v>
      </c>
      <c r="J14" s="59">
        <v>1592</v>
      </c>
      <c r="K14" s="59">
        <v>0</v>
      </c>
      <c r="L14" s="59">
        <v>17986659</v>
      </c>
      <c r="M14" s="59">
        <v>17988251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18011563</v>
      </c>
      <c r="W14" s="59">
        <v>16170012</v>
      </c>
      <c r="X14" s="59">
        <v>1841551</v>
      </c>
      <c r="Y14" s="60">
        <v>11.39</v>
      </c>
      <c r="Z14" s="61">
        <v>32339650</v>
      </c>
    </row>
    <row r="15" spans="1:26" ht="13.5">
      <c r="A15" s="57" t="s">
        <v>39</v>
      </c>
      <c r="B15" s="18">
        <v>436645226</v>
      </c>
      <c r="C15" s="18">
        <v>0</v>
      </c>
      <c r="D15" s="58">
        <v>478469270</v>
      </c>
      <c r="E15" s="59">
        <v>478469270</v>
      </c>
      <c r="F15" s="59">
        <v>672336</v>
      </c>
      <c r="G15" s="59">
        <v>52760732</v>
      </c>
      <c r="H15" s="59">
        <v>56633178</v>
      </c>
      <c r="I15" s="59">
        <v>110066246</v>
      </c>
      <c r="J15" s="59">
        <v>32460581</v>
      </c>
      <c r="K15" s="59">
        <v>35130290</v>
      </c>
      <c r="L15" s="59">
        <v>34496845</v>
      </c>
      <c r="M15" s="59">
        <v>102087716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212153962</v>
      </c>
      <c r="W15" s="59">
        <v>239234994</v>
      </c>
      <c r="X15" s="59">
        <v>-27081032</v>
      </c>
      <c r="Y15" s="60">
        <v>-11.32</v>
      </c>
      <c r="Z15" s="61">
        <v>478469270</v>
      </c>
    </row>
    <row r="16" spans="1:26" ht="13.5">
      <c r="A16" s="68" t="s">
        <v>40</v>
      </c>
      <c r="B16" s="18">
        <v>73355</v>
      </c>
      <c r="C16" s="18">
        <v>0</v>
      </c>
      <c r="D16" s="58">
        <v>212000</v>
      </c>
      <c r="E16" s="59">
        <v>212000</v>
      </c>
      <c r="F16" s="59">
        <v>0</v>
      </c>
      <c r="G16" s="59">
        <v>0</v>
      </c>
      <c r="H16" s="59">
        <v>0</v>
      </c>
      <c r="I16" s="59">
        <v>0</v>
      </c>
      <c r="J16" s="59">
        <v>3250</v>
      </c>
      <c r="K16" s="59">
        <v>600</v>
      </c>
      <c r="L16" s="59">
        <v>91238</v>
      </c>
      <c r="M16" s="59">
        <v>95088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95088</v>
      </c>
      <c r="W16" s="59">
        <v>106020</v>
      </c>
      <c r="X16" s="59">
        <v>-10932</v>
      </c>
      <c r="Y16" s="60">
        <v>-10.31</v>
      </c>
      <c r="Z16" s="61">
        <v>212000</v>
      </c>
    </row>
    <row r="17" spans="1:26" ht="13.5">
      <c r="A17" s="57" t="s">
        <v>41</v>
      </c>
      <c r="B17" s="18">
        <v>651957639</v>
      </c>
      <c r="C17" s="18">
        <v>0</v>
      </c>
      <c r="D17" s="58">
        <v>725245264</v>
      </c>
      <c r="E17" s="59">
        <v>725245264</v>
      </c>
      <c r="F17" s="59">
        <v>11980250</v>
      </c>
      <c r="G17" s="59">
        <v>35070911</v>
      </c>
      <c r="H17" s="59">
        <v>53777865</v>
      </c>
      <c r="I17" s="59">
        <v>100829026</v>
      </c>
      <c r="J17" s="59">
        <v>31075691</v>
      </c>
      <c r="K17" s="59">
        <v>40802937</v>
      </c>
      <c r="L17" s="59">
        <v>56074951</v>
      </c>
      <c r="M17" s="59">
        <v>127953579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228782605</v>
      </c>
      <c r="W17" s="59">
        <v>362625906</v>
      </c>
      <c r="X17" s="59">
        <v>-133843301</v>
      </c>
      <c r="Y17" s="60">
        <v>-36.91</v>
      </c>
      <c r="Z17" s="61">
        <v>725245264</v>
      </c>
    </row>
    <row r="18" spans="1:26" ht="13.5">
      <c r="A18" s="69" t="s">
        <v>42</v>
      </c>
      <c r="B18" s="70">
        <f>SUM(B11:B17)</f>
        <v>1787936868</v>
      </c>
      <c r="C18" s="70">
        <f>SUM(C11:C17)</f>
        <v>0</v>
      </c>
      <c r="D18" s="71">
        <f aca="true" t="shared" si="1" ref="D18:Z18">SUM(D11:D17)</f>
        <v>1956195218</v>
      </c>
      <c r="E18" s="72">
        <f t="shared" si="1"/>
        <v>1956195218</v>
      </c>
      <c r="F18" s="72">
        <f t="shared" si="1"/>
        <v>51107264</v>
      </c>
      <c r="G18" s="72">
        <f t="shared" si="1"/>
        <v>152194221</v>
      </c>
      <c r="H18" s="72">
        <f t="shared" si="1"/>
        <v>164715974</v>
      </c>
      <c r="I18" s="72">
        <f t="shared" si="1"/>
        <v>368017459</v>
      </c>
      <c r="J18" s="72">
        <f t="shared" si="1"/>
        <v>112483456</v>
      </c>
      <c r="K18" s="72">
        <f t="shared" si="1"/>
        <v>151000350</v>
      </c>
      <c r="L18" s="72">
        <f t="shared" si="1"/>
        <v>149940995</v>
      </c>
      <c r="M18" s="72">
        <f t="shared" si="1"/>
        <v>413424801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781442260</v>
      </c>
      <c r="W18" s="72">
        <f t="shared" si="1"/>
        <v>978102222</v>
      </c>
      <c r="X18" s="72">
        <f t="shared" si="1"/>
        <v>-196659962</v>
      </c>
      <c r="Y18" s="66">
        <f>+IF(W18&lt;&gt;0,(X18/W18)*100,0)</f>
        <v>-20.10627903470809</v>
      </c>
      <c r="Z18" s="73">
        <f t="shared" si="1"/>
        <v>1956195218</v>
      </c>
    </row>
    <row r="19" spans="1:26" ht="13.5">
      <c r="A19" s="69" t="s">
        <v>43</v>
      </c>
      <c r="B19" s="74">
        <f>+B10-B18</f>
        <v>-28121736</v>
      </c>
      <c r="C19" s="74">
        <f>+C10-C18</f>
        <v>0</v>
      </c>
      <c r="D19" s="75">
        <f aca="true" t="shared" si="2" ref="D19:Z19">+D10-D18</f>
        <v>-37621091</v>
      </c>
      <c r="E19" s="76">
        <f t="shared" si="2"/>
        <v>-37621091</v>
      </c>
      <c r="F19" s="76">
        <f t="shared" si="2"/>
        <v>86200968</v>
      </c>
      <c r="G19" s="76">
        <f t="shared" si="2"/>
        <v>-58401195</v>
      </c>
      <c r="H19" s="76">
        <f t="shared" si="2"/>
        <v>22417024</v>
      </c>
      <c r="I19" s="76">
        <f t="shared" si="2"/>
        <v>50216797</v>
      </c>
      <c r="J19" s="76">
        <f t="shared" si="2"/>
        <v>1838803</v>
      </c>
      <c r="K19" s="76">
        <f t="shared" si="2"/>
        <v>-50206200</v>
      </c>
      <c r="L19" s="76">
        <f t="shared" si="2"/>
        <v>-67441437</v>
      </c>
      <c r="M19" s="76">
        <f t="shared" si="2"/>
        <v>-115808834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-65592037</v>
      </c>
      <c r="W19" s="76">
        <f>IF(E10=E18,0,W10-W18)</f>
        <v>-18814920</v>
      </c>
      <c r="X19" s="76">
        <f t="shared" si="2"/>
        <v>-46777117</v>
      </c>
      <c r="Y19" s="77">
        <f>+IF(W19&lt;&gt;0,(X19/W19)*100,0)</f>
        <v>248.617145329345</v>
      </c>
      <c r="Z19" s="78">
        <f t="shared" si="2"/>
        <v>-37621091</v>
      </c>
    </row>
    <row r="20" spans="1:26" ht="13.5">
      <c r="A20" s="57" t="s">
        <v>44</v>
      </c>
      <c r="B20" s="18">
        <v>202852846</v>
      </c>
      <c r="C20" s="18">
        <v>0</v>
      </c>
      <c r="D20" s="58">
        <v>175957898</v>
      </c>
      <c r="E20" s="59">
        <v>175957898</v>
      </c>
      <c r="F20" s="59">
        <v>1712</v>
      </c>
      <c r="G20" s="59">
        <v>0</v>
      </c>
      <c r="H20" s="59">
        <v>6616069</v>
      </c>
      <c r="I20" s="59">
        <v>6617781</v>
      </c>
      <c r="J20" s="59">
        <v>0</v>
      </c>
      <c r="K20" s="59">
        <v>19354500</v>
      </c>
      <c r="L20" s="59">
        <v>0</v>
      </c>
      <c r="M20" s="59">
        <v>19354500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25972281</v>
      </c>
      <c r="W20" s="59">
        <v>87978906</v>
      </c>
      <c r="X20" s="59">
        <v>-62006625</v>
      </c>
      <c r="Y20" s="60">
        <v>-70.48</v>
      </c>
      <c r="Z20" s="61">
        <v>175957898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174731110</v>
      </c>
      <c r="C22" s="85">
        <f>SUM(C19:C21)</f>
        <v>0</v>
      </c>
      <c r="D22" s="86">
        <f aca="true" t="shared" si="3" ref="D22:Z22">SUM(D19:D21)</f>
        <v>138336807</v>
      </c>
      <c r="E22" s="87">
        <f t="shared" si="3"/>
        <v>138336807</v>
      </c>
      <c r="F22" s="87">
        <f t="shared" si="3"/>
        <v>86202680</v>
      </c>
      <c r="G22" s="87">
        <f t="shared" si="3"/>
        <v>-58401195</v>
      </c>
      <c r="H22" s="87">
        <f t="shared" si="3"/>
        <v>29033093</v>
      </c>
      <c r="I22" s="87">
        <f t="shared" si="3"/>
        <v>56834578</v>
      </c>
      <c r="J22" s="87">
        <f t="shared" si="3"/>
        <v>1838803</v>
      </c>
      <c r="K22" s="87">
        <f t="shared" si="3"/>
        <v>-30851700</v>
      </c>
      <c r="L22" s="87">
        <f t="shared" si="3"/>
        <v>-67441437</v>
      </c>
      <c r="M22" s="87">
        <f t="shared" si="3"/>
        <v>-96454334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-39619756</v>
      </c>
      <c r="W22" s="87">
        <f t="shared" si="3"/>
        <v>69163986</v>
      </c>
      <c r="X22" s="87">
        <f t="shared" si="3"/>
        <v>-108783742</v>
      </c>
      <c r="Y22" s="88">
        <f>+IF(W22&lt;&gt;0,(X22/W22)*100,0)</f>
        <v>-157.28379506640928</v>
      </c>
      <c r="Z22" s="89">
        <f t="shared" si="3"/>
        <v>138336807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174731110</v>
      </c>
      <c r="C24" s="74">
        <f>SUM(C22:C23)</f>
        <v>0</v>
      </c>
      <c r="D24" s="75">
        <f aca="true" t="shared" si="4" ref="D24:Z24">SUM(D22:D23)</f>
        <v>138336807</v>
      </c>
      <c r="E24" s="76">
        <f t="shared" si="4"/>
        <v>138336807</v>
      </c>
      <c r="F24" s="76">
        <f t="shared" si="4"/>
        <v>86202680</v>
      </c>
      <c r="G24" s="76">
        <f t="shared" si="4"/>
        <v>-58401195</v>
      </c>
      <c r="H24" s="76">
        <f t="shared" si="4"/>
        <v>29033093</v>
      </c>
      <c r="I24" s="76">
        <f t="shared" si="4"/>
        <v>56834578</v>
      </c>
      <c r="J24" s="76">
        <f t="shared" si="4"/>
        <v>1838803</v>
      </c>
      <c r="K24" s="76">
        <f t="shared" si="4"/>
        <v>-30851700</v>
      </c>
      <c r="L24" s="76">
        <f t="shared" si="4"/>
        <v>-67441437</v>
      </c>
      <c r="M24" s="76">
        <f t="shared" si="4"/>
        <v>-96454334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-39619756</v>
      </c>
      <c r="W24" s="76">
        <f t="shared" si="4"/>
        <v>69163986</v>
      </c>
      <c r="X24" s="76">
        <f t="shared" si="4"/>
        <v>-108783742</v>
      </c>
      <c r="Y24" s="77">
        <f>+IF(W24&lt;&gt;0,(X24/W24)*100,0)</f>
        <v>-157.28379506640928</v>
      </c>
      <c r="Z24" s="78">
        <f t="shared" si="4"/>
        <v>138336807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269356365</v>
      </c>
      <c r="C27" s="21">
        <v>0</v>
      </c>
      <c r="D27" s="98">
        <v>429110665</v>
      </c>
      <c r="E27" s="99">
        <v>429110665</v>
      </c>
      <c r="F27" s="99">
        <v>470491</v>
      </c>
      <c r="G27" s="99">
        <v>10099524</v>
      </c>
      <c r="H27" s="99">
        <v>17276524</v>
      </c>
      <c r="I27" s="99">
        <v>27846539</v>
      </c>
      <c r="J27" s="99">
        <v>15436480</v>
      </c>
      <c r="K27" s="99">
        <v>15387229</v>
      </c>
      <c r="L27" s="99">
        <v>21684835</v>
      </c>
      <c r="M27" s="99">
        <v>52508544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80355083</v>
      </c>
      <c r="W27" s="99">
        <v>214555333</v>
      </c>
      <c r="X27" s="99">
        <v>-134200250</v>
      </c>
      <c r="Y27" s="100">
        <v>-62.55</v>
      </c>
      <c r="Z27" s="101">
        <v>429110665</v>
      </c>
    </row>
    <row r="28" spans="1:26" ht="13.5">
      <c r="A28" s="102" t="s">
        <v>44</v>
      </c>
      <c r="B28" s="18">
        <v>196287732</v>
      </c>
      <c r="C28" s="18">
        <v>0</v>
      </c>
      <c r="D28" s="58">
        <v>186705211</v>
      </c>
      <c r="E28" s="59">
        <v>186705211</v>
      </c>
      <c r="F28" s="59">
        <v>432840</v>
      </c>
      <c r="G28" s="59">
        <v>5929485</v>
      </c>
      <c r="H28" s="59">
        <v>9546170</v>
      </c>
      <c r="I28" s="59">
        <v>15908495</v>
      </c>
      <c r="J28" s="59">
        <v>7704898</v>
      </c>
      <c r="K28" s="59">
        <v>9298646</v>
      </c>
      <c r="L28" s="59">
        <v>13407687</v>
      </c>
      <c r="M28" s="59">
        <v>30411231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46319726</v>
      </c>
      <c r="W28" s="59">
        <v>93352606</v>
      </c>
      <c r="X28" s="59">
        <v>-47032880</v>
      </c>
      <c r="Y28" s="60">
        <v>-50.38</v>
      </c>
      <c r="Z28" s="61">
        <v>186705211</v>
      </c>
    </row>
    <row r="29" spans="1:26" ht="13.5">
      <c r="A29" s="57" t="s">
        <v>99</v>
      </c>
      <c r="B29" s="18">
        <v>225000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19525260</v>
      </c>
      <c r="C30" s="18">
        <v>0</v>
      </c>
      <c r="D30" s="58">
        <v>81544397</v>
      </c>
      <c r="E30" s="59">
        <v>81544397</v>
      </c>
      <c r="F30" s="59">
        <v>0</v>
      </c>
      <c r="G30" s="59">
        <v>567500</v>
      </c>
      <c r="H30" s="59">
        <v>0</v>
      </c>
      <c r="I30" s="59">
        <v>567500</v>
      </c>
      <c r="J30" s="59">
        <v>0</v>
      </c>
      <c r="K30" s="59">
        <v>11538</v>
      </c>
      <c r="L30" s="59">
        <v>1383540</v>
      </c>
      <c r="M30" s="59">
        <v>1395078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1962578</v>
      </c>
      <c r="W30" s="59">
        <v>40772199</v>
      </c>
      <c r="X30" s="59">
        <v>-38809621</v>
      </c>
      <c r="Y30" s="60">
        <v>-95.19</v>
      </c>
      <c r="Z30" s="61">
        <v>81544397</v>
      </c>
    </row>
    <row r="31" spans="1:26" ht="13.5">
      <c r="A31" s="57" t="s">
        <v>49</v>
      </c>
      <c r="B31" s="18">
        <v>53318374</v>
      </c>
      <c r="C31" s="18">
        <v>0</v>
      </c>
      <c r="D31" s="58">
        <v>160861057</v>
      </c>
      <c r="E31" s="59">
        <v>160861057</v>
      </c>
      <c r="F31" s="59">
        <v>37651</v>
      </c>
      <c r="G31" s="59">
        <v>3602539</v>
      </c>
      <c r="H31" s="59">
        <v>7730354</v>
      </c>
      <c r="I31" s="59">
        <v>11370544</v>
      </c>
      <c r="J31" s="59">
        <v>7731582</v>
      </c>
      <c r="K31" s="59">
        <v>6077045</v>
      </c>
      <c r="L31" s="59">
        <v>6893608</v>
      </c>
      <c r="M31" s="59">
        <v>20702235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32072779</v>
      </c>
      <c r="W31" s="59">
        <v>80430529</v>
      </c>
      <c r="X31" s="59">
        <v>-48357750</v>
      </c>
      <c r="Y31" s="60">
        <v>-60.12</v>
      </c>
      <c r="Z31" s="61">
        <v>160861057</v>
      </c>
    </row>
    <row r="32" spans="1:26" ht="13.5">
      <c r="A32" s="69" t="s">
        <v>50</v>
      </c>
      <c r="B32" s="21">
        <f>SUM(B28:B31)</f>
        <v>269356366</v>
      </c>
      <c r="C32" s="21">
        <f>SUM(C28:C31)</f>
        <v>0</v>
      </c>
      <c r="D32" s="98">
        <f aca="true" t="shared" si="5" ref="D32:Z32">SUM(D28:D31)</f>
        <v>429110665</v>
      </c>
      <c r="E32" s="99">
        <f t="shared" si="5"/>
        <v>429110665</v>
      </c>
      <c r="F32" s="99">
        <f t="shared" si="5"/>
        <v>470491</v>
      </c>
      <c r="G32" s="99">
        <f t="shared" si="5"/>
        <v>10099524</v>
      </c>
      <c r="H32" s="99">
        <f t="shared" si="5"/>
        <v>17276524</v>
      </c>
      <c r="I32" s="99">
        <f t="shared" si="5"/>
        <v>27846539</v>
      </c>
      <c r="J32" s="99">
        <f t="shared" si="5"/>
        <v>15436480</v>
      </c>
      <c r="K32" s="99">
        <f t="shared" si="5"/>
        <v>15387229</v>
      </c>
      <c r="L32" s="99">
        <f t="shared" si="5"/>
        <v>21684835</v>
      </c>
      <c r="M32" s="99">
        <f t="shared" si="5"/>
        <v>52508544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80355083</v>
      </c>
      <c r="W32" s="99">
        <f t="shared" si="5"/>
        <v>214555334</v>
      </c>
      <c r="X32" s="99">
        <f t="shared" si="5"/>
        <v>-134200251</v>
      </c>
      <c r="Y32" s="100">
        <f>+IF(W32&lt;&gt;0,(X32/W32)*100,0)</f>
        <v>-62.5480842158881</v>
      </c>
      <c r="Z32" s="101">
        <f t="shared" si="5"/>
        <v>429110665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903807883</v>
      </c>
      <c r="C35" s="18">
        <v>0</v>
      </c>
      <c r="D35" s="58">
        <v>980716762</v>
      </c>
      <c r="E35" s="59">
        <v>980716762</v>
      </c>
      <c r="F35" s="59">
        <v>1118399294</v>
      </c>
      <c r="G35" s="59">
        <v>958551999</v>
      </c>
      <c r="H35" s="59">
        <v>871954038</v>
      </c>
      <c r="I35" s="59">
        <v>871954038</v>
      </c>
      <c r="J35" s="59">
        <v>909149191</v>
      </c>
      <c r="K35" s="59">
        <v>865942618</v>
      </c>
      <c r="L35" s="59">
        <v>822429876</v>
      </c>
      <c r="M35" s="59">
        <v>822429876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822429876</v>
      </c>
      <c r="W35" s="59">
        <v>490358381</v>
      </c>
      <c r="X35" s="59">
        <v>332071495</v>
      </c>
      <c r="Y35" s="60">
        <v>67.72</v>
      </c>
      <c r="Z35" s="61">
        <v>980716762</v>
      </c>
    </row>
    <row r="36" spans="1:26" ht="13.5">
      <c r="A36" s="57" t="s">
        <v>53</v>
      </c>
      <c r="B36" s="18">
        <v>3024937399</v>
      </c>
      <c r="C36" s="18">
        <v>0</v>
      </c>
      <c r="D36" s="58">
        <v>3241210958</v>
      </c>
      <c r="E36" s="59">
        <v>3241210958</v>
      </c>
      <c r="F36" s="59">
        <v>2953509779</v>
      </c>
      <c r="G36" s="59">
        <v>2973531894</v>
      </c>
      <c r="H36" s="59">
        <v>3012156479</v>
      </c>
      <c r="I36" s="59">
        <v>3012156479</v>
      </c>
      <c r="J36" s="59">
        <v>2979017309</v>
      </c>
      <c r="K36" s="59">
        <v>2980621600</v>
      </c>
      <c r="L36" s="59">
        <v>3037553651</v>
      </c>
      <c r="M36" s="59">
        <v>3037553651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3037553651</v>
      </c>
      <c r="W36" s="59">
        <v>1620605479</v>
      </c>
      <c r="X36" s="59">
        <v>1416948172</v>
      </c>
      <c r="Y36" s="60">
        <v>87.43</v>
      </c>
      <c r="Z36" s="61">
        <v>3241210958</v>
      </c>
    </row>
    <row r="37" spans="1:26" ht="13.5">
      <c r="A37" s="57" t="s">
        <v>54</v>
      </c>
      <c r="B37" s="18">
        <v>437447656</v>
      </c>
      <c r="C37" s="18">
        <v>0</v>
      </c>
      <c r="D37" s="58">
        <v>353143938</v>
      </c>
      <c r="E37" s="59">
        <v>353143938</v>
      </c>
      <c r="F37" s="59">
        <v>458606541</v>
      </c>
      <c r="G37" s="59">
        <v>420450956</v>
      </c>
      <c r="H37" s="59">
        <v>342135220</v>
      </c>
      <c r="I37" s="59">
        <v>342135220</v>
      </c>
      <c r="J37" s="59">
        <v>350863437</v>
      </c>
      <c r="K37" s="59">
        <v>325752854</v>
      </c>
      <c r="L37" s="59">
        <v>376596953</v>
      </c>
      <c r="M37" s="59">
        <v>376596953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376596953</v>
      </c>
      <c r="W37" s="59">
        <v>176571969</v>
      </c>
      <c r="X37" s="59">
        <v>200024984</v>
      </c>
      <c r="Y37" s="60">
        <v>113.28</v>
      </c>
      <c r="Z37" s="61">
        <v>353143938</v>
      </c>
    </row>
    <row r="38" spans="1:26" ht="13.5">
      <c r="A38" s="57" t="s">
        <v>55</v>
      </c>
      <c r="B38" s="18">
        <v>532329391</v>
      </c>
      <c r="C38" s="18">
        <v>0</v>
      </c>
      <c r="D38" s="58">
        <v>687262063</v>
      </c>
      <c r="E38" s="59">
        <v>687262063</v>
      </c>
      <c r="F38" s="59">
        <v>516927422</v>
      </c>
      <c r="G38" s="59">
        <v>532329391</v>
      </c>
      <c r="H38" s="59">
        <v>532320892</v>
      </c>
      <c r="I38" s="59">
        <v>532320892</v>
      </c>
      <c r="J38" s="59">
        <v>532329392</v>
      </c>
      <c r="K38" s="59">
        <v>532329392</v>
      </c>
      <c r="L38" s="59">
        <v>530993246</v>
      </c>
      <c r="M38" s="59">
        <v>530993246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530993246</v>
      </c>
      <c r="W38" s="59">
        <v>343631032</v>
      </c>
      <c r="X38" s="59">
        <v>187362214</v>
      </c>
      <c r="Y38" s="60">
        <v>54.52</v>
      </c>
      <c r="Z38" s="61">
        <v>687262063</v>
      </c>
    </row>
    <row r="39" spans="1:26" ht="13.5">
      <c r="A39" s="57" t="s">
        <v>56</v>
      </c>
      <c r="B39" s="18">
        <v>2958968235</v>
      </c>
      <c r="C39" s="18">
        <v>0</v>
      </c>
      <c r="D39" s="58">
        <v>3181521720</v>
      </c>
      <c r="E39" s="59">
        <v>3181521720</v>
      </c>
      <c r="F39" s="59">
        <v>3096375108</v>
      </c>
      <c r="G39" s="59">
        <v>2979303546</v>
      </c>
      <c r="H39" s="59">
        <v>3009654404</v>
      </c>
      <c r="I39" s="59">
        <v>3009654404</v>
      </c>
      <c r="J39" s="59">
        <v>3004973670</v>
      </c>
      <c r="K39" s="59">
        <v>2988481972</v>
      </c>
      <c r="L39" s="59">
        <v>2952393328</v>
      </c>
      <c r="M39" s="59">
        <v>2952393328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2952393328</v>
      </c>
      <c r="W39" s="59">
        <v>1590760860</v>
      </c>
      <c r="X39" s="59">
        <v>1361632468</v>
      </c>
      <c r="Y39" s="60">
        <v>85.6</v>
      </c>
      <c r="Z39" s="61">
        <v>3181521720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398215271</v>
      </c>
      <c r="C42" s="18">
        <v>0</v>
      </c>
      <c r="D42" s="58">
        <v>384577714</v>
      </c>
      <c r="E42" s="59">
        <v>384577714</v>
      </c>
      <c r="F42" s="59">
        <v>-359965478</v>
      </c>
      <c r="G42" s="59">
        <v>-30954638</v>
      </c>
      <c r="H42" s="59">
        <v>302525911</v>
      </c>
      <c r="I42" s="59">
        <v>-88394205</v>
      </c>
      <c r="J42" s="59">
        <v>195440531</v>
      </c>
      <c r="K42" s="59">
        <v>171925531</v>
      </c>
      <c r="L42" s="59">
        <v>35490871</v>
      </c>
      <c r="M42" s="59">
        <v>402856933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314462728</v>
      </c>
      <c r="W42" s="59">
        <v>319242608</v>
      </c>
      <c r="X42" s="59">
        <v>-4779880</v>
      </c>
      <c r="Y42" s="60">
        <v>-1.5</v>
      </c>
      <c r="Z42" s="61">
        <v>384577714</v>
      </c>
    </row>
    <row r="43" spans="1:26" ht="13.5">
      <c r="A43" s="57" t="s">
        <v>59</v>
      </c>
      <c r="B43" s="18">
        <v>-265636473</v>
      </c>
      <c r="C43" s="18">
        <v>0</v>
      </c>
      <c r="D43" s="58">
        <v>-386332811</v>
      </c>
      <c r="E43" s="59">
        <v>-386332811</v>
      </c>
      <c r="F43" s="59">
        <v>199529507</v>
      </c>
      <c r="G43" s="59">
        <v>239900453</v>
      </c>
      <c r="H43" s="59">
        <v>-317276546</v>
      </c>
      <c r="I43" s="59">
        <v>122153414</v>
      </c>
      <c r="J43" s="59">
        <v>-215436518</v>
      </c>
      <c r="K43" s="59">
        <v>-215387229</v>
      </c>
      <c r="L43" s="59">
        <v>-21684876</v>
      </c>
      <c r="M43" s="59">
        <v>-452508623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-330355209</v>
      </c>
      <c r="W43" s="59">
        <v>-124880082</v>
      </c>
      <c r="X43" s="59">
        <v>-205475127</v>
      </c>
      <c r="Y43" s="60">
        <v>164.54</v>
      </c>
      <c r="Z43" s="61">
        <v>-386332811</v>
      </c>
    </row>
    <row r="44" spans="1:26" ht="13.5">
      <c r="A44" s="57" t="s">
        <v>60</v>
      </c>
      <c r="B44" s="18">
        <v>-20235104</v>
      </c>
      <c r="C44" s="18">
        <v>0</v>
      </c>
      <c r="D44" s="58">
        <v>33746725</v>
      </c>
      <c r="E44" s="59">
        <v>33746725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-21654873</v>
      </c>
      <c r="M44" s="59">
        <v>-21654873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-21654873</v>
      </c>
      <c r="W44" s="59">
        <v>53911552</v>
      </c>
      <c r="X44" s="59">
        <v>-75566425</v>
      </c>
      <c r="Y44" s="60">
        <v>-140.17</v>
      </c>
      <c r="Z44" s="61">
        <v>33746725</v>
      </c>
    </row>
    <row r="45" spans="1:26" ht="13.5">
      <c r="A45" s="69" t="s">
        <v>61</v>
      </c>
      <c r="B45" s="21">
        <v>617784461</v>
      </c>
      <c r="C45" s="21">
        <v>0</v>
      </c>
      <c r="D45" s="98">
        <v>551019237</v>
      </c>
      <c r="E45" s="99">
        <v>551019237</v>
      </c>
      <c r="F45" s="99">
        <v>702142728</v>
      </c>
      <c r="G45" s="99">
        <v>911088543</v>
      </c>
      <c r="H45" s="99">
        <v>896337908</v>
      </c>
      <c r="I45" s="99">
        <v>896337908</v>
      </c>
      <c r="J45" s="99">
        <v>876341921</v>
      </c>
      <c r="K45" s="99">
        <v>832880223</v>
      </c>
      <c r="L45" s="99">
        <v>825031345</v>
      </c>
      <c r="M45" s="99">
        <v>825031345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825031345</v>
      </c>
      <c r="W45" s="99">
        <v>767301687</v>
      </c>
      <c r="X45" s="99">
        <v>57729658</v>
      </c>
      <c r="Y45" s="100">
        <v>7.52</v>
      </c>
      <c r="Z45" s="101">
        <v>551019237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76176800</v>
      </c>
      <c r="C49" s="51">
        <v>0</v>
      </c>
      <c r="D49" s="128">
        <v>8609882</v>
      </c>
      <c r="E49" s="53">
        <v>6253670</v>
      </c>
      <c r="F49" s="53">
        <v>0</v>
      </c>
      <c r="G49" s="53">
        <v>0</v>
      </c>
      <c r="H49" s="53">
        <v>0</v>
      </c>
      <c r="I49" s="53">
        <v>5400828</v>
      </c>
      <c r="J49" s="53">
        <v>0</v>
      </c>
      <c r="K49" s="53">
        <v>0</v>
      </c>
      <c r="L49" s="53">
        <v>0</v>
      </c>
      <c r="M49" s="53">
        <v>5217750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3497516</v>
      </c>
      <c r="W49" s="53">
        <v>17534699</v>
      </c>
      <c r="X49" s="53">
        <v>94949798</v>
      </c>
      <c r="Y49" s="53">
        <v>217640943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43679762</v>
      </c>
      <c r="C51" s="51">
        <v>0</v>
      </c>
      <c r="D51" s="128">
        <v>549551</v>
      </c>
      <c r="E51" s="53">
        <v>80493</v>
      </c>
      <c r="F51" s="53">
        <v>0</v>
      </c>
      <c r="G51" s="53">
        <v>0</v>
      </c>
      <c r="H51" s="53">
        <v>0</v>
      </c>
      <c r="I51" s="53">
        <v>8153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44317959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95.50911281800697</v>
      </c>
      <c r="C58" s="5">
        <f>IF(C67=0,0,+(C76/C67)*100)</f>
        <v>0</v>
      </c>
      <c r="D58" s="6">
        <f aca="true" t="shared" si="6" ref="D58:Z58">IF(D67=0,0,+(D76/D67)*100)</f>
        <v>96.00000796834543</v>
      </c>
      <c r="E58" s="7">
        <f t="shared" si="6"/>
        <v>96.00000796834543</v>
      </c>
      <c r="F58" s="7">
        <f t="shared" si="6"/>
        <v>100.00000081980052</v>
      </c>
      <c r="G58" s="7">
        <f t="shared" si="6"/>
        <v>99.99998555142844</v>
      </c>
      <c r="H58" s="7">
        <f t="shared" si="6"/>
        <v>99.9999979459529</v>
      </c>
      <c r="I58" s="7">
        <f t="shared" si="6"/>
        <v>99.99999618797627</v>
      </c>
      <c r="J58" s="7">
        <f t="shared" si="6"/>
        <v>100.00000102286477</v>
      </c>
      <c r="K58" s="7">
        <f t="shared" si="6"/>
        <v>117.03052200602018</v>
      </c>
      <c r="L58" s="7">
        <f t="shared" si="6"/>
        <v>138.69115900969763</v>
      </c>
      <c r="M58" s="7">
        <f t="shared" si="6"/>
        <v>116.7050038692193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107.84494572231407</v>
      </c>
      <c r="W58" s="7">
        <f t="shared" si="6"/>
        <v>103.21775560571535</v>
      </c>
      <c r="X58" s="7">
        <f t="shared" si="6"/>
        <v>0</v>
      </c>
      <c r="Y58" s="7">
        <f t="shared" si="6"/>
        <v>0</v>
      </c>
      <c r="Z58" s="8">
        <f t="shared" si="6"/>
        <v>96.00000796834543</v>
      </c>
    </row>
    <row r="59" spans="1:26" ht="13.5">
      <c r="A59" s="36" t="s">
        <v>31</v>
      </c>
      <c r="B59" s="9">
        <f aca="true" t="shared" si="7" ref="B59:Z66">IF(B68=0,0,+(B77/B68)*100)</f>
        <v>97.99660172210561</v>
      </c>
      <c r="C59" s="9">
        <f t="shared" si="7"/>
        <v>0</v>
      </c>
      <c r="D59" s="2">
        <f t="shared" si="7"/>
        <v>95.99999945088454</v>
      </c>
      <c r="E59" s="10">
        <f t="shared" si="7"/>
        <v>95.99999945088454</v>
      </c>
      <c r="F59" s="10">
        <f t="shared" si="7"/>
        <v>100.0000024990145</v>
      </c>
      <c r="G59" s="10">
        <f t="shared" si="7"/>
        <v>100</v>
      </c>
      <c r="H59" s="10">
        <f t="shared" si="7"/>
        <v>100</v>
      </c>
      <c r="I59" s="10">
        <f t="shared" si="7"/>
        <v>100.00000122361858</v>
      </c>
      <c r="J59" s="10">
        <f t="shared" si="7"/>
        <v>100</v>
      </c>
      <c r="K59" s="10">
        <f t="shared" si="7"/>
        <v>100.37418222116126</v>
      </c>
      <c r="L59" s="10">
        <f t="shared" si="7"/>
        <v>100.44879615802324</v>
      </c>
      <c r="M59" s="10">
        <f t="shared" si="7"/>
        <v>100.27139384703953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100.11744390460748</v>
      </c>
      <c r="W59" s="10">
        <f t="shared" si="7"/>
        <v>119.88979404080777</v>
      </c>
      <c r="X59" s="10">
        <f t="shared" si="7"/>
        <v>0</v>
      </c>
      <c r="Y59" s="10">
        <f t="shared" si="7"/>
        <v>0</v>
      </c>
      <c r="Z59" s="11">
        <f t="shared" si="7"/>
        <v>95.99999945088454</v>
      </c>
    </row>
    <row r="60" spans="1:26" ht="13.5">
      <c r="A60" s="37" t="s">
        <v>32</v>
      </c>
      <c r="B60" s="12">
        <f t="shared" si="7"/>
        <v>94.81981683507689</v>
      </c>
      <c r="C60" s="12">
        <f t="shared" si="7"/>
        <v>0</v>
      </c>
      <c r="D60" s="3">
        <f t="shared" si="7"/>
        <v>96.0000001264454</v>
      </c>
      <c r="E60" s="13">
        <f t="shared" si="7"/>
        <v>96.0000001264454</v>
      </c>
      <c r="F60" s="13">
        <f t="shared" si="7"/>
        <v>100.00000122318073</v>
      </c>
      <c r="G60" s="13">
        <f t="shared" si="7"/>
        <v>99.99998111669726</v>
      </c>
      <c r="H60" s="13">
        <f t="shared" si="7"/>
        <v>100</v>
      </c>
      <c r="I60" s="13">
        <f t="shared" si="7"/>
        <v>99.99999611522034</v>
      </c>
      <c r="J60" s="13">
        <f t="shared" si="7"/>
        <v>100.00000131435904</v>
      </c>
      <c r="K60" s="13">
        <f t="shared" si="7"/>
        <v>122.77034692012816</v>
      </c>
      <c r="L60" s="13">
        <f t="shared" si="7"/>
        <v>152.10729326921097</v>
      </c>
      <c r="M60" s="13">
        <f t="shared" si="7"/>
        <v>121.68090067953312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110.43431203787661</v>
      </c>
      <c r="W60" s="13">
        <f t="shared" si="7"/>
        <v>98.89569741241685</v>
      </c>
      <c r="X60" s="13">
        <f t="shared" si="7"/>
        <v>0</v>
      </c>
      <c r="Y60" s="13">
        <f t="shared" si="7"/>
        <v>0</v>
      </c>
      <c r="Z60" s="14">
        <f t="shared" si="7"/>
        <v>96.0000001264454</v>
      </c>
    </row>
    <row r="61" spans="1:26" ht="13.5">
      <c r="A61" s="38" t="s">
        <v>102</v>
      </c>
      <c r="B61" s="12">
        <f t="shared" si="7"/>
        <v>97.57343487809904</v>
      </c>
      <c r="C61" s="12">
        <f t="shared" si="7"/>
        <v>0</v>
      </c>
      <c r="D61" s="3">
        <f t="shared" si="7"/>
        <v>96.00000003088194</v>
      </c>
      <c r="E61" s="13">
        <f t="shared" si="7"/>
        <v>96.00000003088194</v>
      </c>
      <c r="F61" s="13">
        <f t="shared" si="7"/>
        <v>100.51959526623857</v>
      </c>
      <c r="G61" s="13">
        <f t="shared" si="7"/>
        <v>100.60891537246246</v>
      </c>
      <c r="H61" s="13">
        <f t="shared" si="7"/>
        <v>100.38124334560672</v>
      </c>
      <c r="I61" s="13">
        <f t="shared" si="7"/>
        <v>100.48735564956561</v>
      </c>
      <c r="J61" s="13">
        <f t="shared" si="7"/>
        <v>100.27202759837496</v>
      </c>
      <c r="K61" s="13">
        <f t="shared" si="7"/>
        <v>78.36902882733466</v>
      </c>
      <c r="L61" s="13">
        <f t="shared" si="7"/>
        <v>100.00308218946824</v>
      </c>
      <c r="M61" s="13">
        <f t="shared" si="7"/>
        <v>91.71301947501996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95.64737422733346</v>
      </c>
      <c r="W61" s="13">
        <f t="shared" si="7"/>
        <v>100.686796196654</v>
      </c>
      <c r="X61" s="13">
        <f t="shared" si="7"/>
        <v>0</v>
      </c>
      <c r="Y61" s="13">
        <f t="shared" si="7"/>
        <v>0</v>
      </c>
      <c r="Z61" s="14">
        <f t="shared" si="7"/>
        <v>96.00000003088194</v>
      </c>
    </row>
    <row r="62" spans="1:26" ht="13.5">
      <c r="A62" s="38" t="s">
        <v>103</v>
      </c>
      <c r="B62" s="12">
        <f t="shared" si="7"/>
        <v>83.53262704940403</v>
      </c>
      <c r="C62" s="12">
        <f t="shared" si="7"/>
        <v>0</v>
      </c>
      <c r="D62" s="3">
        <f t="shared" si="7"/>
        <v>95.99999970193461</v>
      </c>
      <c r="E62" s="13">
        <f t="shared" si="7"/>
        <v>95.99999970193461</v>
      </c>
      <c r="F62" s="13">
        <f t="shared" si="7"/>
        <v>97.44769404404224</v>
      </c>
      <c r="G62" s="13">
        <f t="shared" si="7"/>
        <v>93.91201993667103</v>
      </c>
      <c r="H62" s="13">
        <f t="shared" si="7"/>
        <v>98.15534693998174</v>
      </c>
      <c r="I62" s="13">
        <f t="shared" si="7"/>
        <v>97.35186289429085</v>
      </c>
      <c r="J62" s="13">
        <f t="shared" si="7"/>
        <v>98.84355245636037</v>
      </c>
      <c r="K62" s="13">
        <f t="shared" si="7"/>
        <v>-60.10066935444177</v>
      </c>
      <c r="L62" s="13">
        <f t="shared" si="7"/>
        <v>-59.01467561269483</v>
      </c>
      <c r="M62" s="13">
        <f t="shared" si="7"/>
        <v>-128.3474858130461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-2601.012340227178</v>
      </c>
      <c r="W62" s="13">
        <f t="shared" si="7"/>
        <v>96.0558368795658</v>
      </c>
      <c r="X62" s="13">
        <f t="shared" si="7"/>
        <v>0</v>
      </c>
      <c r="Y62" s="13">
        <f t="shared" si="7"/>
        <v>0</v>
      </c>
      <c r="Z62" s="14">
        <f t="shared" si="7"/>
        <v>95.99999970193461</v>
      </c>
    </row>
    <row r="63" spans="1:26" ht="13.5">
      <c r="A63" s="38" t="s">
        <v>104</v>
      </c>
      <c r="B63" s="12">
        <f t="shared" si="7"/>
        <v>93.41075746625708</v>
      </c>
      <c r="C63" s="12">
        <f t="shared" si="7"/>
        <v>0</v>
      </c>
      <c r="D63" s="3">
        <f t="shared" si="7"/>
        <v>96.00000178980947</v>
      </c>
      <c r="E63" s="13">
        <f t="shared" si="7"/>
        <v>96.00000178980947</v>
      </c>
      <c r="F63" s="13">
        <f t="shared" si="7"/>
        <v>99.37381476658221</v>
      </c>
      <c r="G63" s="13">
        <f t="shared" si="7"/>
        <v>99.70924335323743</v>
      </c>
      <c r="H63" s="13">
        <f t="shared" si="7"/>
        <v>99.86447187549649</v>
      </c>
      <c r="I63" s="13">
        <f t="shared" si="7"/>
        <v>99.64973374052018</v>
      </c>
      <c r="J63" s="13">
        <f t="shared" si="7"/>
        <v>99.80356428061528</v>
      </c>
      <c r="K63" s="13">
        <f t="shared" si="7"/>
        <v>99.91152504555268</v>
      </c>
      <c r="L63" s="13">
        <f t="shared" si="7"/>
        <v>100</v>
      </c>
      <c r="M63" s="13">
        <f t="shared" si="7"/>
        <v>99.905997191872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99.77741717017197</v>
      </c>
      <c r="W63" s="13">
        <f t="shared" si="7"/>
        <v>88.11487359018898</v>
      </c>
      <c r="X63" s="13">
        <f t="shared" si="7"/>
        <v>0</v>
      </c>
      <c r="Y63" s="13">
        <f t="shared" si="7"/>
        <v>0</v>
      </c>
      <c r="Z63" s="14">
        <f t="shared" si="7"/>
        <v>96.00000178980947</v>
      </c>
    </row>
    <row r="64" spans="1:26" ht="13.5">
      <c r="A64" s="38" t="s">
        <v>105</v>
      </c>
      <c r="B64" s="12">
        <f t="shared" si="7"/>
        <v>91.82717731161748</v>
      </c>
      <c r="C64" s="12">
        <f t="shared" si="7"/>
        <v>0</v>
      </c>
      <c r="D64" s="3">
        <f t="shared" si="7"/>
        <v>95.99999974294619</v>
      </c>
      <c r="E64" s="13">
        <f t="shared" si="7"/>
        <v>95.99999974294619</v>
      </c>
      <c r="F64" s="13">
        <f t="shared" si="7"/>
        <v>100</v>
      </c>
      <c r="G64" s="13">
        <f t="shared" si="7"/>
        <v>99.99986738762613</v>
      </c>
      <c r="H64" s="13">
        <f t="shared" si="7"/>
        <v>100</v>
      </c>
      <c r="I64" s="13">
        <f t="shared" si="7"/>
        <v>99.9999556588125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99.99997779945757</v>
      </c>
      <c r="W64" s="13">
        <f t="shared" si="7"/>
        <v>101.27205584851107</v>
      </c>
      <c r="X64" s="13">
        <f t="shared" si="7"/>
        <v>0</v>
      </c>
      <c r="Y64" s="13">
        <f t="shared" si="7"/>
        <v>0</v>
      </c>
      <c r="Z64" s="14">
        <f t="shared" si="7"/>
        <v>95.99999974294619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96.00166402822302</v>
      </c>
      <c r="E66" s="16">
        <f t="shared" si="7"/>
        <v>96.00166402822302</v>
      </c>
      <c r="F66" s="16">
        <f t="shared" si="7"/>
        <v>99.99952618312075</v>
      </c>
      <c r="G66" s="16">
        <f t="shared" si="7"/>
        <v>99.99971230224376</v>
      </c>
      <c r="H66" s="16">
        <f t="shared" si="7"/>
        <v>99.99942079519029</v>
      </c>
      <c r="I66" s="16">
        <f t="shared" si="7"/>
        <v>99.99955749275394</v>
      </c>
      <c r="J66" s="16">
        <f t="shared" si="7"/>
        <v>100</v>
      </c>
      <c r="K66" s="16">
        <f t="shared" si="7"/>
        <v>99.99991466557438</v>
      </c>
      <c r="L66" s="16">
        <f t="shared" si="7"/>
        <v>329.0595863206436</v>
      </c>
      <c r="M66" s="16">
        <f t="shared" si="7"/>
        <v>151.9384001282218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136.29014087886978</v>
      </c>
      <c r="W66" s="16">
        <f t="shared" si="7"/>
        <v>77.57205559115557</v>
      </c>
      <c r="X66" s="16">
        <f t="shared" si="7"/>
        <v>0</v>
      </c>
      <c r="Y66" s="16">
        <f t="shared" si="7"/>
        <v>0</v>
      </c>
      <c r="Z66" s="17">
        <f t="shared" si="7"/>
        <v>96.00166402822302</v>
      </c>
    </row>
    <row r="67" spans="1:26" ht="13.5" hidden="1">
      <c r="A67" s="40" t="s">
        <v>108</v>
      </c>
      <c r="B67" s="23">
        <v>1118448760</v>
      </c>
      <c r="C67" s="23"/>
      <c r="D67" s="24">
        <v>1209786910</v>
      </c>
      <c r="E67" s="25">
        <v>1209786910</v>
      </c>
      <c r="F67" s="25">
        <v>121980893</v>
      </c>
      <c r="G67" s="25">
        <v>69210994</v>
      </c>
      <c r="H67" s="25">
        <v>97368751</v>
      </c>
      <c r="I67" s="25">
        <v>288560638</v>
      </c>
      <c r="J67" s="25">
        <v>97764634</v>
      </c>
      <c r="K67" s="25">
        <v>84708161</v>
      </c>
      <c r="L67" s="25">
        <v>73027068</v>
      </c>
      <c r="M67" s="25">
        <v>255499863</v>
      </c>
      <c r="N67" s="25"/>
      <c r="O67" s="25"/>
      <c r="P67" s="25"/>
      <c r="Q67" s="25"/>
      <c r="R67" s="25"/>
      <c r="S67" s="25"/>
      <c r="T67" s="25"/>
      <c r="U67" s="25"/>
      <c r="V67" s="25">
        <v>544060501</v>
      </c>
      <c r="W67" s="25">
        <v>604893360</v>
      </c>
      <c r="X67" s="25"/>
      <c r="Y67" s="24"/>
      <c r="Z67" s="26">
        <v>1209786910</v>
      </c>
    </row>
    <row r="68" spans="1:26" ht="13.5" hidden="1">
      <c r="A68" s="36" t="s">
        <v>31</v>
      </c>
      <c r="B68" s="18">
        <v>235053761</v>
      </c>
      <c r="C68" s="18"/>
      <c r="D68" s="19">
        <v>254955490</v>
      </c>
      <c r="E68" s="20">
        <v>254955490</v>
      </c>
      <c r="F68" s="20">
        <v>40015774</v>
      </c>
      <c r="G68" s="20">
        <v>21202253</v>
      </c>
      <c r="H68" s="20">
        <v>20506786</v>
      </c>
      <c r="I68" s="20">
        <v>81724813</v>
      </c>
      <c r="J68" s="20">
        <v>21232758</v>
      </c>
      <c r="K68" s="20">
        <v>20518078</v>
      </c>
      <c r="L68" s="20">
        <v>20593982</v>
      </c>
      <c r="M68" s="20">
        <v>62344818</v>
      </c>
      <c r="N68" s="20"/>
      <c r="O68" s="20"/>
      <c r="P68" s="20"/>
      <c r="Q68" s="20"/>
      <c r="R68" s="20"/>
      <c r="S68" s="20"/>
      <c r="T68" s="20"/>
      <c r="U68" s="20"/>
      <c r="V68" s="20">
        <v>144069631</v>
      </c>
      <c r="W68" s="20">
        <v>127477680</v>
      </c>
      <c r="X68" s="20"/>
      <c r="Y68" s="19"/>
      <c r="Z68" s="22">
        <v>254955490</v>
      </c>
    </row>
    <row r="69" spans="1:26" ht="13.5" hidden="1">
      <c r="A69" s="37" t="s">
        <v>32</v>
      </c>
      <c r="B69" s="18">
        <v>878718137</v>
      </c>
      <c r="C69" s="18"/>
      <c r="D69" s="19">
        <v>949026230</v>
      </c>
      <c r="E69" s="20">
        <v>949026230</v>
      </c>
      <c r="F69" s="20">
        <v>81754067</v>
      </c>
      <c r="G69" s="20">
        <v>47661154</v>
      </c>
      <c r="H69" s="20">
        <v>76516664</v>
      </c>
      <c r="I69" s="20">
        <v>205931885</v>
      </c>
      <c r="J69" s="20">
        <v>76082712</v>
      </c>
      <c r="K69" s="20">
        <v>63018223</v>
      </c>
      <c r="L69" s="20">
        <v>51957742</v>
      </c>
      <c r="M69" s="20">
        <v>191058677</v>
      </c>
      <c r="N69" s="20"/>
      <c r="O69" s="20"/>
      <c r="P69" s="20"/>
      <c r="Q69" s="20"/>
      <c r="R69" s="20"/>
      <c r="S69" s="20"/>
      <c r="T69" s="20"/>
      <c r="U69" s="20"/>
      <c r="V69" s="20">
        <v>396990562</v>
      </c>
      <c r="W69" s="20">
        <v>474513060</v>
      </c>
      <c r="X69" s="20"/>
      <c r="Y69" s="19"/>
      <c r="Z69" s="22">
        <v>949026230</v>
      </c>
    </row>
    <row r="70" spans="1:26" ht="13.5" hidden="1">
      <c r="A70" s="38" t="s">
        <v>102</v>
      </c>
      <c r="B70" s="18">
        <v>603325370</v>
      </c>
      <c r="C70" s="18"/>
      <c r="D70" s="19">
        <v>647627780</v>
      </c>
      <c r="E70" s="20">
        <v>647627780</v>
      </c>
      <c r="F70" s="20">
        <v>57248597</v>
      </c>
      <c r="G70" s="20">
        <v>30095972</v>
      </c>
      <c r="H70" s="20">
        <v>51870807</v>
      </c>
      <c r="I70" s="20">
        <v>139215376</v>
      </c>
      <c r="J70" s="20">
        <v>50948507</v>
      </c>
      <c r="K70" s="20">
        <v>66259577</v>
      </c>
      <c r="L70" s="20">
        <v>54052485</v>
      </c>
      <c r="M70" s="20">
        <v>171260569</v>
      </c>
      <c r="N70" s="20"/>
      <c r="O70" s="20"/>
      <c r="P70" s="20"/>
      <c r="Q70" s="20"/>
      <c r="R70" s="20"/>
      <c r="S70" s="20"/>
      <c r="T70" s="20"/>
      <c r="U70" s="20"/>
      <c r="V70" s="20">
        <v>310475945</v>
      </c>
      <c r="W70" s="20">
        <v>323813820</v>
      </c>
      <c r="X70" s="20"/>
      <c r="Y70" s="19"/>
      <c r="Z70" s="22">
        <v>647627780</v>
      </c>
    </row>
    <row r="71" spans="1:26" ht="13.5" hidden="1">
      <c r="A71" s="38" t="s">
        <v>103</v>
      </c>
      <c r="B71" s="18">
        <v>117657498</v>
      </c>
      <c r="C71" s="18"/>
      <c r="D71" s="19">
        <v>134198740</v>
      </c>
      <c r="E71" s="20">
        <v>134198740</v>
      </c>
      <c r="F71" s="20">
        <v>9702050</v>
      </c>
      <c r="G71" s="20">
        <v>2609864</v>
      </c>
      <c r="H71" s="20">
        <v>10016084</v>
      </c>
      <c r="I71" s="20">
        <v>22327998</v>
      </c>
      <c r="J71" s="20">
        <v>10578517</v>
      </c>
      <c r="K71" s="20">
        <v>-17919654</v>
      </c>
      <c r="L71" s="20">
        <v>-17024911</v>
      </c>
      <c r="M71" s="20">
        <v>-24366048</v>
      </c>
      <c r="N71" s="20"/>
      <c r="O71" s="20"/>
      <c r="P71" s="20"/>
      <c r="Q71" s="20"/>
      <c r="R71" s="20"/>
      <c r="S71" s="20"/>
      <c r="T71" s="20"/>
      <c r="U71" s="20"/>
      <c r="V71" s="20">
        <v>-2038050</v>
      </c>
      <c r="W71" s="20">
        <v>67099380</v>
      </c>
      <c r="X71" s="20"/>
      <c r="Y71" s="19"/>
      <c r="Z71" s="22">
        <v>134198740</v>
      </c>
    </row>
    <row r="72" spans="1:26" ht="13.5" hidden="1">
      <c r="A72" s="38" t="s">
        <v>104</v>
      </c>
      <c r="B72" s="18">
        <v>87951733</v>
      </c>
      <c r="C72" s="18"/>
      <c r="D72" s="19">
        <v>89394990</v>
      </c>
      <c r="E72" s="20">
        <v>89394990</v>
      </c>
      <c r="F72" s="20">
        <v>7958348</v>
      </c>
      <c r="G72" s="20">
        <v>8167999</v>
      </c>
      <c r="H72" s="20">
        <v>7962185</v>
      </c>
      <c r="I72" s="20">
        <v>24088532</v>
      </c>
      <c r="J72" s="20">
        <v>7876877</v>
      </c>
      <c r="K72" s="20">
        <v>7926537</v>
      </c>
      <c r="L72" s="20">
        <v>8117148</v>
      </c>
      <c r="M72" s="20">
        <v>23920562</v>
      </c>
      <c r="N72" s="20"/>
      <c r="O72" s="20"/>
      <c r="P72" s="20"/>
      <c r="Q72" s="20"/>
      <c r="R72" s="20"/>
      <c r="S72" s="20"/>
      <c r="T72" s="20"/>
      <c r="U72" s="20"/>
      <c r="V72" s="20">
        <v>48009094</v>
      </c>
      <c r="W72" s="20">
        <v>44697480</v>
      </c>
      <c r="X72" s="20"/>
      <c r="Y72" s="19"/>
      <c r="Z72" s="22">
        <v>89394990</v>
      </c>
    </row>
    <row r="73" spans="1:26" ht="13.5" hidden="1">
      <c r="A73" s="38" t="s">
        <v>105</v>
      </c>
      <c r="B73" s="18">
        <v>69777667</v>
      </c>
      <c r="C73" s="18"/>
      <c r="D73" s="19">
        <v>77804720</v>
      </c>
      <c r="E73" s="20">
        <v>77804720</v>
      </c>
      <c r="F73" s="20">
        <v>6845072</v>
      </c>
      <c r="G73" s="20">
        <v>6786697</v>
      </c>
      <c r="H73" s="20">
        <v>6665387</v>
      </c>
      <c r="I73" s="20">
        <v>20297156</v>
      </c>
      <c r="J73" s="20">
        <v>6678026</v>
      </c>
      <c r="K73" s="20">
        <v>6751348</v>
      </c>
      <c r="L73" s="20">
        <v>6813020</v>
      </c>
      <c r="M73" s="20">
        <v>20242394</v>
      </c>
      <c r="N73" s="20"/>
      <c r="O73" s="20"/>
      <c r="P73" s="20"/>
      <c r="Q73" s="20"/>
      <c r="R73" s="20"/>
      <c r="S73" s="20"/>
      <c r="T73" s="20"/>
      <c r="U73" s="20"/>
      <c r="V73" s="20">
        <v>40539550</v>
      </c>
      <c r="W73" s="20">
        <v>38902380</v>
      </c>
      <c r="X73" s="20"/>
      <c r="Y73" s="19"/>
      <c r="Z73" s="22">
        <v>77804720</v>
      </c>
    </row>
    <row r="74" spans="1:26" ht="13.5" hidden="1">
      <c r="A74" s="38" t="s">
        <v>106</v>
      </c>
      <c r="B74" s="18">
        <v>5869</v>
      </c>
      <c r="C74" s="18"/>
      <c r="D74" s="19"/>
      <c r="E74" s="20"/>
      <c r="F74" s="20"/>
      <c r="G74" s="20">
        <v>622</v>
      </c>
      <c r="H74" s="20">
        <v>2201</v>
      </c>
      <c r="I74" s="20">
        <v>2823</v>
      </c>
      <c r="J74" s="20">
        <v>785</v>
      </c>
      <c r="K74" s="20">
        <v>415</v>
      </c>
      <c r="L74" s="20"/>
      <c r="M74" s="20">
        <v>1200</v>
      </c>
      <c r="N74" s="20"/>
      <c r="O74" s="20"/>
      <c r="P74" s="20"/>
      <c r="Q74" s="20"/>
      <c r="R74" s="20"/>
      <c r="S74" s="20"/>
      <c r="T74" s="20"/>
      <c r="U74" s="20"/>
      <c r="V74" s="20">
        <v>4023</v>
      </c>
      <c r="W74" s="20"/>
      <c r="X74" s="20"/>
      <c r="Y74" s="19"/>
      <c r="Z74" s="22"/>
    </row>
    <row r="75" spans="1:26" ht="13.5" hidden="1">
      <c r="A75" s="39" t="s">
        <v>107</v>
      </c>
      <c r="B75" s="27">
        <v>4676862</v>
      </c>
      <c r="C75" s="27"/>
      <c r="D75" s="28">
        <v>5805190</v>
      </c>
      <c r="E75" s="29">
        <v>5805190</v>
      </c>
      <c r="F75" s="29">
        <v>211052</v>
      </c>
      <c r="G75" s="29">
        <v>347587</v>
      </c>
      <c r="H75" s="29">
        <v>345301</v>
      </c>
      <c r="I75" s="29">
        <v>903940</v>
      </c>
      <c r="J75" s="29">
        <v>449164</v>
      </c>
      <c r="K75" s="29">
        <v>1171860</v>
      </c>
      <c r="L75" s="29">
        <v>475344</v>
      </c>
      <c r="M75" s="29">
        <v>2096368</v>
      </c>
      <c r="N75" s="29"/>
      <c r="O75" s="29"/>
      <c r="P75" s="29"/>
      <c r="Q75" s="29"/>
      <c r="R75" s="29"/>
      <c r="S75" s="29"/>
      <c r="T75" s="29"/>
      <c r="U75" s="29"/>
      <c r="V75" s="29">
        <v>3000308</v>
      </c>
      <c r="W75" s="29">
        <v>2902620</v>
      </c>
      <c r="X75" s="29"/>
      <c r="Y75" s="28"/>
      <c r="Z75" s="30">
        <v>5805190</v>
      </c>
    </row>
    <row r="76" spans="1:26" ht="13.5" hidden="1">
      <c r="A76" s="41" t="s">
        <v>109</v>
      </c>
      <c r="B76" s="31">
        <v>1068220488</v>
      </c>
      <c r="C76" s="31"/>
      <c r="D76" s="32">
        <v>1161395530</v>
      </c>
      <c r="E76" s="33">
        <v>1161395530</v>
      </c>
      <c r="F76" s="33">
        <v>121980894</v>
      </c>
      <c r="G76" s="33">
        <v>69210984</v>
      </c>
      <c r="H76" s="33">
        <v>97368749</v>
      </c>
      <c r="I76" s="33">
        <v>288560627</v>
      </c>
      <c r="J76" s="33">
        <v>97764635</v>
      </c>
      <c r="K76" s="33">
        <v>99134403</v>
      </c>
      <c r="L76" s="33">
        <v>101282087</v>
      </c>
      <c r="M76" s="33">
        <v>298181125</v>
      </c>
      <c r="N76" s="33"/>
      <c r="O76" s="33"/>
      <c r="P76" s="33"/>
      <c r="Q76" s="33"/>
      <c r="R76" s="33"/>
      <c r="S76" s="33"/>
      <c r="T76" s="33"/>
      <c r="U76" s="33"/>
      <c r="V76" s="33">
        <v>586741752</v>
      </c>
      <c r="W76" s="33">
        <v>624357350</v>
      </c>
      <c r="X76" s="33"/>
      <c r="Y76" s="32"/>
      <c r="Z76" s="34">
        <v>1161395530</v>
      </c>
    </row>
    <row r="77" spans="1:26" ht="13.5" hidden="1">
      <c r="A77" s="36" t="s">
        <v>31</v>
      </c>
      <c r="B77" s="18">
        <v>230344698</v>
      </c>
      <c r="C77" s="18"/>
      <c r="D77" s="19">
        <v>244757269</v>
      </c>
      <c r="E77" s="20">
        <v>244757269</v>
      </c>
      <c r="F77" s="20">
        <v>40015775</v>
      </c>
      <c r="G77" s="20">
        <v>21202253</v>
      </c>
      <c r="H77" s="20">
        <v>20506786</v>
      </c>
      <c r="I77" s="20">
        <v>81724814</v>
      </c>
      <c r="J77" s="20">
        <v>21232758</v>
      </c>
      <c r="K77" s="20">
        <v>20594853</v>
      </c>
      <c r="L77" s="20">
        <v>20686407</v>
      </c>
      <c r="M77" s="20">
        <v>62514018</v>
      </c>
      <c r="N77" s="20"/>
      <c r="O77" s="20"/>
      <c r="P77" s="20"/>
      <c r="Q77" s="20"/>
      <c r="R77" s="20"/>
      <c r="S77" s="20"/>
      <c r="T77" s="20"/>
      <c r="U77" s="20"/>
      <c r="V77" s="20">
        <v>144238832</v>
      </c>
      <c r="W77" s="20">
        <v>152832728</v>
      </c>
      <c r="X77" s="20"/>
      <c r="Y77" s="19"/>
      <c r="Z77" s="22">
        <v>244757269</v>
      </c>
    </row>
    <row r="78" spans="1:26" ht="13.5" hidden="1">
      <c r="A78" s="37" t="s">
        <v>32</v>
      </c>
      <c r="B78" s="18">
        <v>833198928</v>
      </c>
      <c r="C78" s="18"/>
      <c r="D78" s="19">
        <v>911065182</v>
      </c>
      <c r="E78" s="20">
        <v>911065182</v>
      </c>
      <c r="F78" s="20">
        <v>81754068</v>
      </c>
      <c r="G78" s="20">
        <v>47661145</v>
      </c>
      <c r="H78" s="20">
        <v>76516664</v>
      </c>
      <c r="I78" s="20">
        <v>205931877</v>
      </c>
      <c r="J78" s="20">
        <v>76082713</v>
      </c>
      <c r="K78" s="20">
        <v>77367691</v>
      </c>
      <c r="L78" s="20">
        <v>79031515</v>
      </c>
      <c r="M78" s="20">
        <v>232481919</v>
      </c>
      <c r="N78" s="20"/>
      <c r="O78" s="20"/>
      <c r="P78" s="20"/>
      <c r="Q78" s="20"/>
      <c r="R78" s="20"/>
      <c r="S78" s="20"/>
      <c r="T78" s="20"/>
      <c r="U78" s="20"/>
      <c r="V78" s="20">
        <v>438413796</v>
      </c>
      <c r="W78" s="20">
        <v>469273000</v>
      </c>
      <c r="X78" s="20"/>
      <c r="Y78" s="19"/>
      <c r="Z78" s="22">
        <v>911065182</v>
      </c>
    </row>
    <row r="79" spans="1:26" ht="13.5" hidden="1">
      <c r="A79" s="38" t="s">
        <v>102</v>
      </c>
      <c r="B79" s="18">
        <v>588685287</v>
      </c>
      <c r="C79" s="18"/>
      <c r="D79" s="19">
        <v>621722669</v>
      </c>
      <c r="E79" s="20">
        <v>621722669</v>
      </c>
      <c r="F79" s="20">
        <v>57546058</v>
      </c>
      <c r="G79" s="20">
        <v>30279231</v>
      </c>
      <c r="H79" s="20">
        <v>52068561</v>
      </c>
      <c r="I79" s="20">
        <v>139893850</v>
      </c>
      <c r="J79" s="20">
        <v>51087101</v>
      </c>
      <c r="K79" s="20">
        <v>51926987</v>
      </c>
      <c r="L79" s="20">
        <v>54054151</v>
      </c>
      <c r="M79" s="20">
        <v>157068239</v>
      </c>
      <c r="N79" s="20"/>
      <c r="O79" s="20"/>
      <c r="P79" s="20"/>
      <c r="Q79" s="20"/>
      <c r="R79" s="20"/>
      <c r="S79" s="20"/>
      <c r="T79" s="20"/>
      <c r="U79" s="20"/>
      <c r="V79" s="20">
        <v>296962089</v>
      </c>
      <c r="W79" s="20">
        <v>326037761</v>
      </c>
      <c r="X79" s="20"/>
      <c r="Y79" s="19"/>
      <c r="Z79" s="22">
        <v>621722669</v>
      </c>
    </row>
    <row r="80" spans="1:26" ht="13.5" hidden="1">
      <c r="A80" s="38" t="s">
        <v>103</v>
      </c>
      <c r="B80" s="18">
        <v>98282399</v>
      </c>
      <c r="C80" s="18"/>
      <c r="D80" s="19">
        <v>128830790</v>
      </c>
      <c r="E80" s="20">
        <v>128830790</v>
      </c>
      <c r="F80" s="20">
        <v>9454424</v>
      </c>
      <c r="G80" s="20">
        <v>2450976</v>
      </c>
      <c r="H80" s="20">
        <v>9831322</v>
      </c>
      <c r="I80" s="20">
        <v>21736722</v>
      </c>
      <c r="J80" s="20">
        <v>10456182</v>
      </c>
      <c r="K80" s="20">
        <v>10769832</v>
      </c>
      <c r="L80" s="20">
        <v>10047196</v>
      </c>
      <c r="M80" s="20">
        <v>31273210</v>
      </c>
      <c r="N80" s="20"/>
      <c r="O80" s="20"/>
      <c r="P80" s="20"/>
      <c r="Q80" s="20"/>
      <c r="R80" s="20"/>
      <c r="S80" s="20"/>
      <c r="T80" s="20"/>
      <c r="U80" s="20"/>
      <c r="V80" s="20">
        <v>53009932</v>
      </c>
      <c r="W80" s="20">
        <v>64452871</v>
      </c>
      <c r="X80" s="20"/>
      <c r="Y80" s="19"/>
      <c r="Z80" s="22">
        <v>128830790</v>
      </c>
    </row>
    <row r="81" spans="1:26" ht="13.5" hidden="1">
      <c r="A81" s="38" t="s">
        <v>104</v>
      </c>
      <c r="B81" s="18">
        <v>82156380</v>
      </c>
      <c r="C81" s="18"/>
      <c r="D81" s="19">
        <v>85819192</v>
      </c>
      <c r="E81" s="20">
        <v>85819192</v>
      </c>
      <c r="F81" s="20">
        <v>7908514</v>
      </c>
      <c r="G81" s="20">
        <v>8144250</v>
      </c>
      <c r="H81" s="20">
        <v>7951394</v>
      </c>
      <c r="I81" s="20">
        <v>24004158</v>
      </c>
      <c r="J81" s="20">
        <v>7861404</v>
      </c>
      <c r="K81" s="20">
        <v>7919524</v>
      </c>
      <c r="L81" s="20">
        <v>8117148</v>
      </c>
      <c r="M81" s="20">
        <v>23898076</v>
      </c>
      <c r="N81" s="20"/>
      <c r="O81" s="20"/>
      <c r="P81" s="20"/>
      <c r="Q81" s="20"/>
      <c r="R81" s="20"/>
      <c r="S81" s="20"/>
      <c r="T81" s="20"/>
      <c r="U81" s="20"/>
      <c r="V81" s="20">
        <v>47902234</v>
      </c>
      <c r="W81" s="20">
        <v>39385128</v>
      </c>
      <c r="X81" s="20"/>
      <c r="Y81" s="19"/>
      <c r="Z81" s="22">
        <v>85819192</v>
      </c>
    </row>
    <row r="82" spans="1:26" ht="13.5" hidden="1">
      <c r="A82" s="38" t="s">
        <v>105</v>
      </c>
      <c r="B82" s="18">
        <v>64074862</v>
      </c>
      <c r="C82" s="18"/>
      <c r="D82" s="19">
        <v>74692531</v>
      </c>
      <c r="E82" s="20">
        <v>74692531</v>
      </c>
      <c r="F82" s="20">
        <v>6845072</v>
      </c>
      <c r="G82" s="20">
        <v>6786688</v>
      </c>
      <c r="H82" s="20">
        <v>6665387</v>
      </c>
      <c r="I82" s="20">
        <v>20297147</v>
      </c>
      <c r="J82" s="20">
        <v>6678026</v>
      </c>
      <c r="K82" s="20">
        <v>6751348</v>
      </c>
      <c r="L82" s="20">
        <v>6813020</v>
      </c>
      <c r="M82" s="20">
        <v>20242394</v>
      </c>
      <c r="N82" s="20"/>
      <c r="O82" s="20"/>
      <c r="P82" s="20"/>
      <c r="Q82" s="20"/>
      <c r="R82" s="20"/>
      <c r="S82" s="20"/>
      <c r="T82" s="20"/>
      <c r="U82" s="20"/>
      <c r="V82" s="20">
        <v>40539541</v>
      </c>
      <c r="W82" s="20">
        <v>39397240</v>
      </c>
      <c r="X82" s="20"/>
      <c r="Y82" s="19"/>
      <c r="Z82" s="22">
        <v>74692531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4676862</v>
      </c>
      <c r="C84" s="27"/>
      <c r="D84" s="28">
        <v>5573079</v>
      </c>
      <c r="E84" s="29">
        <v>5573079</v>
      </c>
      <c r="F84" s="29">
        <v>211051</v>
      </c>
      <c r="G84" s="29">
        <v>347586</v>
      </c>
      <c r="H84" s="29">
        <v>345299</v>
      </c>
      <c r="I84" s="29">
        <v>903936</v>
      </c>
      <c r="J84" s="29">
        <v>449164</v>
      </c>
      <c r="K84" s="29">
        <v>1171859</v>
      </c>
      <c r="L84" s="29">
        <v>1564165</v>
      </c>
      <c r="M84" s="29">
        <v>3185188</v>
      </c>
      <c r="N84" s="29"/>
      <c r="O84" s="29"/>
      <c r="P84" s="29"/>
      <c r="Q84" s="29"/>
      <c r="R84" s="29"/>
      <c r="S84" s="29"/>
      <c r="T84" s="29"/>
      <c r="U84" s="29"/>
      <c r="V84" s="29">
        <v>4089124</v>
      </c>
      <c r="W84" s="29">
        <v>2251622</v>
      </c>
      <c r="X84" s="29"/>
      <c r="Y84" s="28"/>
      <c r="Z84" s="30">
        <v>5573079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799063120</v>
      </c>
      <c r="C5" s="18">
        <v>0</v>
      </c>
      <c r="D5" s="58">
        <v>813119505</v>
      </c>
      <c r="E5" s="59">
        <v>813119505</v>
      </c>
      <c r="F5" s="59">
        <v>71805912</v>
      </c>
      <c r="G5" s="59">
        <v>71874875</v>
      </c>
      <c r="H5" s="59">
        <v>71320690</v>
      </c>
      <c r="I5" s="59">
        <v>215001477</v>
      </c>
      <c r="J5" s="59">
        <v>70483891</v>
      </c>
      <c r="K5" s="59">
        <v>71093885</v>
      </c>
      <c r="L5" s="59">
        <v>71246973</v>
      </c>
      <c r="M5" s="59">
        <v>212824749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427826226</v>
      </c>
      <c r="W5" s="59">
        <v>406559754</v>
      </c>
      <c r="X5" s="59">
        <v>21266472</v>
      </c>
      <c r="Y5" s="60">
        <v>5.23</v>
      </c>
      <c r="Z5" s="61">
        <v>813119505</v>
      </c>
    </row>
    <row r="6" spans="1:26" ht="13.5">
      <c r="A6" s="57" t="s">
        <v>32</v>
      </c>
      <c r="B6" s="18">
        <v>2752535825</v>
      </c>
      <c r="C6" s="18">
        <v>0</v>
      </c>
      <c r="D6" s="58">
        <v>3235758996</v>
      </c>
      <c r="E6" s="59">
        <v>3235758996</v>
      </c>
      <c r="F6" s="59">
        <v>383396772</v>
      </c>
      <c r="G6" s="59">
        <v>374321305</v>
      </c>
      <c r="H6" s="59">
        <v>317103325</v>
      </c>
      <c r="I6" s="59">
        <v>1074821402</v>
      </c>
      <c r="J6" s="59">
        <v>242282963</v>
      </c>
      <c r="K6" s="59">
        <v>281834083</v>
      </c>
      <c r="L6" s="59">
        <v>273320226</v>
      </c>
      <c r="M6" s="59">
        <v>797437272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1872258674</v>
      </c>
      <c r="W6" s="59">
        <v>1815019002</v>
      </c>
      <c r="X6" s="59">
        <v>57239672</v>
      </c>
      <c r="Y6" s="60">
        <v>3.15</v>
      </c>
      <c r="Z6" s="61">
        <v>3235758996</v>
      </c>
    </row>
    <row r="7" spans="1:26" ht="13.5">
      <c r="A7" s="57" t="s">
        <v>33</v>
      </c>
      <c r="B7" s="18">
        <v>3560866</v>
      </c>
      <c r="C7" s="18">
        <v>0</v>
      </c>
      <c r="D7" s="58">
        <v>8081671</v>
      </c>
      <c r="E7" s="59">
        <v>8081671</v>
      </c>
      <c r="F7" s="59">
        <v>0</v>
      </c>
      <c r="G7" s="59">
        <v>1071366</v>
      </c>
      <c r="H7" s="59">
        <v>589193</v>
      </c>
      <c r="I7" s="59">
        <v>1660559</v>
      </c>
      <c r="J7" s="59">
        <v>522756</v>
      </c>
      <c r="K7" s="59">
        <v>269181</v>
      </c>
      <c r="L7" s="59">
        <v>2068731</v>
      </c>
      <c r="M7" s="59">
        <v>2860668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4521227</v>
      </c>
      <c r="W7" s="59">
        <v>4040838</v>
      </c>
      <c r="X7" s="59">
        <v>480389</v>
      </c>
      <c r="Y7" s="60">
        <v>11.89</v>
      </c>
      <c r="Z7" s="61">
        <v>8081671</v>
      </c>
    </row>
    <row r="8" spans="1:26" ht="13.5">
      <c r="A8" s="57" t="s">
        <v>34</v>
      </c>
      <c r="B8" s="18">
        <v>702646329</v>
      </c>
      <c r="C8" s="18">
        <v>0</v>
      </c>
      <c r="D8" s="58">
        <v>795670343</v>
      </c>
      <c r="E8" s="59">
        <v>795670343</v>
      </c>
      <c r="F8" s="59">
        <v>294926384</v>
      </c>
      <c r="G8" s="59">
        <v>3291635</v>
      </c>
      <c r="H8" s="59">
        <v>463589</v>
      </c>
      <c r="I8" s="59">
        <v>298681608</v>
      </c>
      <c r="J8" s="59">
        <v>3583652</v>
      </c>
      <c r="K8" s="59">
        <v>25191418</v>
      </c>
      <c r="L8" s="59">
        <v>229599081</v>
      </c>
      <c r="M8" s="59">
        <v>258374151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557055759</v>
      </c>
      <c r="W8" s="59">
        <v>397835172</v>
      </c>
      <c r="X8" s="59">
        <v>159220587</v>
      </c>
      <c r="Y8" s="60">
        <v>40.02</v>
      </c>
      <c r="Z8" s="61">
        <v>795670343</v>
      </c>
    </row>
    <row r="9" spans="1:26" ht="13.5">
      <c r="A9" s="57" t="s">
        <v>35</v>
      </c>
      <c r="B9" s="18">
        <v>842884380</v>
      </c>
      <c r="C9" s="18">
        <v>0</v>
      </c>
      <c r="D9" s="58">
        <v>639947081</v>
      </c>
      <c r="E9" s="59">
        <v>639947081</v>
      </c>
      <c r="F9" s="59">
        <v>12904049</v>
      </c>
      <c r="G9" s="59">
        <v>16923918</v>
      </c>
      <c r="H9" s="59">
        <v>15857234</v>
      </c>
      <c r="I9" s="59">
        <v>45685201</v>
      </c>
      <c r="J9" s="59">
        <v>18660398</v>
      </c>
      <c r="K9" s="59">
        <v>16498738</v>
      </c>
      <c r="L9" s="59">
        <v>17893680</v>
      </c>
      <c r="M9" s="59">
        <v>53052816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98738017</v>
      </c>
      <c r="W9" s="59">
        <v>122834046</v>
      </c>
      <c r="X9" s="59">
        <v>-24096029</v>
      </c>
      <c r="Y9" s="60">
        <v>-19.62</v>
      </c>
      <c r="Z9" s="61">
        <v>639947081</v>
      </c>
    </row>
    <row r="10" spans="1:26" ht="25.5">
      <c r="A10" s="62" t="s">
        <v>94</v>
      </c>
      <c r="B10" s="63">
        <f>SUM(B5:B9)</f>
        <v>5100690520</v>
      </c>
      <c r="C10" s="63">
        <f>SUM(C5:C9)</f>
        <v>0</v>
      </c>
      <c r="D10" s="64">
        <f aca="true" t="shared" si="0" ref="D10:Z10">SUM(D5:D9)</f>
        <v>5492577596</v>
      </c>
      <c r="E10" s="65">
        <f t="shared" si="0"/>
        <v>5492577596</v>
      </c>
      <c r="F10" s="65">
        <f t="shared" si="0"/>
        <v>763033117</v>
      </c>
      <c r="G10" s="65">
        <f t="shared" si="0"/>
        <v>467483099</v>
      </c>
      <c r="H10" s="65">
        <f t="shared" si="0"/>
        <v>405334031</v>
      </c>
      <c r="I10" s="65">
        <f t="shared" si="0"/>
        <v>1635850247</v>
      </c>
      <c r="J10" s="65">
        <f t="shared" si="0"/>
        <v>335533660</v>
      </c>
      <c r="K10" s="65">
        <f t="shared" si="0"/>
        <v>394887305</v>
      </c>
      <c r="L10" s="65">
        <f t="shared" si="0"/>
        <v>594128691</v>
      </c>
      <c r="M10" s="65">
        <f t="shared" si="0"/>
        <v>1324549656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2960399903</v>
      </c>
      <c r="W10" s="65">
        <f t="shared" si="0"/>
        <v>2746288812</v>
      </c>
      <c r="X10" s="65">
        <f t="shared" si="0"/>
        <v>214111091</v>
      </c>
      <c r="Y10" s="66">
        <f>+IF(W10&lt;&gt;0,(X10/W10)*100,0)</f>
        <v>7.79637924694717</v>
      </c>
      <c r="Z10" s="67">
        <f t="shared" si="0"/>
        <v>5492577596</v>
      </c>
    </row>
    <row r="11" spans="1:26" ht="13.5">
      <c r="A11" s="57" t="s">
        <v>36</v>
      </c>
      <c r="B11" s="18">
        <v>1007125644</v>
      </c>
      <c r="C11" s="18">
        <v>0</v>
      </c>
      <c r="D11" s="58">
        <v>1123632557</v>
      </c>
      <c r="E11" s="59">
        <v>1123632557</v>
      </c>
      <c r="F11" s="59">
        <v>171478</v>
      </c>
      <c r="G11" s="59">
        <v>175935</v>
      </c>
      <c r="H11" s="59">
        <v>268627245</v>
      </c>
      <c r="I11" s="59">
        <v>268974658</v>
      </c>
      <c r="J11" s="59">
        <v>163095</v>
      </c>
      <c r="K11" s="59">
        <v>175707372</v>
      </c>
      <c r="L11" s="59">
        <v>89378923</v>
      </c>
      <c r="M11" s="59">
        <v>265249390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534224048</v>
      </c>
      <c r="W11" s="59">
        <v>560937936</v>
      </c>
      <c r="X11" s="59">
        <v>-26713888</v>
      </c>
      <c r="Y11" s="60">
        <v>-4.76</v>
      </c>
      <c r="Z11" s="61">
        <v>1123632557</v>
      </c>
    </row>
    <row r="12" spans="1:26" ht="13.5">
      <c r="A12" s="57" t="s">
        <v>37</v>
      </c>
      <c r="B12" s="18">
        <v>44062513</v>
      </c>
      <c r="C12" s="18">
        <v>0</v>
      </c>
      <c r="D12" s="58">
        <v>58877329</v>
      </c>
      <c r="E12" s="59">
        <v>58877329</v>
      </c>
      <c r="F12" s="59">
        <v>0</v>
      </c>
      <c r="G12" s="59">
        <v>0</v>
      </c>
      <c r="H12" s="59">
        <v>10011938</v>
      </c>
      <c r="I12" s="59">
        <v>10011938</v>
      </c>
      <c r="J12" s="59">
        <v>863510</v>
      </c>
      <c r="K12" s="59">
        <v>6366223</v>
      </c>
      <c r="L12" s="59">
        <v>3624221</v>
      </c>
      <c r="M12" s="59">
        <v>10853954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20865892</v>
      </c>
      <c r="W12" s="59">
        <v>29438664</v>
      </c>
      <c r="X12" s="59">
        <v>-8572772</v>
      </c>
      <c r="Y12" s="60">
        <v>-29.12</v>
      </c>
      <c r="Z12" s="61">
        <v>58877329</v>
      </c>
    </row>
    <row r="13" spans="1:26" ht="13.5">
      <c r="A13" s="57" t="s">
        <v>95</v>
      </c>
      <c r="B13" s="18">
        <v>374935261</v>
      </c>
      <c r="C13" s="18">
        <v>0</v>
      </c>
      <c r="D13" s="58">
        <v>426511393</v>
      </c>
      <c r="E13" s="59">
        <v>426511393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426511393</v>
      </c>
    </row>
    <row r="14" spans="1:26" ht="13.5">
      <c r="A14" s="57" t="s">
        <v>38</v>
      </c>
      <c r="B14" s="18">
        <v>140801519</v>
      </c>
      <c r="C14" s="18">
        <v>0</v>
      </c>
      <c r="D14" s="58">
        <v>4326091</v>
      </c>
      <c r="E14" s="59">
        <v>4326091</v>
      </c>
      <c r="F14" s="59">
        <v>0</v>
      </c>
      <c r="G14" s="59">
        <v>0</v>
      </c>
      <c r="H14" s="59">
        <v>705682</v>
      </c>
      <c r="I14" s="59">
        <v>705682</v>
      </c>
      <c r="J14" s="59">
        <v>12780209</v>
      </c>
      <c r="K14" s="59">
        <v>15606509</v>
      </c>
      <c r="L14" s="59">
        <v>42488128</v>
      </c>
      <c r="M14" s="59">
        <v>70874846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71580528</v>
      </c>
      <c r="W14" s="59">
        <v>2163048</v>
      </c>
      <c r="X14" s="59">
        <v>69417480</v>
      </c>
      <c r="Y14" s="60">
        <v>3209.24</v>
      </c>
      <c r="Z14" s="61">
        <v>4326091</v>
      </c>
    </row>
    <row r="15" spans="1:26" ht="13.5">
      <c r="A15" s="57" t="s">
        <v>39</v>
      </c>
      <c r="B15" s="18">
        <v>2458842127</v>
      </c>
      <c r="C15" s="18">
        <v>0</v>
      </c>
      <c r="D15" s="58">
        <v>2301057461</v>
      </c>
      <c r="E15" s="59">
        <v>2301057461</v>
      </c>
      <c r="F15" s="59">
        <v>5850</v>
      </c>
      <c r="G15" s="59">
        <v>84571946</v>
      </c>
      <c r="H15" s="59">
        <v>235151853</v>
      </c>
      <c r="I15" s="59">
        <v>319729649</v>
      </c>
      <c r="J15" s="59">
        <v>505001041</v>
      </c>
      <c r="K15" s="59">
        <v>91605257</v>
      </c>
      <c r="L15" s="59">
        <v>364619534</v>
      </c>
      <c r="M15" s="59">
        <v>961225832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1280955481</v>
      </c>
      <c r="W15" s="59">
        <v>1150472010</v>
      </c>
      <c r="X15" s="59">
        <v>130483471</v>
      </c>
      <c r="Y15" s="60">
        <v>11.34</v>
      </c>
      <c r="Z15" s="61">
        <v>2301057461</v>
      </c>
    </row>
    <row r="16" spans="1:26" ht="13.5">
      <c r="A16" s="68" t="s">
        <v>40</v>
      </c>
      <c r="B16" s="18">
        <v>2064219</v>
      </c>
      <c r="C16" s="18">
        <v>0</v>
      </c>
      <c r="D16" s="58">
        <v>2257793</v>
      </c>
      <c r="E16" s="59">
        <v>2257793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77232</v>
      </c>
      <c r="L16" s="59">
        <v>22000</v>
      </c>
      <c r="M16" s="59">
        <v>99232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99232</v>
      </c>
      <c r="W16" s="59">
        <v>1128894</v>
      </c>
      <c r="X16" s="59">
        <v>-1029662</v>
      </c>
      <c r="Y16" s="60">
        <v>-91.21</v>
      </c>
      <c r="Z16" s="61">
        <v>2257793</v>
      </c>
    </row>
    <row r="17" spans="1:26" ht="13.5">
      <c r="A17" s="57" t="s">
        <v>41</v>
      </c>
      <c r="B17" s="18">
        <v>1949923302</v>
      </c>
      <c r="C17" s="18">
        <v>0</v>
      </c>
      <c r="D17" s="58">
        <v>1541184472</v>
      </c>
      <c r="E17" s="59">
        <v>1541184472</v>
      </c>
      <c r="F17" s="59">
        <v>4214726</v>
      </c>
      <c r="G17" s="59">
        <v>17110347</v>
      </c>
      <c r="H17" s="59">
        <v>44120330</v>
      </c>
      <c r="I17" s="59">
        <v>65445403</v>
      </c>
      <c r="J17" s="59">
        <v>53518146</v>
      </c>
      <c r="K17" s="59">
        <v>40859820</v>
      </c>
      <c r="L17" s="59">
        <v>46122147</v>
      </c>
      <c r="M17" s="59">
        <v>140500113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205945516</v>
      </c>
      <c r="W17" s="59">
        <v>757398834</v>
      </c>
      <c r="X17" s="59">
        <v>-551453318</v>
      </c>
      <c r="Y17" s="60">
        <v>-72.81</v>
      </c>
      <c r="Z17" s="61">
        <v>1541184472</v>
      </c>
    </row>
    <row r="18" spans="1:26" ht="13.5">
      <c r="A18" s="69" t="s">
        <v>42</v>
      </c>
      <c r="B18" s="70">
        <f>SUM(B11:B17)</f>
        <v>5977754585</v>
      </c>
      <c r="C18" s="70">
        <f>SUM(C11:C17)</f>
        <v>0</v>
      </c>
      <c r="D18" s="71">
        <f aca="true" t="shared" si="1" ref="D18:Z18">SUM(D11:D17)</f>
        <v>5457847096</v>
      </c>
      <c r="E18" s="72">
        <f t="shared" si="1"/>
        <v>5457847096</v>
      </c>
      <c r="F18" s="72">
        <f t="shared" si="1"/>
        <v>4392054</v>
      </c>
      <c r="G18" s="72">
        <f t="shared" si="1"/>
        <v>101858228</v>
      </c>
      <c r="H18" s="72">
        <f t="shared" si="1"/>
        <v>558617048</v>
      </c>
      <c r="I18" s="72">
        <f t="shared" si="1"/>
        <v>664867330</v>
      </c>
      <c r="J18" s="72">
        <f t="shared" si="1"/>
        <v>572326001</v>
      </c>
      <c r="K18" s="72">
        <f t="shared" si="1"/>
        <v>330222413</v>
      </c>
      <c r="L18" s="72">
        <f t="shared" si="1"/>
        <v>546254953</v>
      </c>
      <c r="M18" s="72">
        <f t="shared" si="1"/>
        <v>1448803367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2113670697</v>
      </c>
      <c r="W18" s="72">
        <f t="shared" si="1"/>
        <v>2501539386</v>
      </c>
      <c r="X18" s="72">
        <f t="shared" si="1"/>
        <v>-387868689</v>
      </c>
      <c r="Y18" s="66">
        <f>+IF(W18&lt;&gt;0,(X18/W18)*100,0)</f>
        <v>-15.50520016477566</v>
      </c>
      <c r="Z18" s="73">
        <f t="shared" si="1"/>
        <v>5457847096</v>
      </c>
    </row>
    <row r="19" spans="1:26" ht="13.5">
      <c r="A19" s="69" t="s">
        <v>43</v>
      </c>
      <c r="B19" s="74">
        <f>+B10-B18</f>
        <v>-877064065</v>
      </c>
      <c r="C19" s="74">
        <f>+C10-C18</f>
        <v>0</v>
      </c>
      <c r="D19" s="75">
        <f aca="true" t="shared" si="2" ref="D19:Z19">+D10-D18</f>
        <v>34730500</v>
      </c>
      <c r="E19" s="76">
        <f t="shared" si="2"/>
        <v>34730500</v>
      </c>
      <c r="F19" s="76">
        <f t="shared" si="2"/>
        <v>758641063</v>
      </c>
      <c r="G19" s="76">
        <f t="shared" si="2"/>
        <v>365624871</v>
      </c>
      <c r="H19" s="76">
        <f t="shared" si="2"/>
        <v>-153283017</v>
      </c>
      <c r="I19" s="76">
        <f t="shared" si="2"/>
        <v>970982917</v>
      </c>
      <c r="J19" s="76">
        <f t="shared" si="2"/>
        <v>-236792341</v>
      </c>
      <c r="K19" s="76">
        <f t="shared" si="2"/>
        <v>64664892</v>
      </c>
      <c r="L19" s="76">
        <f t="shared" si="2"/>
        <v>47873738</v>
      </c>
      <c r="M19" s="76">
        <f t="shared" si="2"/>
        <v>-124253711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846729206</v>
      </c>
      <c r="W19" s="76">
        <f>IF(E10=E18,0,W10-W18)</f>
        <v>244749426</v>
      </c>
      <c r="X19" s="76">
        <f t="shared" si="2"/>
        <v>601979780</v>
      </c>
      <c r="Y19" s="77">
        <f>+IF(W19&lt;&gt;0,(X19/W19)*100,0)</f>
        <v>245.9575860251456</v>
      </c>
      <c r="Z19" s="78">
        <f t="shared" si="2"/>
        <v>34730500</v>
      </c>
    </row>
    <row r="20" spans="1:26" ht="13.5">
      <c r="A20" s="57" t="s">
        <v>44</v>
      </c>
      <c r="B20" s="18">
        <v>225216091</v>
      </c>
      <c r="C20" s="18">
        <v>0</v>
      </c>
      <c r="D20" s="58">
        <v>252882000</v>
      </c>
      <c r="E20" s="59">
        <v>252882000</v>
      </c>
      <c r="F20" s="59">
        <v>0</v>
      </c>
      <c r="G20" s="59">
        <v>0</v>
      </c>
      <c r="H20" s="59">
        <v>19774451</v>
      </c>
      <c r="I20" s="59">
        <v>19774451</v>
      </c>
      <c r="J20" s="59">
        <v>13916642</v>
      </c>
      <c r="K20" s="59">
        <v>25192598</v>
      </c>
      <c r="L20" s="59">
        <v>3953724</v>
      </c>
      <c r="M20" s="59">
        <v>43062964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62837415</v>
      </c>
      <c r="W20" s="59">
        <v>28924500</v>
      </c>
      <c r="X20" s="59">
        <v>33912915</v>
      </c>
      <c r="Y20" s="60">
        <v>117.25</v>
      </c>
      <c r="Z20" s="61">
        <v>252882000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-651847974</v>
      </c>
      <c r="C22" s="85">
        <f>SUM(C19:C21)</f>
        <v>0</v>
      </c>
      <c r="D22" s="86">
        <f aca="true" t="shared" si="3" ref="D22:Z22">SUM(D19:D21)</f>
        <v>287612500</v>
      </c>
      <c r="E22" s="87">
        <f t="shared" si="3"/>
        <v>287612500</v>
      </c>
      <c r="F22" s="87">
        <f t="shared" si="3"/>
        <v>758641063</v>
      </c>
      <c r="G22" s="87">
        <f t="shared" si="3"/>
        <v>365624871</v>
      </c>
      <c r="H22" s="87">
        <f t="shared" si="3"/>
        <v>-133508566</v>
      </c>
      <c r="I22" s="87">
        <f t="shared" si="3"/>
        <v>990757368</v>
      </c>
      <c r="J22" s="87">
        <f t="shared" si="3"/>
        <v>-222875699</v>
      </c>
      <c r="K22" s="87">
        <f t="shared" si="3"/>
        <v>89857490</v>
      </c>
      <c r="L22" s="87">
        <f t="shared" si="3"/>
        <v>51827462</v>
      </c>
      <c r="M22" s="87">
        <f t="shared" si="3"/>
        <v>-81190747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909566621</v>
      </c>
      <c r="W22" s="87">
        <f t="shared" si="3"/>
        <v>273673926</v>
      </c>
      <c r="X22" s="87">
        <f t="shared" si="3"/>
        <v>635892695</v>
      </c>
      <c r="Y22" s="88">
        <f>+IF(W22&lt;&gt;0,(X22/W22)*100,0)</f>
        <v>232.35413921017818</v>
      </c>
      <c r="Z22" s="89">
        <f t="shared" si="3"/>
        <v>287612500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-651847974</v>
      </c>
      <c r="C24" s="74">
        <f>SUM(C22:C23)</f>
        <v>0</v>
      </c>
      <c r="D24" s="75">
        <f aca="true" t="shared" si="4" ref="D24:Z24">SUM(D22:D23)</f>
        <v>287612500</v>
      </c>
      <c r="E24" s="76">
        <f t="shared" si="4"/>
        <v>287612500</v>
      </c>
      <c r="F24" s="76">
        <f t="shared" si="4"/>
        <v>758641063</v>
      </c>
      <c r="G24" s="76">
        <f t="shared" si="4"/>
        <v>365624871</v>
      </c>
      <c r="H24" s="76">
        <f t="shared" si="4"/>
        <v>-133508566</v>
      </c>
      <c r="I24" s="76">
        <f t="shared" si="4"/>
        <v>990757368</v>
      </c>
      <c r="J24" s="76">
        <f t="shared" si="4"/>
        <v>-222875699</v>
      </c>
      <c r="K24" s="76">
        <f t="shared" si="4"/>
        <v>89857490</v>
      </c>
      <c r="L24" s="76">
        <f t="shared" si="4"/>
        <v>51827462</v>
      </c>
      <c r="M24" s="76">
        <f t="shared" si="4"/>
        <v>-81190747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909566621</v>
      </c>
      <c r="W24" s="76">
        <f t="shared" si="4"/>
        <v>273673926</v>
      </c>
      <c r="X24" s="76">
        <f t="shared" si="4"/>
        <v>635892695</v>
      </c>
      <c r="Y24" s="77">
        <f>+IF(W24&lt;&gt;0,(X24/W24)*100,0)</f>
        <v>232.35413921017818</v>
      </c>
      <c r="Z24" s="78">
        <f t="shared" si="4"/>
        <v>287612500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229291632</v>
      </c>
      <c r="C27" s="21">
        <v>0</v>
      </c>
      <c r="D27" s="98">
        <v>287612500</v>
      </c>
      <c r="E27" s="99">
        <v>287612500</v>
      </c>
      <c r="F27" s="99">
        <v>0</v>
      </c>
      <c r="G27" s="99">
        <v>16866697</v>
      </c>
      <c r="H27" s="99">
        <v>12506597</v>
      </c>
      <c r="I27" s="99">
        <v>29373294</v>
      </c>
      <c r="J27" s="99">
        <v>15849198</v>
      </c>
      <c r="K27" s="99">
        <v>12500616</v>
      </c>
      <c r="L27" s="99">
        <v>18174016</v>
      </c>
      <c r="M27" s="99">
        <v>46523830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75897124</v>
      </c>
      <c r="W27" s="99">
        <v>143806250</v>
      </c>
      <c r="X27" s="99">
        <v>-67909126</v>
      </c>
      <c r="Y27" s="100">
        <v>-47.22</v>
      </c>
      <c r="Z27" s="101">
        <v>287612500</v>
      </c>
    </row>
    <row r="28" spans="1:26" ht="13.5">
      <c r="A28" s="102" t="s">
        <v>44</v>
      </c>
      <c r="B28" s="18">
        <v>209743815</v>
      </c>
      <c r="C28" s="18">
        <v>0</v>
      </c>
      <c r="D28" s="58">
        <v>244612500</v>
      </c>
      <c r="E28" s="59">
        <v>244612500</v>
      </c>
      <c r="F28" s="59">
        <v>0</v>
      </c>
      <c r="G28" s="59">
        <v>16866697</v>
      </c>
      <c r="H28" s="59">
        <v>12506597</v>
      </c>
      <c r="I28" s="59">
        <v>29373294</v>
      </c>
      <c r="J28" s="59">
        <v>14299286</v>
      </c>
      <c r="K28" s="59">
        <v>12500615</v>
      </c>
      <c r="L28" s="59">
        <v>18174016</v>
      </c>
      <c r="M28" s="59">
        <v>44973917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74347211</v>
      </c>
      <c r="W28" s="59">
        <v>122306250</v>
      </c>
      <c r="X28" s="59">
        <v>-47959039</v>
      </c>
      <c r="Y28" s="60">
        <v>-39.21</v>
      </c>
      <c r="Z28" s="61">
        <v>244612500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19547815</v>
      </c>
      <c r="C31" s="18">
        <v>0</v>
      </c>
      <c r="D31" s="58">
        <v>43000000</v>
      </c>
      <c r="E31" s="59">
        <v>43000000</v>
      </c>
      <c r="F31" s="59">
        <v>0</v>
      </c>
      <c r="G31" s="59">
        <v>0</v>
      </c>
      <c r="H31" s="59">
        <v>0</v>
      </c>
      <c r="I31" s="59">
        <v>0</v>
      </c>
      <c r="J31" s="59">
        <v>1549912</v>
      </c>
      <c r="K31" s="59">
        <v>0</v>
      </c>
      <c r="L31" s="59">
        <v>0</v>
      </c>
      <c r="M31" s="59">
        <v>1549912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1549912</v>
      </c>
      <c r="W31" s="59">
        <v>21500000</v>
      </c>
      <c r="X31" s="59">
        <v>-19950088</v>
      </c>
      <c r="Y31" s="60">
        <v>-92.79</v>
      </c>
      <c r="Z31" s="61">
        <v>43000000</v>
      </c>
    </row>
    <row r="32" spans="1:26" ht="13.5">
      <c r="A32" s="69" t="s">
        <v>50</v>
      </c>
      <c r="B32" s="21">
        <f>SUM(B28:B31)</f>
        <v>229291630</v>
      </c>
      <c r="C32" s="21">
        <f>SUM(C28:C31)</f>
        <v>0</v>
      </c>
      <c r="D32" s="98">
        <f aca="true" t="shared" si="5" ref="D32:Z32">SUM(D28:D31)</f>
        <v>287612500</v>
      </c>
      <c r="E32" s="99">
        <f t="shared" si="5"/>
        <v>287612500</v>
      </c>
      <c r="F32" s="99">
        <f t="shared" si="5"/>
        <v>0</v>
      </c>
      <c r="G32" s="99">
        <f t="shared" si="5"/>
        <v>16866697</v>
      </c>
      <c r="H32" s="99">
        <f t="shared" si="5"/>
        <v>12506597</v>
      </c>
      <c r="I32" s="99">
        <f t="shared" si="5"/>
        <v>29373294</v>
      </c>
      <c r="J32" s="99">
        <f t="shared" si="5"/>
        <v>15849198</v>
      </c>
      <c r="K32" s="99">
        <f t="shared" si="5"/>
        <v>12500615</v>
      </c>
      <c r="L32" s="99">
        <f t="shared" si="5"/>
        <v>18174016</v>
      </c>
      <c r="M32" s="99">
        <f t="shared" si="5"/>
        <v>46523829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75897123</v>
      </c>
      <c r="W32" s="99">
        <f t="shared" si="5"/>
        <v>143806250</v>
      </c>
      <c r="X32" s="99">
        <f t="shared" si="5"/>
        <v>-67909127</v>
      </c>
      <c r="Y32" s="100">
        <f>+IF(W32&lt;&gt;0,(X32/W32)*100,0)</f>
        <v>-47.22265339649702</v>
      </c>
      <c r="Z32" s="101">
        <f t="shared" si="5"/>
        <v>287612500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1004037141</v>
      </c>
      <c r="C35" s="18">
        <v>0</v>
      </c>
      <c r="D35" s="58">
        <v>2870918834</v>
      </c>
      <c r="E35" s="59">
        <v>2870918834</v>
      </c>
      <c r="F35" s="59">
        <v>1526119836</v>
      </c>
      <c r="G35" s="59">
        <v>1530846046</v>
      </c>
      <c r="H35" s="59">
        <v>1679912698</v>
      </c>
      <c r="I35" s="59">
        <v>1679912698</v>
      </c>
      <c r="J35" s="59">
        <v>1860659767</v>
      </c>
      <c r="K35" s="59">
        <v>1600923201</v>
      </c>
      <c r="L35" s="59">
        <v>2535307603</v>
      </c>
      <c r="M35" s="59">
        <v>2535307603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2535307603</v>
      </c>
      <c r="W35" s="59">
        <v>1435459417</v>
      </c>
      <c r="X35" s="59">
        <v>1099848186</v>
      </c>
      <c r="Y35" s="60">
        <v>76.62</v>
      </c>
      <c r="Z35" s="61">
        <v>2870918834</v>
      </c>
    </row>
    <row r="36" spans="1:26" ht="13.5">
      <c r="A36" s="57" t="s">
        <v>53</v>
      </c>
      <c r="B36" s="18">
        <v>11232218739</v>
      </c>
      <c r="C36" s="18">
        <v>0</v>
      </c>
      <c r="D36" s="58">
        <v>10417818036</v>
      </c>
      <c r="E36" s="59">
        <v>10417818036</v>
      </c>
      <c r="F36" s="59">
        <v>11232218736</v>
      </c>
      <c r="G36" s="59">
        <v>11249085433</v>
      </c>
      <c r="H36" s="59">
        <v>11261592030</v>
      </c>
      <c r="I36" s="59">
        <v>11261592030</v>
      </c>
      <c r="J36" s="59">
        <v>11277441229</v>
      </c>
      <c r="K36" s="59">
        <v>11289941844</v>
      </c>
      <c r="L36" s="59">
        <v>11365838967</v>
      </c>
      <c r="M36" s="59">
        <v>11365838967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11365838967</v>
      </c>
      <c r="W36" s="59">
        <v>5208909018</v>
      </c>
      <c r="X36" s="59">
        <v>6156929949</v>
      </c>
      <c r="Y36" s="60">
        <v>118.2</v>
      </c>
      <c r="Z36" s="61">
        <v>10417818036</v>
      </c>
    </row>
    <row r="37" spans="1:26" ht="13.5">
      <c r="A37" s="57" t="s">
        <v>54</v>
      </c>
      <c r="B37" s="18">
        <v>2874543639</v>
      </c>
      <c r="C37" s="18">
        <v>0</v>
      </c>
      <c r="D37" s="58">
        <v>1635295915</v>
      </c>
      <c r="E37" s="59">
        <v>1635295915</v>
      </c>
      <c r="F37" s="59">
        <v>2637985269</v>
      </c>
      <c r="G37" s="59">
        <v>2293956942</v>
      </c>
      <c r="H37" s="59">
        <v>2589088938</v>
      </c>
      <c r="I37" s="59">
        <v>2589088938</v>
      </c>
      <c r="J37" s="59">
        <v>3008599653</v>
      </c>
      <c r="K37" s="59">
        <v>2671486419</v>
      </c>
      <c r="L37" s="59">
        <v>2776921464</v>
      </c>
      <c r="M37" s="59">
        <v>2776921464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2776921464</v>
      </c>
      <c r="W37" s="59">
        <v>817647958</v>
      </c>
      <c r="X37" s="59">
        <v>1959273506</v>
      </c>
      <c r="Y37" s="60">
        <v>239.62</v>
      </c>
      <c r="Z37" s="61">
        <v>1635295915</v>
      </c>
    </row>
    <row r="38" spans="1:26" ht="13.5">
      <c r="A38" s="57" t="s">
        <v>55</v>
      </c>
      <c r="B38" s="18">
        <v>365030739</v>
      </c>
      <c r="C38" s="18">
        <v>0</v>
      </c>
      <c r="D38" s="58">
        <v>189940541</v>
      </c>
      <c r="E38" s="59">
        <v>189940541</v>
      </c>
      <c r="F38" s="59">
        <v>365030739</v>
      </c>
      <c r="G38" s="59">
        <v>365030739</v>
      </c>
      <c r="H38" s="59">
        <v>365030739</v>
      </c>
      <c r="I38" s="59">
        <v>365030739</v>
      </c>
      <c r="J38" s="59">
        <v>365030739</v>
      </c>
      <c r="K38" s="59">
        <v>365030739</v>
      </c>
      <c r="L38" s="59">
        <v>361469720</v>
      </c>
      <c r="M38" s="59">
        <v>361469720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361469720</v>
      </c>
      <c r="W38" s="59">
        <v>94970271</v>
      </c>
      <c r="X38" s="59">
        <v>266499449</v>
      </c>
      <c r="Y38" s="60">
        <v>280.61</v>
      </c>
      <c r="Z38" s="61">
        <v>189940541</v>
      </c>
    </row>
    <row r="39" spans="1:26" ht="13.5">
      <c r="A39" s="57" t="s">
        <v>56</v>
      </c>
      <c r="B39" s="18">
        <v>8996681502</v>
      </c>
      <c r="C39" s="18">
        <v>0</v>
      </c>
      <c r="D39" s="58">
        <v>11463500414</v>
      </c>
      <c r="E39" s="59">
        <v>11463500414</v>
      </c>
      <c r="F39" s="59">
        <v>9755322564</v>
      </c>
      <c r="G39" s="59">
        <v>10120943797</v>
      </c>
      <c r="H39" s="59">
        <v>9987385051</v>
      </c>
      <c r="I39" s="59">
        <v>9987385051</v>
      </c>
      <c r="J39" s="59">
        <v>9764470605</v>
      </c>
      <c r="K39" s="59">
        <v>9854347886</v>
      </c>
      <c r="L39" s="59">
        <v>10762755387</v>
      </c>
      <c r="M39" s="59">
        <v>10762755387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10762755387</v>
      </c>
      <c r="W39" s="59">
        <v>5731750207</v>
      </c>
      <c r="X39" s="59">
        <v>5031005180</v>
      </c>
      <c r="Y39" s="60">
        <v>87.77</v>
      </c>
      <c r="Z39" s="61">
        <v>11463500414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335537950</v>
      </c>
      <c r="C42" s="18">
        <v>0</v>
      </c>
      <c r="D42" s="58">
        <v>394900263</v>
      </c>
      <c r="E42" s="59">
        <v>394900263</v>
      </c>
      <c r="F42" s="59">
        <v>163000988</v>
      </c>
      <c r="G42" s="59">
        <v>-112243404</v>
      </c>
      <c r="H42" s="59">
        <v>43411406</v>
      </c>
      <c r="I42" s="59">
        <v>94168990</v>
      </c>
      <c r="J42" s="59">
        <v>19094579</v>
      </c>
      <c r="K42" s="59">
        <v>-103162856</v>
      </c>
      <c r="L42" s="59">
        <v>-4508428</v>
      </c>
      <c r="M42" s="59">
        <v>-88576705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5592285</v>
      </c>
      <c r="W42" s="59">
        <v>384258977</v>
      </c>
      <c r="X42" s="59">
        <v>-378666692</v>
      </c>
      <c r="Y42" s="60">
        <v>-98.54</v>
      </c>
      <c r="Z42" s="61">
        <v>394900263</v>
      </c>
    </row>
    <row r="43" spans="1:26" ht="13.5">
      <c r="A43" s="57" t="s">
        <v>59</v>
      </c>
      <c r="B43" s="18">
        <v>-250202960</v>
      </c>
      <c r="C43" s="18">
        <v>0</v>
      </c>
      <c r="D43" s="58">
        <v>-287612500</v>
      </c>
      <c r="E43" s="59">
        <v>-287612500</v>
      </c>
      <c r="F43" s="59">
        <v>3036480</v>
      </c>
      <c r="G43" s="59">
        <v>-8368844</v>
      </c>
      <c r="H43" s="59">
        <v>8738592</v>
      </c>
      <c r="I43" s="59">
        <v>3406228</v>
      </c>
      <c r="J43" s="59">
        <v>-3038990</v>
      </c>
      <c r="K43" s="59">
        <v>403187</v>
      </c>
      <c r="L43" s="59">
        <v>10216315</v>
      </c>
      <c r="M43" s="59">
        <v>7580512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10986740</v>
      </c>
      <c r="W43" s="59">
        <v>-86283750</v>
      </c>
      <c r="X43" s="59">
        <v>97270490</v>
      </c>
      <c r="Y43" s="60">
        <v>-112.73</v>
      </c>
      <c r="Z43" s="61">
        <v>-287612500</v>
      </c>
    </row>
    <row r="44" spans="1:26" ht="13.5">
      <c r="A44" s="57" t="s">
        <v>60</v>
      </c>
      <c r="B44" s="18">
        <v>1888601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67452862</v>
      </c>
      <c r="C45" s="21">
        <v>0</v>
      </c>
      <c r="D45" s="98">
        <v>-13849849</v>
      </c>
      <c r="E45" s="99">
        <v>-13849849</v>
      </c>
      <c r="F45" s="99">
        <v>233555294</v>
      </c>
      <c r="G45" s="99">
        <v>112943046</v>
      </c>
      <c r="H45" s="99">
        <v>165093044</v>
      </c>
      <c r="I45" s="99">
        <v>165093044</v>
      </c>
      <c r="J45" s="99">
        <v>181148633</v>
      </c>
      <c r="K45" s="99">
        <v>78388964</v>
      </c>
      <c r="L45" s="99">
        <v>84096851</v>
      </c>
      <c r="M45" s="99">
        <v>84096851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84096851</v>
      </c>
      <c r="W45" s="99">
        <v>176837615</v>
      </c>
      <c r="X45" s="99">
        <v>-92740764</v>
      </c>
      <c r="Y45" s="100">
        <v>-52.44</v>
      </c>
      <c r="Z45" s="101">
        <v>-13849849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400953944</v>
      </c>
      <c r="C49" s="51">
        <v>0</v>
      </c>
      <c r="D49" s="128">
        <v>204807597</v>
      </c>
      <c r="E49" s="53">
        <v>163290821</v>
      </c>
      <c r="F49" s="53">
        <v>0</v>
      </c>
      <c r="G49" s="53">
        <v>0</v>
      </c>
      <c r="H49" s="53">
        <v>0</v>
      </c>
      <c r="I49" s="53">
        <v>6301904491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7070956853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253899801</v>
      </c>
      <c r="C51" s="51">
        <v>0</v>
      </c>
      <c r="D51" s="128">
        <v>4877676</v>
      </c>
      <c r="E51" s="53">
        <v>1737660474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1996437951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70.4547032157084</v>
      </c>
      <c r="C58" s="5">
        <f>IF(C67=0,0,+(C76/C67)*100)</f>
        <v>0</v>
      </c>
      <c r="D58" s="6">
        <f aca="true" t="shared" si="6" ref="D58:Z58">IF(D67=0,0,+(D76/D67)*100)</f>
        <v>89.10107428128501</v>
      </c>
      <c r="E58" s="7">
        <f t="shared" si="6"/>
        <v>89.10107428128501</v>
      </c>
      <c r="F58" s="7">
        <f t="shared" si="6"/>
        <v>44.85811818491335</v>
      </c>
      <c r="G58" s="7">
        <f t="shared" si="6"/>
        <v>63.92181331344482</v>
      </c>
      <c r="H58" s="7">
        <f t="shared" si="6"/>
        <v>51.66104409862095</v>
      </c>
      <c r="I58" s="7">
        <f t="shared" si="6"/>
        <v>53.50120069915718</v>
      </c>
      <c r="J58" s="7">
        <f t="shared" si="6"/>
        <v>85.0616712391204</v>
      </c>
      <c r="K58" s="7">
        <f t="shared" si="6"/>
        <v>65.42293617961845</v>
      </c>
      <c r="L58" s="7">
        <f t="shared" si="6"/>
        <v>59.74195308832587</v>
      </c>
      <c r="M58" s="7">
        <f t="shared" si="6"/>
        <v>69.55424365940318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60.57077999483832</v>
      </c>
      <c r="W58" s="7">
        <f t="shared" si="6"/>
        <v>81.09256297485904</v>
      </c>
      <c r="X58" s="7">
        <f t="shared" si="6"/>
        <v>0</v>
      </c>
      <c r="Y58" s="7">
        <f t="shared" si="6"/>
        <v>0</v>
      </c>
      <c r="Z58" s="8">
        <f t="shared" si="6"/>
        <v>89.10107428128501</v>
      </c>
    </row>
    <row r="59" spans="1:26" ht="13.5">
      <c r="A59" s="36" t="s">
        <v>31</v>
      </c>
      <c r="B59" s="9">
        <f aca="true" t="shared" si="7" ref="B59:Z66">IF(B68=0,0,+(B77/B68)*100)</f>
        <v>76.25299738523785</v>
      </c>
      <c r="C59" s="9">
        <f t="shared" si="7"/>
        <v>0</v>
      </c>
      <c r="D59" s="2">
        <f t="shared" si="7"/>
        <v>79.24999954342505</v>
      </c>
      <c r="E59" s="10">
        <f t="shared" si="7"/>
        <v>79.24999954342505</v>
      </c>
      <c r="F59" s="10">
        <f t="shared" si="7"/>
        <v>44.07205217308569</v>
      </c>
      <c r="G59" s="10">
        <f t="shared" si="7"/>
        <v>84.64123102822786</v>
      </c>
      <c r="H59" s="10">
        <f t="shared" si="7"/>
        <v>60.763678814660935</v>
      </c>
      <c r="I59" s="10">
        <f t="shared" si="7"/>
        <v>63.17128370239057</v>
      </c>
      <c r="J59" s="10">
        <f t="shared" si="7"/>
        <v>80.99362448648017</v>
      </c>
      <c r="K59" s="10">
        <f t="shared" si="7"/>
        <v>69.54907584527136</v>
      </c>
      <c r="L59" s="10">
        <f t="shared" si="7"/>
        <v>64.12250805378076</v>
      </c>
      <c r="M59" s="10">
        <f t="shared" si="7"/>
        <v>71.5226705142267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67.32573168621037</v>
      </c>
      <c r="W59" s="10">
        <f t="shared" si="7"/>
        <v>79.2499992510326</v>
      </c>
      <c r="X59" s="10">
        <f t="shared" si="7"/>
        <v>0</v>
      </c>
      <c r="Y59" s="10">
        <f t="shared" si="7"/>
        <v>0</v>
      </c>
      <c r="Z59" s="11">
        <f t="shared" si="7"/>
        <v>79.24999954342505</v>
      </c>
    </row>
    <row r="60" spans="1:26" ht="13.5">
      <c r="A60" s="37" t="s">
        <v>32</v>
      </c>
      <c r="B60" s="12">
        <f t="shared" si="7"/>
        <v>69.94579069647531</v>
      </c>
      <c r="C60" s="12">
        <f t="shared" si="7"/>
        <v>0</v>
      </c>
      <c r="D60" s="3">
        <f t="shared" si="7"/>
        <v>90.75051354659047</v>
      </c>
      <c r="E60" s="13">
        <f t="shared" si="7"/>
        <v>90.75051354659047</v>
      </c>
      <c r="F60" s="13">
        <f t="shared" si="7"/>
        <v>44.46130078528674</v>
      </c>
      <c r="G60" s="13">
        <f t="shared" si="7"/>
        <v>59.95603563094011</v>
      </c>
      <c r="H60" s="13">
        <f t="shared" si="7"/>
        <v>48.8068105246137</v>
      </c>
      <c r="I60" s="13">
        <f t="shared" si="7"/>
        <v>51.13960561049565</v>
      </c>
      <c r="J60" s="13">
        <f t="shared" si="7"/>
        <v>86.47286272456557</v>
      </c>
      <c r="K60" s="13">
        <f t="shared" si="7"/>
        <v>64.08414627410411</v>
      </c>
      <c r="L60" s="13">
        <f t="shared" si="7"/>
        <v>58.79193916662429</v>
      </c>
      <c r="M60" s="13">
        <f t="shared" si="7"/>
        <v>69.07254781539733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58.77765088137602</v>
      </c>
      <c r="W60" s="13">
        <f t="shared" si="7"/>
        <v>80.77715568732101</v>
      </c>
      <c r="X60" s="13">
        <f t="shared" si="7"/>
        <v>0</v>
      </c>
      <c r="Y60" s="13">
        <f t="shared" si="7"/>
        <v>0</v>
      </c>
      <c r="Z60" s="14">
        <f t="shared" si="7"/>
        <v>90.75051354659047</v>
      </c>
    </row>
    <row r="61" spans="1:26" ht="13.5">
      <c r="A61" s="38" t="s">
        <v>102</v>
      </c>
      <c r="B61" s="12">
        <f t="shared" si="7"/>
        <v>68.8050467765795</v>
      </c>
      <c r="C61" s="12">
        <f t="shared" si="7"/>
        <v>0</v>
      </c>
      <c r="D61" s="3">
        <f t="shared" si="7"/>
        <v>79.25000019964983</v>
      </c>
      <c r="E61" s="13">
        <f t="shared" si="7"/>
        <v>79.25000019964983</v>
      </c>
      <c r="F61" s="13">
        <f t="shared" si="7"/>
        <v>55.39501655463371</v>
      </c>
      <c r="G61" s="13">
        <f t="shared" si="7"/>
        <v>63.46722492933738</v>
      </c>
      <c r="H61" s="13">
        <f t="shared" si="7"/>
        <v>54.62937279236147</v>
      </c>
      <c r="I61" s="13">
        <f t="shared" si="7"/>
        <v>58.19533254823024</v>
      </c>
      <c r="J61" s="13">
        <f t="shared" si="7"/>
        <v>120.12945202981209</v>
      </c>
      <c r="K61" s="13">
        <f t="shared" si="7"/>
        <v>75.21786938713292</v>
      </c>
      <c r="L61" s="13">
        <f t="shared" si="7"/>
        <v>65.72021735110863</v>
      </c>
      <c r="M61" s="13">
        <f t="shared" si="7"/>
        <v>84.22562862153868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68.57740867960742</v>
      </c>
      <c r="W61" s="13">
        <f t="shared" si="7"/>
        <v>79.25000001567018</v>
      </c>
      <c r="X61" s="13">
        <f t="shared" si="7"/>
        <v>0</v>
      </c>
      <c r="Y61" s="13">
        <f t="shared" si="7"/>
        <v>0</v>
      </c>
      <c r="Z61" s="14">
        <f t="shared" si="7"/>
        <v>79.25000019964983</v>
      </c>
    </row>
    <row r="62" spans="1:26" ht="13.5">
      <c r="A62" s="38" t="s">
        <v>103</v>
      </c>
      <c r="B62" s="12">
        <f t="shared" si="7"/>
        <v>71.14250667108527</v>
      </c>
      <c r="C62" s="12">
        <f t="shared" si="7"/>
        <v>0</v>
      </c>
      <c r="D62" s="3">
        <f t="shared" si="7"/>
        <v>109.3023536474667</v>
      </c>
      <c r="E62" s="13">
        <f t="shared" si="7"/>
        <v>109.3023536474667</v>
      </c>
      <c r="F62" s="13">
        <f t="shared" si="7"/>
        <v>27.297495754369404</v>
      </c>
      <c r="G62" s="13">
        <f t="shared" si="7"/>
        <v>46.184034431285205</v>
      </c>
      <c r="H62" s="13">
        <f t="shared" si="7"/>
        <v>38.00832423953903</v>
      </c>
      <c r="I62" s="13">
        <f t="shared" si="7"/>
        <v>36.10192095651287</v>
      </c>
      <c r="J62" s="13">
        <f t="shared" si="7"/>
        <v>50.677630957086784</v>
      </c>
      <c r="K62" s="13">
        <f t="shared" si="7"/>
        <v>44.909627333779945</v>
      </c>
      <c r="L62" s="13">
        <f t="shared" si="7"/>
        <v>45.80147813584493</v>
      </c>
      <c r="M62" s="13">
        <f t="shared" si="7"/>
        <v>47.15199772347271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41.22154192432492</v>
      </c>
      <c r="W62" s="13">
        <f t="shared" si="7"/>
        <v>79.25000016108582</v>
      </c>
      <c r="X62" s="13">
        <f t="shared" si="7"/>
        <v>0</v>
      </c>
      <c r="Y62" s="13">
        <f t="shared" si="7"/>
        <v>0</v>
      </c>
      <c r="Z62" s="14">
        <f t="shared" si="7"/>
        <v>109.3023536474667</v>
      </c>
    </row>
    <row r="63" spans="1:26" ht="13.5">
      <c r="A63" s="38" t="s">
        <v>104</v>
      </c>
      <c r="B63" s="12">
        <f t="shared" si="7"/>
        <v>75.1796392163987</v>
      </c>
      <c r="C63" s="12">
        <f t="shared" si="7"/>
        <v>0</v>
      </c>
      <c r="D63" s="3">
        <f t="shared" si="7"/>
        <v>79.24999851733081</v>
      </c>
      <c r="E63" s="13">
        <f t="shared" si="7"/>
        <v>79.24999851733081</v>
      </c>
      <c r="F63" s="13">
        <f t="shared" si="7"/>
        <v>32.58761041001521</v>
      </c>
      <c r="G63" s="13">
        <f t="shared" si="7"/>
        <v>50.3504996928468</v>
      </c>
      <c r="H63" s="13">
        <f t="shared" si="7"/>
        <v>42.220798149911</v>
      </c>
      <c r="I63" s="13">
        <f t="shared" si="7"/>
        <v>41.019431683552114</v>
      </c>
      <c r="J63" s="13">
        <f t="shared" si="7"/>
        <v>54.091766172190646</v>
      </c>
      <c r="K63" s="13">
        <f t="shared" si="7"/>
        <v>52.44184818551499</v>
      </c>
      <c r="L63" s="13">
        <f t="shared" si="7"/>
        <v>49.662592419613716</v>
      </c>
      <c r="M63" s="13">
        <f t="shared" si="7"/>
        <v>52.072108715077306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46.19034815180616</v>
      </c>
      <c r="W63" s="13">
        <f t="shared" si="7"/>
        <v>79.24999769420276</v>
      </c>
      <c r="X63" s="13">
        <f t="shared" si="7"/>
        <v>0</v>
      </c>
      <c r="Y63" s="13">
        <f t="shared" si="7"/>
        <v>0</v>
      </c>
      <c r="Z63" s="14">
        <f t="shared" si="7"/>
        <v>79.24999851733081</v>
      </c>
    </row>
    <row r="64" spans="1:26" ht="13.5">
      <c r="A64" s="38" t="s">
        <v>105</v>
      </c>
      <c r="B64" s="12">
        <f t="shared" si="7"/>
        <v>70.87638122676967</v>
      </c>
      <c r="C64" s="12">
        <f t="shared" si="7"/>
        <v>0</v>
      </c>
      <c r="D64" s="3">
        <f t="shared" si="7"/>
        <v>79.24999712351755</v>
      </c>
      <c r="E64" s="13">
        <f t="shared" si="7"/>
        <v>79.24999712351755</v>
      </c>
      <c r="F64" s="13">
        <f t="shared" si="7"/>
        <v>28.37887955246705</v>
      </c>
      <c r="G64" s="13">
        <f t="shared" si="7"/>
        <v>49.293433668503326</v>
      </c>
      <c r="H64" s="13">
        <f t="shared" si="7"/>
        <v>41.915675091392934</v>
      </c>
      <c r="I64" s="13">
        <f t="shared" si="7"/>
        <v>38.63828176642386</v>
      </c>
      <c r="J64" s="13">
        <f t="shared" si="7"/>
        <v>49.53836259352259</v>
      </c>
      <c r="K64" s="13">
        <f t="shared" si="7"/>
        <v>47.09295263048203</v>
      </c>
      <c r="L64" s="13">
        <f t="shared" si="7"/>
        <v>46.29877076957123</v>
      </c>
      <c r="M64" s="13">
        <f t="shared" si="7"/>
        <v>47.6442305986628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42.6971486758682</v>
      </c>
      <c r="W64" s="13">
        <f t="shared" si="7"/>
        <v>79.24999669319904</v>
      </c>
      <c r="X64" s="13">
        <f t="shared" si="7"/>
        <v>0</v>
      </c>
      <c r="Y64" s="13">
        <f t="shared" si="7"/>
        <v>0</v>
      </c>
      <c r="Z64" s="14">
        <f t="shared" si="7"/>
        <v>79.24999712351755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21.8047832771102</v>
      </c>
      <c r="C66" s="15">
        <f t="shared" si="7"/>
        <v>0</v>
      </c>
      <c r="D66" s="4">
        <f t="shared" si="7"/>
        <v>144.4371408214334</v>
      </c>
      <c r="E66" s="16">
        <f t="shared" si="7"/>
        <v>144.4371408214334</v>
      </c>
      <c r="F66" s="16">
        <f t="shared" si="7"/>
        <v>83.88053435585783</v>
      </c>
      <c r="G66" s="16">
        <f t="shared" si="7"/>
        <v>63.0323043218033</v>
      </c>
      <c r="H66" s="16">
        <f t="shared" si="7"/>
        <v>100.00001889121062</v>
      </c>
      <c r="I66" s="16">
        <f t="shared" si="7"/>
        <v>82.27966847885692</v>
      </c>
      <c r="J66" s="16">
        <f t="shared" si="7"/>
        <v>73.86525351588222</v>
      </c>
      <c r="K66" s="16">
        <f t="shared" si="7"/>
        <v>79.41903410582444</v>
      </c>
      <c r="L66" s="16">
        <f t="shared" si="7"/>
        <v>51.54728757658778</v>
      </c>
      <c r="M66" s="16">
        <f t="shared" si="7"/>
        <v>67.5454228826004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74.60915608744631</v>
      </c>
      <c r="W66" s="16">
        <f t="shared" si="7"/>
        <v>135.81276350697206</v>
      </c>
      <c r="X66" s="16">
        <f t="shared" si="7"/>
        <v>0</v>
      </c>
      <c r="Y66" s="16">
        <f t="shared" si="7"/>
        <v>0</v>
      </c>
      <c r="Z66" s="17">
        <f t="shared" si="7"/>
        <v>144.4371408214334</v>
      </c>
    </row>
    <row r="67" spans="1:26" ht="13.5" hidden="1">
      <c r="A67" s="40" t="s">
        <v>108</v>
      </c>
      <c r="B67" s="23">
        <v>3618041050</v>
      </c>
      <c r="C67" s="23"/>
      <c r="D67" s="24">
        <v>4097181773</v>
      </c>
      <c r="E67" s="25">
        <v>4097181773</v>
      </c>
      <c r="F67" s="25">
        <v>460547886</v>
      </c>
      <c r="G67" s="25">
        <v>451514261</v>
      </c>
      <c r="H67" s="25">
        <v>393717482</v>
      </c>
      <c r="I67" s="25">
        <v>1305779629</v>
      </c>
      <c r="J67" s="25">
        <v>317694849</v>
      </c>
      <c r="K67" s="25">
        <v>358927735</v>
      </c>
      <c r="L67" s="25">
        <v>350966882</v>
      </c>
      <c r="M67" s="25">
        <v>1027589466</v>
      </c>
      <c r="N67" s="25"/>
      <c r="O67" s="25"/>
      <c r="P67" s="25"/>
      <c r="Q67" s="25"/>
      <c r="R67" s="25"/>
      <c r="S67" s="25"/>
      <c r="T67" s="25"/>
      <c r="U67" s="25"/>
      <c r="V67" s="25">
        <v>2333369095</v>
      </c>
      <c r="W67" s="25">
        <v>2245730394</v>
      </c>
      <c r="X67" s="25"/>
      <c r="Y67" s="24"/>
      <c r="Z67" s="26">
        <v>4097181773</v>
      </c>
    </row>
    <row r="68" spans="1:26" ht="13.5" hidden="1">
      <c r="A68" s="36" t="s">
        <v>31</v>
      </c>
      <c r="B68" s="18">
        <v>799063120</v>
      </c>
      <c r="C68" s="18"/>
      <c r="D68" s="19">
        <v>813119505</v>
      </c>
      <c r="E68" s="20">
        <v>813119505</v>
      </c>
      <c r="F68" s="20">
        <v>71805912</v>
      </c>
      <c r="G68" s="20">
        <v>71874875</v>
      </c>
      <c r="H68" s="20">
        <v>71320690</v>
      </c>
      <c r="I68" s="20">
        <v>215001477</v>
      </c>
      <c r="J68" s="20">
        <v>70483891</v>
      </c>
      <c r="K68" s="20">
        <v>71093885</v>
      </c>
      <c r="L68" s="20">
        <v>71246973</v>
      </c>
      <c r="M68" s="20">
        <v>212824749</v>
      </c>
      <c r="N68" s="20"/>
      <c r="O68" s="20"/>
      <c r="P68" s="20"/>
      <c r="Q68" s="20"/>
      <c r="R68" s="20"/>
      <c r="S68" s="20"/>
      <c r="T68" s="20"/>
      <c r="U68" s="20"/>
      <c r="V68" s="20">
        <v>427826226</v>
      </c>
      <c r="W68" s="20">
        <v>406559754</v>
      </c>
      <c r="X68" s="20"/>
      <c r="Y68" s="19"/>
      <c r="Z68" s="22">
        <v>813119505</v>
      </c>
    </row>
    <row r="69" spans="1:26" ht="13.5" hidden="1">
      <c r="A69" s="37" t="s">
        <v>32</v>
      </c>
      <c r="B69" s="18">
        <v>2752535825</v>
      </c>
      <c r="C69" s="18"/>
      <c r="D69" s="19">
        <v>3235758996</v>
      </c>
      <c r="E69" s="20">
        <v>3235758996</v>
      </c>
      <c r="F69" s="20">
        <v>383396772</v>
      </c>
      <c r="G69" s="20">
        <v>374321305</v>
      </c>
      <c r="H69" s="20">
        <v>317103325</v>
      </c>
      <c r="I69" s="20">
        <v>1074821402</v>
      </c>
      <c r="J69" s="20">
        <v>242282963</v>
      </c>
      <c r="K69" s="20">
        <v>281834083</v>
      </c>
      <c r="L69" s="20">
        <v>273320226</v>
      </c>
      <c r="M69" s="20">
        <v>797437272</v>
      </c>
      <c r="N69" s="20"/>
      <c r="O69" s="20"/>
      <c r="P69" s="20"/>
      <c r="Q69" s="20"/>
      <c r="R69" s="20"/>
      <c r="S69" s="20"/>
      <c r="T69" s="20"/>
      <c r="U69" s="20"/>
      <c r="V69" s="20">
        <v>1872258674</v>
      </c>
      <c r="W69" s="20">
        <v>1815019002</v>
      </c>
      <c r="X69" s="20"/>
      <c r="Y69" s="19"/>
      <c r="Z69" s="22">
        <v>3235758996</v>
      </c>
    </row>
    <row r="70" spans="1:26" ht="13.5" hidden="1">
      <c r="A70" s="38" t="s">
        <v>102</v>
      </c>
      <c r="B70" s="18">
        <v>1548749519</v>
      </c>
      <c r="C70" s="18"/>
      <c r="D70" s="19">
        <v>1723016672</v>
      </c>
      <c r="E70" s="20">
        <v>1723016672</v>
      </c>
      <c r="F70" s="20">
        <v>210140560</v>
      </c>
      <c r="G70" s="20">
        <v>243541748</v>
      </c>
      <c r="H70" s="20">
        <v>195029098</v>
      </c>
      <c r="I70" s="20">
        <v>648711406</v>
      </c>
      <c r="J70" s="20">
        <v>118603934</v>
      </c>
      <c r="K70" s="20">
        <v>159150170</v>
      </c>
      <c r="L70" s="20">
        <v>152644448</v>
      </c>
      <c r="M70" s="20">
        <v>430398552</v>
      </c>
      <c r="N70" s="20"/>
      <c r="O70" s="20"/>
      <c r="P70" s="20"/>
      <c r="Q70" s="20"/>
      <c r="R70" s="20"/>
      <c r="S70" s="20"/>
      <c r="T70" s="20"/>
      <c r="U70" s="20"/>
      <c r="V70" s="20">
        <v>1079109958</v>
      </c>
      <c r="W70" s="20">
        <v>861508338</v>
      </c>
      <c r="X70" s="20"/>
      <c r="Y70" s="19"/>
      <c r="Z70" s="22">
        <v>1723016672</v>
      </c>
    </row>
    <row r="71" spans="1:26" ht="13.5" hidden="1">
      <c r="A71" s="38" t="s">
        <v>103</v>
      </c>
      <c r="B71" s="18">
        <v>973822060</v>
      </c>
      <c r="C71" s="18"/>
      <c r="D71" s="19">
        <v>1039739228</v>
      </c>
      <c r="E71" s="20">
        <v>1039739228</v>
      </c>
      <c r="F71" s="20">
        <v>121374196</v>
      </c>
      <c r="G71" s="20">
        <v>90086675</v>
      </c>
      <c r="H71" s="20">
        <v>84119636</v>
      </c>
      <c r="I71" s="20">
        <v>295580507</v>
      </c>
      <c r="J71" s="20">
        <v>86286052</v>
      </c>
      <c r="K71" s="20">
        <v>85367571</v>
      </c>
      <c r="L71" s="20">
        <v>83513975</v>
      </c>
      <c r="M71" s="20">
        <v>255167598</v>
      </c>
      <c r="N71" s="20"/>
      <c r="O71" s="20"/>
      <c r="P71" s="20"/>
      <c r="Q71" s="20"/>
      <c r="R71" s="20"/>
      <c r="S71" s="20"/>
      <c r="T71" s="20"/>
      <c r="U71" s="20"/>
      <c r="V71" s="20">
        <v>550748105</v>
      </c>
      <c r="W71" s="20">
        <v>717009114</v>
      </c>
      <c r="X71" s="20"/>
      <c r="Y71" s="19"/>
      <c r="Z71" s="22">
        <v>1039739228</v>
      </c>
    </row>
    <row r="72" spans="1:26" ht="13.5" hidden="1">
      <c r="A72" s="38" t="s">
        <v>104</v>
      </c>
      <c r="B72" s="18">
        <v>90009856</v>
      </c>
      <c r="C72" s="18"/>
      <c r="D72" s="19">
        <v>288837189</v>
      </c>
      <c r="E72" s="20">
        <v>288837189</v>
      </c>
      <c r="F72" s="20">
        <v>31772480</v>
      </c>
      <c r="G72" s="20">
        <v>25619138</v>
      </c>
      <c r="H72" s="20">
        <v>24010953</v>
      </c>
      <c r="I72" s="20">
        <v>81402571</v>
      </c>
      <c r="J72" s="20">
        <v>23946493</v>
      </c>
      <c r="K72" s="20">
        <v>23881542</v>
      </c>
      <c r="L72" s="20">
        <v>23736574</v>
      </c>
      <c r="M72" s="20">
        <v>71564609</v>
      </c>
      <c r="N72" s="20"/>
      <c r="O72" s="20"/>
      <c r="P72" s="20"/>
      <c r="Q72" s="20"/>
      <c r="R72" s="20"/>
      <c r="S72" s="20"/>
      <c r="T72" s="20"/>
      <c r="U72" s="20"/>
      <c r="V72" s="20">
        <v>152967180</v>
      </c>
      <c r="W72" s="20">
        <v>144418596</v>
      </c>
      <c r="X72" s="20"/>
      <c r="Y72" s="19"/>
      <c r="Z72" s="22">
        <v>288837189</v>
      </c>
    </row>
    <row r="73" spans="1:26" ht="13.5" hidden="1">
      <c r="A73" s="38" t="s">
        <v>105</v>
      </c>
      <c r="B73" s="18">
        <v>139954390</v>
      </c>
      <c r="C73" s="18"/>
      <c r="D73" s="19">
        <v>184165907</v>
      </c>
      <c r="E73" s="20">
        <v>184165907</v>
      </c>
      <c r="F73" s="20">
        <v>20109536</v>
      </c>
      <c r="G73" s="20">
        <v>15073744</v>
      </c>
      <c r="H73" s="20">
        <v>13943638</v>
      </c>
      <c r="I73" s="20">
        <v>49126918</v>
      </c>
      <c r="J73" s="20">
        <v>13446484</v>
      </c>
      <c r="K73" s="20">
        <v>13434800</v>
      </c>
      <c r="L73" s="20">
        <v>13425229</v>
      </c>
      <c r="M73" s="20">
        <v>40306513</v>
      </c>
      <c r="N73" s="20"/>
      <c r="O73" s="20"/>
      <c r="P73" s="20"/>
      <c r="Q73" s="20"/>
      <c r="R73" s="20"/>
      <c r="S73" s="20"/>
      <c r="T73" s="20"/>
      <c r="U73" s="20"/>
      <c r="V73" s="20">
        <v>89433431</v>
      </c>
      <c r="W73" s="20">
        <v>92082954</v>
      </c>
      <c r="X73" s="20"/>
      <c r="Y73" s="19"/>
      <c r="Z73" s="22">
        <v>184165907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66442105</v>
      </c>
      <c r="C75" s="27"/>
      <c r="D75" s="28">
        <v>48303272</v>
      </c>
      <c r="E75" s="29">
        <v>48303272</v>
      </c>
      <c r="F75" s="29">
        <v>5345202</v>
      </c>
      <c r="G75" s="29">
        <v>5318081</v>
      </c>
      <c r="H75" s="29">
        <v>5293467</v>
      </c>
      <c r="I75" s="29">
        <v>15956750</v>
      </c>
      <c r="J75" s="29">
        <v>4927995</v>
      </c>
      <c r="K75" s="29">
        <v>5999767</v>
      </c>
      <c r="L75" s="29">
        <v>6399683</v>
      </c>
      <c r="M75" s="29">
        <v>17327445</v>
      </c>
      <c r="N75" s="29"/>
      <c r="O75" s="29"/>
      <c r="P75" s="29"/>
      <c r="Q75" s="29"/>
      <c r="R75" s="29"/>
      <c r="S75" s="29"/>
      <c r="T75" s="29"/>
      <c r="U75" s="29"/>
      <c r="V75" s="29">
        <v>33284195</v>
      </c>
      <c r="W75" s="29">
        <v>24151638</v>
      </c>
      <c r="X75" s="29"/>
      <c r="Y75" s="28"/>
      <c r="Z75" s="30">
        <v>48303272</v>
      </c>
    </row>
    <row r="76" spans="1:26" ht="13.5" hidden="1">
      <c r="A76" s="41" t="s">
        <v>109</v>
      </c>
      <c r="B76" s="31">
        <v>2549080084</v>
      </c>
      <c r="C76" s="31"/>
      <c r="D76" s="32">
        <v>3650632975</v>
      </c>
      <c r="E76" s="33">
        <v>3650632975</v>
      </c>
      <c r="F76" s="33">
        <v>206593115</v>
      </c>
      <c r="G76" s="33">
        <v>288616103</v>
      </c>
      <c r="H76" s="33">
        <v>203398562</v>
      </c>
      <c r="I76" s="33">
        <v>698607780</v>
      </c>
      <c r="J76" s="33">
        <v>270236548</v>
      </c>
      <c r="K76" s="33">
        <v>234821063</v>
      </c>
      <c r="L76" s="33">
        <v>209674470</v>
      </c>
      <c r="M76" s="33">
        <v>714732081</v>
      </c>
      <c r="N76" s="33"/>
      <c r="O76" s="33"/>
      <c r="P76" s="33"/>
      <c r="Q76" s="33"/>
      <c r="R76" s="33"/>
      <c r="S76" s="33"/>
      <c r="T76" s="33"/>
      <c r="U76" s="33"/>
      <c r="V76" s="33">
        <v>1413339861</v>
      </c>
      <c r="W76" s="33">
        <v>1821120334</v>
      </c>
      <c r="X76" s="33"/>
      <c r="Y76" s="32"/>
      <c r="Z76" s="34">
        <v>3650632975</v>
      </c>
    </row>
    <row r="77" spans="1:26" ht="13.5" hidden="1">
      <c r="A77" s="36" t="s">
        <v>31</v>
      </c>
      <c r="B77" s="18">
        <v>609309580</v>
      </c>
      <c r="C77" s="18"/>
      <c r="D77" s="19">
        <v>644397204</v>
      </c>
      <c r="E77" s="20">
        <v>644397204</v>
      </c>
      <c r="F77" s="20">
        <v>31646339</v>
      </c>
      <c r="G77" s="20">
        <v>60835779</v>
      </c>
      <c r="H77" s="20">
        <v>43337075</v>
      </c>
      <c r="I77" s="20">
        <v>135819193</v>
      </c>
      <c r="J77" s="20">
        <v>57087458</v>
      </c>
      <c r="K77" s="20">
        <v>49445140</v>
      </c>
      <c r="L77" s="20">
        <v>45685346</v>
      </c>
      <c r="M77" s="20">
        <v>152217944</v>
      </c>
      <c r="N77" s="20"/>
      <c r="O77" s="20"/>
      <c r="P77" s="20"/>
      <c r="Q77" s="20"/>
      <c r="R77" s="20"/>
      <c r="S77" s="20"/>
      <c r="T77" s="20"/>
      <c r="U77" s="20"/>
      <c r="V77" s="20">
        <v>288037137</v>
      </c>
      <c r="W77" s="20">
        <v>322198602</v>
      </c>
      <c r="X77" s="20"/>
      <c r="Y77" s="19"/>
      <c r="Z77" s="22">
        <v>644397204</v>
      </c>
    </row>
    <row r="78" spans="1:26" ht="13.5" hidden="1">
      <c r="A78" s="37" t="s">
        <v>32</v>
      </c>
      <c r="B78" s="18">
        <v>1925282947</v>
      </c>
      <c r="C78" s="18"/>
      <c r="D78" s="19">
        <v>2936467906</v>
      </c>
      <c r="E78" s="20">
        <v>2936467906</v>
      </c>
      <c r="F78" s="20">
        <v>170463192</v>
      </c>
      <c r="G78" s="20">
        <v>224428215</v>
      </c>
      <c r="H78" s="20">
        <v>154768019</v>
      </c>
      <c r="I78" s="20">
        <v>549659426</v>
      </c>
      <c r="J78" s="20">
        <v>209509014</v>
      </c>
      <c r="K78" s="20">
        <v>180610966</v>
      </c>
      <c r="L78" s="20">
        <v>160690261</v>
      </c>
      <c r="M78" s="20">
        <v>550810241</v>
      </c>
      <c r="N78" s="20"/>
      <c r="O78" s="20"/>
      <c r="P78" s="20"/>
      <c r="Q78" s="20"/>
      <c r="R78" s="20"/>
      <c r="S78" s="20"/>
      <c r="T78" s="20"/>
      <c r="U78" s="20"/>
      <c r="V78" s="20">
        <v>1100469667</v>
      </c>
      <c r="W78" s="20">
        <v>1466120725</v>
      </c>
      <c r="X78" s="20"/>
      <c r="Y78" s="19"/>
      <c r="Z78" s="22">
        <v>2936467906</v>
      </c>
    </row>
    <row r="79" spans="1:26" ht="13.5" hidden="1">
      <c r="A79" s="38" t="s">
        <v>102</v>
      </c>
      <c r="B79" s="18">
        <v>1065617831</v>
      </c>
      <c r="C79" s="18"/>
      <c r="D79" s="19">
        <v>1365490716</v>
      </c>
      <c r="E79" s="20">
        <v>1365490716</v>
      </c>
      <c r="F79" s="20">
        <v>116407398</v>
      </c>
      <c r="G79" s="20">
        <v>154569189</v>
      </c>
      <c r="H79" s="20">
        <v>106543173</v>
      </c>
      <c r="I79" s="20">
        <v>377519760</v>
      </c>
      <c r="J79" s="20">
        <v>142478256</v>
      </c>
      <c r="K79" s="20">
        <v>119709367</v>
      </c>
      <c r="L79" s="20">
        <v>100318263</v>
      </c>
      <c r="M79" s="20">
        <v>362505886</v>
      </c>
      <c r="N79" s="20"/>
      <c r="O79" s="20"/>
      <c r="P79" s="20"/>
      <c r="Q79" s="20"/>
      <c r="R79" s="20"/>
      <c r="S79" s="20"/>
      <c r="T79" s="20"/>
      <c r="U79" s="20"/>
      <c r="V79" s="20">
        <v>740025646</v>
      </c>
      <c r="W79" s="20">
        <v>682745358</v>
      </c>
      <c r="X79" s="20"/>
      <c r="Y79" s="19"/>
      <c r="Z79" s="22">
        <v>1365490716</v>
      </c>
    </row>
    <row r="80" spans="1:26" ht="13.5" hidden="1">
      <c r="A80" s="38" t="s">
        <v>103</v>
      </c>
      <c r="B80" s="18">
        <v>692801424</v>
      </c>
      <c r="C80" s="18"/>
      <c r="D80" s="19">
        <v>1136459448</v>
      </c>
      <c r="E80" s="20">
        <v>1136459448</v>
      </c>
      <c r="F80" s="20">
        <v>33132116</v>
      </c>
      <c r="G80" s="20">
        <v>41605661</v>
      </c>
      <c r="H80" s="20">
        <v>31972464</v>
      </c>
      <c r="I80" s="20">
        <v>106710241</v>
      </c>
      <c r="J80" s="20">
        <v>43727727</v>
      </c>
      <c r="K80" s="20">
        <v>38338258</v>
      </c>
      <c r="L80" s="20">
        <v>38250635</v>
      </c>
      <c r="M80" s="20">
        <v>120316620</v>
      </c>
      <c r="N80" s="20"/>
      <c r="O80" s="20"/>
      <c r="P80" s="20"/>
      <c r="Q80" s="20"/>
      <c r="R80" s="20"/>
      <c r="S80" s="20"/>
      <c r="T80" s="20"/>
      <c r="U80" s="20"/>
      <c r="V80" s="20">
        <v>227026861</v>
      </c>
      <c r="W80" s="20">
        <v>568229724</v>
      </c>
      <c r="X80" s="20"/>
      <c r="Y80" s="19"/>
      <c r="Z80" s="22">
        <v>1136459448</v>
      </c>
    </row>
    <row r="81" spans="1:26" ht="13.5" hidden="1">
      <c r="A81" s="38" t="s">
        <v>104</v>
      </c>
      <c r="B81" s="18">
        <v>67669085</v>
      </c>
      <c r="C81" s="18"/>
      <c r="D81" s="19">
        <v>228903468</v>
      </c>
      <c r="E81" s="20">
        <v>228903468</v>
      </c>
      <c r="F81" s="20">
        <v>10353892</v>
      </c>
      <c r="G81" s="20">
        <v>12899364</v>
      </c>
      <c r="H81" s="20">
        <v>10137616</v>
      </c>
      <c r="I81" s="20">
        <v>33390872</v>
      </c>
      <c r="J81" s="20">
        <v>12953081</v>
      </c>
      <c r="K81" s="20">
        <v>12523922</v>
      </c>
      <c r="L81" s="20">
        <v>11788198</v>
      </c>
      <c r="M81" s="20">
        <v>37265201</v>
      </c>
      <c r="N81" s="20"/>
      <c r="O81" s="20"/>
      <c r="P81" s="20"/>
      <c r="Q81" s="20"/>
      <c r="R81" s="20"/>
      <c r="S81" s="20"/>
      <c r="T81" s="20"/>
      <c r="U81" s="20"/>
      <c r="V81" s="20">
        <v>70656073</v>
      </c>
      <c r="W81" s="20">
        <v>114451734</v>
      </c>
      <c r="X81" s="20"/>
      <c r="Y81" s="19"/>
      <c r="Z81" s="22">
        <v>228903468</v>
      </c>
    </row>
    <row r="82" spans="1:26" ht="13.5" hidden="1">
      <c r="A82" s="38" t="s">
        <v>105</v>
      </c>
      <c r="B82" s="18">
        <v>99194607</v>
      </c>
      <c r="C82" s="18"/>
      <c r="D82" s="19">
        <v>145951476</v>
      </c>
      <c r="E82" s="20">
        <v>145951476</v>
      </c>
      <c r="F82" s="20">
        <v>5706861</v>
      </c>
      <c r="G82" s="20">
        <v>7430366</v>
      </c>
      <c r="H82" s="20">
        <v>5844570</v>
      </c>
      <c r="I82" s="20">
        <v>18981797</v>
      </c>
      <c r="J82" s="20">
        <v>6661168</v>
      </c>
      <c r="K82" s="20">
        <v>6326844</v>
      </c>
      <c r="L82" s="20">
        <v>6215716</v>
      </c>
      <c r="M82" s="20">
        <v>19203728</v>
      </c>
      <c r="N82" s="20"/>
      <c r="O82" s="20"/>
      <c r="P82" s="20"/>
      <c r="Q82" s="20"/>
      <c r="R82" s="20"/>
      <c r="S82" s="20"/>
      <c r="T82" s="20"/>
      <c r="U82" s="20"/>
      <c r="V82" s="20">
        <v>38185525</v>
      </c>
      <c r="W82" s="20">
        <v>72975738</v>
      </c>
      <c r="X82" s="20"/>
      <c r="Y82" s="19"/>
      <c r="Z82" s="22">
        <v>145951476</v>
      </c>
    </row>
    <row r="83" spans="1:26" ht="13.5" hidden="1">
      <c r="A83" s="38" t="s">
        <v>106</v>
      </c>
      <c r="B83" s="18"/>
      <c r="C83" s="18"/>
      <c r="D83" s="19">
        <v>59662798</v>
      </c>
      <c r="E83" s="20">
        <v>59662798</v>
      </c>
      <c r="F83" s="20">
        <v>4862925</v>
      </c>
      <c r="G83" s="20">
        <v>7923635</v>
      </c>
      <c r="H83" s="20">
        <v>270196</v>
      </c>
      <c r="I83" s="20">
        <v>13056756</v>
      </c>
      <c r="J83" s="20">
        <v>3688782</v>
      </c>
      <c r="K83" s="20">
        <v>3712575</v>
      </c>
      <c r="L83" s="20">
        <v>4117449</v>
      </c>
      <c r="M83" s="20">
        <v>11518806</v>
      </c>
      <c r="N83" s="20"/>
      <c r="O83" s="20"/>
      <c r="P83" s="20"/>
      <c r="Q83" s="20"/>
      <c r="R83" s="20"/>
      <c r="S83" s="20"/>
      <c r="T83" s="20"/>
      <c r="U83" s="20"/>
      <c r="V83" s="20">
        <v>24575562</v>
      </c>
      <c r="W83" s="20">
        <v>27718171</v>
      </c>
      <c r="X83" s="20"/>
      <c r="Y83" s="19"/>
      <c r="Z83" s="22">
        <v>59662798</v>
      </c>
    </row>
    <row r="84" spans="1:26" ht="13.5" hidden="1">
      <c r="A84" s="39" t="s">
        <v>107</v>
      </c>
      <c r="B84" s="27">
        <v>14487557</v>
      </c>
      <c r="C84" s="27"/>
      <c r="D84" s="28">
        <v>69767865</v>
      </c>
      <c r="E84" s="29">
        <v>69767865</v>
      </c>
      <c r="F84" s="29">
        <v>4483584</v>
      </c>
      <c r="G84" s="29">
        <v>3352109</v>
      </c>
      <c r="H84" s="29">
        <v>5293468</v>
      </c>
      <c r="I84" s="29">
        <v>13129161</v>
      </c>
      <c r="J84" s="29">
        <v>3640076</v>
      </c>
      <c r="K84" s="29">
        <v>4764957</v>
      </c>
      <c r="L84" s="29">
        <v>3298863</v>
      </c>
      <c r="M84" s="29">
        <v>11703896</v>
      </c>
      <c r="N84" s="29"/>
      <c r="O84" s="29"/>
      <c r="P84" s="29"/>
      <c r="Q84" s="29"/>
      <c r="R84" s="29"/>
      <c r="S84" s="29"/>
      <c r="T84" s="29"/>
      <c r="U84" s="29"/>
      <c r="V84" s="29">
        <v>24833057</v>
      </c>
      <c r="W84" s="29">
        <v>32801007</v>
      </c>
      <c r="X84" s="29"/>
      <c r="Y84" s="28"/>
      <c r="Z84" s="30">
        <v>69767865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498821026</v>
      </c>
      <c r="C5" s="18">
        <v>0</v>
      </c>
      <c r="D5" s="58">
        <v>575190303</v>
      </c>
      <c r="E5" s="59">
        <v>575190303</v>
      </c>
      <c r="F5" s="59">
        <v>47489632</v>
      </c>
      <c r="G5" s="59">
        <v>45758847</v>
      </c>
      <c r="H5" s="59">
        <v>47984854</v>
      </c>
      <c r="I5" s="59">
        <v>141233333</v>
      </c>
      <c r="J5" s="59">
        <v>48143948</v>
      </c>
      <c r="K5" s="59">
        <v>47557427</v>
      </c>
      <c r="L5" s="59">
        <v>47895588</v>
      </c>
      <c r="M5" s="59">
        <v>143596963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284830296</v>
      </c>
      <c r="W5" s="59">
        <v>258412610</v>
      </c>
      <c r="X5" s="59">
        <v>26417686</v>
      </c>
      <c r="Y5" s="60">
        <v>10.22</v>
      </c>
      <c r="Z5" s="61">
        <v>575190303</v>
      </c>
    </row>
    <row r="6" spans="1:26" ht="13.5">
      <c r="A6" s="57" t="s">
        <v>32</v>
      </c>
      <c r="B6" s="18">
        <v>1456363335</v>
      </c>
      <c r="C6" s="18">
        <v>0</v>
      </c>
      <c r="D6" s="58">
        <v>1570843122</v>
      </c>
      <c r="E6" s="59">
        <v>1570843122</v>
      </c>
      <c r="F6" s="59">
        <v>139769831</v>
      </c>
      <c r="G6" s="59">
        <v>141133106</v>
      </c>
      <c r="H6" s="59">
        <v>110328349</v>
      </c>
      <c r="I6" s="59">
        <v>391231286</v>
      </c>
      <c r="J6" s="59">
        <v>130154466</v>
      </c>
      <c r="K6" s="59">
        <v>136300974</v>
      </c>
      <c r="L6" s="59">
        <v>125064586</v>
      </c>
      <c r="M6" s="59">
        <v>391520026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782751312</v>
      </c>
      <c r="W6" s="59">
        <v>749859643</v>
      </c>
      <c r="X6" s="59">
        <v>32891669</v>
      </c>
      <c r="Y6" s="60">
        <v>4.39</v>
      </c>
      <c r="Z6" s="61">
        <v>1570843122</v>
      </c>
    </row>
    <row r="7" spans="1:26" ht="13.5">
      <c r="A7" s="57" t="s">
        <v>33</v>
      </c>
      <c r="B7" s="18">
        <v>8547474</v>
      </c>
      <c r="C7" s="18">
        <v>0</v>
      </c>
      <c r="D7" s="58">
        <v>7455120</v>
      </c>
      <c r="E7" s="59">
        <v>7455120</v>
      </c>
      <c r="F7" s="59">
        <v>0</v>
      </c>
      <c r="G7" s="59">
        <v>867831</v>
      </c>
      <c r="H7" s="59">
        <v>364152</v>
      </c>
      <c r="I7" s="59">
        <v>1231983</v>
      </c>
      <c r="J7" s="59">
        <v>401790</v>
      </c>
      <c r="K7" s="59">
        <v>94870</v>
      </c>
      <c r="L7" s="59">
        <v>1007663</v>
      </c>
      <c r="M7" s="59">
        <v>1504323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2736306</v>
      </c>
      <c r="W7" s="59">
        <v>3558785</v>
      </c>
      <c r="X7" s="59">
        <v>-822479</v>
      </c>
      <c r="Y7" s="60">
        <v>-23.11</v>
      </c>
      <c r="Z7" s="61">
        <v>7455120</v>
      </c>
    </row>
    <row r="8" spans="1:26" ht="13.5">
      <c r="A8" s="57" t="s">
        <v>34</v>
      </c>
      <c r="B8" s="18">
        <v>342501982</v>
      </c>
      <c r="C8" s="18">
        <v>0</v>
      </c>
      <c r="D8" s="58">
        <v>393900535</v>
      </c>
      <c r="E8" s="59">
        <v>393900535</v>
      </c>
      <c r="F8" s="59">
        <v>157323790</v>
      </c>
      <c r="G8" s="59">
        <v>1387605</v>
      </c>
      <c r="H8" s="59">
        <v>1176748</v>
      </c>
      <c r="I8" s="59">
        <v>159888143</v>
      </c>
      <c r="J8" s="59">
        <v>2527097</v>
      </c>
      <c r="K8" s="59">
        <v>1173355</v>
      </c>
      <c r="L8" s="59">
        <v>124906215</v>
      </c>
      <c r="M8" s="59">
        <v>128606667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288494810</v>
      </c>
      <c r="W8" s="59">
        <v>185017123</v>
      </c>
      <c r="X8" s="59">
        <v>103477687</v>
      </c>
      <c r="Y8" s="60">
        <v>55.93</v>
      </c>
      <c r="Z8" s="61">
        <v>393900535</v>
      </c>
    </row>
    <row r="9" spans="1:26" ht="13.5">
      <c r="A9" s="57" t="s">
        <v>35</v>
      </c>
      <c r="B9" s="18">
        <v>445206203</v>
      </c>
      <c r="C9" s="18">
        <v>0</v>
      </c>
      <c r="D9" s="58">
        <v>251484948</v>
      </c>
      <c r="E9" s="59">
        <v>251484948</v>
      </c>
      <c r="F9" s="59">
        <v>8498781</v>
      </c>
      <c r="G9" s="59">
        <v>13605770</v>
      </c>
      <c r="H9" s="59">
        <v>11447122</v>
      </c>
      <c r="I9" s="59">
        <v>33551673</v>
      </c>
      <c r="J9" s="59">
        <v>12341331</v>
      </c>
      <c r="K9" s="59">
        <v>10650748</v>
      </c>
      <c r="L9" s="59">
        <v>13044172</v>
      </c>
      <c r="M9" s="59">
        <v>36036251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69587924</v>
      </c>
      <c r="W9" s="59">
        <v>118512099</v>
      </c>
      <c r="X9" s="59">
        <v>-48924175</v>
      </c>
      <c r="Y9" s="60">
        <v>-41.28</v>
      </c>
      <c r="Z9" s="61">
        <v>251484948</v>
      </c>
    </row>
    <row r="10" spans="1:26" ht="25.5">
      <c r="A10" s="62" t="s">
        <v>94</v>
      </c>
      <c r="B10" s="63">
        <f>SUM(B5:B9)</f>
        <v>2751440020</v>
      </c>
      <c r="C10" s="63">
        <f>SUM(C5:C9)</f>
        <v>0</v>
      </c>
      <c r="D10" s="64">
        <f aca="true" t="shared" si="0" ref="D10:Z10">SUM(D5:D9)</f>
        <v>2798874028</v>
      </c>
      <c r="E10" s="65">
        <f t="shared" si="0"/>
        <v>2798874028</v>
      </c>
      <c r="F10" s="65">
        <f t="shared" si="0"/>
        <v>353082034</v>
      </c>
      <c r="G10" s="65">
        <f t="shared" si="0"/>
        <v>202753159</v>
      </c>
      <c r="H10" s="65">
        <f t="shared" si="0"/>
        <v>171301225</v>
      </c>
      <c r="I10" s="65">
        <f t="shared" si="0"/>
        <v>727136418</v>
      </c>
      <c r="J10" s="65">
        <f t="shared" si="0"/>
        <v>193568632</v>
      </c>
      <c r="K10" s="65">
        <f t="shared" si="0"/>
        <v>195777374</v>
      </c>
      <c r="L10" s="65">
        <f t="shared" si="0"/>
        <v>311918224</v>
      </c>
      <c r="M10" s="65">
        <f t="shared" si="0"/>
        <v>701264230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1428400648</v>
      </c>
      <c r="W10" s="65">
        <f t="shared" si="0"/>
        <v>1315360260</v>
      </c>
      <c r="X10" s="65">
        <f t="shared" si="0"/>
        <v>113040388</v>
      </c>
      <c r="Y10" s="66">
        <f>+IF(W10&lt;&gt;0,(X10/W10)*100,0)</f>
        <v>8.593872829942422</v>
      </c>
      <c r="Z10" s="67">
        <f t="shared" si="0"/>
        <v>2798874028</v>
      </c>
    </row>
    <row r="11" spans="1:26" ht="13.5">
      <c r="A11" s="57" t="s">
        <v>36</v>
      </c>
      <c r="B11" s="18">
        <v>692640367</v>
      </c>
      <c r="C11" s="18">
        <v>0</v>
      </c>
      <c r="D11" s="58">
        <v>788931809</v>
      </c>
      <c r="E11" s="59">
        <v>788931809</v>
      </c>
      <c r="F11" s="59">
        <v>55154930</v>
      </c>
      <c r="G11" s="59">
        <v>57472318</v>
      </c>
      <c r="H11" s="59">
        <v>65664397</v>
      </c>
      <c r="I11" s="59">
        <v>178291645</v>
      </c>
      <c r="J11" s="59">
        <v>59169382</v>
      </c>
      <c r="K11" s="59">
        <v>67475838</v>
      </c>
      <c r="L11" s="59">
        <v>61756473</v>
      </c>
      <c r="M11" s="59">
        <v>188401693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366693338</v>
      </c>
      <c r="W11" s="59">
        <v>337234548</v>
      </c>
      <c r="X11" s="59">
        <v>29458790</v>
      </c>
      <c r="Y11" s="60">
        <v>8.74</v>
      </c>
      <c r="Z11" s="61">
        <v>788931809</v>
      </c>
    </row>
    <row r="12" spans="1:26" ht="13.5">
      <c r="A12" s="57" t="s">
        <v>37</v>
      </c>
      <c r="B12" s="18">
        <v>33340575</v>
      </c>
      <c r="C12" s="18">
        <v>0</v>
      </c>
      <c r="D12" s="58">
        <v>37057176</v>
      </c>
      <c r="E12" s="59">
        <v>37057176</v>
      </c>
      <c r="F12" s="59">
        <v>2768795</v>
      </c>
      <c r="G12" s="59">
        <v>2785181</v>
      </c>
      <c r="H12" s="59">
        <v>2765988</v>
      </c>
      <c r="I12" s="59">
        <v>8319964</v>
      </c>
      <c r="J12" s="59">
        <v>2787545</v>
      </c>
      <c r="K12" s="59">
        <v>2758037</v>
      </c>
      <c r="L12" s="59">
        <v>2783200</v>
      </c>
      <c r="M12" s="59">
        <v>8328782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16648746</v>
      </c>
      <c r="W12" s="59">
        <v>15183348</v>
      </c>
      <c r="X12" s="59">
        <v>1465398</v>
      </c>
      <c r="Y12" s="60">
        <v>9.65</v>
      </c>
      <c r="Z12" s="61">
        <v>37057176</v>
      </c>
    </row>
    <row r="13" spans="1:26" ht="13.5">
      <c r="A13" s="57" t="s">
        <v>95</v>
      </c>
      <c r="B13" s="18">
        <v>292572440</v>
      </c>
      <c r="C13" s="18">
        <v>0</v>
      </c>
      <c r="D13" s="58">
        <v>289994708</v>
      </c>
      <c r="E13" s="59">
        <v>289994708</v>
      </c>
      <c r="F13" s="59">
        <v>0</v>
      </c>
      <c r="G13" s="59">
        <v>0</v>
      </c>
      <c r="H13" s="59">
        <v>140787</v>
      </c>
      <c r="I13" s="59">
        <v>140787</v>
      </c>
      <c r="J13" s="59">
        <v>68124</v>
      </c>
      <c r="K13" s="59">
        <v>0</v>
      </c>
      <c r="L13" s="59">
        <v>0</v>
      </c>
      <c r="M13" s="59">
        <v>68124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208911</v>
      </c>
      <c r="W13" s="59">
        <v>146529215</v>
      </c>
      <c r="X13" s="59">
        <v>-146320304</v>
      </c>
      <c r="Y13" s="60">
        <v>-99.86</v>
      </c>
      <c r="Z13" s="61">
        <v>289994708</v>
      </c>
    </row>
    <row r="14" spans="1:26" ht="13.5">
      <c r="A14" s="57" t="s">
        <v>38</v>
      </c>
      <c r="B14" s="18">
        <v>52959596</v>
      </c>
      <c r="C14" s="18">
        <v>0</v>
      </c>
      <c r="D14" s="58">
        <v>45983966</v>
      </c>
      <c r="E14" s="59">
        <v>45983966</v>
      </c>
      <c r="F14" s="59">
        <v>3617411</v>
      </c>
      <c r="G14" s="59">
        <v>3307354</v>
      </c>
      <c r="H14" s="59">
        <v>3206257</v>
      </c>
      <c r="I14" s="59">
        <v>10131022</v>
      </c>
      <c r="J14" s="59">
        <v>3775176</v>
      </c>
      <c r="K14" s="59">
        <v>3547278</v>
      </c>
      <c r="L14" s="59">
        <v>3367099</v>
      </c>
      <c r="M14" s="59">
        <v>10689553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20820575</v>
      </c>
      <c r="W14" s="59">
        <v>33139638</v>
      </c>
      <c r="X14" s="59">
        <v>-12319063</v>
      </c>
      <c r="Y14" s="60">
        <v>-37.17</v>
      </c>
      <c r="Z14" s="61">
        <v>45983966</v>
      </c>
    </row>
    <row r="15" spans="1:26" ht="13.5">
      <c r="A15" s="57" t="s">
        <v>39</v>
      </c>
      <c r="B15" s="18">
        <v>950732074</v>
      </c>
      <c r="C15" s="18">
        <v>0</v>
      </c>
      <c r="D15" s="58">
        <v>1012490110</v>
      </c>
      <c r="E15" s="59">
        <v>1012490110</v>
      </c>
      <c r="F15" s="59">
        <v>109449185</v>
      </c>
      <c r="G15" s="59">
        <v>120138429</v>
      </c>
      <c r="H15" s="59">
        <v>29666911</v>
      </c>
      <c r="I15" s="59">
        <v>259254525</v>
      </c>
      <c r="J15" s="59">
        <v>85463819</v>
      </c>
      <c r="K15" s="59">
        <v>93412358</v>
      </c>
      <c r="L15" s="59">
        <v>83799284</v>
      </c>
      <c r="M15" s="59">
        <v>262675461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521929986</v>
      </c>
      <c r="W15" s="59">
        <v>486867196</v>
      </c>
      <c r="X15" s="59">
        <v>35062790</v>
      </c>
      <c r="Y15" s="60">
        <v>7.2</v>
      </c>
      <c r="Z15" s="61">
        <v>1012490110</v>
      </c>
    </row>
    <row r="16" spans="1:26" ht="13.5">
      <c r="A16" s="68" t="s">
        <v>40</v>
      </c>
      <c r="B16" s="18">
        <v>54017656</v>
      </c>
      <c r="C16" s="18">
        <v>0</v>
      </c>
      <c r="D16" s="58">
        <v>4761400</v>
      </c>
      <c r="E16" s="59">
        <v>4761400</v>
      </c>
      <c r="F16" s="59">
        <v>1225340</v>
      </c>
      <c r="G16" s="59">
        <v>5636346</v>
      </c>
      <c r="H16" s="59">
        <v>4063869</v>
      </c>
      <c r="I16" s="59">
        <v>10925555</v>
      </c>
      <c r="J16" s="59">
        <v>3920346</v>
      </c>
      <c r="K16" s="59">
        <v>3716372</v>
      </c>
      <c r="L16" s="59">
        <v>4317762</v>
      </c>
      <c r="M16" s="59">
        <v>11954480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22880035</v>
      </c>
      <c r="W16" s="59">
        <v>30204325</v>
      </c>
      <c r="X16" s="59">
        <v>-7324290</v>
      </c>
      <c r="Y16" s="60">
        <v>-24.25</v>
      </c>
      <c r="Z16" s="61">
        <v>4761400</v>
      </c>
    </row>
    <row r="17" spans="1:26" ht="13.5">
      <c r="A17" s="57" t="s">
        <v>41</v>
      </c>
      <c r="B17" s="18">
        <v>736165386</v>
      </c>
      <c r="C17" s="18">
        <v>0</v>
      </c>
      <c r="D17" s="58">
        <v>519944453</v>
      </c>
      <c r="E17" s="59">
        <v>519944453</v>
      </c>
      <c r="F17" s="59">
        <v>20640651</v>
      </c>
      <c r="G17" s="59">
        <v>32184579</v>
      </c>
      <c r="H17" s="59">
        <v>45196366</v>
      </c>
      <c r="I17" s="59">
        <v>98021596</v>
      </c>
      <c r="J17" s="59">
        <v>31659117</v>
      </c>
      <c r="K17" s="59">
        <v>41279674</v>
      </c>
      <c r="L17" s="59">
        <v>21075919</v>
      </c>
      <c r="M17" s="59">
        <v>94014710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192036306</v>
      </c>
      <c r="W17" s="59">
        <v>181979711</v>
      </c>
      <c r="X17" s="59">
        <v>10056595</v>
      </c>
      <c r="Y17" s="60">
        <v>5.53</v>
      </c>
      <c r="Z17" s="61">
        <v>519944453</v>
      </c>
    </row>
    <row r="18" spans="1:26" ht="13.5">
      <c r="A18" s="69" t="s">
        <v>42</v>
      </c>
      <c r="B18" s="70">
        <f>SUM(B11:B17)</f>
        <v>2812428094</v>
      </c>
      <c r="C18" s="70">
        <f>SUM(C11:C17)</f>
        <v>0</v>
      </c>
      <c r="D18" s="71">
        <f aca="true" t="shared" si="1" ref="D18:Z18">SUM(D11:D17)</f>
        <v>2699163622</v>
      </c>
      <c r="E18" s="72">
        <f t="shared" si="1"/>
        <v>2699163622</v>
      </c>
      <c r="F18" s="72">
        <f t="shared" si="1"/>
        <v>192856312</v>
      </c>
      <c r="G18" s="72">
        <f t="shared" si="1"/>
        <v>221524207</v>
      </c>
      <c r="H18" s="72">
        <f t="shared" si="1"/>
        <v>150704575</v>
      </c>
      <c r="I18" s="72">
        <f t="shared" si="1"/>
        <v>565085094</v>
      </c>
      <c r="J18" s="72">
        <f t="shared" si="1"/>
        <v>186843509</v>
      </c>
      <c r="K18" s="72">
        <f t="shared" si="1"/>
        <v>212189557</v>
      </c>
      <c r="L18" s="72">
        <f t="shared" si="1"/>
        <v>177099737</v>
      </c>
      <c r="M18" s="72">
        <f t="shared" si="1"/>
        <v>576132803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1141217897</v>
      </c>
      <c r="W18" s="72">
        <f t="shared" si="1"/>
        <v>1231137981</v>
      </c>
      <c r="X18" s="72">
        <f t="shared" si="1"/>
        <v>-89920084</v>
      </c>
      <c r="Y18" s="66">
        <f>+IF(W18&lt;&gt;0,(X18/W18)*100,0)</f>
        <v>-7.30381853112531</v>
      </c>
      <c r="Z18" s="73">
        <f t="shared" si="1"/>
        <v>2699163622</v>
      </c>
    </row>
    <row r="19" spans="1:26" ht="13.5">
      <c r="A19" s="69" t="s">
        <v>43</v>
      </c>
      <c r="B19" s="74">
        <f>+B10-B18</f>
        <v>-60988074</v>
      </c>
      <c r="C19" s="74">
        <f>+C10-C18</f>
        <v>0</v>
      </c>
      <c r="D19" s="75">
        <f aca="true" t="shared" si="2" ref="D19:Z19">+D10-D18</f>
        <v>99710406</v>
      </c>
      <c r="E19" s="76">
        <f t="shared" si="2"/>
        <v>99710406</v>
      </c>
      <c r="F19" s="76">
        <f t="shared" si="2"/>
        <v>160225722</v>
      </c>
      <c r="G19" s="76">
        <f t="shared" si="2"/>
        <v>-18771048</v>
      </c>
      <c r="H19" s="76">
        <f t="shared" si="2"/>
        <v>20596650</v>
      </c>
      <c r="I19" s="76">
        <f t="shared" si="2"/>
        <v>162051324</v>
      </c>
      <c r="J19" s="76">
        <f t="shared" si="2"/>
        <v>6725123</v>
      </c>
      <c r="K19" s="76">
        <f t="shared" si="2"/>
        <v>-16412183</v>
      </c>
      <c r="L19" s="76">
        <f t="shared" si="2"/>
        <v>134818487</v>
      </c>
      <c r="M19" s="76">
        <f t="shared" si="2"/>
        <v>125131427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287182751</v>
      </c>
      <c r="W19" s="76">
        <f>IF(E10=E18,0,W10-W18)</f>
        <v>84222279</v>
      </c>
      <c r="X19" s="76">
        <f t="shared" si="2"/>
        <v>202960472</v>
      </c>
      <c r="Y19" s="77">
        <f>+IF(W19&lt;&gt;0,(X19/W19)*100,0)</f>
        <v>240.98192830901667</v>
      </c>
      <c r="Z19" s="78">
        <f t="shared" si="2"/>
        <v>99710406</v>
      </c>
    </row>
    <row r="20" spans="1:26" ht="13.5">
      <c r="A20" s="57" t="s">
        <v>44</v>
      </c>
      <c r="B20" s="18">
        <v>282789792</v>
      </c>
      <c r="C20" s="18">
        <v>0</v>
      </c>
      <c r="D20" s="58">
        <v>290132532</v>
      </c>
      <c r="E20" s="59">
        <v>290132532</v>
      </c>
      <c r="F20" s="59">
        <v>1644552</v>
      </c>
      <c r="G20" s="59">
        <v>16249886</v>
      </c>
      <c r="H20" s="59">
        <v>4473021</v>
      </c>
      <c r="I20" s="59">
        <v>22367459</v>
      </c>
      <c r="J20" s="59">
        <v>19102872</v>
      </c>
      <c r="K20" s="59">
        <v>16695094</v>
      </c>
      <c r="L20" s="59">
        <v>45262356</v>
      </c>
      <c r="M20" s="59">
        <v>81060322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103427781</v>
      </c>
      <c r="W20" s="59">
        <v>118134332</v>
      </c>
      <c r="X20" s="59">
        <v>-14706551</v>
      </c>
      <c r="Y20" s="60">
        <v>-12.45</v>
      </c>
      <c r="Z20" s="61">
        <v>290132532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221801718</v>
      </c>
      <c r="C22" s="85">
        <f>SUM(C19:C21)</f>
        <v>0</v>
      </c>
      <c r="D22" s="86">
        <f aca="true" t="shared" si="3" ref="D22:Z22">SUM(D19:D21)</f>
        <v>389842938</v>
      </c>
      <c r="E22" s="87">
        <f t="shared" si="3"/>
        <v>389842938</v>
      </c>
      <c r="F22" s="87">
        <f t="shared" si="3"/>
        <v>161870274</v>
      </c>
      <c r="G22" s="87">
        <f t="shared" si="3"/>
        <v>-2521162</v>
      </c>
      <c r="H22" s="87">
        <f t="shared" si="3"/>
        <v>25069671</v>
      </c>
      <c r="I22" s="87">
        <f t="shared" si="3"/>
        <v>184418783</v>
      </c>
      <c r="J22" s="87">
        <f t="shared" si="3"/>
        <v>25827995</v>
      </c>
      <c r="K22" s="87">
        <f t="shared" si="3"/>
        <v>282911</v>
      </c>
      <c r="L22" s="87">
        <f t="shared" si="3"/>
        <v>180080843</v>
      </c>
      <c r="M22" s="87">
        <f t="shared" si="3"/>
        <v>206191749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390610532</v>
      </c>
      <c r="W22" s="87">
        <f t="shared" si="3"/>
        <v>202356611</v>
      </c>
      <c r="X22" s="87">
        <f t="shared" si="3"/>
        <v>188253921</v>
      </c>
      <c r="Y22" s="88">
        <f>+IF(W22&lt;&gt;0,(X22/W22)*100,0)</f>
        <v>93.03077377590594</v>
      </c>
      <c r="Z22" s="89">
        <f t="shared" si="3"/>
        <v>389842938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221801718</v>
      </c>
      <c r="C24" s="74">
        <f>SUM(C22:C23)</f>
        <v>0</v>
      </c>
      <c r="D24" s="75">
        <f aca="true" t="shared" si="4" ref="D24:Z24">SUM(D22:D23)</f>
        <v>389842938</v>
      </c>
      <c r="E24" s="76">
        <f t="shared" si="4"/>
        <v>389842938</v>
      </c>
      <c r="F24" s="76">
        <f t="shared" si="4"/>
        <v>161870274</v>
      </c>
      <c r="G24" s="76">
        <f t="shared" si="4"/>
        <v>-2521162</v>
      </c>
      <c r="H24" s="76">
        <f t="shared" si="4"/>
        <v>25069671</v>
      </c>
      <c r="I24" s="76">
        <f t="shared" si="4"/>
        <v>184418783</v>
      </c>
      <c r="J24" s="76">
        <f t="shared" si="4"/>
        <v>25827995</v>
      </c>
      <c r="K24" s="76">
        <f t="shared" si="4"/>
        <v>282911</v>
      </c>
      <c r="L24" s="76">
        <f t="shared" si="4"/>
        <v>180080843</v>
      </c>
      <c r="M24" s="76">
        <f t="shared" si="4"/>
        <v>206191749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390610532</v>
      </c>
      <c r="W24" s="76">
        <f t="shared" si="4"/>
        <v>202356611</v>
      </c>
      <c r="X24" s="76">
        <f t="shared" si="4"/>
        <v>188253921</v>
      </c>
      <c r="Y24" s="77">
        <f>+IF(W24&lt;&gt;0,(X24/W24)*100,0)</f>
        <v>93.03077377590594</v>
      </c>
      <c r="Z24" s="78">
        <f t="shared" si="4"/>
        <v>389842938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374893201</v>
      </c>
      <c r="C27" s="21">
        <v>0</v>
      </c>
      <c r="D27" s="98">
        <v>386739113</v>
      </c>
      <c r="E27" s="99">
        <v>386739113</v>
      </c>
      <c r="F27" s="99">
        <v>2299513</v>
      </c>
      <c r="G27" s="99">
        <v>17480152</v>
      </c>
      <c r="H27" s="99">
        <v>7759694</v>
      </c>
      <c r="I27" s="99">
        <v>27539359</v>
      </c>
      <c r="J27" s="99">
        <v>23328915</v>
      </c>
      <c r="K27" s="99">
        <v>22970028</v>
      </c>
      <c r="L27" s="99">
        <v>50662903</v>
      </c>
      <c r="M27" s="99">
        <v>96961846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124501205</v>
      </c>
      <c r="W27" s="99">
        <v>193369557</v>
      </c>
      <c r="X27" s="99">
        <v>-68868352</v>
      </c>
      <c r="Y27" s="100">
        <v>-35.61</v>
      </c>
      <c r="Z27" s="101">
        <v>386739113</v>
      </c>
    </row>
    <row r="28" spans="1:26" ht="13.5">
      <c r="A28" s="102" t="s">
        <v>44</v>
      </c>
      <c r="B28" s="18">
        <v>282789791</v>
      </c>
      <c r="C28" s="18">
        <v>0</v>
      </c>
      <c r="D28" s="58">
        <v>290132532</v>
      </c>
      <c r="E28" s="59">
        <v>290132532</v>
      </c>
      <c r="F28" s="59">
        <v>1644552</v>
      </c>
      <c r="G28" s="59">
        <v>17220175</v>
      </c>
      <c r="H28" s="59">
        <v>3502732</v>
      </c>
      <c r="I28" s="59">
        <v>22367459</v>
      </c>
      <c r="J28" s="59">
        <v>19102872</v>
      </c>
      <c r="K28" s="59">
        <v>16699715</v>
      </c>
      <c r="L28" s="59">
        <v>45212199</v>
      </c>
      <c r="M28" s="59">
        <v>81014786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103382245</v>
      </c>
      <c r="W28" s="59">
        <v>145066266</v>
      </c>
      <c r="X28" s="59">
        <v>-41684021</v>
      </c>
      <c r="Y28" s="60">
        <v>-28.73</v>
      </c>
      <c r="Z28" s="61">
        <v>290132532</v>
      </c>
    </row>
    <row r="29" spans="1:26" ht="13.5">
      <c r="A29" s="57" t="s">
        <v>99</v>
      </c>
      <c r="B29" s="18">
        <v>21226086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70877323</v>
      </c>
      <c r="C31" s="18">
        <v>0</v>
      </c>
      <c r="D31" s="58">
        <v>96606581</v>
      </c>
      <c r="E31" s="59">
        <v>96606581</v>
      </c>
      <c r="F31" s="59">
        <v>654961</v>
      </c>
      <c r="G31" s="59">
        <v>259977</v>
      </c>
      <c r="H31" s="59">
        <v>4256962</v>
      </c>
      <c r="I31" s="59">
        <v>5171900</v>
      </c>
      <c r="J31" s="59">
        <v>4226043</v>
      </c>
      <c r="K31" s="59">
        <v>6270313</v>
      </c>
      <c r="L31" s="59">
        <v>5450703</v>
      </c>
      <c r="M31" s="59">
        <v>15947059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21118959</v>
      </c>
      <c r="W31" s="59">
        <v>48303291</v>
      </c>
      <c r="X31" s="59">
        <v>-27184332</v>
      </c>
      <c r="Y31" s="60">
        <v>-56.28</v>
      </c>
      <c r="Z31" s="61">
        <v>96606581</v>
      </c>
    </row>
    <row r="32" spans="1:26" ht="13.5">
      <c r="A32" s="69" t="s">
        <v>50</v>
      </c>
      <c r="B32" s="21">
        <f>SUM(B28:B31)</f>
        <v>374893200</v>
      </c>
      <c r="C32" s="21">
        <f>SUM(C28:C31)</f>
        <v>0</v>
      </c>
      <c r="D32" s="98">
        <f aca="true" t="shared" si="5" ref="D32:Z32">SUM(D28:D31)</f>
        <v>386739113</v>
      </c>
      <c r="E32" s="99">
        <f t="shared" si="5"/>
        <v>386739113</v>
      </c>
      <c r="F32" s="99">
        <f t="shared" si="5"/>
        <v>2299513</v>
      </c>
      <c r="G32" s="99">
        <f t="shared" si="5"/>
        <v>17480152</v>
      </c>
      <c r="H32" s="99">
        <f t="shared" si="5"/>
        <v>7759694</v>
      </c>
      <c r="I32" s="99">
        <f t="shared" si="5"/>
        <v>27539359</v>
      </c>
      <c r="J32" s="99">
        <f t="shared" si="5"/>
        <v>23328915</v>
      </c>
      <c r="K32" s="99">
        <f t="shared" si="5"/>
        <v>22970028</v>
      </c>
      <c r="L32" s="99">
        <f t="shared" si="5"/>
        <v>50662902</v>
      </c>
      <c r="M32" s="99">
        <f t="shared" si="5"/>
        <v>96961845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124501204</v>
      </c>
      <c r="W32" s="99">
        <f t="shared" si="5"/>
        <v>193369557</v>
      </c>
      <c r="X32" s="99">
        <f t="shared" si="5"/>
        <v>-68868353</v>
      </c>
      <c r="Y32" s="100">
        <f>+IF(W32&lt;&gt;0,(X32/W32)*100,0)</f>
        <v>-35.614888955866</v>
      </c>
      <c r="Z32" s="101">
        <f t="shared" si="5"/>
        <v>386739113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471183998</v>
      </c>
      <c r="C35" s="18">
        <v>0</v>
      </c>
      <c r="D35" s="58">
        <v>804819875</v>
      </c>
      <c r="E35" s="59">
        <v>804819875</v>
      </c>
      <c r="F35" s="59">
        <v>1760667773</v>
      </c>
      <c r="G35" s="59">
        <v>1483262306</v>
      </c>
      <c r="H35" s="59">
        <v>1494700035</v>
      </c>
      <c r="I35" s="59">
        <v>1494700035</v>
      </c>
      <c r="J35" s="59">
        <v>1258980642</v>
      </c>
      <c r="K35" s="59">
        <v>1525406311</v>
      </c>
      <c r="L35" s="59">
        <v>1529497175</v>
      </c>
      <c r="M35" s="59">
        <v>1529497175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1529497175</v>
      </c>
      <c r="W35" s="59">
        <v>402409938</v>
      </c>
      <c r="X35" s="59">
        <v>1127087237</v>
      </c>
      <c r="Y35" s="60">
        <v>280.08</v>
      </c>
      <c r="Z35" s="61">
        <v>804819875</v>
      </c>
    </row>
    <row r="36" spans="1:26" ht="13.5">
      <c r="A36" s="57" t="s">
        <v>53</v>
      </c>
      <c r="B36" s="18">
        <v>6266166767</v>
      </c>
      <c r="C36" s="18">
        <v>0</v>
      </c>
      <c r="D36" s="58">
        <v>6321856135</v>
      </c>
      <c r="E36" s="59">
        <v>6321856135</v>
      </c>
      <c r="F36" s="59">
        <v>6121275466</v>
      </c>
      <c r="G36" s="59">
        <v>6121304746</v>
      </c>
      <c r="H36" s="59">
        <v>6121302502</v>
      </c>
      <c r="I36" s="59">
        <v>6121302502</v>
      </c>
      <c r="J36" s="59">
        <v>6121255166</v>
      </c>
      <c r="K36" s="59">
        <v>6121280249</v>
      </c>
      <c r="L36" s="59">
        <v>6121309236</v>
      </c>
      <c r="M36" s="59">
        <v>6121309236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6121309236</v>
      </c>
      <c r="W36" s="59">
        <v>3160928068</v>
      </c>
      <c r="X36" s="59">
        <v>2960381168</v>
      </c>
      <c r="Y36" s="60">
        <v>93.66</v>
      </c>
      <c r="Z36" s="61">
        <v>6321856135</v>
      </c>
    </row>
    <row r="37" spans="1:26" ht="13.5">
      <c r="A37" s="57" t="s">
        <v>54</v>
      </c>
      <c r="B37" s="18">
        <v>980205610</v>
      </c>
      <c r="C37" s="18">
        <v>0</v>
      </c>
      <c r="D37" s="58">
        <v>570294935</v>
      </c>
      <c r="E37" s="59">
        <v>570294935</v>
      </c>
      <c r="F37" s="59">
        <v>537479568</v>
      </c>
      <c r="G37" s="59">
        <v>574574896</v>
      </c>
      <c r="H37" s="59">
        <v>523764158</v>
      </c>
      <c r="I37" s="59">
        <v>523764158</v>
      </c>
      <c r="J37" s="59">
        <v>458809299</v>
      </c>
      <c r="K37" s="59">
        <v>492437919</v>
      </c>
      <c r="L37" s="59">
        <v>430637665</v>
      </c>
      <c r="M37" s="59">
        <v>430637665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430637665</v>
      </c>
      <c r="W37" s="59">
        <v>285147468</v>
      </c>
      <c r="X37" s="59">
        <v>145490197</v>
      </c>
      <c r="Y37" s="60">
        <v>51.02</v>
      </c>
      <c r="Z37" s="61">
        <v>570294935</v>
      </c>
    </row>
    <row r="38" spans="1:26" ht="13.5">
      <c r="A38" s="57" t="s">
        <v>55</v>
      </c>
      <c r="B38" s="18">
        <v>575372231</v>
      </c>
      <c r="C38" s="18">
        <v>0</v>
      </c>
      <c r="D38" s="58">
        <v>590713618</v>
      </c>
      <c r="E38" s="59">
        <v>590713618</v>
      </c>
      <c r="F38" s="59">
        <v>559548034</v>
      </c>
      <c r="G38" s="59">
        <v>557299891</v>
      </c>
      <c r="H38" s="59">
        <v>554030639</v>
      </c>
      <c r="I38" s="59">
        <v>554030639</v>
      </c>
      <c r="J38" s="59">
        <v>551115866</v>
      </c>
      <c r="K38" s="59">
        <v>548814010</v>
      </c>
      <c r="L38" s="59">
        <v>545422163</v>
      </c>
      <c r="M38" s="59">
        <v>545422163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545422163</v>
      </c>
      <c r="W38" s="59">
        <v>295356809</v>
      </c>
      <c r="X38" s="59">
        <v>250065354</v>
      </c>
      <c r="Y38" s="60">
        <v>84.67</v>
      </c>
      <c r="Z38" s="61">
        <v>590713618</v>
      </c>
    </row>
    <row r="39" spans="1:26" ht="13.5">
      <c r="A39" s="57" t="s">
        <v>56</v>
      </c>
      <c r="B39" s="18">
        <v>5181772924</v>
      </c>
      <c r="C39" s="18">
        <v>0</v>
      </c>
      <c r="D39" s="58">
        <v>5965667455</v>
      </c>
      <c r="E39" s="59">
        <v>5965667455</v>
      </c>
      <c r="F39" s="59">
        <v>6784915638</v>
      </c>
      <c r="G39" s="59">
        <v>6472692266</v>
      </c>
      <c r="H39" s="59">
        <v>6538207739</v>
      </c>
      <c r="I39" s="59">
        <v>6538207739</v>
      </c>
      <c r="J39" s="59">
        <v>6370310643</v>
      </c>
      <c r="K39" s="59">
        <v>6605434631</v>
      </c>
      <c r="L39" s="59">
        <v>6674746582</v>
      </c>
      <c r="M39" s="59">
        <v>6674746582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6674746582</v>
      </c>
      <c r="W39" s="59">
        <v>2982833728</v>
      </c>
      <c r="X39" s="59">
        <v>3691912854</v>
      </c>
      <c r="Y39" s="60">
        <v>123.77</v>
      </c>
      <c r="Z39" s="61">
        <v>5965667455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464999858</v>
      </c>
      <c r="C42" s="18">
        <v>0</v>
      </c>
      <c r="D42" s="58">
        <v>558725815</v>
      </c>
      <c r="E42" s="59">
        <v>558725815</v>
      </c>
      <c r="F42" s="59">
        <v>42818027</v>
      </c>
      <c r="G42" s="59">
        <v>8771803</v>
      </c>
      <c r="H42" s="59">
        <v>-22802004</v>
      </c>
      <c r="I42" s="59">
        <v>28787826</v>
      </c>
      <c r="J42" s="59">
        <v>76812546</v>
      </c>
      <c r="K42" s="59">
        <v>20300932</v>
      </c>
      <c r="L42" s="59">
        <v>82182388</v>
      </c>
      <c r="M42" s="59">
        <v>179295866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208083692</v>
      </c>
      <c r="W42" s="59">
        <v>241695891</v>
      </c>
      <c r="X42" s="59">
        <v>-33612199</v>
      </c>
      <c r="Y42" s="60">
        <v>-13.91</v>
      </c>
      <c r="Z42" s="61">
        <v>558725815</v>
      </c>
    </row>
    <row r="43" spans="1:26" ht="13.5">
      <c r="A43" s="57" t="s">
        <v>59</v>
      </c>
      <c r="B43" s="18">
        <v>-349593803</v>
      </c>
      <c r="C43" s="18">
        <v>0</v>
      </c>
      <c r="D43" s="58">
        <v>-365739112</v>
      </c>
      <c r="E43" s="59">
        <v>-365739112</v>
      </c>
      <c r="F43" s="59">
        <v>-33401312</v>
      </c>
      <c r="G43" s="59">
        <v>-34542603</v>
      </c>
      <c r="H43" s="59">
        <v>-20046808</v>
      </c>
      <c r="I43" s="59">
        <v>-87990723</v>
      </c>
      <c r="J43" s="59">
        <v>-40404745</v>
      </c>
      <c r="K43" s="59">
        <v>-24137515</v>
      </c>
      <c r="L43" s="59">
        <v>-33435808</v>
      </c>
      <c r="M43" s="59">
        <v>-97978068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-185968791</v>
      </c>
      <c r="W43" s="59">
        <v>-212926551</v>
      </c>
      <c r="X43" s="59">
        <v>26957760</v>
      </c>
      <c r="Y43" s="60">
        <v>-12.66</v>
      </c>
      <c r="Z43" s="61">
        <v>-365739112</v>
      </c>
    </row>
    <row r="44" spans="1:26" ht="13.5">
      <c r="A44" s="57" t="s">
        <v>60</v>
      </c>
      <c r="B44" s="18">
        <v>-119783588</v>
      </c>
      <c r="C44" s="18">
        <v>0</v>
      </c>
      <c r="D44" s="58">
        <v>-34665634</v>
      </c>
      <c r="E44" s="59">
        <v>-34665634</v>
      </c>
      <c r="F44" s="59">
        <v>-3904571</v>
      </c>
      <c r="G44" s="59">
        <v>-3049889</v>
      </c>
      <c r="H44" s="59">
        <v>-2250010</v>
      </c>
      <c r="I44" s="59">
        <v>-9204470</v>
      </c>
      <c r="J44" s="59">
        <v>-3936985</v>
      </c>
      <c r="K44" s="59">
        <v>-2724312</v>
      </c>
      <c r="L44" s="59">
        <v>-2693833</v>
      </c>
      <c r="M44" s="59">
        <v>-9355130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-18559600</v>
      </c>
      <c r="W44" s="59">
        <v>81440400</v>
      </c>
      <c r="X44" s="59">
        <v>-100000000</v>
      </c>
      <c r="Y44" s="60">
        <v>-122.79</v>
      </c>
      <c r="Z44" s="61">
        <v>-34665634</v>
      </c>
    </row>
    <row r="45" spans="1:26" ht="13.5">
      <c r="A45" s="69" t="s">
        <v>61</v>
      </c>
      <c r="B45" s="21">
        <v>40374841</v>
      </c>
      <c r="C45" s="21">
        <v>0</v>
      </c>
      <c r="D45" s="98">
        <v>203073725</v>
      </c>
      <c r="E45" s="99">
        <v>203073725</v>
      </c>
      <c r="F45" s="99">
        <v>45886985</v>
      </c>
      <c r="G45" s="99">
        <v>17066296</v>
      </c>
      <c r="H45" s="99">
        <v>-28032526</v>
      </c>
      <c r="I45" s="99">
        <v>-28032526</v>
      </c>
      <c r="J45" s="99">
        <v>4438290</v>
      </c>
      <c r="K45" s="99">
        <v>-2122605</v>
      </c>
      <c r="L45" s="99">
        <v>43930142</v>
      </c>
      <c r="M45" s="99">
        <v>43930142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43930142</v>
      </c>
      <c r="W45" s="99">
        <v>154962396</v>
      </c>
      <c r="X45" s="99">
        <v>-111032254</v>
      </c>
      <c r="Y45" s="100">
        <v>-71.65</v>
      </c>
      <c r="Z45" s="101">
        <v>203073725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228004365</v>
      </c>
      <c r="C49" s="51">
        <v>0</v>
      </c>
      <c r="D49" s="128">
        <v>31375470</v>
      </c>
      <c r="E49" s="53">
        <v>49864984</v>
      </c>
      <c r="F49" s="53">
        <v>0</v>
      </c>
      <c r="G49" s="53">
        <v>0</v>
      </c>
      <c r="H49" s="53">
        <v>0</v>
      </c>
      <c r="I49" s="53">
        <v>1106230054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1415474873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190693342</v>
      </c>
      <c r="C51" s="51">
        <v>0</v>
      </c>
      <c r="D51" s="128">
        <v>54722950</v>
      </c>
      <c r="E51" s="53">
        <v>658378</v>
      </c>
      <c r="F51" s="53">
        <v>0</v>
      </c>
      <c r="G51" s="53">
        <v>0</v>
      </c>
      <c r="H51" s="53">
        <v>0</v>
      </c>
      <c r="I51" s="53">
        <v>1618990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247693660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99.96781809516887</v>
      </c>
      <c r="C58" s="5">
        <f>IF(C67=0,0,+(C76/C67)*100)</f>
        <v>0</v>
      </c>
      <c r="D58" s="6">
        <f aca="true" t="shared" si="6" ref="D58:Z58">IF(D67=0,0,+(D76/D67)*100)</f>
        <v>98.40906357318241</v>
      </c>
      <c r="E58" s="7">
        <f t="shared" si="6"/>
        <v>98.40906357318241</v>
      </c>
      <c r="F58" s="7">
        <f t="shared" si="6"/>
        <v>83.03430341198437</v>
      </c>
      <c r="G58" s="7">
        <f t="shared" si="6"/>
        <v>88.25957720461258</v>
      </c>
      <c r="H58" s="7">
        <f t="shared" si="6"/>
        <v>100.44886620530701</v>
      </c>
      <c r="I58" s="7">
        <f t="shared" si="6"/>
        <v>90.05691338253017</v>
      </c>
      <c r="J58" s="7">
        <f t="shared" si="6"/>
        <v>104.50106517571353</v>
      </c>
      <c r="K58" s="7">
        <f t="shared" si="6"/>
        <v>100.84642117683144</v>
      </c>
      <c r="L58" s="7">
        <f t="shared" si="6"/>
        <v>93.38101833371846</v>
      </c>
      <c r="M58" s="7">
        <f t="shared" si="6"/>
        <v>99.64578602437918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94.85963592995287</v>
      </c>
      <c r="W58" s="7">
        <f t="shared" si="6"/>
        <v>102.10886015340009</v>
      </c>
      <c r="X58" s="7">
        <f t="shared" si="6"/>
        <v>0</v>
      </c>
      <c r="Y58" s="7">
        <f t="shared" si="6"/>
        <v>0</v>
      </c>
      <c r="Z58" s="8">
        <f t="shared" si="6"/>
        <v>98.40906357318241</v>
      </c>
    </row>
    <row r="59" spans="1:26" ht="13.5">
      <c r="A59" s="36" t="s">
        <v>31</v>
      </c>
      <c r="B59" s="9">
        <f aca="true" t="shared" si="7" ref="B59:Z66">IF(B68=0,0,+(B77/B68)*100)</f>
        <v>100.0000002004727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71.96002698020486</v>
      </c>
      <c r="G59" s="10">
        <f t="shared" si="7"/>
        <v>94.61816475007817</v>
      </c>
      <c r="H59" s="10">
        <f t="shared" si="7"/>
        <v>81.18835789309685</v>
      </c>
      <c r="I59" s="10">
        <f t="shared" si="7"/>
        <v>82.63821021358953</v>
      </c>
      <c r="J59" s="10">
        <f t="shared" si="7"/>
        <v>100.25305776751006</v>
      </c>
      <c r="K59" s="10">
        <f t="shared" si="7"/>
        <v>117.51034386279981</v>
      </c>
      <c r="L59" s="10">
        <f t="shared" si="7"/>
        <v>72.13532068966353</v>
      </c>
      <c r="M59" s="10">
        <f t="shared" si="7"/>
        <v>96.59000378719709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89.61376465178876</v>
      </c>
      <c r="W59" s="10">
        <f t="shared" si="7"/>
        <v>100.57479006152215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100.00000006866418</v>
      </c>
      <c r="C60" s="12">
        <f t="shared" si="7"/>
        <v>0</v>
      </c>
      <c r="D60" s="3">
        <f t="shared" si="7"/>
        <v>97.78580817442062</v>
      </c>
      <c r="E60" s="13">
        <f t="shared" si="7"/>
        <v>97.78580817442062</v>
      </c>
      <c r="F60" s="13">
        <f t="shared" si="7"/>
        <v>86.33076976389847</v>
      </c>
      <c r="G60" s="13">
        <f t="shared" si="7"/>
        <v>85.82336946513458</v>
      </c>
      <c r="H60" s="13">
        <f t="shared" si="7"/>
        <v>108.84255142801058</v>
      </c>
      <c r="I60" s="13">
        <f t="shared" si="7"/>
        <v>92.4961169899894</v>
      </c>
      <c r="J60" s="13">
        <f t="shared" si="7"/>
        <v>106.2160402548154</v>
      </c>
      <c r="K60" s="13">
        <f t="shared" si="7"/>
        <v>95.05797221962625</v>
      </c>
      <c r="L60" s="13">
        <f t="shared" si="7"/>
        <v>101.28050797689443</v>
      </c>
      <c r="M60" s="13">
        <f t="shared" si="7"/>
        <v>100.75497645170262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96.62706997800599</v>
      </c>
      <c r="W60" s="13">
        <f t="shared" si="7"/>
        <v>102.77354878264863</v>
      </c>
      <c r="X60" s="13">
        <f t="shared" si="7"/>
        <v>0</v>
      </c>
      <c r="Y60" s="13">
        <f t="shared" si="7"/>
        <v>0</v>
      </c>
      <c r="Z60" s="14">
        <f t="shared" si="7"/>
        <v>97.78580817442062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89.71674322120293</v>
      </c>
      <c r="G61" s="13">
        <f t="shared" si="7"/>
        <v>83.27169725219132</v>
      </c>
      <c r="H61" s="13">
        <f t="shared" si="7"/>
        <v>130.59098101318855</v>
      </c>
      <c r="I61" s="13">
        <f t="shared" si="7"/>
        <v>97.92143149964</v>
      </c>
      <c r="J61" s="13">
        <f t="shared" si="7"/>
        <v>115.60236896807527</v>
      </c>
      <c r="K61" s="13">
        <f t="shared" si="7"/>
        <v>99.10619432198648</v>
      </c>
      <c r="L61" s="13">
        <f t="shared" si="7"/>
        <v>111.6774970968326</v>
      </c>
      <c r="M61" s="13">
        <f t="shared" si="7"/>
        <v>108.5649811117791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103.10247253468702</v>
      </c>
      <c r="W61" s="13">
        <f t="shared" si="7"/>
        <v>107.74501267407652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103</v>
      </c>
      <c r="B62" s="12">
        <f t="shared" si="7"/>
        <v>100.00106899646227</v>
      </c>
      <c r="C62" s="12">
        <f t="shared" si="7"/>
        <v>0</v>
      </c>
      <c r="D62" s="3">
        <f t="shared" si="7"/>
        <v>100.00389817463035</v>
      </c>
      <c r="E62" s="13">
        <f t="shared" si="7"/>
        <v>100.00389817463035</v>
      </c>
      <c r="F62" s="13">
        <f t="shared" si="7"/>
        <v>86.97147452023987</v>
      </c>
      <c r="G62" s="13">
        <f t="shared" si="7"/>
        <v>102.82923836672396</v>
      </c>
      <c r="H62" s="13">
        <f t="shared" si="7"/>
        <v>99.74262488435139</v>
      </c>
      <c r="I62" s="13">
        <f t="shared" si="7"/>
        <v>96.25619388669293</v>
      </c>
      <c r="J62" s="13">
        <f t="shared" si="7"/>
        <v>96.19333709427922</v>
      </c>
      <c r="K62" s="13">
        <f t="shared" si="7"/>
        <v>100.12760248403127</v>
      </c>
      <c r="L62" s="13">
        <f t="shared" si="7"/>
        <v>102.09557052257483</v>
      </c>
      <c r="M62" s="13">
        <f t="shared" si="7"/>
        <v>99.43604391457043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97.94970648770742</v>
      </c>
      <c r="W62" s="13">
        <f t="shared" si="7"/>
        <v>99.88151193064762</v>
      </c>
      <c r="X62" s="13">
        <f t="shared" si="7"/>
        <v>0</v>
      </c>
      <c r="Y62" s="13">
        <f t="shared" si="7"/>
        <v>0</v>
      </c>
      <c r="Z62" s="14">
        <f t="shared" si="7"/>
        <v>100.00389817463035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99.99999935474109</v>
      </c>
      <c r="E63" s="13">
        <f t="shared" si="7"/>
        <v>99.99999935474109</v>
      </c>
      <c r="F63" s="13">
        <f t="shared" si="7"/>
        <v>73.05326399524107</v>
      </c>
      <c r="G63" s="13">
        <f t="shared" si="7"/>
        <v>75.32320781701122</v>
      </c>
      <c r="H63" s="13">
        <f t="shared" si="7"/>
        <v>62.377385054768006</v>
      </c>
      <c r="I63" s="13">
        <f t="shared" si="7"/>
        <v>70.02636544005799</v>
      </c>
      <c r="J63" s="13">
        <f t="shared" si="7"/>
        <v>91.57069350627751</v>
      </c>
      <c r="K63" s="13">
        <f t="shared" si="7"/>
        <v>75.98939796837772</v>
      </c>
      <c r="L63" s="13">
        <f t="shared" si="7"/>
        <v>73.04758079395572</v>
      </c>
      <c r="M63" s="13">
        <f t="shared" si="7"/>
        <v>80.02221166806382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75.20632173392026</v>
      </c>
      <c r="W63" s="13">
        <f t="shared" si="7"/>
        <v>97.14903794210092</v>
      </c>
      <c r="X63" s="13">
        <f t="shared" si="7"/>
        <v>0</v>
      </c>
      <c r="Y63" s="13">
        <f t="shared" si="7"/>
        <v>0</v>
      </c>
      <c r="Z63" s="14">
        <f t="shared" si="7"/>
        <v>99.99999935474109</v>
      </c>
    </row>
    <row r="64" spans="1:26" ht="13.5">
      <c r="A64" s="38" t="s">
        <v>105</v>
      </c>
      <c r="B64" s="12">
        <f t="shared" si="7"/>
        <v>100.00000078308551</v>
      </c>
      <c r="C64" s="12">
        <f t="shared" si="7"/>
        <v>0</v>
      </c>
      <c r="D64" s="3">
        <f t="shared" si="7"/>
        <v>75.50742781127401</v>
      </c>
      <c r="E64" s="13">
        <f t="shared" si="7"/>
        <v>75.50742781127401</v>
      </c>
      <c r="F64" s="13">
        <f t="shared" si="7"/>
        <v>66.47348247454042</v>
      </c>
      <c r="G64" s="13">
        <f t="shared" si="7"/>
        <v>59.11831742314184</v>
      </c>
      <c r="H64" s="13">
        <f t="shared" si="7"/>
        <v>55.02360217862975</v>
      </c>
      <c r="I64" s="13">
        <f t="shared" si="7"/>
        <v>59.87821509054396</v>
      </c>
      <c r="J64" s="13">
        <f t="shared" si="7"/>
        <v>61.31004499944016</v>
      </c>
      <c r="K64" s="13">
        <f t="shared" si="7"/>
        <v>63.47379249694832</v>
      </c>
      <c r="L64" s="13">
        <f t="shared" si="7"/>
        <v>61.09067722991887</v>
      </c>
      <c r="M64" s="13">
        <f t="shared" si="7"/>
        <v>61.97155246082631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60.94243365624406</v>
      </c>
      <c r="W64" s="13">
        <f t="shared" si="7"/>
        <v>77.02268146804137</v>
      </c>
      <c r="X64" s="13">
        <f t="shared" si="7"/>
        <v>0</v>
      </c>
      <c r="Y64" s="13">
        <f t="shared" si="7"/>
        <v>0</v>
      </c>
      <c r="Z64" s="14">
        <f t="shared" si="7"/>
        <v>75.50742781127401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107.36481297602514</v>
      </c>
      <c r="E65" s="13">
        <f t="shared" si="7"/>
        <v>107.36481297602514</v>
      </c>
      <c r="F65" s="13">
        <f t="shared" si="7"/>
        <v>121.43571069655768</v>
      </c>
      <c r="G65" s="13">
        <f t="shared" si="7"/>
        <v>581679.4310722101</v>
      </c>
      <c r="H65" s="13">
        <f t="shared" si="7"/>
        <v>2793844.897959184</v>
      </c>
      <c r="I65" s="13">
        <f t="shared" si="7"/>
        <v>348.2594219653179</v>
      </c>
      <c r="J65" s="13">
        <f t="shared" si="7"/>
        <v>826790.6976744186</v>
      </c>
      <c r="K65" s="13">
        <f t="shared" si="7"/>
        <v>0</v>
      </c>
      <c r="L65" s="13">
        <f t="shared" si="7"/>
        <v>876511.004784689</v>
      </c>
      <c r="M65" s="13">
        <f t="shared" si="7"/>
        <v>1258595.134228188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663.4364232860627</v>
      </c>
      <c r="W65" s="13">
        <f t="shared" si="7"/>
        <v>128.56272377665948</v>
      </c>
      <c r="X65" s="13">
        <f t="shared" si="7"/>
        <v>0</v>
      </c>
      <c r="Y65" s="13">
        <f t="shared" si="7"/>
        <v>0</v>
      </c>
      <c r="Z65" s="14">
        <f t="shared" si="7"/>
        <v>107.36481297602514</v>
      </c>
    </row>
    <row r="66" spans="1:26" ht="13.5">
      <c r="A66" s="39" t="s">
        <v>107</v>
      </c>
      <c r="B66" s="15">
        <f t="shared" si="7"/>
        <v>98.38576166849693</v>
      </c>
      <c r="C66" s="15">
        <f t="shared" si="7"/>
        <v>0</v>
      </c>
      <c r="D66" s="4">
        <f t="shared" si="7"/>
        <v>99.99999751203738</v>
      </c>
      <c r="E66" s="16">
        <f t="shared" si="7"/>
        <v>99.99999751203738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96.72725398280589</v>
      </c>
      <c r="X66" s="16">
        <f t="shared" si="7"/>
        <v>0</v>
      </c>
      <c r="Y66" s="16">
        <f t="shared" si="7"/>
        <v>0</v>
      </c>
      <c r="Z66" s="17">
        <f t="shared" si="7"/>
        <v>99.99999751203738</v>
      </c>
    </row>
    <row r="67" spans="1:26" ht="13.5" hidden="1">
      <c r="A67" s="40" t="s">
        <v>108</v>
      </c>
      <c r="B67" s="23">
        <v>1994956493</v>
      </c>
      <c r="C67" s="23"/>
      <c r="D67" s="24">
        <v>2186226955</v>
      </c>
      <c r="E67" s="25">
        <v>2186226955</v>
      </c>
      <c r="F67" s="25">
        <v>191100553</v>
      </c>
      <c r="G67" s="25">
        <v>192484976</v>
      </c>
      <c r="H67" s="25">
        <v>162431921</v>
      </c>
      <c r="I67" s="25">
        <v>546017450</v>
      </c>
      <c r="J67" s="25">
        <v>182452057</v>
      </c>
      <c r="K67" s="25">
        <v>188019516</v>
      </c>
      <c r="L67" s="25">
        <v>177436509</v>
      </c>
      <c r="M67" s="25">
        <v>547908082</v>
      </c>
      <c r="N67" s="25"/>
      <c r="O67" s="25"/>
      <c r="P67" s="25"/>
      <c r="Q67" s="25"/>
      <c r="R67" s="25"/>
      <c r="S67" s="25"/>
      <c r="T67" s="25"/>
      <c r="U67" s="25"/>
      <c r="V67" s="25">
        <v>1093925532</v>
      </c>
      <c r="W67" s="25">
        <v>1027225725</v>
      </c>
      <c r="X67" s="25"/>
      <c r="Y67" s="24"/>
      <c r="Z67" s="26">
        <v>2186226955</v>
      </c>
    </row>
    <row r="68" spans="1:26" ht="13.5" hidden="1">
      <c r="A68" s="36" t="s">
        <v>31</v>
      </c>
      <c r="B68" s="18">
        <v>498821026</v>
      </c>
      <c r="C68" s="18"/>
      <c r="D68" s="19">
        <v>575190303</v>
      </c>
      <c r="E68" s="20">
        <v>575190303</v>
      </c>
      <c r="F68" s="20">
        <v>47489632</v>
      </c>
      <c r="G68" s="20">
        <v>48136572</v>
      </c>
      <c r="H68" s="20">
        <v>47984854</v>
      </c>
      <c r="I68" s="20">
        <v>143611058</v>
      </c>
      <c r="J68" s="20">
        <v>48143948</v>
      </c>
      <c r="K68" s="20">
        <v>47557427</v>
      </c>
      <c r="L68" s="20">
        <v>47895588</v>
      </c>
      <c r="M68" s="20">
        <v>143596963</v>
      </c>
      <c r="N68" s="20"/>
      <c r="O68" s="20"/>
      <c r="P68" s="20"/>
      <c r="Q68" s="20"/>
      <c r="R68" s="20"/>
      <c r="S68" s="20"/>
      <c r="T68" s="20"/>
      <c r="U68" s="20"/>
      <c r="V68" s="20">
        <v>287208021</v>
      </c>
      <c r="W68" s="20">
        <v>258412610</v>
      </c>
      <c r="X68" s="20"/>
      <c r="Y68" s="19"/>
      <c r="Z68" s="22">
        <v>575190303</v>
      </c>
    </row>
    <row r="69" spans="1:26" ht="13.5" hidden="1">
      <c r="A69" s="37" t="s">
        <v>32</v>
      </c>
      <c r="B69" s="18">
        <v>1456363335</v>
      </c>
      <c r="C69" s="18"/>
      <c r="D69" s="19">
        <v>1570843122</v>
      </c>
      <c r="E69" s="20">
        <v>1570843122</v>
      </c>
      <c r="F69" s="20">
        <v>139769831</v>
      </c>
      <c r="G69" s="20">
        <v>141133106</v>
      </c>
      <c r="H69" s="20">
        <v>110328349</v>
      </c>
      <c r="I69" s="20">
        <v>391231286</v>
      </c>
      <c r="J69" s="20">
        <v>130154466</v>
      </c>
      <c r="K69" s="20">
        <v>136300974</v>
      </c>
      <c r="L69" s="20">
        <v>125064586</v>
      </c>
      <c r="M69" s="20">
        <v>391520026</v>
      </c>
      <c r="N69" s="20"/>
      <c r="O69" s="20"/>
      <c r="P69" s="20"/>
      <c r="Q69" s="20"/>
      <c r="R69" s="20"/>
      <c r="S69" s="20"/>
      <c r="T69" s="20"/>
      <c r="U69" s="20"/>
      <c r="V69" s="20">
        <v>782751312</v>
      </c>
      <c r="W69" s="20">
        <v>749859643</v>
      </c>
      <c r="X69" s="20"/>
      <c r="Y69" s="19"/>
      <c r="Z69" s="22">
        <v>1570843122</v>
      </c>
    </row>
    <row r="70" spans="1:26" ht="13.5" hidden="1">
      <c r="A70" s="38" t="s">
        <v>102</v>
      </c>
      <c r="B70" s="18">
        <v>863775566</v>
      </c>
      <c r="C70" s="18"/>
      <c r="D70" s="19">
        <v>948069059</v>
      </c>
      <c r="E70" s="20">
        <v>948069059</v>
      </c>
      <c r="F70" s="20">
        <v>86759936</v>
      </c>
      <c r="G70" s="20">
        <v>87807605</v>
      </c>
      <c r="H70" s="20">
        <v>61163877</v>
      </c>
      <c r="I70" s="20">
        <v>235731418</v>
      </c>
      <c r="J70" s="20">
        <v>74601934</v>
      </c>
      <c r="K70" s="20">
        <v>78648527</v>
      </c>
      <c r="L70" s="20">
        <v>70334387</v>
      </c>
      <c r="M70" s="20">
        <v>223584848</v>
      </c>
      <c r="N70" s="20"/>
      <c r="O70" s="20"/>
      <c r="P70" s="20"/>
      <c r="Q70" s="20"/>
      <c r="R70" s="20"/>
      <c r="S70" s="20"/>
      <c r="T70" s="20"/>
      <c r="U70" s="20"/>
      <c r="V70" s="20">
        <v>459316266</v>
      </c>
      <c r="W70" s="20">
        <v>452571435</v>
      </c>
      <c r="X70" s="20"/>
      <c r="Y70" s="19"/>
      <c r="Z70" s="22">
        <v>948069059</v>
      </c>
    </row>
    <row r="71" spans="1:26" ht="13.5" hidden="1">
      <c r="A71" s="38" t="s">
        <v>103</v>
      </c>
      <c r="B71" s="18">
        <v>273714657</v>
      </c>
      <c r="C71" s="18"/>
      <c r="D71" s="19">
        <v>280490256</v>
      </c>
      <c r="E71" s="20">
        <v>280490256</v>
      </c>
      <c r="F71" s="20">
        <v>25718060</v>
      </c>
      <c r="G71" s="20">
        <v>25497074</v>
      </c>
      <c r="H71" s="20">
        <v>20419612</v>
      </c>
      <c r="I71" s="20">
        <v>71634746</v>
      </c>
      <c r="J71" s="20">
        <v>27455859</v>
      </c>
      <c r="K71" s="20">
        <v>27957136</v>
      </c>
      <c r="L71" s="20">
        <v>26206658</v>
      </c>
      <c r="M71" s="20">
        <v>81619653</v>
      </c>
      <c r="N71" s="20"/>
      <c r="O71" s="20"/>
      <c r="P71" s="20"/>
      <c r="Q71" s="20"/>
      <c r="R71" s="20"/>
      <c r="S71" s="20"/>
      <c r="T71" s="20"/>
      <c r="U71" s="20"/>
      <c r="V71" s="20">
        <v>153254399</v>
      </c>
      <c r="W71" s="20">
        <v>133900401</v>
      </c>
      <c r="X71" s="20"/>
      <c r="Y71" s="19"/>
      <c r="Z71" s="22">
        <v>280490256</v>
      </c>
    </row>
    <row r="72" spans="1:26" ht="13.5" hidden="1">
      <c r="A72" s="38" t="s">
        <v>104</v>
      </c>
      <c r="B72" s="18">
        <v>191170212</v>
      </c>
      <c r="C72" s="18"/>
      <c r="D72" s="19">
        <v>154976549</v>
      </c>
      <c r="E72" s="20">
        <v>154976549</v>
      </c>
      <c r="F72" s="20">
        <v>15347985</v>
      </c>
      <c r="G72" s="20">
        <v>16526828</v>
      </c>
      <c r="H72" s="20">
        <v>17518256</v>
      </c>
      <c r="I72" s="20">
        <v>49393069</v>
      </c>
      <c r="J72" s="20">
        <v>17075260</v>
      </c>
      <c r="K72" s="20">
        <v>18442503</v>
      </c>
      <c r="L72" s="20">
        <v>17609269</v>
      </c>
      <c r="M72" s="20">
        <v>53127032</v>
      </c>
      <c r="N72" s="20"/>
      <c r="O72" s="20"/>
      <c r="P72" s="20"/>
      <c r="Q72" s="20"/>
      <c r="R72" s="20"/>
      <c r="S72" s="20"/>
      <c r="T72" s="20"/>
      <c r="U72" s="20"/>
      <c r="V72" s="20">
        <v>102520101</v>
      </c>
      <c r="W72" s="20">
        <v>73979799</v>
      </c>
      <c r="X72" s="20"/>
      <c r="Y72" s="19"/>
      <c r="Z72" s="22">
        <v>154976549</v>
      </c>
    </row>
    <row r="73" spans="1:26" ht="13.5" hidden="1">
      <c r="A73" s="38" t="s">
        <v>105</v>
      </c>
      <c r="B73" s="18">
        <v>127699974</v>
      </c>
      <c r="C73" s="18"/>
      <c r="D73" s="19">
        <v>152514847</v>
      </c>
      <c r="E73" s="20">
        <v>152514847</v>
      </c>
      <c r="F73" s="20">
        <v>9565655</v>
      </c>
      <c r="G73" s="20">
        <v>11301142</v>
      </c>
      <c r="H73" s="20">
        <v>11226506</v>
      </c>
      <c r="I73" s="20">
        <v>32093303</v>
      </c>
      <c r="J73" s="20">
        <v>11021026</v>
      </c>
      <c r="K73" s="20">
        <v>11252808</v>
      </c>
      <c r="L73" s="20">
        <v>10914063</v>
      </c>
      <c r="M73" s="20">
        <v>33187897</v>
      </c>
      <c r="N73" s="20"/>
      <c r="O73" s="20"/>
      <c r="P73" s="20"/>
      <c r="Q73" s="20"/>
      <c r="R73" s="20"/>
      <c r="S73" s="20"/>
      <c r="T73" s="20"/>
      <c r="U73" s="20"/>
      <c r="V73" s="20">
        <v>65281200</v>
      </c>
      <c r="W73" s="20">
        <v>72804679</v>
      </c>
      <c r="X73" s="20"/>
      <c r="Y73" s="19"/>
      <c r="Z73" s="22">
        <v>152514847</v>
      </c>
    </row>
    <row r="74" spans="1:26" ht="13.5" hidden="1">
      <c r="A74" s="38" t="s">
        <v>106</v>
      </c>
      <c r="B74" s="18">
        <v>2926</v>
      </c>
      <c r="C74" s="18"/>
      <c r="D74" s="19">
        <v>34792411</v>
      </c>
      <c r="E74" s="20">
        <v>34792411</v>
      </c>
      <c r="F74" s="20">
        <v>2378195</v>
      </c>
      <c r="G74" s="20">
        <v>457</v>
      </c>
      <c r="H74" s="20">
        <v>98</v>
      </c>
      <c r="I74" s="20">
        <v>2378750</v>
      </c>
      <c r="J74" s="20">
        <v>387</v>
      </c>
      <c r="K74" s="20"/>
      <c r="L74" s="20">
        <v>209</v>
      </c>
      <c r="M74" s="20">
        <v>596</v>
      </c>
      <c r="N74" s="20"/>
      <c r="O74" s="20"/>
      <c r="P74" s="20"/>
      <c r="Q74" s="20"/>
      <c r="R74" s="20"/>
      <c r="S74" s="20"/>
      <c r="T74" s="20"/>
      <c r="U74" s="20"/>
      <c r="V74" s="20">
        <v>2379346</v>
      </c>
      <c r="W74" s="20">
        <v>16603329</v>
      </c>
      <c r="X74" s="20"/>
      <c r="Y74" s="19"/>
      <c r="Z74" s="22">
        <v>34792411</v>
      </c>
    </row>
    <row r="75" spans="1:26" ht="13.5" hidden="1">
      <c r="A75" s="39" t="s">
        <v>107</v>
      </c>
      <c r="B75" s="27">
        <v>39772132</v>
      </c>
      <c r="C75" s="27"/>
      <c r="D75" s="28">
        <v>40193530</v>
      </c>
      <c r="E75" s="29">
        <v>40193530</v>
      </c>
      <c r="F75" s="29">
        <v>3841090</v>
      </c>
      <c r="G75" s="29">
        <v>3215298</v>
      </c>
      <c r="H75" s="29">
        <v>4118718</v>
      </c>
      <c r="I75" s="29">
        <v>11175106</v>
      </c>
      <c r="J75" s="29">
        <v>4153643</v>
      </c>
      <c r="K75" s="29">
        <v>4161115</v>
      </c>
      <c r="L75" s="29">
        <v>4476335</v>
      </c>
      <c r="M75" s="29">
        <v>12791093</v>
      </c>
      <c r="N75" s="29"/>
      <c r="O75" s="29"/>
      <c r="P75" s="29"/>
      <c r="Q75" s="29"/>
      <c r="R75" s="29"/>
      <c r="S75" s="29"/>
      <c r="T75" s="29"/>
      <c r="U75" s="29"/>
      <c r="V75" s="29">
        <v>23966199</v>
      </c>
      <c r="W75" s="29">
        <v>18953472</v>
      </c>
      <c r="X75" s="29"/>
      <c r="Y75" s="28"/>
      <c r="Z75" s="30">
        <v>40193530</v>
      </c>
    </row>
    <row r="76" spans="1:26" ht="13.5" hidden="1">
      <c r="A76" s="41" t="s">
        <v>109</v>
      </c>
      <c r="B76" s="31">
        <v>1994314478</v>
      </c>
      <c r="C76" s="31"/>
      <c r="D76" s="32">
        <v>2151445474</v>
      </c>
      <c r="E76" s="33">
        <v>2151445474</v>
      </c>
      <c r="F76" s="33">
        <v>158679013</v>
      </c>
      <c r="G76" s="33">
        <v>169886426</v>
      </c>
      <c r="H76" s="33">
        <v>163161023</v>
      </c>
      <c r="I76" s="33">
        <v>491726462</v>
      </c>
      <c r="J76" s="33">
        <v>190664343</v>
      </c>
      <c r="K76" s="33">
        <v>189610953</v>
      </c>
      <c r="L76" s="33">
        <v>165692019</v>
      </c>
      <c r="M76" s="33">
        <v>545967315</v>
      </c>
      <c r="N76" s="33"/>
      <c r="O76" s="33"/>
      <c r="P76" s="33"/>
      <c r="Q76" s="33"/>
      <c r="R76" s="33"/>
      <c r="S76" s="33"/>
      <c r="T76" s="33"/>
      <c r="U76" s="33"/>
      <c r="V76" s="33">
        <v>1037693777</v>
      </c>
      <c r="W76" s="33">
        <v>1048888479</v>
      </c>
      <c r="X76" s="33"/>
      <c r="Y76" s="32"/>
      <c r="Z76" s="34">
        <v>2151445474</v>
      </c>
    </row>
    <row r="77" spans="1:26" ht="13.5" hidden="1">
      <c r="A77" s="36" t="s">
        <v>31</v>
      </c>
      <c r="B77" s="18">
        <v>498821027</v>
      </c>
      <c r="C77" s="18"/>
      <c r="D77" s="19">
        <v>575190303</v>
      </c>
      <c r="E77" s="20">
        <v>575190303</v>
      </c>
      <c r="F77" s="20">
        <v>34173552</v>
      </c>
      <c r="G77" s="20">
        <v>45545941</v>
      </c>
      <c r="H77" s="20">
        <v>38958115</v>
      </c>
      <c r="I77" s="20">
        <v>118677608</v>
      </c>
      <c r="J77" s="20">
        <v>48265780</v>
      </c>
      <c r="K77" s="20">
        <v>55884896</v>
      </c>
      <c r="L77" s="20">
        <v>34549636</v>
      </c>
      <c r="M77" s="20">
        <v>138700312</v>
      </c>
      <c r="N77" s="20"/>
      <c r="O77" s="20"/>
      <c r="P77" s="20"/>
      <c r="Q77" s="20"/>
      <c r="R77" s="20"/>
      <c r="S77" s="20"/>
      <c r="T77" s="20"/>
      <c r="U77" s="20"/>
      <c r="V77" s="20">
        <v>257377920</v>
      </c>
      <c r="W77" s="20">
        <v>259897940</v>
      </c>
      <c r="X77" s="20"/>
      <c r="Y77" s="19"/>
      <c r="Z77" s="22">
        <v>575190303</v>
      </c>
    </row>
    <row r="78" spans="1:26" ht="13.5" hidden="1">
      <c r="A78" s="37" t="s">
        <v>32</v>
      </c>
      <c r="B78" s="18">
        <v>1456363336</v>
      </c>
      <c r="C78" s="18"/>
      <c r="D78" s="19">
        <v>1536061642</v>
      </c>
      <c r="E78" s="20">
        <v>1536061642</v>
      </c>
      <c r="F78" s="20">
        <v>120664371</v>
      </c>
      <c r="G78" s="20">
        <v>121125187</v>
      </c>
      <c r="H78" s="20">
        <v>120084190</v>
      </c>
      <c r="I78" s="20">
        <v>361873748</v>
      </c>
      <c r="J78" s="20">
        <v>138244920</v>
      </c>
      <c r="K78" s="20">
        <v>129564942</v>
      </c>
      <c r="L78" s="20">
        <v>126666048</v>
      </c>
      <c r="M78" s="20">
        <v>394475910</v>
      </c>
      <c r="N78" s="20"/>
      <c r="O78" s="20"/>
      <c r="P78" s="20"/>
      <c r="Q78" s="20"/>
      <c r="R78" s="20"/>
      <c r="S78" s="20"/>
      <c r="T78" s="20"/>
      <c r="U78" s="20"/>
      <c r="V78" s="20">
        <v>756349658</v>
      </c>
      <c r="W78" s="20">
        <v>770657366</v>
      </c>
      <c r="X78" s="20"/>
      <c r="Y78" s="19"/>
      <c r="Z78" s="22">
        <v>1536061642</v>
      </c>
    </row>
    <row r="79" spans="1:26" ht="13.5" hidden="1">
      <c r="A79" s="38" t="s">
        <v>102</v>
      </c>
      <c r="B79" s="18">
        <v>863775566</v>
      </c>
      <c r="C79" s="18"/>
      <c r="D79" s="19">
        <v>948069059</v>
      </c>
      <c r="E79" s="20">
        <v>948069059</v>
      </c>
      <c r="F79" s="20">
        <v>77838189</v>
      </c>
      <c r="G79" s="20">
        <v>73118883</v>
      </c>
      <c r="H79" s="20">
        <v>79874507</v>
      </c>
      <c r="I79" s="20">
        <v>230831579</v>
      </c>
      <c r="J79" s="20">
        <v>86241603</v>
      </c>
      <c r="K79" s="20">
        <v>77945562</v>
      </c>
      <c r="L79" s="20">
        <v>78547683</v>
      </c>
      <c r="M79" s="20">
        <v>242734848</v>
      </c>
      <c r="N79" s="20"/>
      <c r="O79" s="20"/>
      <c r="P79" s="20"/>
      <c r="Q79" s="20"/>
      <c r="R79" s="20"/>
      <c r="S79" s="20"/>
      <c r="T79" s="20"/>
      <c r="U79" s="20"/>
      <c r="V79" s="20">
        <v>473566427</v>
      </c>
      <c r="W79" s="20">
        <v>487623150</v>
      </c>
      <c r="X79" s="20"/>
      <c r="Y79" s="19"/>
      <c r="Z79" s="22">
        <v>948069059</v>
      </c>
    </row>
    <row r="80" spans="1:26" ht="13.5" hidden="1">
      <c r="A80" s="38" t="s">
        <v>103</v>
      </c>
      <c r="B80" s="18">
        <v>273717583</v>
      </c>
      <c r="C80" s="18"/>
      <c r="D80" s="19">
        <v>280501190</v>
      </c>
      <c r="E80" s="20">
        <v>280501190</v>
      </c>
      <c r="F80" s="20">
        <v>22367376</v>
      </c>
      <c r="G80" s="20">
        <v>26218447</v>
      </c>
      <c r="H80" s="20">
        <v>20367057</v>
      </c>
      <c r="I80" s="20">
        <v>68952880</v>
      </c>
      <c r="J80" s="20">
        <v>26410707</v>
      </c>
      <c r="K80" s="20">
        <v>27992810</v>
      </c>
      <c r="L80" s="20">
        <v>26755837</v>
      </c>
      <c r="M80" s="20">
        <v>81159354</v>
      </c>
      <c r="N80" s="20"/>
      <c r="O80" s="20"/>
      <c r="P80" s="20"/>
      <c r="Q80" s="20"/>
      <c r="R80" s="20"/>
      <c r="S80" s="20"/>
      <c r="T80" s="20"/>
      <c r="U80" s="20"/>
      <c r="V80" s="20">
        <v>150112234</v>
      </c>
      <c r="W80" s="20">
        <v>133741745</v>
      </c>
      <c r="X80" s="20"/>
      <c r="Y80" s="19"/>
      <c r="Z80" s="22">
        <v>280501190</v>
      </c>
    </row>
    <row r="81" spans="1:26" ht="13.5" hidden="1">
      <c r="A81" s="38" t="s">
        <v>104</v>
      </c>
      <c r="B81" s="18">
        <v>191170212</v>
      </c>
      <c r="C81" s="18"/>
      <c r="D81" s="19">
        <v>154976548</v>
      </c>
      <c r="E81" s="20">
        <v>154976548</v>
      </c>
      <c r="F81" s="20">
        <v>11212204</v>
      </c>
      <c r="G81" s="20">
        <v>12448537</v>
      </c>
      <c r="H81" s="20">
        <v>10927430</v>
      </c>
      <c r="I81" s="20">
        <v>34588171</v>
      </c>
      <c r="J81" s="20">
        <v>15635934</v>
      </c>
      <c r="K81" s="20">
        <v>14014347</v>
      </c>
      <c r="L81" s="20">
        <v>12863145</v>
      </c>
      <c r="M81" s="20">
        <v>42513426</v>
      </c>
      <c r="N81" s="20"/>
      <c r="O81" s="20"/>
      <c r="P81" s="20"/>
      <c r="Q81" s="20"/>
      <c r="R81" s="20"/>
      <c r="S81" s="20"/>
      <c r="T81" s="20"/>
      <c r="U81" s="20"/>
      <c r="V81" s="20">
        <v>77101597</v>
      </c>
      <c r="W81" s="20">
        <v>71870663</v>
      </c>
      <c r="X81" s="20"/>
      <c r="Y81" s="19"/>
      <c r="Z81" s="22">
        <v>154976548</v>
      </c>
    </row>
    <row r="82" spans="1:26" ht="13.5" hidden="1">
      <c r="A82" s="38" t="s">
        <v>105</v>
      </c>
      <c r="B82" s="18">
        <v>127699975</v>
      </c>
      <c r="C82" s="18"/>
      <c r="D82" s="19">
        <v>115160038</v>
      </c>
      <c r="E82" s="20">
        <v>115160038</v>
      </c>
      <c r="F82" s="20">
        <v>6358624</v>
      </c>
      <c r="G82" s="20">
        <v>6681045</v>
      </c>
      <c r="H82" s="20">
        <v>6177228</v>
      </c>
      <c r="I82" s="20">
        <v>19216897</v>
      </c>
      <c r="J82" s="20">
        <v>6756996</v>
      </c>
      <c r="K82" s="20">
        <v>7142584</v>
      </c>
      <c r="L82" s="20">
        <v>6667475</v>
      </c>
      <c r="M82" s="20">
        <v>20567055</v>
      </c>
      <c r="N82" s="20"/>
      <c r="O82" s="20"/>
      <c r="P82" s="20"/>
      <c r="Q82" s="20"/>
      <c r="R82" s="20"/>
      <c r="S82" s="20"/>
      <c r="T82" s="20"/>
      <c r="U82" s="20"/>
      <c r="V82" s="20">
        <v>39783952</v>
      </c>
      <c r="W82" s="20">
        <v>56076116</v>
      </c>
      <c r="X82" s="20"/>
      <c r="Y82" s="19"/>
      <c r="Z82" s="22">
        <v>115160038</v>
      </c>
    </row>
    <row r="83" spans="1:26" ht="13.5" hidden="1">
      <c r="A83" s="38" t="s">
        <v>106</v>
      </c>
      <c r="B83" s="18"/>
      <c r="C83" s="18"/>
      <c r="D83" s="19">
        <v>37354807</v>
      </c>
      <c r="E83" s="20">
        <v>37354807</v>
      </c>
      <c r="F83" s="20">
        <v>2887978</v>
      </c>
      <c r="G83" s="20">
        <v>2658275</v>
      </c>
      <c r="H83" s="20">
        <v>2737968</v>
      </c>
      <c r="I83" s="20">
        <v>8284221</v>
      </c>
      <c r="J83" s="20">
        <v>3199680</v>
      </c>
      <c r="K83" s="20">
        <v>2469639</v>
      </c>
      <c r="L83" s="20">
        <v>1831908</v>
      </c>
      <c r="M83" s="20">
        <v>7501227</v>
      </c>
      <c r="N83" s="20"/>
      <c r="O83" s="20"/>
      <c r="P83" s="20"/>
      <c r="Q83" s="20"/>
      <c r="R83" s="20"/>
      <c r="S83" s="20"/>
      <c r="T83" s="20"/>
      <c r="U83" s="20"/>
      <c r="V83" s="20">
        <v>15785448</v>
      </c>
      <c r="W83" s="20">
        <v>21345692</v>
      </c>
      <c r="X83" s="20"/>
      <c r="Y83" s="19"/>
      <c r="Z83" s="22">
        <v>37354807</v>
      </c>
    </row>
    <row r="84" spans="1:26" ht="13.5" hidden="1">
      <c r="A84" s="39" t="s">
        <v>107</v>
      </c>
      <c r="B84" s="27">
        <v>39130115</v>
      </c>
      <c r="C84" s="27"/>
      <c r="D84" s="28">
        <v>40193529</v>
      </c>
      <c r="E84" s="29">
        <v>40193529</v>
      </c>
      <c r="F84" s="29">
        <v>3841090</v>
      </c>
      <c r="G84" s="29">
        <v>3215298</v>
      </c>
      <c r="H84" s="29">
        <v>4118718</v>
      </c>
      <c r="I84" s="29">
        <v>11175106</v>
      </c>
      <c r="J84" s="29">
        <v>4153643</v>
      </c>
      <c r="K84" s="29">
        <v>4161115</v>
      </c>
      <c r="L84" s="29">
        <v>4476335</v>
      </c>
      <c r="M84" s="29">
        <v>12791093</v>
      </c>
      <c r="N84" s="29"/>
      <c r="O84" s="29"/>
      <c r="P84" s="29"/>
      <c r="Q84" s="29"/>
      <c r="R84" s="29"/>
      <c r="S84" s="29"/>
      <c r="T84" s="29"/>
      <c r="U84" s="29"/>
      <c r="V84" s="29">
        <v>23966199</v>
      </c>
      <c r="W84" s="29">
        <v>18333173</v>
      </c>
      <c r="X84" s="29"/>
      <c r="Y84" s="28"/>
      <c r="Z84" s="30">
        <v>40193529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863739574</v>
      </c>
      <c r="C5" s="18">
        <v>0</v>
      </c>
      <c r="D5" s="58">
        <v>900836973</v>
      </c>
      <c r="E5" s="59">
        <v>900836973</v>
      </c>
      <c r="F5" s="59">
        <v>81687205</v>
      </c>
      <c r="G5" s="59">
        <v>74543936</v>
      </c>
      <c r="H5" s="59">
        <v>78098269</v>
      </c>
      <c r="I5" s="59">
        <v>234329410</v>
      </c>
      <c r="J5" s="59">
        <v>75141331</v>
      </c>
      <c r="K5" s="59">
        <v>70623620</v>
      </c>
      <c r="L5" s="59">
        <v>82389302</v>
      </c>
      <c r="M5" s="59">
        <v>228154253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462483663</v>
      </c>
      <c r="W5" s="59">
        <v>450419988</v>
      </c>
      <c r="X5" s="59">
        <v>12063675</v>
      </c>
      <c r="Y5" s="60">
        <v>2.68</v>
      </c>
      <c r="Z5" s="61">
        <v>900836973</v>
      </c>
    </row>
    <row r="6" spans="1:26" ht="13.5">
      <c r="A6" s="57" t="s">
        <v>32</v>
      </c>
      <c r="B6" s="18">
        <v>2709165353</v>
      </c>
      <c r="C6" s="18">
        <v>0</v>
      </c>
      <c r="D6" s="58">
        <v>3024881693</v>
      </c>
      <c r="E6" s="59">
        <v>3024881693</v>
      </c>
      <c r="F6" s="59">
        <v>257119469</v>
      </c>
      <c r="G6" s="59">
        <v>297119560</v>
      </c>
      <c r="H6" s="59">
        <v>243096583</v>
      </c>
      <c r="I6" s="59">
        <v>797335612</v>
      </c>
      <c r="J6" s="59">
        <v>205139933</v>
      </c>
      <c r="K6" s="59">
        <v>253679847</v>
      </c>
      <c r="L6" s="59">
        <v>243532796</v>
      </c>
      <c r="M6" s="59">
        <v>702352576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1499688188</v>
      </c>
      <c r="W6" s="59">
        <v>1520589378</v>
      </c>
      <c r="X6" s="59">
        <v>-20901190</v>
      </c>
      <c r="Y6" s="60">
        <v>-1.37</v>
      </c>
      <c r="Z6" s="61">
        <v>3024881693</v>
      </c>
    </row>
    <row r="7" spans="1:26" ht="13.5">
      <c r="A7" s="57" t="s">
        <v>33</v>
      </c>
      <c r="B7" s="18">
        <v>39046190</v>
      </c>
      <c r="C7" s="18">
        <v>0</v>
      </c>
      <c r="D7" s="58">
        <v>39956400</v>
      </c>
      <c r="E7" s="59">
        <v>39956400</v>
      </c>
      <c r="F7" s="59">
        <v>818396</v>
      </c>
      <c r="G7" s="59">
        <v>2782039</v>
      </c>
      <c r="H7" s="59">
        <v>2299744</v>
      </c>
      <c r="I7" s="59">
        <v>5900179</v>
      </c>
      <c r="J7" s="59">
        <v>1105462</v>
      </c>
      <c r="K7" s="59">
        <v>1289379</v>
      </c>
      <c r="L7" s="59">
        <v>1193230</v>
      </c>
      <c r="M7" s="59">
        <v>3588071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9488250</v>
      </c>
      <c r="W7" s="59">
        <v>19933200</v>
      </c>
      <c r="X7" s="59">
        <v>-10444950</v>
      </c>
      <c r="Y7" s="60">
        <v>-52.4</v>
      </c>
      <c r="Z7" s="61">
        <v>39956400</v>
      </c>
    </row>
    <row r="8" spans="1:26" ht="13.5">
      <c r="A8" s="57" t="s">
        <v>34</v>
      </c>
      <c r="B8" s="18">
        <v>536424028</v>
      </c>
      <c r="C8" s="18">
        <v>0</v>
      </c>
      <c r="D8" s="58">
        <v>672679073</v>
      </c>
      <c r="E8" s="59">
        <v>672679073</v>
      </c>
      <c r="F8" s="59">
        <v>210652388</v>
      </c>
      <c r="G8" s="59">
        <v>5854454</v>
      </c>
      <c r="H8" s="59">
        <v>3291369</v>
      </c>
      <c r="I8" s="59">
        <v>219798211</v>
      </c>
      <c r="J8" s="59">
        <v>9944071</v>
      </c>
      <c r="K8" s="59">
        <v>5690252</v>
      </c>
      <c r="L8" s="59">
        <v>172813975</v>
      </c>
      <c r="M8" s="59">
        <v>188448298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408246509</v>
      </c>
      <c r="W8" s="59">
        <v>304253202</v>
      </c>
      <c r="X8" s="59">
        <v>103993307</v>
      </c>
      <c r="Y8" s="60">
        <v>34.18</v>
      </c>
      <c r="Z8" s="61">
        <v>672679073</v>
      </c>
    </row>
    <row r="9" spans="1:26" ht="13.5">
      <c r="A9" s="57" t="s">
        <v>35</v>
      </c>
      <c r="B9" s="18">
        <v>387746430</v>
      </c>
      <c r="C9" s="18">
        <v>0</v>
      </c>
      <c r="D9" s="58">
        <v>393683385</v>
      </c>
      <c r="E9" s="59">
        <v>393683385</v>
      </c>
      <c r="F9" s="59">
        <v>20021406</v>
      </c>
      <c r="G9" s="59">
        <v>19265675</v>
      </c>
      <c r="H9" s="59">
        <v>27757435</v>
      </c>
      <c r="I9" s="59">
        <v>67044516</v>
      </c>
      <c r="J9" s="59">
        <v>40574650</v>
      </c>
      <c r="K9" s="59">
        <v>26038901</v>
      </c>
      <c r="L9" s="59">
        <v>35103855</v>
      </c>
      <c r="M9" s="59">
        <v>101717406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168761922</v>
      </c>
      <c r="W9" s="59">
        <v>173381892</v>
      </c>
      <c r="X9" s="59">
        <v>-4619970</v>
      </c>
      <c r="Y9" s="60">
        <v>-2.66</v>
      </c>
      <c r="Z9" s="61">
        <v>393683385</v>
      </c>
    </row>
    <row r="10" spans="1:26" ht="25.5">
      <c r="A10" s="62" t="s">
        <v>94</v>
      </c>
      <c r="B10" s="63">
        <f>SUM(B5:B9)</f>
        <v>4536121575</v>
      </c>
      <c r="C10" s="63">
        <f>SUM(C5:C9)</f>
        <v>0</v>
      </c>
      <c r="D10" s="64">
        <f aca="true" t="shared" si="0" ref="D10:Z10">SUM(D5:D9)</f>
        <v>5032037524</v>
      </c>
      <c r="E10" s="65">
        <f t="shared" si="0"/>
        <v>5032037524</v>
      </c>
      <c r="F10" s="65">
        <f t="shared" si="0"/>
        <v>570298864</v>
      </c>
      <c r="G10" s="65">
        <f t="shared" si="0"/>
        <v>399565664</v>
      </c>
      <c r="H10" s="65">
        <f t="shared" si="0"/>
        <v>354543400</v>
      </c>
      <c r="I10" s="65">
        <f t="shared" si="0"/>
        <v>1324407928</v>
      </c>
      <c r="J10" s="65">
        <f t="shared" si="0"/>
        <v>331905447</v>
      </c>
      <c r="K10" s="65">
        <f t="shared" si="0"/>
        <v>357321999</v>
      </c>
      <c r="L10" s="65">
        <f t="shared" si="0"/>
        <v>535033158</v>
      </c>
      <c r="M10" s="65">
        <f t="shared" si="0"/>
        <v>1224260604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2548668532</v>
      </c>
      <c r="W10" s="65">
        <f t="shared" si="0"/>
        <v>2468577660</v>
      </c>
      <c r="X10" s="65">
        <f t="shared" si="0"/>
        <v>80090872</v>
      </c>
      <c r="Y10" s="66">
        <f>+IF(W10&lt;&gt;0,(X10/W10)*100,0)</f>
        <v>3.2444137082566002</v>
      </c>
      <c r="Z10" s="67">
        <f t="shared" si="0"/>
        <v>5032037524</v>
      </c>
    </row>
    <row r="11" spans="1:26" ht="13.5">
      <c r="A11" s="57" t="s">
        <v>36</v>
      </c>
      <c r="B11" s="18">
        <v>1120867733</v>
      </c>
      <c r="C11" s="18">
        <v>0</v>
      </c>
      <c r="D11" s="58">
        <v>1274330000</v>
      </c>
      <c r="E11" s="59">
        <v>1274330000</v>
      </c>
      <c r="F11" s="59">
        <v>90198914</v>
      </c>
      <c r="G11" s="59">
        <v>97212374</v>
      </c>
      <c r="H11" s="59">
        <v>96231184</v>
      </c>
      <c r="I11" s="59">
        <v>283642472</v>
      </c>
      <c r="J11" s="59">
        <v>146143105</v>
      </c>
      <c r="K11" s="59">
        <v>93258279</v>
      </c>
      <c r="L11" s="59">
        <v>93529708</v>
      </c>
      <c r="M11" s="59">
        <v>332931092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616573564</v>
      </c>
      <c r="W11" s="59">
        <v>623010558</v>
      </c>
      <c r="X11" s="59">
        <v>-6436994</v>
      </c>
      <c r="Y11" s="60">
        <v>-1.03</v>
      </c>
      <c r="Z11" s="61">
        <v>1274330000</v>
      </c>
    </row>
    <row r="12" spans="1:26" ht="13.5">
      <c r="A12" s="57" t="s">
        <v>37</v>
      </c>
      <c r="B12" s="18">
        <v>45020094</v>
      </c>
      <c r="C12" s="18">
        <v>0</v>
      </c>
      <c r="D12" s="58">
        <v>48573498</v>
      </c>
      <c r="E12" s="59">
        <v>48573498</v>
      </c>
      <c r="F12" s="59">
        <v>3701962</v>
      </c>
      <c r="G12" s="59">
        <v>3679171</v>
      </c>
      <c r="H12" s="59">
        <v>3678870</v>
      </c>
      <c r="I12" s="59">
        <v>11060003</v>
      </c>
      <c r="J12" s="59">
        <v>3680106</v>
      </c>
      <c r="K12" s="59">
        <v>3710834</v>
      </c>
      <c r="L12" s="59">
        <v>3749161</v>
      </c>
      <c r="M12" s="59">
        <v>11140101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22200104</v>
      </c>
      <c r="W12" s="59">
        <v>24286746</v>
      </c>
      <c r="X12" s="59">
        <v>-2086642</v>
      </c>
      <c r="Y12" s="60">
        <v>-8.59</v>
      </c>
      <c r="Z12" s="61">
        <v>48573498</v>
      </c>
    </row>
    <row r="13" spans="1:26" ht="13.5">
      <c r="A13" s="57" t="s">
        <v>95</v>
      </c>
      <c r="B13" s="18">
        <v>470370500</v>
      </c>
      <c r="C13" s="18">
        <v>0</v>
      </c>
      <c r="D13" s="58">
        <v>468636492</v>
      </c>
      <c r="E13" s="59">
        <v>468636492</v>
      </c>
      <c r="F13" s="59">
        <v>39897272</v>
      </c>
      <c r="G13" s="59">
        <v>39904477</v>
      </c>
      <c r="H13" s="59">
        <v>38646890</v>
      </c>
      <c r="I13" s="59">
        <v>118448639</v>
      </c>
      <c r="J13" s="59">
        <v>39916400</v>
      </c>
      <c r="K13" s="59">
        <v>39154867</v>
      </c>
      <c r="L13" s="59">
        <v>40297081</v>
      </c>
      <c r="M13" s="59">
        <v>119368348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237816987</v>
      </c>
      <c r="W13" s="59">
        <v>233845746</v>
      </c>
      <c r="X13" s="59">
        <v>3971241</v>
      </c>
      <c r="Y13" s="60">
        <v>1.7</v>
      </c>
      <c r="Z13" s="61">
        <v>468636492</v>
      </c>
    </row>
    <row r="14" spans="1:26" ht="13.5">
      <c r="A14" s="57" t="s">
        <v>38</v>
      </c>
      <c r="B14" s="18">
        <v>63181252</v>
      </c>
      <c r="C14" s="18">
        <v>0</v>
      </c>
      <c r="D14" s="58">
        <v>50687783</v>
      </c>
      <c r="E14" s="59">
        <v>50687783</v>
      </c>
      <c r="F14" s="59">
        <v>354</v>
      </c>
      <c r="G14" s="59">
        <v>335</v>
      </c>
      <c r="H14" s="59">
        <v>12668079</v>
      </c>
      <c r="I14" s="59">
        <v>12668768</v>
      </c>
      <c r="J14" s="59">
        <v>218</v>
      </c>
      <c r="K14" s="59">
        <v>0</v>
      </c>
      <c r="L14" s="59">
        <v>15245380</v>
      </c>
      <c r="M14" s="59">
        <v>15245598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27914366</v>
      </c>
      <c r="W14" s="59">
        <v>25336086</v>
      </c>
      <c r="X14" s="59">
        <v>2578280</v>
      </c>
      <c r="Y14" s="60">
        <v>10.18</v>
      </c>
      <c r="Z14" s="61">
        <v>50687783</v>
      </c>
    </row>
    <row r="15" spans="1:26" ht="13.5">
      <c r="A15" s="57" t="s">
        <v>39</v>
      </c>
      <c r="B15" s="18">
        <v>2026226285</v>
      </c>
      <c r="C15" s="18">
        <v>0</v>
      </c>
      <c r="D15" s="58">
        <v>2114119186</v>
      </c>
      <c r="E15" s="59">
        <v>2114119186</v>
      </c>
      <c r="F15" s="59">
        <v>2605472</v>
      </c>
      <c r="G15" s="59">
        <v>486354466</v>
      </c>
      <c r="H15" s="59">
        <v>60077935</v>
      </c>
      <c r="I15" s="59">
        <v>549037873</v>
      </c>
      <c r="J15" s="59">
        <v>230007885</v>
      </c>
      <c r="K15" s="59">
        <v>224786209</v>
      </c>
      <c r="L15" s="59">
        <v>164822646</v>
      </c>
      <c r="M15" s="59">
        <v>619616740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1168654613</v>
      </c>
      <c r="W15" s="59">
        <v>1057708716</v>
      </c>
      <c r="X15" s="59">
        <v>110945897</v>
      </c>
      <c r="Y15" s="60">
        <v>10.49</v>
      </c>
      <c r="Z15" s="61">
        <v>2114119186</v>
      </c>
    </row>
    <row r="16" spans="1:26" ht="13.5">
      <c r="A16" s="68" t="s">
        <v>40</v>
      </c>
      <c r="B16" s="18">
        <v>25890640</v>
      </c>
      <c r="C16" s="18">
        <v>0</v>
      </c>
      <c r="D16" s="58">
        <v>45327566</v>
      </c>
      <c r="E16" s="59">
        <v>45327566</v>
      </c>
      <c r="F16" s="59">
        <v>4158130</v>
      </c>
      <c r="G16" s="59">
        <v>2356476</v>
      </c>
      <c r="H16" s="59">
        <v>2329746</v>
      </c>
      <c r="I16" s="59">
        <v>8844352</v>
      </c>
      <c r="J16" s="59">
        <v>9663023</v>
      </c>
      <c r="K16" s="59">
        <v>4546560</v>
      </c>
      <c r="L16" s="59">
        <v>7081984</v>
      </c>
      <c r="M16" s="59">
        <v>21291567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30135919</v>
      </c>
      <c r="W16" s="59">
        <v>28569786</v>
      </c>
      <c r="X16" s="59">
        <v>1566133</v>
      </c>
      <c r="Y16" s="60">
        <v>5.48</v>
      </c>
      <c r="Z16" s="61">
        <v>45327566</v>
      </c>
    </row>
    <row r="17" spans="1:26" ht="13.5">
      <c r="A17" s="57" t="s">
        <v>41</v>
      </c>
      <c r="B17" s="18">
        <v>1180917409</v>
      </c>
      <c r="C17" s="18">
        <v>0</v>
      </c>
      <c r="D17" s="58">
        <v>927237128</v>
      </c>
      <c r="E17" s="59">
        <v>927237128</v>
      </c>
      <c r="F17" s="59">
        <v>-19567693</v>
      </c>
      <c r="G17" s="59">
        <v>66144954</v>
      </c>
      <c r="H17" s="59">
        <v>55298111</v>
      </c>
      <c r="I17" s="59">
        <v>101875372</v>
      </c>
      <c r="J17" s="59">
        <v>55085412</v>
      </c>
      <c r="K17" s="59">
        <v>68850653</v>
      </c>
      <c r="L17" s="59">
        <v>76472868</v>
      </c>
      <c r="M17" s="59">
        <v>200408933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302284305</v>
      </c>
      <c r="W17" s="59">
        <v>444787254</v>
      </c>
      <c r="X17" s="59">
        <v>-142502949</v>
      </c>
      <c r="Y17" s="60">
        <v>-32.04</v>
      </c>
      <c r="Z17" s="61">
        <v>927237128</v>
      </c>
    </row>
    <row r="18" spans="1:26" ht="13.5">
      <c r="A18" s="69" t="s">
        <v>42</v>
      </c>
      <c r="B18" s="70">
        <f>SUM(B11:B17)</f>
        <v>4932473913</v>
      </c>
      <c r="C18" s="70">
        <f>SUM(C11:C17)</f>
        <v>0</v>
      </c>
      <c r="D18" s="71">
        <f aca="true" t="shared" si="1" ref="D18:Z18">SUM(D11:D17)</f>
        <v>4928911653</v>
      </c>
      <c r="E18" s="72">
        <f t="shared" si="1"/>
        <v>4928911653</v>
      </c>
      <c r="F18" s="72">
        <f t="shared" si="1"/>
        <v>120994411</v>
      </c>
      <c r="G18" s="72">
        <f t="shared" si="1"/>
        <v>695652253</v>
      </c>
      <c r="H18" s="72">
        <f t="shared" si="1"/>
        <v>268930815</v>
      </c>
      <c r="I18" s="72">
        <f t="shared" si="1"/>
        <v>1085577479</v>
      </c>
      <c r="J18" s="72">
        <f t="shared" si="1"/>
        <v>484496149</v>
      </c>
      <c r="K18" s="72">
        <f t="shared" si="1"/>
        <v>434307402</v>
      </c>
      <c r="L18" s="72">
        <f t="shared" si="1"/>
        <v>401198828</v>
      </c>
      <c r="M18" s="72">
        <f t="shared" si="1"/>
        <v>1320002379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2405579858</v>
      </c>
      <c r="W18" s="72">
        <f t="shared" si="1"/>
        <v>2437544892</v>
      </c>
      <c r="X18" s="72">
        <f t="shared" si="1"/>
        <v>-31965034</v>
      </c>
      <c r="Y18" s="66">
        <f>+IF(W18&lt;&gt;0,(X18/W18)*100,0)</f>
        <v>-1.3113618586024385</v>
      </c>
      <c r="Z18" s="73">
        <f t="shared" si="1"/>
        <v>4928911653</v>
      </c>
    </row>
    <row r="19" spans="1:26" ht="13.5">
      <c r="A19" s="69" t="s">
        <v>43</v>
      </c>
      <c r="B19" s="74">
        <f>+B10-B18</f>
        <v>-396352338</v>
      </c>
      <c r="C19" s="74">
        <f>+C10-C18</f>
        <v>0</v>
      </c>
      <c r="D19" s="75">
        <f aca="true" t="shared" si="2" ref="D19:Z19">+D10-D18</f>
        <v>103125871</v>
      </c>
      <c r="E19" s="76">
        <f t="shared" si="2"/>
        <v>103125871</v>
      </c>
      <c r="F19" s="76">
        <f t="shared" si="2"/>
        <v>449304453</v>
      </c>
      <c r="G19" s="76">
        <f t="shared" si="2"/>
        <v>-296086589</v>
      </c>
      <c r="H19" s="76">
        <f t="shared" si="2"/>
        <v>85612585</v>
      </c>
      <c r="I19" s="76">
        <f t="shared" si="2"/>
        <v>238830449</v>
      </c>
      <c r="J19" s="76">
        <f t="shared" si="2"/>
        <v>-152590702</v>
      </c>
      <c r="K19" s="76">
        <f t="shared" si="2"/>
        <v>-76985403</v>
      </c>
      <c r="L19" s="76">
        <f t="shared" si="2"/>
        <v>133834330</v>
      </c>
      <c r="M19" s="76">
        <f t="shared" si="2"/>
        <v>-95741775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143088674</v>
      </c>
      <c r="W19" s="76">
        <f>IF(E10=E18,0,W10-W18)</f>
        <v>31032768</v>
      </c>
      <c r="X19" s="76">
        <f t="shared" si="2"/>
        <v>112055906</v>
      </c>
      <c r="Y19" s="77">
        <f>+IF(W19&lt;&gt;0,(X19/W19)*100,0)</f>
        <v>361.0889818143196</v>
      </c>
      <c r="Z19" s="78">
        <f t="shared" si="2"/>
        <v>103125871</v>
      </c>
    </row>
    <row r="20" spans="1:26" ht="13.5">
      <c r="A20" s="57" t="s">
        <v>44</v>
      </c>
      <c r="B20" s="18">
        <v>406817934</v>
      </c>
      <c r="C20" s="18">
        <v>0</v>
      </c>
      <c r="D20" s="58">
        <v>404341228</v>
      </c>
      <c r="E20" s="59">
        <v>404341228</v>
      </c>
      <c r="F20" s="59">
        <v>-30215784</v>
      </c>
      <c r="G20" s="59">
        <v>20747778</v>
      </c>
      <c r="H20" s="59">
        <v>44433592</v>
      </c>
      <c r="I20" s="59">
        <v>34965586</v>
      </c>
      <c r="J20" s="59">
        <v>40630739</v>
      </c>
      <c r="K20" s="59">
        <v>20479983</v>
      </c>
      <c r="L20" s="59">
        <v>17025225</v>
      </c>
      <c r="M20" s="59">
        <v>78135947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113101533</v>
      </c>
      <c r="W20" s="59"/>
      <c r="X20" s="59">
        <v>113101533</v>
      </c>
      <c r="Y20" s="60">
        <v>0</v>
      </c>
      <c r="Z20" s="61">
        <v>404341228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10465596</v>
      </c>
      <c r="C22" s="85">
        <f>SUM(C19:C21)</f>
        <v>0</v>
      </c>
      <c r="D22" s="86">
        <f aca="true" t="shared" si="3" ref="D22:Z22">SUM(D19:D21)</f>
        <v>507467099</v>
      </c>
      <c r="E22" s="87">
        <f t="shared" si="3"/>
        <v>507467099</v>
      </c>
      <c r="F22" s="87">
        <f t="shared" si="3"/>
        <v>419088669</v>
      </c>
      <c r="G22" s="87">
        <f t="shared" si="3"/>
        <v>-275338811</v>
      </c>
      <c r="H22" s="87">
        <f t="shared" si="3"/>
        <v>130046177</v>
      </c>
      <c r="I22" s="87">
        <f t="shared" si="3"/>
        <v>273796035</v>
      </c>
      <c r="J22" s="87">
        <f t="shared" si="3"/>
        <v>-111959963</v>
      </c>
      <c r="K22" s="87">
        <f t="shared" si="3"/>
        <v>-56505420</v>
      </c>
      <c r="L22" s="87">
        <f t="shared" si="3"/>
        <v>150859555</v>
      </c>
      <c r="M22" s="87">
        <f t="shared" si="3"/>
        <v>-17605828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256190207</v>
      </c>
      <c r="W22" s="87">
        <f t="shared" si="3"/>
        <v>31032768</v>
      </c>
      <c r="X22" s="87">
        <f t="shared" si="3"/>
        <v>225157439</v>
      </c>
      <c r="Y22" s="88">
        <f>+IF(W22&lt;&gt;0,(X22/W22)*100,0)</f>
        <v>725.5473923563635</v>
      </c>
      <c r="Z22" s="89">
        <f t="shared" si="3"/>
        <v>507467099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10465596</v>
      </c>
      <c r="C24" s="74">
        <f>SUM(C22:C23)</f>
        <v>0</v>
      </c>
      <c r="D24" s="75">
        <f aca="true" t="shared" si="4" ref="D24:Z24">SUM(D22:D23)</f>
        <v>507467099</v>
      </c>
      <c r="E24" s="76">
        <f t="shared" si="4"/>
        <v>507467099</v>
      </c>
      <c r="F24" s="76">
        <f t="shared" si="4"/>
        <v>419088669</v>
      </c>
      <c r="G24" s="76">
        <f t="shared" si="4"/>
        <v>-275338811</v>
      </c>
      <c r="H24" s="76">
        <f t="shared" si="4"/>
        <v>130046177</v>
      </c>
      <c r="I24" s="76">
        <f t="shared" si="4"/>
        <v>273796035</v>
      </c>
      <c r="J24" s="76">
        <f t="shared" si="4"/>
        <v>-111959963</v>
      </c>
      <c r="K24" s="76">
        <f t="shared" si="4"/>
        <v>-56505420</v>
      </c>
      <c r="L24" s="76">
        <f t="shared" si="4"/>
        <v>150859555</v>
      </c>
      <c r="M24" s="76">
        <f t="shared" si="4"/>
        <v>-17605828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256190207</v>
      </c>
      <c r="W24" s="76">
        <f t="shared" si="4"/>
        <v>31032768</v>
      </c>
      <c r="X24" s="76">
        <f t="shared" si="4"/>
        <v>225157439</v>
      </c>
      <c r="Y24" s="77">
        <f>+IF(W24&lt;&gt;0,(X24/W24)*100,0)</f>
        <v>725.5473923563635</v>
      </c>
      <c r="Z24" s="78">
        <f t="shared" si="4"/>
        <v>507467099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594892444</v>
      </c>
      <c r="C27" s="21">
        <v>0</v>
      </c>
      <c r="D27" s="98">
        <v>571382146</v>
      </c>
      <c r="E27" s="99">
        <v>571382146</v>
      </c>
      <c r="F27" s="99">
        <v>-36423752</v>
      </c>
      <c r="G27" s="99">
        <v>45001643</v>
      </c>
      <c r="H27" s="99">
        <v>56116409</v>
      </c>
      <c r="I27" s="99">
        <v>64694300</v>
      </c>
      <c r="J27" s="99">
        <v>37878008</v>
      </c>
      <c r="K27" s="99">
        <v>24116488</v>
      </c>
      <c r="L27" s="99">
        <v>31260663</v>
      </c>
      <c r="M27" s="99">
        <v>93255159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157949459</v>
      </c>
      <c r="W27" s="99">
        <v>285691073</v>
      </c>
      <c r="X27" s="99">
        <v>-127741614</v>
      </c>
      <c r="Y27" s="100">
        <v>-44.71</v>
      </c>
      <c r="Z27" s="101">
        <v>571382146</v>
      </c>
    </row>
    <row r="28" spans="1:26" ht="13.5">
      <c r="A28" s="102" t="s">
        <v>44</v>
      </c>
      <c r="B28" s="18">
        <v>363745921</v>
      </c>
      <c r="C28" s="18">
        <v>0</v>
      </c>
      <c r="D28" s="58">
        <v>406341227</v>
      </c>
      <c r="E28" s="59">
        <v>406341227</v>
      </c>
      <c r="F28" s="59">
        <v>-30694362</v>
      </c>
      <c r="G28" s="59">
        <v>29933988</v>
      </c>
      <c r="H28" s="59">
        <v>51409045</v>
      </c>
      <c r="I28" s="59">
        <v>50648671</v>
      </c>
      <c r="J28" s="59">
        <v>31978673</v>
      </c>
      <c r="K28" s="59">
        <v>14177365</v>
      </c>
      <c r="L28" s="59">
        <v>17698598</v>
      </c>
      <c r="M28" s="59">
        <v>63854636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114503307</v>
      </c>
      <c r="W28" s="59">
        <v>203170614</v>
      </c>
      <c r="X28" s="59">
        <v>-88667307</v>
      </c>
      <c r="Y28" s="60">
        <v>-43.64</v>
      </c>
      <c r="Z28" s="61">
        <v>406341227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88896143</v>
      </c>
      <c r="C30" s="18">
        <v>0</v>
      </c>
      <c r="D30" s="58">
        <v>42040920</v>
      </c>
      <c r="E30" s="59">
        <v>42040920</v>
      </c>
      <c r="F30" s="59">
        <v>448344</v>
      </c>
      <c r="G30" s="59">
        <v>10959116</v>
      </c>
      <c r="H30" s="59">
        <v>2820500</v>
      </c>
      <c r="I30" s="59">
        <v>14227960</v>
      </c>
      <c r="J30" s="59">
        <v>0</v>
      </c>
      <c r="K30" s="59">
        <v>3438962</v>
      </c>
      <c r="L30" s="59">
        <v>623081</v>
      </c>
      <c r="M30" s="59">
        <v>4062043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18290003</v>
      </c>
      <c r="W30" s="59">
        <v>21020460</v>
      </c>
      <c r="X30" s="59">
        <v>-2730457</v>
      </c>
      <c r="Y30" s="60">
        <v>-12.99</v>
      </c>
      <c r="Z30" s="61">
        <v>42040920</v>
      </c>
    </row>
    <row r="31" spans="1:26" ht="13.5">
      <c r="A31" s="57" t="s">
        <v>49</v>
      </c>
      <c r="B31" s="18">
        <v>142250380</v>
      </c>
      <c r="C31" s="18">
        <v>0</v>
      </c>
      <c r="D31" s="58">
        <v>122999999</v>
      </c>
      <c r="E31" s="59">
        <v>122999999</v>
      </c>
      <c r="F31" s="59">
        <v>-6177734</v>
      </c>
      <c r="G31" s="59">
        <v>4108539</v>
      </c>
      <c r="H31" s="59">
        <v>1886864</v>
      </c>
      <c r="I31" s="59">
        <v>-182331</v>
      </c>
      <c r="J31" s="59">
        <v>5899335</v>
      </c>
      <c r="K31" s="59">
        <v>6500161</v>
      </c>
      <c r="L31" s="59">
        <v>12938982</v>
      </c>
      <c r="M31" s="59">
        <v>25338478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25156147</v>
      </c>
      <c r="W31" s="59">
        <v>61500000</v>
      </c>
      <c r="X31" s="59">
        <v>-36343853</v>
      </c>
      <c r="Y31" s="60">
        <v>-59.1</v>
      </c>
      <c r="Z31" s="61">
        <v>122999999</v>
      </c>
    </row>
    <row r="32" spans="1:26" ht="13.5">
      <c r="A32" s="69" t="s">
        <v>50</v>
      </c>
      <c r="B32" s="21">
        <f>SUM(B28:B31)</f>
        <v>594892444</v>
      </c>
      <c r="C32" s="21">
        <f>SUM(C28:C31)</f>
        <v>0</v>
      </c>
      <c r="D32" s="98">
        <f aca="true" t="shared" si="5" ref="D32:Z32">SUM(D28:D31)</f>
        <v>571382146</v>
      </c>
      <c r="E32" s="99">
        <f t="shared" si="5"/>
        <v>571382146</v>
      </c>
      <c r="F32" s="99">
        <f t="shared" si="5"/>
        <v>-36423752</v>
      </c>
      <c r="G32" s="99">
        <f t="shared" si="5"/>
        <v>45001643</v>
      </c>
      <c r="H32" s="99">
        <f t="shared" si="5"/>
        <v>56116409</v>
      </c>
      <c r="I32" s="99">
        <f t="shared" si="5"/>
        <v>64694300</v>
      </c>
      <c r="J32" s="99">
        <f t="shared" si="5"/>
        <v>37878008</v>
      </c>
      <c r="K32" s="99">
        <f t="shared" si="5"/>
        <v>24116488</v>
      </c>
      <c r="L32" s="99">
        <f t="shared" si="5"/>
        <v>31260661</v>
      </c>
      <c r="M32" s="99">
        <f t="shared" si="5"/>
        <v>93255157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157949457</v>
      </c>
      <c r="W32" s="99">
        <f t="shared" si="5"/>
        <v>285691074</v>
      </c>
      <c r="X32" s="99">
        <f t="shared" si="5"/>
        <v>-127741617</v>
      </c>
      <c r="Y32" s="100">
        <f>+IF(W32&lt;&gt;0,(X32/W32)*100,0)</f>
        <v>-44.71319849495893</v>
      </c>
      <c r="Z32" s="101">
        <f t="shared" si="5"/>
        <v>571382146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1961207897</v>
      </c>
      <c r="C35" s="18">
        <v>0</v>
      </c>
      <c r="D35" s="58">
        <v>2702979334</v>
      </c>
      <c r="E35" s="59">
        <v>2702979334</v>
      </c>
      <c r="F35" s="59">
        <v>1944271220</v>
      </c>
      <c r="G35" s="59">
        <v>1925538494</v>
      </c>
      <c r="H35" s="59">
        <v>2017348898</v>
      </c>
      <c r="I35" s="59">
        <v>2017348898</v>
      </c>
      <c r="J35" s="59">
        <v>1898172373</v>
      </c>
      <c r="K35" s="59">
        <v>1870666881</v>
      </c>
      <c r="L35" s="59">
        <v>1514863400</v>
      </c>
      <c r="M35" s="59">
        <v>1514863400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1514863400</v>
      </c>
      <c r="W35" s="59">
        <v>1351489667</v>
      </c>
      <c r="X35" s="59">
        <v>163373733</v>
      </c>
      <c r="Y35" s="60">
        <v>12.09</v>
      </c>
      <c r="Z35" s="61">
        <v>2702979334</v>
      </c>
    </row>
    <row r="36" spans="1:26" ht="13.5">
      <c r="A36" s="57" t="s">
        <v>53</v>
      </c>
      <c r="B36" s="18">
        <v>8269289985</v>
      </c>
      <c r="C36" s="18">
        <v>0</v>
      </c>
      <c r="D36" s="58">
        <v>8106054029</v>
      </c>
      <c r="E36" s="59">
        <v>8106054029</v>
      </c>
      <c r="F36" s="59">
        <v>8194247686</v>
      </c>
      <c r="G36" s="59">
        <v>8199187816</v>
      </c>
      <c r="H36" s="59">
        <v>8216704522</v>
      </c>
      <c r="I36" s="59">
        <v>8216704522</v>
      </c>
      <c r="J36" s="59">
        <v>8214742630</v>
      </c>
      <c r="K36" s="59">
        <v>8198583947</v>
      </c>
      <c r="L36" s="59">
        <v>8151402740</v>
      </c>
      <c r="M36" s="59">
        <v>8151402740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8151402740</v>
      </c>
      <c r="W36" s="59">
        <v>4053027015</v>
      </c>
      <c r="X36" s="59">
        <v>4098375725</v>
      </c>
      <c r="Y36" s="60">
        <v>101.12</v>
      </c>
      <c r="Z36" s="61">
        <v>8106054029</v>
      </c>
    </row>
    <row r="37" spans="1:26" ht="13.5">
      <c r="A37" s="57" t="s">
        <v>54</v>
      </c>
      <c r="B37" s="18">
        <v>1374075551</v>
      </c>
      <c r="C37" s="18">
        <v>0</v>
      </c>
      <c r="D37" s="58">
        <v>501389166</v>
      </c>
      <c r="E37" s="59">
        <v>501389166</v>
      </c>
      <c r="F37" s="59">
        <v>853879562</v>
      </c>
      <c r="G37" s="59">
        <v>1121530563</v>
      </c>
      <c r="H37" s="59">
        <v>1124534960</v>
      </c>
      <c r="I37" s="59">
        <v>1124534960</v>
      </c>
      <c r="J37" s="59">
        <v>1115364562</v>
      </c>
      <c r="K37" s="59">
        <v>1128213874</v>
      </c>
      <c r="L37" s="59">
        <v>1260271805</v>
      </c>
      <c r="M37" s="59">
        <v>1260271805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1260271805</v>
      </c>
      <c r="W37" s="59">
        <v>250694583</v>
      </c>
      <c r="X37" s="59">
        <v>1009577222</v>
      </c>
      <c r="Y37" s="60">
        <v>402.71</v>
      </c>
      <c r="Z37" s="61">
        <v>501389166</v>
      </c>
    </row>
    <row r="38" spans="1:26" ht="13.5">
      <c r="A38" s="57" t="s">
        <v>55</v>
      </c>
      <c r="B38" s="18">
        <v>1183408084</v>
      </c>
      <c r="C38" s="18">
        <v>0</v>
      </c>
      <c r="D38" s="58">
        <v>1187496494</v>
      </c>
      <c r="E38" s="59">
        <v>1187496494</v>
      </c>
      <c r="F38" s="59">
        <v>1184703445</v>
      </c>
      <c r="G38" s="59">
        <v>1183408084</v>
      </c>
      <c r="H38" s="59">
        <v>1159692670</v>
      </c>
      <c r="I38" s="59">
        <v>1159692670</v>
      </c>
      <c r="J38" s="59">
        <v>1159692670</v>
      </c>
      <c r="K38" s="59">
        <v>1159692670</v>
      </c>
      <c r="L38" s="59">
        <v>1140960890</v>
      </c>
      <c r="M38" s="59">
        <v>1140960890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1140960890</v>
      </c>
      <c r="W38" s="59">
        <v>593748247</v>
      </c>
      <c r="X38" s="59">
        <v>547212643</v>
      </c>
      <c r="Y38" s="60">
        <v>92.16</v>
      </c>
      <c r="Z38" s="61">
        <v>1187496494</v>
      </c>
    </row>
    <row r="39" spans="1:26" ht="13.5">
      <c r="A39" s="57" t="s">
        <v>56</v>
      </c>
      <c r="B39" s="18">
        <v>7673014247</v>
      </c>
      <c r="C39" s="18">
        <v>0</v>
      </c>
      <c r="D39" s="58">
        <v>9120147703</v>
      </c>
      <c r="E39" s="59">
        <v>9120147703</v>
      </c>
      <c r="F39" s="59">
        <v>8099935899</v>
      </c>
      <c r="G39" s="59">
        <v>7819787663</v>
      </c>
      <c r="H39" s="59">
        <v>7949825790</v>
      </c>
      <c r="I39" s="59">
        <v>7949825790</v>
      </c>
      <c r="J39" s="59">
        <v>7837857771</v>
      </c>
      <c r="K39" s="59">
        <v>7781344284</v>
      </c>
      <c r="L39" s="59">
        <v>7265033445</v>
      </c>
      <c r="M39" s="59">
        <v>7265033445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7265033445</v>
      </c>
      <c r="W39" s="59">
        <v>4560073852</v>
      </c>
      <c r="X39" s="59">
        <v>2704959593</v>
      </c>
      <c r="Y39" s="60">
        <v>59.32</v>
      </c>
      <c r="Z39" s="61">
        <v>9120147703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475971951</v>
      </c>
      <c r="C42" s="18">
        <v>0</v>
      </c>
      <c r="D42" s="58">
        <v>844709591</v>
      </c>
      <c r="E42" s="59">
        <v>844709591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390690000</v>
      </c>
      <c r="X42" s="59">
        <v>-390690000</v>
      </c>
      <c r="Y42" s="60">
        <v>-100</v>
      </c>
      <c r="Z42" s="61">
        <v>844709591</v>
      </c>
    </row>
    <row r="43" spans="1:26" ht="13.5">
      <c r="A43" s="57" t="s">
        <v>59</v>
      </c>
      <c r="B43" s="18">
        <v>-609270504</v>
      </c>
      <c r="C43" s="18">
        <v>0</v>
      </c>
      <c r="D43" s="58">
        <v>-571382146</v>
      </c>
      <c r="E43" s="59">
        <v>-571382146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-283188000</v>
      </c>
      <c r="X43" s="59">
        <v>283188000</v>
      </c>
      <c r="Y43" s="60">
        <v>-100</v>
      </c>
      <c r="Z43" s="61">
        <v>-571382146</v>
      </c>
    </row>
    <row r="44" spans="1:26" ht="13.5">
      <c r="A44" s="57" t="s">
        <v>60</v>
      </c>
      <c r="B44" s="18">
        <v>-77382787</v>
      </c>
      <c r="C44" s="18">
        <v>0</v>
      </c>
      <c r="D44" s="58">
        <v>-76471462</v>
      </c>
      <c r="E44" s="59">
        <v>-76471462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-39250536</v>
      </c>
      <c r="X44" s="59">
        <v>39250536</v>
      </c>
      <c r="Y44" s="60">
        <v>-100</v>
      </c>
      <c r="Z44" s="61">
        <v>-76471462</v>
      </c>
    </row>
    <row r="45" spans="1:26" ht="13.5">
      <c r="A45" s="69" t="s">
        <v>61</v>
      </c>
      <c r="B45" s="21">
        <v>464085657</v>
      </c>
      <c r="C45" s="21">
        <v>0</v>
      </c>
      <c r="D45" s="98">
        <v>739427284</v>
      </c>
      <c r="E45" s="99">
        <v>739427284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610822765</v>
      </c>
      <c r="X45" s="99">
        <v>-610822765</v>
      </c>
      <c r="Y45" s="100">
        <v>-100</v>
      </c>
      <c r="Z45" s="101">
        <v>739427284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530393877</v>
      </c>
      <c r="C49" s="51">
        <v>0</v>
      </c>
      <c r="D49" s="128">
        <v>102085554</v>
      </c>
      <c r="E49" s="53">
        <v>89272870</v>
      </c>
      <c r="F49" s="53">
        <v>0</v>
      </c>
      <c r="G49" s="53">
        <v>0</v>
      </c>
      <c r="H49" s="53">
        <v>0</v>
      </c>
      <c r="I49" s="53">
        <v>60468911</v>
      </c>
      <c r="J49" s="53">
        <v>0</v>
      </c>
      <c r="K49" s="53">
        <v>0</v>
      </c>
      <c r="L49" s="53">
        <v>0</v>
      </c>
      <c r="M49" s="53">
        <v>65282717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61473389</v>
      </c>
      <c r="W49" s="53">
        <v>308194695</v>
      </c>
      <c r="X49" s="53">
        <v>2017840039</v>
      </c>
      <c r="Y49" s="53">
        <v>3235012052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737838021</v>
      </c>
      <c r="C51" s="51">
        <v>0</v>
      </c>
      <c r="D51" s="128">
        <v>7655869</v>
      </c>
      <c r="E51" s="53">
        <v>2364199</v>
      </c>
      <c r="F51" s="53">
        <v>0</v>
      </c>
      <c r="G51" s="53">
        <v>0</v>
      </c>
      <c r="H51" s="53">
        <v>0</v>
      </c>
      <c r="I51" s="53">
        <v>2745228</v>
      </c>
      <c r="J51" s="53">
        <v>0</v>
      </c>
      <c r="K51" s="53">
        <v>0</v>
      </c>
      <c r="L51" s="53">
        <v>0</v>
      </c>
      <c r="M51" s="53">
        <v>8796637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759399954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87.63989938505632</v>
      </c>
      <c r="C58" s="5">
        <f>IF(C67=0,0,+(C76/C67)*100)</f>
        <v>0</v>
      </c>
      <c r="D58" s="6">
        <f aca="true" t="shared" si="6" ref="D58:Z58">IF(D67=0,0,+(D76/D67)*100)</f>
        <v>89.99999486629105</v>
      </c>
      <c r="E58" s="7">
        <f t="shared" si="6"/>
        <v>89.99999486629105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89.78217598342708</v>
      </c>
      <c r="X58" s="7">
        <f t="shared" si="6"/>
        <v>0</v>
      </c>
      <c r="Y58" s="7">
        <f t="shared" si="6"/>
        <v>0</v>
      </c>
      <c r="Z58" s="8">
        <f t="shared" si="6"/>
        <v>89.99999486629105</v>
      </c>
    </row>
    <row r="59" spans="1:26" ht="13.5">
      <c r="A59" s="36" t="s">
        <v>31</v>
      </c>
      <c r="B59" s="9">
        <f aca="true" t="shared" si="7" ref="B59:Z66">IF(B68=0,0,+(B77/B68)*100)</f>
        <v>98.88590782573081</v>
      </c>
      <c r="C59" s="9">
        <f t="shared" si="7"/>
        <v>0</v>
      </c>
      <c r="D59" s="2">
        <f t="shared" si="7"/>
        <v>90.00000003330236</v>
      </c>
      <c r="E59" s="10">
        <f t="shared" si="7"/>
        <v>90.00000003330236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89.99867030767737</v>
      </c>
      <c r="X59" s="10">
        <f t="shared" si="7"/>
        <v>0</v>
      </c>
      <c r="Y59" s="10">
        <f t="shared" si="7"/>
        <v>0</v>
      </c>
      <c r="Z59" s="11">
        <f t="shared" si="7"/>
        <v>90.00000003330236</v>
      </c>
    </row>
    <row r="60" spans="1:26" ht="13.5">
      <c r="A60" s="37" t="s">
        <v>32</v>
      </c>
      <c r="B60" s="12">
        <f t="shared" si="7"/>
        <v>83.17746868070182</v>
      </c>
      <c r="C60" s="12">
        <f t="shared" si="7"/>
        <v>0</v>
      </c>
      <c r="D60" s="3">
        <f t="shared" si="7"/>
        <v>89.99999313361575</v>
      </c>
      <c r="E60" s="13">
        <f t="shared" si="7"/>
        <v>89.99999313361575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89.70982039833768</v>
      </c>
      <c r="X60" s="13">
        <f t="shared" si="7"/>
        <v>0</v>
      </c>
      <c r="Y60" s="13">
        <f t="shared" si="7"/>
        <v>0</v>
      </c>
      <c r="Z60" s="14">
        <f t="shared" si="7"/>
        <v>89.99999313361575</v>
      </c>
    </row>
    <row r="61" spans="1:26" ht="13.5">
      <c r="A61" s="38" t="s">
        <v>102</v>
      </c>
      <c r="B61" s="12">
        <f t="shared" si="7"/>
        <v>101.16707657578064</v>
      </c>
      <c r="C61" s="12">
        <f t="shared" si="7"/>
        <v>0</v>
      </c>
      <c r="D61" s="3">
        <f t="shared" si="7"/>
        <v>89.9999903805228</v>
      </c>
      <c r="E61" s="13">
        <f t="shared" si="7"/>
        <v>89.9999903805228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89.59721286076221</v>
      </c>
      <c r="X61" s="13">
        <f t="shared" si="7"/>
        <v>0</v>
      </c>
      <c r="Y61" s="13">
        <f t="shared" si="7"/>
        <v>0</v>
      </c>
      <c r="Z61" s="14">
        <f t="shared" si="7"/>
        <v>89.9999903805228</v>
      </c>
    </row>
    <row r="62" spans="1:26" ht="13.5">
      <c r="A62" s="38" t="s">
        <v>103</v>
      </c>
      <c r="B62" s="12">
        <f t="shared" si="7"/>
        <v>22.296995150648602</v>
      </c>
      <c r="C62" s="12">
        <f t="shared" si="7"/>
        <v>0</v>
      </c>
      <c r="D62" s="3">
        <f t="shared" si="7"/>
        <v>90.00000021535278</v>
      </c>
      <c r="E62" s="13">
        <f t="shared" si="7"/>
        <v>90.00000021535278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89.99998544676066</v>
      </c>
      <c r="X62" s="13">
        <f t="shared" si="7"/>
        <v>0</v>
      </c>
      <c r="Y62" s="13">
        <f t="shared" si="7"/>
        <v>0</v>
      </c>
      <c r="Z62" s="14">
        <f t="shared" si="7"/>
        <v>90.00000021535278</v>
      </c>
    </row>
    <row r="63" spans="1:26" ht="13.5">
      <c r="A63" s="38" t="s">
        <v>104</v>
      </c>
      <c r="B63" s="12">
        <f t="shared" si="7"/>
        <v>52.116428276639446</v>
      </c>
      <c r="C63" s="12">
        <f t="shared" si="7"/>
        <v>0</v>
      </c>
      <c r="D63" s="3">
        <f t="shared" si="7"/>
        <v>90.00000029181746</v>
      </c>
      <c r="E63" s="13">
        <f t="shared" si="7"/>
        <v>90.00000029181746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89.9965034432417</v>
      </c>
      <c r="X63" s="13">
        <f t="shared" si="7"/>
        <v>0</v>
      </c>
      <c r="Y63" s="13">
        <f t="shared" si="7"/>
        <v>0</v>
      </c>
      <c r="Z63" s="14">
        <f t="shared" si="7"/>
        <v>90.00000029181746</v>
      </c>
    </row>
    <row r="64" spans="1:26" ht="13.5">
      <c r="A64" s="38" t="s">
        <v>105</v>
      </c>
      <c r="B64" s="12">
        <f t="shared" si="7"/>
        <v>130.13516476672223</v>
      </c>
      <c r="C64" s="12">
        <f t="shared" si="7"/>
        <v>0</v>
      </c>
      <c r="D64" s="3">
        <f t="shared" si="7"/>
        <v>90.00000009409462</v>
      </c>
      <c r="E64" s="13">
        <f t="shared" si="7"/>
        <v>90.00000009409462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89.99209943889869</v>
      </c>
      <c r="X64" s="13">
        <f t="shared" si="7"/>
        <v>0</v>
      </c>
      <c r="Y64" s="13">
        <f t="shared" si="7"/>
        <v>0</v>
      </c>
      <c r="Z64" s="14">
        <f t="shared" si="7"/>
        <v>90.00000009409462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100.000001560724</v>
      </c>
      <c r="C66" s="15">
        <f t="shared" si="7"/>
        <v>0</v>
      </c>
      <c r="D66" s="4">
        <f t="shared" si="7"/>
        <v>89.99999983071116</v>
      </c>
      <c r="E66" s="16">
        <f t="shared" si="7"/>
        <v>89.99999983071116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89.9939523251451</v>
      </c>
      <c r="X66" s="16">
        <f t="shared" si="7"/>
        <v>0</v>
      </c>
      <c r="Y66" s="16">
        <f t="shared" si="7"/>
        <v>0</v>
      </c>
      <c r="Z66" s="17">
        <f t="shared" si="7"/>
        <v>89.99999983071116</v>
      </c>
    </row>
    <row r="67" spans="1:26" ht="13.5" hidden="1">
      <c r="A67" s="40" t="s">
        <v>108</v>
      </c>
      <c r="B67" s="23">
        <v>3765123412</v>
      </c>
      <c r="C67" s="23"/>
      <c r="D67" s="24">
        <v>4043859944</v>
      </c>
      <c r="E67" s="25">
        <v>4043859944</v>
      </c>
      <c r="F67" s="25">
        <v>345072398</v>
      </c>
      <c r="G67" s="25">
        <v>385917327</v>
      </c>
      <c r="H67" s="25">
        <v>338226904</v>
      </c>
      <c r="I67" s="25">
        <v>1069216629</v>
      </c>
      <c r="J67" s="25">
        <v>299615119</v>
      </c>
      <c r="K67" s="25">
        <v>342709647</v>
      </c>
      <c r="L67" s="25">
        <v>353625356</v>
      </c>
      <c r="M67" s="25">
        <v>995950122</v>
      </c>
      <c r="N67" s="25"/>
      <c r="O67" s="25"/>
      <c r="P67" s="25"/>
      <c r="Q67" s="25"/>
      <c r="R67" s="25"/>
      <c r="S67" s="25"/>
      <c r="T67" s="25"/>
      <c r="U67" s="25"/>
      <c r="V67" s="25">
        <v>2065166751</v>
      </c>
      <c r="W67" s="25">
        <v>2030080002</v>
      </c>
      <c r="X67" s="25"/>
      <c r="Y67" s="24"/>
      <c r="Z67" s="26">
        <v>4043859944</v>
      </c>
    </row>
    <row r="68" spans="1:26" ht="13.5" hidden="1">
      <c r="A68" s="36" t="s">
        <v>31</v>
      </c>
      <c r="B68" s="18">
        <v>863739574</v>
      </c>
      <c r="C68" s="18"/>
      <c r="D68" s="19">
        <v>900836973</v>
      </c>
      <c r="E68" s="20">
        <v>900836973</v>
      </c>
      <c r="F68" s="20">
        <v>77572156</v>
      </c>
      <c r="G68" s="20">
        <v>74671813</v>
      </c>
      <c r="H68" s="20">
        <v>78105431</v>
      </c>
      <c r="I68" s="20">
        <v>230349400</v>
      </c>
      <c r="J68" s="20">
        <v>75144094</v>
      </c>
      <c r="K68" s="20">
        <v>70625658</v>
      </c>
      <c r="L68" s="20">
        <v>82391309</v>
      </c>
      <c r="M68" s="20">
        <v>228161061</v>
      </c>
      <c r="N68" s="20"/>
      <c r="O68" s="20"/>
      <c r="P68" s="20"/>
      <c r="Q68" s="20"/>
      <c r="R68" s="20"/>
      <c r="S68" s="20"/>
      <c r="T68" s="20"/>
      <c r="U68" s="20"/>
      <c r="V68" s="20">
        <v>458510461</v>
      </c>
      <c r="W68" s="20">
        <v>450419988</v>
      </c>
      <c r="X68" s="20"/>
      <c r="Y68" s="19"/>
      <c r="Z68" s="22">
        <v>900836973</v>
      </c>
    </row>
    <row r="69" spans="1:26" ht="13.5" hidden="1">
      <c r="A69" s="37" t="s">
        <v>32</v>
      </c>
      <c r="B69" s="18">
        <v>2709165353</v>
      </c>
      <c r="C69" s="18"/>
      <c r="D69" s="19">
        <v>3024881693</v>
      </c>
      <c r="E69" s="20">
        <v>3024881693</v>
      </c>
      <c r="F69" s="20">
        <v>257119469</v>
      </c>
      <c r="G69" s="20">
        <v>297119560</v>
      </c>
      <c r="H69" s="20">
        <v>243096583</v>
      </c>
      <c r="I69" s="20">
        <v>797335612</v>
      </c>
      <c r="J69" s="20">
        <v>205139933</v>
      </c>
      <c r="K69" s="20">
        <v>253679847</v>
      </c>
      <c r="L69" s="20">
        <v>243532796</v>
      </c>
      <c r="M69" s="20">
        <v>702352576</v>
      </c>
      <c r="N69" s="20"/>
      <c r="O69" s="20"/>
      <c r="P69" s="20"/>
      <c r="Q69" s="20"/>
      <c r="R69" s="20"/>
      <c r="S69" s="20"/>
      <c r="T69" s="20"/>
      <c r="U69" s="20"/>
      <c r="V69" s="20">
        <v>1499688188</v>
      </c>
      <c r="W69" s="20">
        <v>1520589378</v>
      </c>
      <c r="X69" s="20"/>
      <c r="Y69" s="19"/>
      <c r="Z69" s="22">
        <v>3024881693</v>
      </c>
    </row>
    <row r="70" spans="1:26" ht="13.5" hidden="1">
      <c r="A70" s="38" t="s">
        <v>102</v>
      </c>
      <c r="B70" s="18">
        <v>1903600026</v>
      </c>
      <c r="C70" s="18"/>
      <c r="D70" s="19">
        <v>2177873035</v>
      </c>
      <c r="E70" s="20">
        <v>2177873035</v>
      </c>
      <c r="F70" s="20">
        <v>188990499</v>
      </c>
      <c r="G70" s="20">
        <v>217920220</v>
      </c>
      <c r="H70" s="20">
        <v>173554173</v>
      </c>
      <c r="I70" s="20">
        <v>580464892</v>
      </c>
      <c r="J70" s="20">
        <v>131166707</v>
      </c>
      <c r="K70" s="20">
        <v>187440271</v>
      </c>
      <c r="L70" s="20">
        <v>163316289</v>
      </c>
      <c r="M70" s="20">
        <v>481923267</v>
      </c>
      <c r="N70" s="20"/>
      <c r="O70" s="20"/>
      <c r="P70" s="20"/>
      <c r="Q70" s="20"/>
      <c r="R70" s="20"/>
      <c r="S70" s="20"/>
      <c r="T70" s="20"/>
      <c r="U70" s="20"/>
      <c r="V70" s="20">
        <v>1062388159</v>
      </c>
      <c r="W70" s="20">
        <v>1093828668</v>
      </c>
      <c r="X70" s="20"/>
      <c r="Y70" s="19"/>
      <c r="Z70" s="22">
        <v>2177873035</v>
      </c>
    </row>
    <row r="71" spans="1:26" ht="13.5" hidden="1">
      <c r="A71" s="38" t="s">
        <v>103</v>
      </c>
      <c r="B71" s="18">
        <v>562991785</v>
      </c>
      <c r="C71" s="18"/>
      <c r="D71" s="19">
        <v>603660663</v>
      </c>
      <c r="E71" s="20">
        <v>603660663</v>
      </c>
      <c r="F71" s="20">
        <v>46114572</v>
      </c>
      <c r="G71" s="20">
        <v>56735376</v>
      </c>
      <c r="H71" s="20">
        <v>49407362</v>
      </c>
      <c r="I71" s="20">
        <v>152257310</v>
      </c>
      <c r="J71" s="20">
        <v>53980737</v>
      </c>
      <c r="K71" s="20">
        <v>50452825</v>
      </c>
      <c r="L71" s="20">
        <v>57788732</v>
      </c>
      <c r="M71" s="20">
        <v>162222294</v>
      </c>
      <c r="N71" s="20"/>
      <c r="O71" s="20"/>
      <c r="P71" s="20"/>
      <c r="Q71" s="20"/>
      <c r="R71" s="20"/>
      <c r="S71" s="20"/>
      <c r="T71" s="20"/>
      <c r="U71" s="20"/>
      <c r="V71" s="20">
        <v>314479604</v>
      </c>
      <c r="W71" s="20">
        <v>305086716</v>
      </c>
      <c r="X71" s="20"/>
      <c r="Y71" s="19"/>
      <c r="Z71" s="22">
        <v>603660663</v>
      </c>
    </row>
    <row r="72" spans="1:26" ht="13.5" hidden="1">
      <c r="A72" s="38" t="s">
        <v>104</v>
      </c>
      <c r="B72" s="18">
        <v>145612565</v>
      </c>
      <c r="C72" s="18"/>
      <c r="D72" s="19">
        <v>137071994</v>
      </c>
      <c r="E72" s="20">
        <v>137071994</v>
      </c>
      <c r="F72" s="20">
        <v>12916981</v>
      </c>
      <c r="G72" s="20">
        <v>13687507</v>
      </c>
      <c r="H72" s="20">
        <v>10943608</v>
      </c>
      <c r="I72" s="20">
        <v>37548096</v>
      </c>
      <c r="J72" s="20">
        <v>11605380</v>
      </c>
      <c r="K72" s="20">
        <v>15129353</v>
      </c>
      <c r="L72" s="20">
        <v>13842972</v>
      </c>
      <c r="M72" s="20">
        <v>40577705</v>
      </c>
      <c r="N72" s="20"/>
      <c r="O72" s="20"/>
      <c r="P72" s="20"/>
      <c r="Q72" s="20"/>
      <c r="R72" s="20"/>
      <c r="S72" s="20"/>
      <c r="T72" s="20"/>
      <c r="U72" s="20"/>
      <c r="V72" s="20">
        <v>78125801</v>
      </c>
      <c r="W72" s="20">
        <v>68535996</v>
      </c>
      <c r="X72" s="20"/>
      <c r="Y72" s="19"/>
      <c r="Z72" s="22">
        <v>137071994</v>
      </c>
    </row>
    <row r="73" spans="1:26" ht="13.5" hidden="1">
      <c r="A73" s="38" t="s">
        <v>105</v>
      </c>
      <c r="B73" s="18">
        <v>96960993</v>
      </c>
      <c r="C73" s="18"/>
      <c r="D73" s="19">
        <v>106276001</v>
      </c>
      <c r="E73" s="20">
        <v>106276001</v>
      </c>
      <c r="F73" s="20">
        <v>9097630</v>
      </c>
      <c r="G73" s="20">
        <v>8776846</v>
      </c>
      <c r="H73" s="20">
        <v>9191440</v>
      </c>
      <c r="I73" s="20">
        <v>27065916</v>
      </c>
      <c r="J73" s="20">
        <v>8387109</v>
      </c>
      <c r="K73" s="20">
        <v>657398</v>
      </c>
      <c r="L73" s="20">
        <v>8584803</v>
      </c>
      <c r="M73" s="20">
        <v>17629310</v>
      </c>
      <c r="N73" s="20"/>
      <c r="O73" s="20"/>
      <c r="P73" s="20"/>
      <c r="Q73" s="20"/>
      <c r="R73" s="20"/>
      <c r="S73" s="20"/>
      <c r="T73" s="20"/>
      <c r="U73" s="20"/>
      <c r="V73" s="20">
        <v>44695226</v>
      </c>
      <c r="W73" s="20">
        <v>53137998</v>
      </c>
      <c r="X73" s="20"/>
      <c r="Y73" s="19"/>
      <c r="Z73" s="22">
        <v>106276001</v>
      </c>
    </row>
    <row r="74" spans="1:26" ht="13.5" hidden="1">
      <c r="A74" s="38" t="s">
        <v>106</v>
      </c>
      <c r="B74" s="18">
        <v>-16</v>
      </c>
      <c r="C74" s="18"/>
      <c r="D74" s="19"/>
      <c r="E74" s="20"/>
      <c r="F74" s="20">
        <v>-213</v>
      </c>
      <c r="G74" s="20">
        <v>-389</v>
      </c>
      <c r="H74" s="20"/>
      <c r="I74" s="20">
        <v>-602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-602</v>
      </c>
      <c r="W74" s="20"/>
      <c r="X74" s="20"/>
      <c r="Y74" s="19"/>
      <c r="Z74" s="22"/>
    </row>
    <row r="75" spans="1:26" ht="13.5" hidden="1">
      <c r="A75" s="39" t="s">
        <v>107</v>
      </c>
      <c r="B75" s="27">
        <v>192218485</v>
      </c>
      <c r="C75" s="27"/>
      <c r="D75" s="28">
        <v>118141278</v>
      </c>
      <c r="E75" s="29">
        <v>118141278</v>
      </c>
      <c r="F75" s="29">
        <v>10380773</v>
      </c>
      <c r="G75" s="29">
        <v>14125954</v>
      </c>
      <c r="H75" s="29">
        <v>17024890</v>
      </c>
      <c r="I75" s="29">
        <v>41531617</v>
      </c>
      <c r="J75" s="29">
        <v>19331092</v>
      </c>
      <c r="K75" s="29">
        <v>18404142</v>
      </c>
      <c r="L75" s="29">
        <v>27701251</v>
      </c>
      <c r="M75" s="29">
        <v>65436485</v>
      </c>
      <c r="N75" s="29"/>
      <c r="O75" s="29"/>
      <c r="P75" s="29"/>
      <c r="Q75" s="29"/>
      <c r="R75" s="29"/>
      <c r="S75" s="29"/>
      <c r="T75" s="29"/>
      <c r="U75" s="29"/>
      <c r="V75" s="29">
        <v>106968102</v>
      </c>
      <c r="W75" s="29">
        <v>59070636</v>
      </c>
      <c r="X75" s="29"/>
      <c r="Y75" s="28"/>
      <c r="Z75" s="30">
        <v>118141278</v>
      </c>
    </row>
    <row r="76" spans="1:26" ht="13.5" hidden="1">
      <c r="A76" s="41" t="s">
        <v>109</v>
      </c>
      <c r="B76" s="31">
        <v>3299750370</v>
      </c>
      <c r="C76" s="31"/>
      <c r="D76" s="32">
        <v>3639473742</v>
      </c>
      <c r="E76" s="33">
        <v>3639473742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1822650000</v>
      </c>
      <c r="X76" s="33"/>
      <c r="Y76" s="32"/>
      <c r="Z76" s="34">
        <v>3639473742</v>
      </c>
    </row>
    <row r="77" spans="1:26" ht="13.5" hidden="1">
      <c r="A77" s="36" t="s">
        <v>31</v>
      </c>
      <c r="B77" s="18">
        <v>854116719</v>
      </c>
      <c r="C77" s="18"/>
      <c r="D77" s="19">
        <v>810753276</v>
      </c>
      <c r="E77" s="20">
        <v>810753276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405372000</v>
      </c>
      <c r="X77" s="20"/>
      <c r="Y77" s="19"/>
      <c r="Z77" s="22">
        <v>810753276</v>
      </c>
    </row>
    <row r="78" spans="1:26" ht="13.5" hidden="1">
      <c r="A78" s="37" t="s">
        <v>32</v>
      </c>
      <c r="B78" s="18">
        <v>2253415163</v>
      </c>
      <c r="C78" s="18"/>
      <c r="D78" s="19">
        <v>2722393316</v>
      </c>
      <c r="E78" s="20">
        <v>2722393316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1364118000</v>
      </c>
      <c r="X78" s="20"/>
      <c r="Y78" s="19"/>
      <c r="Z78" s="22">
        <v>2722393316</v>
      </c>
    </row>
    <row r="79" spans="1:26" ht="13.5" hidden="1">
      <c r="A79" s="38" t="s">
        <v>102</v>
      </c>
      <c r="B79" s="18">
        <v>1925816496</v>
      </c>
      <c r="C79" s="18"/>
      <c r="D79" s="19">
        <v>1960085522</v>
      </c>
      <c r="E79" s="20">
        <v>1960085522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980040000</v>
      </c>
      <c r="X79" s="20"/>
      <c r="Y79" s="19"/>
      <c r="Z79" s="22">
        <v>1960085522</v>
      </c>
    </row>
    <row r="80" spans="1:26" ht="13.5" hidden="1">
      <c r="A80" s="38" t="s">
        <v>103</v>
      </c>
      <c r="B80" s="18">
        <v>125530251</v>
      </c>
      <c r="C80" s="18"/>
      <c r="D80" s="19">
        <v>543294598</v>
      </c>
      <c r="E80" s="20">
        <v>543294598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274578000</v>
      </c>
      <c r="X80" s="20"/>
      <c r="Y80" s="19"/>
      <c r="Z80" s="22">
        <v>543294598</v>
      </c>
    </row>
    <row r="81" spans="1:26" ht="13.5" hidden="1">
      <c r="A81" s="38" t="s">
        <v>104</v>
      </c>
      <c r="B81" s="18">
        <v>75888068</v>
      </c>
      <c r="C81" s="18"/>
      <c r="D81" s="19">
        <v>123364795</v>
      </c>
      <c r="E81" s="20">
        <v>123364795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61680000</v>
      </c>
      <c r="X81" s="20"/>
      <c r="Y81" s="19"/>
      <c r="Z81" s="22">
        <v>123364795</v>
      </c>
    </row>
    <row r="82" spans="1:26" ht="13.5" hidden="1">
      <c r="A82" s="38" t="s">
        <v>105</v>
      </c>
      <c r="B82" s="18">
        <v>126180348</v>
      </c>
      <c r="C82" s="18"/>
      <c r="D82" s="19">
        <v>95648401</v>
      </c>
      <c r="E82" s="20">
        <v>95648401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47820000</v>
      </c>
      <c r="X82" s="20"/>
      <c r="Y82" s="19"/>
      <c r="Z82" s="22">
        <v>95648401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192218488</v>
      </c>
      <c r="C84" s="27"/>
      <c r="D84" s="28">
        <v>106327150</v>
      </c>
      <c r="E84" s="29">
        <v>106327150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53160000</v>
      </c>
      <c r="X84" s="29"/>
      <c r="Y84" s="28"/>
      <c r="Z84" s="30">
        <v>106327150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253485719</v>
      </c>
      <c r="C5" s="18">
        <v>0</v>
      </c>
      <c r="D5" s="58">
        <v>295784972</v>
      </c>
      <c r="E5" s="59">
        <v>295784972</v>
      </c>
      <c r="F5" s="59">
        <v>31453870</v>
      </c>
      <c r="G5" s="59">
        <v>24194923</v>
      </c>
      <c r="H5" s="59">
        <v>24149503</v>
      </c>
      <c r="I5" s="59">
        <v>79798296</v>
      </c>
      <c r="J5" s="59">
        <v>25784919</v>
      </c>
      <c r="K5" s="59">
        <v>25518217</v>
      </c>
      <c r="L5" s="59">
        <v>21125105</v>
      </c>
      <c r="M5" s="59">
        <v>72428241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152226537</v>
      </c>
      <c r="W5" s="59">
        <v>147048648</v>
      </c>
      <c r="X5" s="59">
        <v>5177889</v>
      </c>
      <c r="Y5" s="60">
        <v>3.52</v>
      </c>
      <c r="Z5" s="61">
        <v>295784972</v>
      </c>
    </row>
    <row r="6" spans="1:26" ht="13.5">
      <c r="A6" s="57" t="s">
        <v>32</v>
      </c>
      <c r="B6" s="18">
        <v>959936419</v>
      </c>
      <c r="C6" s="18">
        <v>0</v>
      </c>
      <c r="D6" s="58">
        <v>1008550382</v>
      </c>
      <c r="E6" s="59">
        <v>1008550382</v>
      </c>
      <c r="F6" s="59">
        <v>95107677</v>
      </c>
      <c r="G6" s="59">
        <v>95667800</v>
      </c>
      <c r="H6" s="59">
        <v>101644206</v>
      </c>
      <c r="I6" s="59">
        <v>292419683</v>
      </c>
      <c r="J6" s="59">
        <v>79304783</v>
      </c>
      <c r="K6" s="59">
        <v>82196175</v>
      </c>
      <c r="L6" s="59">
        <v>83701841</v>
      </c>
      <c r="M6" s="59">
        <v>245202799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537622482</v>
      </c>
      <c r="W6" s="59">
        <v>501834204</v>
      </c>
      <c r="X6" s="59">
        <v>35788278</v>
      </c>
      <c r="Y6" s="60">
        <v>7.13</v>
      </c>
      <c r="Z6" s="61">
        <v>1008550382</v>
      </c>
    </row>
    <row r="7" spans="1:26" ht="13.5">
      <c r="A7" s="57" t="s">
        <v>33</v>
      </c>
      <c r="B7" s="18">
        <v>4826322</v>
      </c>
      <c r="C7" s="18">
        <v>0</v>
      </c>
      <c r="D7" s="58">
        <v>4040869</v>
      </c>
      <c r="E7" s="59">
        <v>4040869</v>
      </c>
      <c r="F7" s="59">
        <v>204</v>
      </c>
      <c r="G7" s="59">
        <v>633764</v>
      </c>
      <c r="H7" s="59">
        <v>192</v>
      </c>
      <c r="I7" s="59">
        <v>634160</v>
      </c>
      <c r="J7" s="59">
        <v>270520</v>
      </c>
      <c r="K7" s="59">
        <v>973185</v>
      </c>
      <c r="L7" s="59">
        <v>788228</v>
      </c>
      <c r="M7" s="59">
        <v>2031933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2666093</v>
      </c>
      <c r="W7" s="59">
        <v>2417604</v>
      </c>
      <c r="X7" s="59">
        <v>248489</v>
      </c>
      <c r="Y7" s="60">
        <v>10.28</v>
      </c>
      <c r="Z7" s="61">
        <v>4040869</v>
      </c>
    </row>
    <row r="8" spans="1:26" ht="13.5">
      <c r="A8" s="57" t="s">
        <v>34</v>
      </c>
      <c r="B8" s="18">
        <v>556662414</v>
      </c>
      <c r="C8" s="18">
        <v>0</v>
      </c>
      <c r="D8" s="58">
        <v>384734000</v>
      </c>
      <c r="E8" s="59">
        <v>384734000</v>
      </c>
      <c r="F8" s="59">
        <v>142716054</v>
      </c>
      <c r="G8" s="59">
        <v>716356</v>
      </c>
      <c r="H8" s="59">
        <v>5511891</v>
      </c>
      <c r="I8" s="59">
        <v>148944301</v>
      </c>
      <c r="J8" s="59">
        <v>27947022</v>
      </c>
      <c r="K8" s="59">
        <v>15273959</v>
      </c>
      <c r="L8" s="59">
        <v>136949986</v>
      </c>
      <c r="M8" s="59">
        <v>180170967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329115268</v>
      </c>
      <c r="W8" s="59">
        <v>184420500</v>
      </c>
      <c r="X8" s="59">
        <v>144694768</v>
      </c>
      <c r="Y8" s="60">
        <v>78.46</v>
      </c>
      <c r="Z8" s="61">
        <v>384734000</v>
      </c>
    </row>
    <row r="9" spans="1:26" ht="13.5">
      <c r="A9" s="57" t="s">
        <v>35</v>
      </c>
      <c r="B9" s="18">
        <v>42439901</v>
      </c>
      <c r="C9" s="18">
        <v>0</v>
      </c>
      <c r="D9" s="58">
        <v>75610957</v>
      </c>
      <c r="E9" s="59">
        <v>75610957</v>
      </c>
      <c r="F9" s="59">
        <v>2591079</v>
      </c>
      <c r="G9" s="59">
        <v>3915153</v>
      </c>
      <c r="H9" s="59">
        <v>2739132</v>
      </c>
      <c r="I9" s="59">
        <v>9245364</v>
      </c>
      <c r="J9" s="59">
        <v>4463104</v>
      </c>
      <c r="K9" s="59">
        <v>5854627</v>
      </c>
      <c r="L9" s="59">
        <v>3966592</v>
      </c>
      <c r="M9" s="59">
        <v>14284323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23529687</v>
      </c>
      <c r="W9" s="59">
        <v>32070246</v>
      </c>
      <c r="X9" s="59">
        <v>-8540559</v>
      </c>
      <c r="Y9" s="60">
        <v>-26.63</v>
      </c>
      <c r="Z9" s="61">
        <v>75610957</v>
      </c>
    </row>
    <row r="10" spans="1:26" ht="25.5">
      <c r="A10" s="62" t="s">
        <v>94</v>
      </c>
      <c r="B10" s="63">
        <f>SUM(B5:B9)</f>
        <v>1817350775</v>
      </c>
      <c r="C10" s="63">
        <f>SUM(C5:C9)</f>
        <v>0</v>
      </c>
      <c r="D10" s="64">
        <f aca="true" t="shared" si="0" ref="D10:Z10">SUM(D5:D9)</f>
        <v>1768721180</v>
      </c>
      <c r="E10" s="65">
        <f t="shared" si="0"/>
        <v>1768721180</v>
      </c>
      <c r="F10" s="65">
        <f t="shared" si="0"/>
        <v>271868884</v>
      </c>
      <c r="G10" s="65">
        <f t="shared" si="0"/>
        <v>125127996</v>
      </c>
      <c r="H10" s="65">
        <f t="shared" si="0"/>
        <v>134044924</v>
      </c>
      <c r="I10" s="65">
        <f t="shared" si="0"/>
        <v>531041804</v>
      </c>
      <c r="J10" s="65">
        <f t="shared" si="0"/>
        <v>137770348</v>
      </c>
      <c r="K10" s="65">
        <f t="shared" si="0"/>
        <v>129816163</v>
      </c>
      <c r="L10" s="65">
        <f t="shared" si="0"/>
        <v>246531752</v>
      </c>
      <c r="M10" s="65">
        <f t="shared" si="0"/>
        <v>514118263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1045160067</v>
      </c>
      <c r="W10" s="65">
        <f t="shared" si="0"/>
        <v>867791202</v>
      </c>
      <c r="X10" s="65">
        <f t="shared" si="0"/>
        <v>177368865</v>
      </c>
      <c r="Y10" s="66">
        <f>+IF(W10&lt;&gt;0,(X10/W10)*100,0)</f>
        <v>20.439117680752886</v>
      </c>
      <c r="Z10" s="67">
        <f t="shared" si="0"/>
        <v>1768721180</v>
      </c>
    </row>
    <row r="11" spans="1:26" ht="13.5">
      <c r="A11" s="57" t="s">
        <v>36</v>
      </c>
      <c r="B11" s="18">
        <v>548805318</v>
      </c>
      <c r="C11" s="18">
        <v>0</v>
      </c>
      <c r="D11" s="58">
        <v>537170660</v>
      </c>
      <c r="E11" s="59">
        <v>537170660</v>
      </c>
      <c r="F11" s="59">
        <v>42088283</v>
      </c>
      <c r="G11" s="59">
        <v>49370003</v>
      </c>
      <c r="H11" s="59">
        <v>56217710</v>
      </c>
      <c r="I11" s="59">
        <v>147675996</v>
      </c>
      <c r="J11" s="59">
        <v>41838832</v>
      </c>
      <c r="K11" s="59">
        <v>39968258</v>
      </c>
      <c r="L11" s="59">
        <v>43014385</v>
      </c>
      <c r="M11" s="59">
        <v>124821475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272497471</v>
      </c>
      <c r="W11" s="59">
        <v>267585330</v>
      </c>
      <c r="X11" s="59">
        <v>4912141</v>
      </c>
      <c r="Y11" s="60">
        <v>1.84</v>
      </c>
      <c r="Z11" s="61">
        <v>537170660</v>
      </c>
    </row>
    <row r="12" spans="1:26" ht="13.5">
      <c r="A12" s="57" t="s">
        <v>37</v>
      </c>
      <c r="B12" s="18">
        <v>23164255</v>
      </c>
      <c r="C12" s="18">
        <v>0</v>
      </c>
      <c r="D12" s="58">
        <v>24158882</v>
      </c>
      <c r="E12" s="59">
        <v>24158882</v>
      </c>
      <c r="F12" s="59">
        <v>2072027</v>
      </c>
      <c r="G12" s="59">
        <v>2089233</v>
      </c>
      <c r="H12" s="59">
        <v>2047077</v>
      </c>
      <c r="I12" s="59">
        <v>6208337</v>
      </c>
      <c r="J12" s="59">
        <v>2010478</v>
      </c>
      <c r="K12" s="59">
        <v>2100219</v>
      </c>
      <c r="L12" s="59">
        <v>2247030</v>
      </c>
      <c r="M12" s="59">
        <v>6357727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12566064</v>
      </c>
      <c r="W12" s="59">
        <v>12079440</v>
      </c>
      <c r="X12" s="59">
        <v>486624</v>
      </c>
      <c r="Y12" s="60">
        <v>4.03</v>
      </c>
      <c r="Z12" s="61">
        <v>24158882</v>
      </c>
    </row>
    <row r="13" spans="1:26" ht="13.5">
      <c r="A13" s="57" t="s">
        <v>95</v>
      </c>
      <c r="B13" s="18">
        <v>454033906</v>
      </c>
      <c r="C13" s="18">
        <v>0</v>
      </c>
      <c r="D13" s="58">
        <v>525578232</v>
      </c>
      <c r="E13" s="59">
        <v>525578232</v>
      </c>
      <c r="F13" s="59">
        <v>30913471</v>
      </c>
      <c r="G13" s="59">
        <v>30892012</v>
      </c>
      <c r="H13" s="59">
        <v>29888354</v>
      </c>
      <c r="I13" s="59">
        <v>91693837</v>
      </c>
      <c r="J13" s="59">
        <v>30858762</v>
      </c>
      <c r="K13" s="59">
        <v>29729650</v>
      </c>
      <c r="L13" s="59">
        <v>30805861</v>
      </c>
      <c r="M13" s="59">
        <v>91394273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183088110</v>
      </c>
      <c r="W13" s="59">
        <v>262789116</v>
      </c>
      <c r="X13" s="59">
        <v>-79701006</v>
      </c>
      <c r="Y13" s="60">
        <v>-30.33</v>
      </c>
      <c r="Z13" s="61">
        <v>525578232</v>
      </c>
    </row>
    <row r="14" spans="1:26" ht="13.5">
      <c r="A14" s="57" t="s">
        <v>38</v>
      </c>
      <c r="B14" s="18">
        <v>49571016</v>
      </c>
      <c r="C14" s="18">
        <v>0</v>
      </c>
      <c r="D14" s="58">
        <v>43979395</v>
      </c>
      <c r="E14" s="59">
        <v>43979395</v>
      </c>
      <c r="F14" s="59">
        <v>3880559</v>
      </c>
      <c r="G14" s="59">
        <v>3799978</v>
      </c>
      <c r="H14" s="59">
        <v>3538219</v>
      </c>
      <c r="I14" s="59">
        <v>11218756</v>
      </c>
      <c r="J14" s="59">
        <v>3958146</v>
      </c>
      <c r="K14" s="59">
        <v>1744051</v>
      </c>
      <c r="L14" s="59">
        <v>2407031</v>
      </c>
      <c r="M14" s="59">
        <v>8109228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19327984</v>
      </c>
      <c r="W14" s="59">
        <v>21989700</v>
      </c>
      <c r="X14" s="59">
        <v>-2661716</v>
      </c>
      <c r="Y14" s="60">
        <v>-12.1</v>
      </c>
      <c r="Z14" s="61">
        <v>43979395</v>
      </c>
    </row>
    <row r="15" spans="1:26" ht="13.5">
      <c r="A15" s="57" t="s">
        <v>39</v>
      </c>
      <c r="B15" s="18">
        <v>548309362</v>
      </c>
      <c r="C15" s="18">
        <v>0</v>
      </c>
      <c r="D15" s="58">
        <v>622492975</v>
      </c>
      <c r="E15" s="59">
        <v>622492975</v>
      </c>
      <c r="F15" s="59">
        <v>61765956</v>
      </c>
      <c r="G15" s="59">
        <v>62071039</v>
      </c>
      <c r="H15" s="59">
        <v>37250902</v>
      </c>
      <c r="I15" s="59">
        <v>161087897</v>
      </c>
      <c r="J15" s="59">
        <v>48890089</v>
      </c>
      <c r="K15" s="59">
        <v>43239241</v>
      </c>
      <c r="L15" s="59">
        <v>27228153</v>
      </c>
      <c r="M15" s="59">
        <v>119357483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280445380</v>
      </c>
      <c r="W15" s="59">
        <v>311243988</v>
      </c>
      <c r="X15" s="59">
        <v>-30798608</v>
      </c>
      <c r="Y15" s="60">
        <v>-9.9</v>
      </c>
      <c r="Z15" s="61">
        <v>622492975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615149310</v>
      </c>
      <c r="C17" s="18">
        <v>0</v>
      </c>
      <c r="D17" s="58">
        <v>481129496</v>
      </c>
      <c r="E17" s="59">
        <v>481129496</v>
      </c>
      <c r="F17" s="59">
        <v>19415675</v>
      </c>
      <c r="G17" s="59">
        <v>30869135</v>
      </c>
      <c r="H17" s="59">
        <v>25546539</v>
      </c>
      <c r="I17" s="59">
        <v>75831349</v>
      </c>
      <c r="J17" s="59">
        <v>42641044</v>
      </c>
      <c r="K17" s="59">
        <v>32160588</v>
      </c>
      <c r="L17" s="59">
        <v>37591212</v>
      </c>
      <c r="M17" s="59">
        <v>112392844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188224193</v>
      </c>
      <c r="W17" s="59">
        <v>215573754</v>
      </c>
      <c r="X17" s="59">
        <v>-27349561</v>
      </c>
      <c r="Y17" s="60">
        <v>-12.69</v>
      </c>
      <c r="Z17" s="61">
        <v>481129496</v>
      </c>
    </row>
    <row r="18" spans="1:26" ht="13.5">
      <c r="A18" s="69" t="s">
        <v>42</v>
      </c>
      <c r="B18" s="70">
        <f>SUM(B11:B17)</f>
        <v>2239033167</v>
      </c>
      <c r="C18" s="70">
        <f>SUM(C11:C17)</f>
        <v>0</v>
      </c>
      <c r="D18" s="71">
        <f aca="true" t="shared" si="1" ref="D18:Z18">SUM(D11:D17)</f>
        <v>2234509640</v>
      </c>
      <c r="E18" s="72">
        <f t="shared" si="1"/>
        <v>2234509640</v>
      </c>
      <c r="F18" s="72">
        <f t="shared" si="1"/>
        <v>160135971</v>
      </c>
      <c r="G18" s="72">
        <f t="shared" si="1"/>
        <v>179091400</v>
      </c>
      <c r="H18" s="72">
        <f t="shared" si="1"/>
        <v>154488801</v>
      </c>
      <c r="I18" s="72">
        <f t="shared" si="1"/>
        <v>493716172</v>
      </c>
      <c r="J18" s="72">
        <f t="shared" si="1"/>
        <v>170197351</v>
      </c>
      <c r="K18" s="72">
        <f t="shared" si="1"/>
        <v>148942007</v>
      </c>
      <c r="L18" s="72">
        <f t="shared" si="1"/>
        <v>143293672</v>
      </c>
      <c r="M18" s="72">
        <f t="shared" si="1"/>
        <v>462433030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956149202</v>
      </c>
      <c r="W18" s="72">
        <f t="shared" si="1"/>
        <v>1091261328</v>
      </c>
      <c r="X18" s="72">
        <f t="shared" si="1"/>
        <v>-135112126</v>
      </c>
      <c r="Y18" s="66">
        <f>+IF(W18&lt;&gt;0,(X18/W18)*100,0)</f>
        <v>-12.381280499293933</v>
      </c>
      <c r="Z18" s="73">
        <f t="shared" si="1"/>
        <v>2234509640</v>
      </c>
    </row>
    <row r="19" spans="1:26" ht="13.5">
      <c r="A19" s="69" t="s">
        <v>43</v>
      </c>
      <c r="B19" s="74">
        <f>+B10-B18</f>
        <v>-421682392</v>
      </c>
      <c r="C19" s="74">
        <f>+C10-C18</f>
        <v>0</v>
      </c>
      <c r="D19" s="75">
        <f aca="true" t="shared" si="2" ref="D19:Z19">+D10-D18</f>
        <v>-465788460</v>
      </c>
      <c r="E19" s="76">
        <f t="shared" si="2"/>
        <v>-465788460</v>
      </c>
      <c r="F19" s="76">
        <f t="shared" si="2"/>
        <v>111732913</v>
      </c>
      <c r="G19" s="76">
        <f t="shared" si="2"/>
        <v>-53963404</v>
      </c>
      <c r="H19" s="76">
        <f t="shared" si="2"/>
        <v>-20443877</v>
      </c>
      <c r="I19" s="76">
        <f t="shared" si="2"/>
        <v>37325632</v>
      </c>
      <c r="J19" s="76">
        <f t="shared" si="2"/>
        <v>-32427003</v>
      </c>
      <c r="K19" s="76">
        <f t="shared" si="2"/>
        <v>-19125844</v>
      </c>
      <c r="L19" s="76">
        <f t="shared" si="2"/>
        <v>103238080</v>
      </c>
      <c r="M19" s="76">
        <f t="shared" si="2"/>
        <v>51685233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89010865</v>
      </c>
      <c r="W19" s="76">
        <f>IF(E10=E18,0,W10-W18)</f>
        <v>-223470126</v>
      </c>
      <c r="X19" s="76">
        <f t="shared" si="2"/>
        <v>312480991</v>
      </c>
      <c r="Y19" s="77">
        <f>+IF(W19&lt;&gt;0,(X19/W19)*100,0)</f>
        <v>-139.83121439686306</v>
      </c>
      <c r="Z19" s="78">
        <f t="shared" si="2"/>
        <v>-465788460</v>
      </c>
    </row>
    <row r="20" spans="1:26" ht="13.5">
      <c r="A20" s="57" t="s">
        <v>44</v>
      </c>
      <c r="B20" s="18">
        <v>0</v>
      </c>
      <c r="C20" s="18">
        <v>0</v>
      </c>
      <c r="D20" s="58">
        <v>162425500</v>
      </c>
      <c r="E20" s="59">
        <v>162425500</v>
      </c>
      <c r="F20" s="59">
        <v>0</v>
      </c>
      <c r="G20" s="59">
        <v>0</v>
      </c>
      <c r="H20" s="59">
        <v>0</v>
      </c>
      <c r="I20" s="59">
        <v>0</v>
      </c>
      <c r="J20" s="59">
        <v>24446020</v>
      </c>
      <c r="K20" s="59">
        <v>15232715</v>
      </c>
      <c r="L20" s="59">
        <v>13504303</v>
      </c>
      <c r="M20" s="59">
        <v>53183038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53183038</v>
      </c>
      <c r="W20" s="59">
        <v>88712748</v>
      </c>
      <c r="X20" s="59">
        <v>-35529710</v>
      </c>
      <c r="Y20" s="60">
        <v>-40.05</v>
      </c>
      <c r="Z20" s="61">
        <v>162425500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-421682392</v>
      </c>
      <c r="C22" s="85">
        <f>SUM(C19:C21)</f>
        <v>0</v>
      </c>
      <c r="D22" s="86">
        <f aca="true" t="shared" si="3" ref="D22:Z22">SUM(D19:D21)</f>
        <v>-303362960</v>
      </c>
      <c r="E22" s="87">
        <f t="shared" si="3"/>
        <v>-303362960</v>
      </c>
      <c r="F22" s="87">
        <f t="shared" si="3"/>
        <v>111732913</v>
      </c>
      <c r="G22" s="87">
        <f t="shared" si="3"/>
        <v>-53963404</v>
      </c>
      <c r="H22" s="87">
        <f t="shared" si="3"/>
        <v>-20443877</v>
      </c>
      <c r="I22" s="87">
        <f t="shared" si="3"/>
        <v>37325632</v>
      </c>
      <c r="J22" s="87">
        <f t="shared" si="3"/>
        <v>-7980983</v>
      </c>
      <c r="K22" s="87">
        <f t="shared" si="3"/>
        <v>-3893129</v>
      </c>
      <c r="L22" s="87">
        <f t="shared" si="3"/>
        <v>116742383</v>
      </c>
      <c r="M22" s="87">
        <f t="shared" si="3"/>
        <v>104868271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142193903</v>
      </c>
      <c r="W22" s="87">
        <f t="shared" si="3"/>
        <v>-134757378</v>
      </c>
      <c r="X22" s="87">
        <f t="shared" si="3"/>
        <v>276951281</v>
      </c>
      <c r="Y22" s="88">
        <f>+IF(W22&lt;&gt;0,(X22/W22)*100,0)</f>
        <v>-205.51845480401082</v>
      </c>
      <c r="Z22" s="89">
        <f t="shared" si="3"/>
        <v>-303362960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-421682392</v>
      </c>
      <c r="C24" s="74">
        <f>SUM(C22:C23)</f>
        <v>0</v>
      </c>
      <c r="D24" s="75">
        <f aca="true" t="shared" si="4" ref="D24:Z24">SUM(D22:D23)</f>
        <v>-303362960</v>
      </c>
      <c r="E24" s="76">
        <f t="shared" si="4"/>
        <v>-303362960</v>
      </c>
      <c r="F24" s="76">
        <f t="shared" si="4"/>
        <v>111732913</v>
      </c>
      <c r="G24" s="76">
        <f t="shared" si="4"/>
        <v>-53963404</v>
      </c>
      <c r="H24" s="76">
        <f t="shared" si="4"/>
        <v>-20443877</v>
      </c>
      <c r="I24" s="76">
        <f t="shared" si="4"/>
        <v>37325632</v>
      </c>
      <c r="J24" s="76">
        <f t="shared" si="4"/>
        <v>-7980983</v>
      </c>
      <c r="K24" s="76">
        <f t="shared" si="4"/>
        <v>-3893129</v>
      </c>
      <c r="L24" s="76">
        <f t="shared" si="4"/>
        <v>116742383</v>
      </c>
      <c r="M24" s="76">
        <f t="shared" si="4"/>
        <v>104868271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142193903</v>
      </c>
      <c r="W24" s="76">
        <f t="shared" si="4"/>
        <v>-134757378</v>
      </c>
      <c r="X24" s="76">
        <f t="shared" si="4"/>
        <v>276951281</v>
      </c>
      <c r="Y24" s="77">
        <f>+IF(W24&lt;&gt;0,(X24/W24)*100,0)</f>
        <v>-205.51845480401082</v>
      </c>
      <c r="Z24" s="78">
        <f t="shared" si="4"/>
        <v>-303362960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178372903</v>
      </c>
      <c r="C27" s="21">
        <v>0</v>
      </c>
      <c r="D27" s="98">
        <v>205575500</v>
      </c>
      <c r="E27" s="99">
        <v>205575500</v>
      </c>
      <c r="F27" s="99">
        <v>3435761</v>
      </c>
      <c r="G27" s="99">
        <v>10347571</v>
      </c>
      <c r="H27" s="99">
        <v>2174004</v>
      </c>
      <c r="I27" s="99">
        <v>15957336</v>
      </c>
      <c r="J27" s="99">
        <v>12593975</v>
      </c>
      <c r="K27" s="99">
        <v>15738641</v>
      </c>
      <c r="L27" s="99">
        <v>18757436</v>
      </c>
      <c r="M27" s="99">
        <v>47090052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63047388</v>
      </c>
      <c r="W27" s="99">
        <v>102787750</v>
      </c>
      <c r="X27" s="99">
        <v>-39740362</v>
      </c>
      <c r="Y27" s="100">
        <v>-38.66</v>
      </c>
      <c r="Z27" s="101">
        <v>205575500</v>
      </c>
    </row>
    <row r="28" spans="1:26" ht="13.5">
      <c r="A28" s="102" t="s">
        <v>44</v>
      </c>
      <c r="B28" s="18">
        <v>152101689</v>
      </c>
      <c r="C28" s="18">
        <v>0</v>
      </c>
      <c r="D28" s="58">
        <v>162425500</v>
      </c>
      <c r="E28" s="59">
        <v>162425500</v>
      </c>
      <c r="F28" s="59">
        <v>3433366</v>
      </c>
      <c r="G28" s="59">
        <v>10280511</v>
      </c>
      <c r="H28" s="59">
        <v>2094157</v>
      </c>
      <c r="I28" s="59">
        <v>15808034</v>
      </c>
      <c r="J28" s="59">
        <v>8515715</v>
      </c>
      <c r="K28" s="59">
        <v>15232714</v>
      </c>
      <c r="L28" s="59">
        <v>13626575</v>
      </c>
      <c r="M28" s="59">
        <v>37375004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53183038</v>
      </c>
      <c r="W28" s="59">
        <v>81212750</v>
      </c>
      <c r="X28" s="59">
        <v>-28029712</v>
      </c>
      <c r="Y28" s="60">
        <v>-34.51</v>
      </c>
      <c r="Z28" s="61">
        <v>162425500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26271214</v>
      </c>
      <c r="C31" s="18">
        <v>0</v>
      </c>
      <c r="D31" s="58">
        <v>43150000</v>
      </c>
      <c r="E31" s="59">
        <v>43150000</v>
      </c>
      <c r="F31" s="59">
        <v>2395</v>
      </c>
      <c r="G31" s="59">
        <v>67060</v>
      </c>
      <c r="H31" s="59">
        <v>79847</v>
      </c>
      <c r="I31" s="59">
        <v>149302</v>
      </c>
      <c r="J31" s="59">
        <v>4078260</v>
      </c>
      <c r="K31" s="59">
        <v>505927</v>
      </c>
      <c r="L31" s="59">
        <v>5130861</v>
      </c>
      <c r="M31" s="59">
        <v>9715048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9864350</v>
      </c>
      <c r="W31" s="59">
        <v>21575000</v>
      </c>
      <c r="X31" s="59">
        <v>-11710650</v>
      </c>
      <c r="Y31" s="60">
        <v>-54.28</v>
      </c>
      <c r="Z31" s="61">
        <v>43150000</v>
      </c>
    </row>
    <row r="32" spans="1:26" ht="13.5">
      <c r="A32" s="69" t="s">
        <v>50</v>
      </c>
      <c r="B32" s="21">
        <f>SUM(B28:B31)</f>
        <v>178372903</v>
      </c>
      <c r="C32" s="21">
        <f>SUM(C28:C31)</f>
        <v>0</v>
      </c>
      <c r="D32" s="98">
        <f aca="true" t="shared" si="5" ref="D32:Z32">SUM(D28:D31)</f>
        <v>205575500</v>
      </c>
      <c r="E32" s="99">
        <f t="shared" si="5"/>
        <v>205575500</v>
      </c>
      <c r="F32" s="99">
        <f t="shared" si="5"/>
        <v>3435761</v>
      </c>
      <c r="G32" s="99">
        <f t="shared" si="5"/>
        <v>10347571</v>
      </c>
      <c r="H32" s="99">
        <f t="shared" si="5"/>
        <v>2174004</v>
      </c>
      <c r="I32" s="99">
        <f t="shared" si="5"/>
        <v>15957336</v>
      </c>
      <c r="J32" s="99">
        <f t="shared" si="5"/>
        <v>12593975</v>
      </c>
      <c r="K32" s="99">
        <f t="shared" si="5"/>
        <v>15738641</v>
      </c>
      <c r="L32" s="99">
        <f t="shared" si="5"/>
        <v>18757436</v>
      </c>
      <c r="M32" s="99">
        <f t="shared" si="5"/>
        <v>47090052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63047388</v>
      </c>
      <c r="W32" s="99">
        <f t="shared" si="5"/>
        <v>102787750</v>
      </c>
      <c r="X32" s="99">
        <f t="shared" si="5"/>
        <v>-39740362</v>
      </c>
      <c r="Y32" s="100">
        <f>+IF(W32&lt;&gt;0,(X32/W32)*100,0)</f>
        <v>-38.66254685018399</v>
      </c>
      <c r="Z32" s="101">
        <f t="shared" si="5"/>
        <v>205575500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631499685</v>
      </c>
      <c r="C35" s="18">
        <v>0</v>
      </c>
      <c r="D35" s="58">
        <v>366048607</v>
      </c>
      <c r="E35" s="59">
        <v>366048607</v>
      </c>
      <c r="F35" s="59">
        <v>586675521</v>
      </c>
      <c r="G35" s="59">
        <v>817024965</v>
      </c>
      <c r="H35" s="59">
        <v>850886759</v>
      </c>
      <c r="I35" s="59">
        <v>850886759</v>
      </c>
      <c r="J35" s="59">
        <v>840593896</v>
      </c>
      <c r="K35" s="59">
        <v>790297656</v>
      </c>
      <c r="L35" s="59">
        <v>790297656</v>
      </c>
      <c r="M35" s="59">
        <v>790297656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790297656</v>
      </c>
      <c r="W35" s="59">
        <v>183024304</v>
      </c>
      <c r="X35" s="59">
        <v>607273352</v>
      </c>
      <c r="Y35" s="60">
        <v>331.8</v>
      </c>
      <c r="Z35" s="61">
        <v>366048607</v>
      </c>
    </row>
    <row r="36" spans="1:26" ht="13.5">
      <c r="A36" s="57" t="s">
        <v>53</v>
      </c>
      <c r="B36" s="18">
        <v>7408659971</v>
      </c>
      <c r="C36" s="18">
        <v>0</v>
      </c>
      <c r="D36" s="58">
        <v>7515728424</v>
      </c>
      <c r="E36" s="59">
        <v>7515728424</v>
      </c>
      <c r="F36" s="59">
        <v>7405583833</v>
      </c>
      <c r="G36" s="59">
        <v>7357797502</v>
      </c>
      <c r="H36" s="59">
        <v>7330151868</v>
      </c>
      <c r="I36" s="59">
        <v>7330151868</v>
      </c>
      <c r="J36" s="59">
        <v>7311383339</v>
      </c>
      <c r="K36" s="59">
        <v>7299957185</v>
      </c>
      <c r="L36" s="59">
        <v>7299957185</v>
      </c>
      <c r="M36" s="59">
        <v>7299957185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7299957185</v>
      </c>
      <c r="W36" s="59">
        <v>3757864212</v>
      </c>
      <c r="X36" s="59">
        <v>3542092973</v>
      </c>
      <c r="Y36" s="60">
        <v>94.26</v>
      </c>
      <c r="Z36" s="61">
        <v>7515728424</v>
      </c>
    </row>
    <row r="37" spans="1:26" ht="13.5">
      <c r="A37" s="57" t="s">
        <v>54</v>
      </c>
      <c r="B37" s="18">
        <v>791729174</v>
      </c>
      <c r="C37" s="18">
        <v>0</v>
      </c>
      <c r="D37" s="58">
        <v>297640507</v>
      </c>
      <c r="E37" s="59">
        <v>297640507</v>
      </c>
      <c r="F37" s="59">
        <v>377307958</v>
      </c>
      <c r="G37" s="59">
        <v>770227308</v>
      </c>
      <c r="H37" s="59">
        <v>753942900</v>
      </c>
      <c r="I37" s="59">
        <v>753942900</v>
      </c>
      <c r="J37" s="59">
        <v>787404184</v>
      </c>
      <c r="K37" s="59">
        <v>805099971</v>
      </c>
      <c r="L37" s="59">
        <v>805099971</v>
      </c>
      <c r="M37" s="59">
        <v>805099971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805099971</v>
      </c>
      <c r="W37" s="59">
        <v>148820254</v>
      </c>
      <c r="X37" s="59">
        <v>656279717</v>
      </c>
      <c r="Y37" s="60">
        <v>440.99</v>
      </c>
      <c r="Z37" s="61">
        <v>297640507</v>
      </c>
    </row>
    <row r="38" spans="1:26" ht="13.5">
      <c r="A38" s="57" t="s">
        <v>55</v>
      </c>
      <c r="B38" s="18">
        <v>547802138</v>
      </c>
      <c r="C38" s="18">
        <v>0</v>
      </c>
      <c r="D38" s="58">
        <v>534920333</v>
      </c>
      <c r="E38" s="59">
        <v>534920333</v>
      </c>
      <c r="F38" s="59">
        <v>611656342</v>
      </c>
      <c r="G38" s="59">
        <v>579617769</v>
      </c>
      <c r="H38" s="59">
        <v>581785673</v>
      </c>
      <c r="I38" s="59">
        <v>581785673</v>
      </c>
      <c r="J38" s="59">
        <v>585734191</v>
      </c>
      <c r="K38" s="59">
        <v>591422683</v>
      </c>
      <c r="L38" s="59">
        <v>591422683</v>
      </c>
      <c r="M38" s="59">
        <v>591422683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591422683</v>
      </c>
      <c r="W38" s="59">
        <v>267460167</v>
      </c>
      <c r="X38" s="59">
        <v>323962516</v>
      </c>
      <c r="Y38" s="60">
        <v>121.13</v>
      </c>
      <c r="Z38" s="61">
        <v>534920333</v>
      </c>
    </row>
    <row r="39" spans="1:26" ht="13.5">
      <c r="A39" s="57" t="s">
        <v>56</v>
      </c>
      <c r="B39" s="18">
        <v>6700628344</v>
      </c>
      <c r="C39" s="18">
        <v>0</v>
      </c>
      <c r="D39" s="58">
        <v>7049216191</v>
      </c>
      <c r="E39" s="59">
        <v>7049216191</v>
      </c>
      <c r="F39" s="59">
        <v>7003295054</v>
      </c>
      <c r="G39" s="59">
        <v>6824977390</v>
      </c>
      <c r="H39" s="59">
        <v>6845310054</v>
      </c>
      <c r="I39" s="59">
        <v>6845310054</v>
      </c>
      <c r="J39" s="59">
        <v>6778838860</v>
      </c>
      <c r="K39" s="59">
        <v>6693732187</v>
      </c>
      <c r="L39" s="59">
        <v>6693732187</v>
      </c>
      <c r="M39" s="59">
        <v>6693732187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6693732187</v>
      </c>
      <c r="W39" s="59">
        <v>3524608096</v>
      </c>
      <c r="X39" s="59">
        <v>3169124091</v>
      </c>
      <c r="Y39" s="60">
        <v>89.91</v>
      </c>
      <c r="Z39" s="61">
        <v>7049216191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232634485</v>
      </c>
      <c r="C42" s="18">
        <v>0</v>
      </c>
      <c r="D42" s="58">
        <v>151264469</v>
      </c>
      <c r="E42" s="59">
        <v>151264469</v>
      </c>
      <c r="F42" s="59">
        <v>30494886</v>
      </c>
      <c r="G42" s="59">
        <v>-8845081</v>
      </c>
      <c r="H42" s="59">
        <v>31645208</v>
      </c>
      <c r="I42" s="59">
        <v>53295013</v>
      </c>
      <c r="J42" s="59">
        <v>3353256</v>
      </c>
      <c r="K42" s="59">
        <v>-19596454</v>
      </c>
      <c r="L42" s="59">
        <v>81313675</v>
      </c>
      <c r="M42" s="59">
        <v>65070477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118365490</v>
      </c>
      <c r="W42" s="59">
        <v>251093710</v>
      </c>
      <c r="X42" s="59">
        <v>-132728220</v>
      </c>
      <c r="Y42" s="60">
        <v>-52.86</v>
      </c>
      <c r="Z42" s="61">
        <v>151264469</v>
      </c>
    </row>
    <row r="43" spans="1:26" ht="13.5">
      <c r="A43" s="57" t="s">
        <v>59</v>
      </c>
      <c r="B43" s="18">
        <v>-178368024</v>
      </c>
      <c r="C43" s="18">
        <v>0</v>
      </c>
      <c r="D43" s="58">
        <v>-151250488</v>
      </c>
      <c r="E43" s="59">
        <v>-151250488</v>
      </c>
      <c r="F43" s="59">
        <v>-3435761</v>
      </c>
      <c r="G43" s="59">
        <v>-10347571</v>
      </c>
      <c r="H43" s="59">
        <v>-2174004</v>
      </c>
      <c r="I43" s="59">
        <v>-15957336</v>
      </c>
      <c r="J43" s="59">
        <v>-12590467</v>
      </c>
      <c r="K43" s="59">
        <v>-13329642</v>
      </c>
      <c r="L43" s="59">
        <v>-18715981</v>
      </c>
      <c r="M43" s="59">
        <v>-44636090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-60593426</v>
      </c>
      <c r="W43" s="59">
        <v>-84162738</v>
      </c>
      <c r="X43" s="59">
        <v>23569312</v>
      </c>
      <c r="Y43" s="60">
        <v>-28</v>
      </c>
      <c r="Z43" s="61">
        <v>-151250488</v>
      </c>
    </row>
    <row r="44" spans="1:26" ht="13.5">
      <c r="A44" s="57" t="s">
        <v>60</v>
      </c>
      <c r="B44" s="18">
        <v>-47309349</v>
      </c>
      <c r="C44" s="18">
        <v>0</v>
      </c>
      <c r="D44" s="58">
        <v>-32000004</v>
      </c>
      <c r="E44" s="59">
        <v>-32000004</v>
      </c>
      <c r="F44" s="59">
        <v>0</v>
      </c>
      <c r="G44" s="59">
        <v>-522876</v>
      </c>
      <c r="H44" s="59">
        <v>-2118468</v>
      </c>
      <c r="I44" s="59">
        <v>-2641344</v>
      </c>
      <c r="J44" s="59">
        <v>-3931000</v>
      </c>
      <c r="K44" s="59">
        <v>-2913000</v>
      </c>
      <c r="L44" s="59">
        <v>-18109772</v>
      </c>
      <c r="M44" s="59">
        <v>-24953772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-27595116</v>
      </c>
      <c r="W44" s="59">
        <v>-16000002</v>
      </c>
      <c r="X44" s="59">
        <v>-11595114</v>
      </c>
      <c r="Y44" s="60">
        <v>72.47</v>
      </c>
      <c r="Z44" s="61">
        <v>-32000004</v>
      </c>
    </row>
    <row r="45" spans="1:26" ht="13.5">
      <c r="A45" s="69" t="s">
        <v>61</v>
      </c>
      <c r="B45" s="21">
        <v>57464870</v>
      </c>
      <c r="C45" s="21">
        <v>0</v>
      </c>
      <c r="D45" s="98">
        <v>1264735</v>
      </c>
      <c r="E45" s="99">
        <v>1264735</v>
      </c>
      <c r="F45" s="99">
        <v>84523995</v>
      </c>
      <c r="G45" s="99">
        <v>64808467</v>
      </c>
      <c r="H45" s="99">
        <v>92161203</v>
      </c>
      <c r="I45" s="99">
        <v>92161203</v>
      </c>
      <c r="J45" s="99">
        <v>78992992</v>
      </c>
      <c r="K45" s="99">
        <v>43153896</v>
      </c>
      <c r="L45" s="99">
        <v>87641818</v>
      </c>
      <c r="M45" s="99">
        <v>87641818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87641818</v>
      </c>
      <c r="W45" s="99">
        <v>184181728</v>
      </c>
      <c r="X45" s="99">
        <v>-96539910</v>
      </c>
      <c r="Y45" s="100">
        <v>-52.42</v>
      </c>
      <c r="Z45" s="101">
        <v>1264735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90588743</v>
      </c>
      <c r="C49" s="51">
        <v>0</v>
      </c>
      <c r="D49" s="128">
        <v>46105424</v>
      </c>
      <c r="E49" s="53">
        <v>52838298</v>
      </c>
      <c r="F49" s="53">
        <v>0</v>
      </c>
      <c r="G49" s="53">
        <v>0</v>
      </c>
      <c r="H49" s="53">
        <v>0</v>
      </c>
      <c r="I49" s="53">
        <v>39562679</v>
      </c>
      <c r="J49" s="53">
        <v>0</v>
      </c>
      <c r="K49" s="53">
        <v>0</v>
      </c>
      <c r="L49" s="53">
        <v>0</v>
      </c>
      <c r="M49" s="53">
        <v>41925044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29170470</v>
      </c>
      <c r="W49" s="53">
        <v>140313172</v>
      </c>
      <c r="X49" s="53">
        <v>840232246</v>
      </c>
      <c r="Y49" s="53">
        <v>1280736076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72987764</v>
      </c>
      <c r="C51" s="51">
        <v>0</v>
      </c>
      <c r="D51" s="128">
        <v>42734736</v>
      </c>
      <c r="E51" s="53">
        <v>74535666</v>
      </c>
      <c r="F51" s="53">
        <v>0</v>
      </c>
      <c r="G51" s="53">
        <v>0</v>
      </c>
      <c r="H51" s="53">
        <v>0</v>
      </c>
      <c r="I51" s="53">
        <v>39992582</v>
      </c>
      <c r="J51" s="53">
        <v>0</v>
      </c>
      <c r="K51" s="53">
        <v>0</v>
      </c>
      <c r="L51" s="53">
        <v>0</v>
      </c>
      <c r="M51" s="53">
        <v>16555879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867</v>
      </c>
      <c r="X51" s="53">
        <v>5037786</v>
      </c>
      <c r="Y51" s="53">
        <v>251845280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84.82446489357716</v>
      </c>
      <c r="C58" s="5">
        <f>IF(C67=0,0,+(C76/C67)*100)</f>
        <v>0</v>
      </c>
      <c r="D58" s="6">
        <f aca="true" t="shared" si="6" ref="D58:Z58">IF(D67=0,0,+(D76/D67)*100)</f>
        <v>83.40026277984465</v>
      </c>
      <c r="E58" s="7">
        <f t="shared" si="6"/>
        <v>83.40026277984465</v>
      </c>
      <c r="F58" s="7">
        <f t="shared" si="6"/>
        <v>59.30627361012465</v>
      </c>
      <c r="G58" s="7">
        <f t="shared" si="6"/>
        <v>77.1441871894985</v>
      </c>
      <c r="H58" s="7">
        <f t="shared" si="6"/>
        <v>81.94433117809518</v>
      </c>
      <c r="I58" s="7">
        <f t="shared" si="6"/>
        <v>72.70409303316599</v>
      </c>
      <c r="J58" s="7">
        <f t="shared" si="6"/>
        <v>78.12200325617275</v>
      </c>
      <c r="K58" s="7">
        <f t="shared" si="6"/>
        <v>64.89641585951856</v>
      </c>
      <c r="L58" s="7">
        <f t="shared" si="6"/>
        <v>64.87958126613651</v>
      </c>
      <c r="M58" s="7">
        <f t="shared" si="6"/>
        <v>69.26361591193412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71.1181253290308</v>
      </c>
      <c r="W58" s="7">
        <f t="shared" si="6"/>
        <v>83.41573666179274</v>
      </c>
      <c r="X58" s="7">
        <f t="shared" si="6"/>
        <v>0</v>
      </c>
      <c r="Y58" s="7">
        <f t="shared" si="6"/>
        <v>0</v>
      </c>
      <c r="Z58" s="8">
        <f t="shared" si="6"/>
        <v>83.40026277984465</v>
      </c>
    </row>
    <row r="59" spans="1:26" ht="13.5">
      <c r="A59" s="36" t="s">
        <v>31</v>
      </c>
      <c r="B59" s="9">
        <f aca="true" t="shared" si="7" ref="B59:Z66">IF(B68=0,0,+(B77/B68)*100)</f>
        <v>85.89623307339062</v>
      </c>
      <c r="C59" s="9">
        <f t="shared" si="7"/>
        <v>0</v>
      </c>
      <c r="D59" s="2">
        <f t="shared" si="7"/>
        <v>79.10658050605763</v>
      </c>
      <c r="E59" s="10">
        <f t="shared" si="7"/>
        <v>79.10658050605763</v>
      </c>
      <c r="F59" s="10">
        <f t="shared" si="7"/>
        <v>46.45983467217229</v>
      </c>
      <c r="G59" s="10">
        <f t="shared" si="7"/>
        <v>66.96837183569461</v>
      </c>
      <c r="H59" s="10">
        <f t="shared" si="7"/>
        <v>77.29834854158281</v>
      </c>
      <c r="I59" s="10">
        <f t="shared" si="7"/>
        <v>62.01075897660772</v>
      </c>
      <c r="J59" s="10">
        <f t="shared" si="7"/>
        <v>85.62036592009461</v>
      </c>
      <c r="K59" s="10">
        <f t="shared" si="7"/>
        <v>71.3109031089437</v>
      </c>
      <c r="L59" s="10">
        <f t="shared" si="7"/>
        <v>83.6333499880829</v>
      </c>
      <c r="M59" s="10">
        <f t="shared" si="7"/>
        <v>79.99924504586546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70.56954530864746</v>
      </c>
      <c r="W59" s="10">
        <f t="shared" si="7"/>
        <v>79.16577240478946</v>
      </c>
      <c r="X59" s="10">
        <f t="shared" si="7"/>
        <v>0</v>
      </c>
      <c r="Y59" s="10">
        <f t="shared" si="7"/>
        <v>0</v>
      </c>
      <c r="Z59" s="11">
        <f t="shared" si="7"/>
        <v>79.10658050605763</v>
      </c>
    </row>
    <row r="60" spans="1:26" ht="13.5">
      <c r="A60" s="37" t="s">
        <v>32</v>
      </c>
      <c r="B60" s="12">
        <f t="shared" si="7"/>
        <v>84.37396508445212</v>
      </c>
      <c r="C60" s="12">
        <f t="shared" si="7"/>
        <v>0</v>
      </c>
      <c r="D60" s="3">
        <f t="shared" si="7"/>
        <v>85.22829254156188</v>
      </c>
      <c r="E60" s="13">
        <f t="shared" si="7"/>
        <v>85.22829254156188</v>
      </c>
      <c r="F60" s="13">
        <f t="shared" si="7"/>
        <v>63.250662719897996</v>
      </c>
      <c r="G60" s="13">
        <f t="shared" si="7"/>
        <v>79.55761395161173</v>
      </c>
      <c r="H60" s="13">
        <f t="shared" si="7"/>
        <v>82.90157040530181</v>
      </c>
      <c r="I60" s="13">
        <f t="shared" si="7"/>
        <v>75.41622907784904</v>
      </c>
      <c r="J60" s="13">
        <f t="shared" si="7"/>
        <v>75.46900040064418</v>
      </c>
      <c r="K60" s="13">
        <f t="shared" si="7"/>
        <v>62.51812082496539</v>
      </c>
      <c r="L60" s="13">
        <f t="shared" si="7"/>
        <v>59.77335910688034</v>
      </c>
      <c r="M60" s="13">
        <f t="shared" si="7"/>
        <v>65.76981733393671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71.01662296183514</v>
      </c>
      <c r="W60" s="13">
        <f t="shared" si="7"/>
        <v>85.23283159870067</v>
      </c>
      <c r="X60" s="13">
        <f t="shared" si="7"/>
        <v>0</v>
      </c>
      <c r="Y60" s="13">
        <f t="shared" si="7"/>
        <v>0</v>
      </c>
      <c r="Z60" s="14">
        <f t="shared" si="7"/>
        <v>85.22829254156188</v>
      </c>
    </row>
    <row r="61" spans="1:26" ht="13.5">
      <c r="A61" s="38" t="s">
        <v>102</v>
      </c>
      <c r="B61" s="12">
        <f t="shared" si="7"/>
        <v>76.85980861380203</v>
      </c>
      <c r="C61" s="12">
        <f t="shared" si="7"/>
        <v>0</v>
      </c>
      <c r="D61" s="3">
        <f t="shared" si="7"/>
        <v>96.54935284540818</v>
      </c>
      <c r="E61" s="13">
        <f t="shared" si="7"/>
        <v>96.54935284540818</v>
      </c>
      <c r="F61" s="13">
        <f t="shared" si="7"/>
        <v>70.21697799660454</v>
      </c>
      <c r="G61" s="13">
        <f t="shared" si="7"/>
        <v>95.04405833347182</v>
      </c>
      <c r="H61" s="13">
        <f t="shared" si="7"/>
        <v>101.66332970737713</v>
      </c>
      <c r="I61" s="13">
        <f t="shared" si="7"/>
        <v>89.17009791432419</v>
      </c>
      <c r="J61" s="13">
        <f t="shared" si="7"/>
        <v>83.98933729075398</v>
      </c>
      <c r="K61" s="13">
        <f t="shared" si="7"/>
        <v>66.66492223217837</v>
      </c>
      <c r="L61" s="13">
        <f t="shared" si="7"/>
        <v>67.07214712702803</v>
      </c>
      <c r="M61" s="13">
        <f t="shared" si="7"/>
        <v>72.4567810913041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81.83586136644051</v>
      </c>
      <c r="W61" s="13">
        <f t="shared" si="7"/>
        <v>96.62368262593105</v>
      </c>
      <c r="X61" s="13">
        <f t="shared" si="7"/>
        <v>0</v>
      </c>
      <c r="Y61" s="13">
        <f t="shared" si="7"/>
        <v>0</v>
      </c>
      <c r="Z61" s="14">
        <f t="shared" si="7"/>
        <v>96.54935284540818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60.456696629865725</v>
      </c>
      <c r="E62" s="13">
        <f t="shared" si="7"/>
        <v>60.456696629865725</v>
      </c>
      <c r="F62" s="13">
        <f t="shared" si="7"/>
        <v>53.675017852283716</v>
      </c>
      <c r="G62" s="13">
        <f t="shared" si="7"/>
        <v>48.27068593927664</v>
      </c>
      <c r="H62" s="13">
        <f t="shared" si="7"/>
        <v>46.9927817229076</v>
      </c>
      <c r="I62" s="13">
        <f t="shared" si="7"/>
        <v>49.48736205186549</v>
      </c>
      <c r="J62" s="13">
        <f t="shared" si="7"/>
        <v>62.01630462301889</v>
      </c>
      <c r="K62" s="13">
        <f t="shared" si="7"/>
        <v>56.59894231152486</v>
      </c>
      <c r="L62" s="13">
        <f t="shared" si="7"/>
        <v>53.8332879523839</v>
      </c>
      <c r="M62" s="13">
        <f t="shared" si="7"/>
        <v>57.38483142740497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53.34491655816416</v>
      </c>
      <c r="W62" s="13">
        <f t="shared" si="7"/>
        <v>60.419579393913715</v>
      </c>
      <c r="X62" s="13">
        <f t="shared" si="7"/>
        <v>0</v>
      </c>
      <c r="Y62" s="13">
        <f t="shared" si="7"/>
        <v>0</v>
      </c>
      <c r="Z62" s="14">
        <f t="shared" si="7"/>
        <v>60.456696629865725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45.048690980572516</v>
      </c>
      <c r="E63" s="13">
        <f t="shared" si="7"/>
        <v>45.048690980572516</v>
      </c>
      <c r="F63" s="13">
        <f t="shared" si="7"/>
        <v>40.63466402019931</v>
      </c>
      <c r="G63" s="13">
        <f t="shared" si="7"/>
        <v>46.18515068290384</v>
      </c>
      <c r="H63" s="13">
        <f t="shared" si="7"/>
        <v>42.38939470399995</v>
      </c>
      <c r="I63" s="13">
        <f t="shared" si="7"/>
        <v>43.026359425932775</v>
      </c>
      <c r="J63" s="13">
        <f t="shared" si="7"/>
        <v>59.998059722355165</v>
      </c>
      <c r="K63" s="13">
        <f t="shared" si="7"/>
        <v>46.96504303398617</v>
      </c>
      <c r="L63" s="13">
        <f t="shared" si="7"/>
        <v>41.85700517015704</v>
      </c>
      <c r="M63" s="13">
        <f t="shared" si="7"/>
        <v>49.14951347947374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46.01336741978861</v>
      </c>
      <c r="W63" s="13">
        <f t="shared" si="7"/>
        <v>45.140367047882215</v>
      </c>
      <c r="X63" s="13">
        <f t="shared" si="7"/>
        <v>0</v>
      </c>
      <c r="Y63" s="13">
        <f t="shared" si="7"/>
        <v>0</v>
      </c>
      <c r="Z63" s="14">
        <f t="shared" si="7"/>
        <v>45.048690980572516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86.37728853698177</v>
      </c>
      <c r="E64" s="13">
        <f t="shared" si="7"/>
        <v>86.37728853698177</v>
      </c>
      <c r="F64" s="13">
        <f t="shared" si="7"/>
        <v>49.699214444414885</v>
      </c>
      <c r="G64" s="13">
        <f t="shared" si="7"/>
        <v>52.57549217050027</v>
      </c>
      <c r="H64" s="13">
        <f t="shared" si="7"/>
        <v>46.84966090961197</v>
      </c>
      <c r="I64" s="13">
        <f t="shared" si="7"/>
        <v>49.55045072501924</v>
      </c>
      <c r="J64" s="13">
        <f t="shared" si="7"/>
        <v>59.813759486038535</v>
      </c>
      <c r="K64" s="13">
        <f t="shared" si="7"/>
        <v>63.41259298905007</v>
      </c>
      <c r="L64" s="13">
        <f t="shared" si="7"/>
        <v>47.05448090014856</v>
      </c>
      <c r="M64" s="13">
        <f t="shared" si="7"/>
        <v>56.212870586692354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52.79612080379707</v>
      </c>
      <c r="W64" s="13">
        <f t="shared" si="7"/>
        <v>86.3772910097505</v>
      </c>
      <c r="X64" s="13">
        <f t="shared" si="7"/>
        <v>0</v>
      </c>
      <c r="Y64" s="13">
        <f t="shared" si="7"/>
        <v>0</v>
      </c>
      <c r="Z64" s="14">
        <f t="shared" si="7"/>
        <v>86.37728853698177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40.00003026233664</v>
      </c>
      <c r="E66" s="16">
        <f t="shared" si="7"/>
        <v>40.00003026233664</v>
      </c>
      <c r="F66" s="16">
        <f t="shared" si="7"/>
        <v>100.02843516500842</v>
      </c>
      <c r="G66" s="16">
        <f t="shared" si="7"/>
        <v>100</v>
      </c>
      <c r="H66" s="16">
        <f t="shared" si="7"/>
        <v>100</v>
      </c>
      <c r="I66" s="16">
        <f t="shared" si="7"/>
        <v>100.00915792432473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100.00422585478373</v>
      </c>
      <c r="W66" s="16">
        <f t="shared" si="7"/>
        <v>40.00003631480945</v>
      </c>
      <c r="X66" s="16">
        <f t="shared" si="7"/>
        <v>0</v>
      </c>
      <c r="Y66" s="16">
        <f t="shared" si="7"/>
        <v>0</v>
      </c>
      <c r="Z66" s="17">
        <f t="shared" si="7"/>
        <v>40.00003026233664</v>
      </c>
    </row>
    <row r="67" spans="1:26" ht="13.5" hidden="1">
      <c r="A67" s="40" t="s">
        <v>108</v>
      </c>
      <c r="B67" s="23">
        <v>1224016377</v>
      </c>
      <c r="C67" s="23"/>
      <c r="D67" s="24">
        <v>1317553104</v>
      </c>
      <c r="E67" s="25">
        <v>1317553104</v>
      </c>
      <c r="F67" s="25">
        <v>127271935</v>
      </c>
      <c r="G67" s="25">
        <v>120532830</v>
      </c>
      <c r="H67" s="25">
        <v>126618954</v>
      </c>
      <c r="I67" s="25">
        <v>374423719</v>
      </c>
      <c r="J67" s="25">
        <v>105869076</v>
      </c>
      <c r="K67" s="25">
        <v>108620296</v>
      </c>
      <c r="L67" s="25">
        <v>105716026</v>
      </c>
      <c r="M67" s="25">
        <v>320205398</v>
      </c>
      <c r="N67" s="25"/>
      <c r="O67" s="25"/>
      <c r="P67" s="25"/>
      <c r="Q67" s="25"/>
      <c r="R67" s="25"/>
      <c r="S67" s="25"/>
      <c r="T67" s="25"/>
      <c r="U67" s="25"/>
      <c r="V67" s="25">
        <v>694629117</v>
      </c>
      <c r="W67" s="25">
        <v>655491726</v>
      </c>
      <c r="X67" s="25"/>
      <c r="Y67" s="24"/>
      <c r="Z67" s="26">
        <v>1317553104</v>
      </c>
    </row>
    <row r="68" spans="1:26" ht="13.5" hidden="1">
      <c r="A68" s="36" t="s">
        <v>31</v>
      </c>
      <c r="B68" s="18">
        <v>253485719</v>
      </c>
      <c r="C68" s="18"/>
      <c r="D68" s="19">
        <v>295784972</v>
      </c>
      <c r="E68" s="20">
        <v>295784972</v>
      </c>
      <c r="F68" s="20">
        <v>31453870</v>
      </c>
      <c r="G68" s="20">
        <v>24194923</v>
      </c>
      <c r="H68" s="20">
        <v>24149503</v>
      </c>
      <c r="I68" s="20">
        <v>79798296</v>
      </c>
      <c r="J68" s="20">
        <v>25784919</v>
      </c>
      <c r="K68" s="20">
        <v>25518217</v>
      </c>
      <c r="L68" s="20">
        <v>21125105</v>
      </c>
      <c r="M68" s="20">
        <v>72428241</v>
      </c>
      <c r="N68" s="20"/>
      <c r="O68" s="20"/>
      <c r="P68" s="20"/>
      <c r="Q68" s="20"/>
      <c r="R68" s="20"/>
      <c r="S68" s="20"/>
      <c r="T68" s="20"/>
      <c r="U68" s="20"/>
      <c r="V68" s="20">
        <v>152226537</v>
      </c>
      <c r="W68" s="20">
        <v>147048648</v>
      </c>
      <c r="X68" s="20"/>
      <c r="Y68" s="19"/>
      <c r="Z68" s="22">
        <v>295784972</v>
      </c>
    </row>
    <row r="69" spans="1:26" ht="13.5" hidden="1">
      <c r="A69" s="37" t="s">
        <v>32</v>
      </c>
      <c r="B69" s="18">
        <v>959936419</v>
      </c>
      <c r="C69" s="18"/>
      <c r="D69" s="19">
        <v>1008550382</v>
      </c>
      <c r="E69" s="20">
        <v>1008550382</v>
      </c>
      <c r="F69" s="20">
        <v>95107677</v>
      </c>
      <c r="G69" s="20">
        <v>95667800</v>
      </c>
      <c r="H69" s="20">
        <v>101644206</v>
      </c>
      <c r="I69" s="20">
        <v>292419683</v>
      </c>
      <c r="J69" s="20">
        <v>79304783</v>
      </c>
      <c r="K69" s="20">
        <v>82196175</v>
      </c>
      <c r="L69" s="20">
        <v>83701841</v>
      </c>
      <c r="M69" s="20">
        <v>245202799</v>
      </c>
      <c r="N69" s="20"/>
      <c r="O69" s="20"/>
      <c r="P69" s="20"/>
      <c r="Q69" s="20"/>
      <c r="R69" s="20"/>
      <c r="S69" s="20"/>
      <c r="T69" s="20"/>
      <c r="U69" s="20"/>
      <c r="V69" s="20">
        <v>537622482</v>
      </c>
      <c r="W69" s="20">
        <v>501834204</v>
      </c>
      <c r="X69" s="20"/>
      <c r="Y69" s="19"/>
      <c r="Z69" s="22">
        <v>1008550382</v>
      </c>
    </row>
    <row r="70" spans="1:26" ht="13.5" hidden="1">
      <c r="A70" s="38" t="s">
        <v>102</v>
      </c>
      <c r="B70" s="18">
        <v>648222815</v>
      </c>
      <c r="C70" s="18"/>
      <c r="D70" s="19">
        <v>686767900</v>
      </c>
      <c r="E70" s="20">
        <v>686767900</v>
      </c>
      <c r="F70" s="20">
        <v>64339888</v>
      </c>
      <c r="G70" s="20">
        <v>63783620</v>
      </c>
      <c r="H70" s="20">
        <v>67618945</v>
      </c>
      <c r="I70" s="20">
        <v>195742453</v>
      </c>
      <c r="J70" s="20">
        <v>49985420</v>
      </c>
      <c r="K70" s="20">
        <v>52567179</v>
      </c>
      <c r="L70" s="20">
        <v>50513737</v>
      </c>
      <c r="M70" s="20">
        <v>153066336</v>
      </c>
      <c r="N70" s="20"/>
      <c r="O70" s="20"/>
      <c r="P70" s="20"/>
      <c r="Q70" s="20"/>
      <c r="R70" s="20"/>
      <c r="S70" s="20"/>
      <c r="T70" s="20"/>
      <c r="U70" s="20"/>
      <c r="V70" s="20">
        <v>348808789</v>
      </c>
      <c r="W70" s="20">
        <v>340990278</v>
      </c>
      <c r="X70" s="20"/>
      <c r="Y70" s="19"/>
      <c r="Z70" s="22">
        <v>686767900</v>
      </c>
    </row>
    <row r="71" spans="1:26" ht="13.5" hidden="1">
      <c r="A71" s="38" t="s">
        <v>103</v>
      </c>
      <c r="B71" s="18">
        <v>155959289</v>
      </c>
      <c r="C71" s="18"/>
      <c r="D71" s="19">
        <v>161896487</v>
      </c>
      <c r="E71" s="20">
        <v>161896487</v>
      </c>
      <c r="F71" s="20">
        <v>14181659</v>
      </c>
      <c r="G71" s="20">
        <v>15773335</v>
      </c>
      <c r="H71" s="20">
        <v>16113679</v>
      </c>
      <c r="I71" s="20">
        <v>46068673</v>
      </c>
      <c r="J71" s="20">
        <v>14318025</v>
      </c>
      <c r="K71" s="20">
        <v>14124953</v>
      </c>
      <c r="L71" s="20">
        <v>15546171</v>
      </c>
      <c r="M71" s="20">
        <v>43989149</v>
      </c>
      <c r="N71" s="20"/>
      <c r="O71" s="20"/>
      <c r="P71" s="20"/>
      <c r="Q71" s="20"/>
      <c r="R71" s="20"/>
      <c r="S71" s="20"/>
      <c r="T71" s="20"/>
      <c r="U71" s="20"/>
      <c r="V71" s="20">
        <v>90057822</v>
      </c>
      <c r="W71" s="20">
        <v>80997972</v>
      </c>
      <c r="X71" s="20"/>
      <c r="Y71" s="19"/>
      <c r="Z71" s="22">
        <v>161896487</v>
      </c>
    </row>
    <row r="72" spans="1:26" ht="13.5" hidden="1">
      <c r="A72" s="38" t="s">
        <v>104</v>
      </c>
      <c r="B72" s="18">
        <v>90585910</v>
      </c>
      <c r="C72" s="18"/>
      <c r="D72" s="19">
        <v>95532272</v>
      </c>
      <c r="E72" s="20">
        <v>95532272</v>
      </c>
      <c r="F72" s="20">
        <v>9669242</v>
      </c>
      <c r="G72" s="20">
        <v>9323055</v>
      </c>
      <c r="H72" s="20">
        <v>9927870</v>
      </c>
      <c r="I72" s="20">
        <v>28920167</v>
      </c>
      <c r="J72" s="20">
        <v>8534861</v>
      </c>
      <c r="K72" s="20">
        <v>9013225</v>
      </c>
      <c r="L72" s="20">
        <v>9996795</v>
      </c>
      <c r="M72" s="20">
        <v>27544881</v>
      </c>
      <c r="N72" s="20"/>
      <c r="O72" s="20"/>
      <c r="P72" s="20"/>
      <c r="Q72" s="20"/>
      <c r="R72" s="20"/>
      <c r="S72" s="20"/>
      <c r="T72" s="20"/>
      <c r="U72" s="20"/>
      <c r="V72" s="20">
        <v>56465048</v>
      </c>
      <c r="W72" s="20">
        <v>47669094</v>
      </c>
      <c r="X72" s="20"/>
      <c r="Y72" s="19"/>
      <c r="Z72" s="22">
        <v>95532272</v>
      </c>
    </row>
    <row r="73" spans="1:26" ht="13.5" hidden="1">
      <c r="A73" s="38" t="s">
        <v>105</v>
      </c>
      <c r="B73" s="18">
        <v>65168405</v>
      </c>
      <c r="C73" s="18"/>
      <c r="D73" s="19">
        <v>64353723</v>
      </c>
      <c r="E73" s="20">
        <v>64353723</v>
      </c>
      <c r="F73" s="20">
        <v>6916888</v>
      </c>
      <c r="G73" s="20">
        <v>6787790</v>
      </c>
      <c r="H73" s="20">
        <v>7983712</v>
      </c>
      <c r="I73" s="20">
        <v>21688390</v>
      </c>
      <c r="J73" s="20">
        <v>6466477</v>
      </c>
      <c r="K73" s="20">
        <v>6490818</v>
      </c>
      <c r="L73" s="20">
        <v>7645138</v>
      </c>
      <c r="M73" s="20">
        <v>20602433</v>
      </c>
      <c r="N73" s="20"/>
      <c r="O73" s="20"/>
      <c r="P73" s="20"/>
      <c r="Q73" s="20"/>
      <c r="R73" s="20"/>
      <c r="S73" s="20"/>
      <c r="T73" s="20"/>
      <c r="U73" s="20"/>
      <c r="V73" s="20">
        <v>42290823</v>
      </c>
      <c r="W73" s="20">
        <v>32176860</v>
      </c>
      <c r="X73" s="20"/>
      <c r="Y73" s="19"/>
      <c r="Z73" s="22">
        <v>64353723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10594239</v>
      </c>
      <c r="C75" s="27"/>
      <c r="D75" s="28">
        <v>13217750</v>
      </c>
      <c r="E75" s="29">
        <v>13217750</v>
      </c>
      <c r="F75" s="29">
        <v>710388</v>
      </c>
      <c r="G75" s="29">
        <v>670107</v>
      </c>
      <c r="H75" s="29">
        <v>825245</v>
      </c>
      <c r="I75" s="29">
        <v>2205740</v>
      </c>
      <c r="J75" s="29">
        <v>779374</v>
      </c>
      <c r="K75" s="29">
        <v>905904</v>
      </c>
      <c r="L75" s="29">
        <v>889080</v>
      </c>
      <c r="M75" s="29">
        <v>2574358</v>
      </c>
      <c r="N75" s="29"/>
      <c r="O75" s="29"/>
      <c r="P75" s="29"/>
      <c r="Q75" s="29"/>
      <c r="R75" s="29"/>
      <c r="S75" s="29"/>
      <c r="T75" s="29"/>
      <c r="U75" s="29"/>
      <c r="V75" s="29">
        <v>4780098</v>
      </c>
      <c r="W75" s="29">
        <v>6608874</v>
      </c>
      <c r="X75" s="29"/>
      <c r="Y75" s="28"/>
      <c r="Z75" s="30">
        <v>13217750</v>
      </c>
    </row>
    <row r="76" spans="1:26" ht="13.5" hidden="1">
      <c r="A76" s="41" t="s">
        <v>109</v>
      </c>
      <c r="B76" s="31">
        <v>1038265342</v>
      </c>
      <c r="C76" s="31"/>
      <c r="D76" s="32">
        <v>1098842751</v>
      </c>
      <c r="E76" s="33">
        <v>1098842751</v>
      </c>
      <c r="F76" s="33">
        <v>75480242</v>
      </c>
      <c r="G76" s="33">
        <v>92984072</v>
      </c>
      <c r="H76" s="33">
        <v>103757055</v>
      </c>
      <c r="I76" s="33">
        <v>272221369</v>
      </c>
      <c r="J76" s="33">
        <v>82707043</v>
      </c>
      <c r="K76" s="33">
        <v>70490679</v>
      </c>
      <c r="L76" s="33">
        <v>68588115</v>
      </c>
      <c r="M76" s="33">
        <v>221785837</v>
      </c>
      <c r="N76" s="33"/>
      <c r="O76" s="33"/>
      <c r="P76" s="33"/>
      <c r="Q76" s="33"/>
      <c r="R76" s="33"/>
      <c r="S76" s="33"/>
      <c r="T76" s="33"/>
      <c r="U76" s="33"/>
      <c r="V76" s="33">
        <v>494007206</v>
      </c>
      <c r="W76" s="33">
        <v>546783252</v>
      </c>
      <c r="X76" s="33"/>
      <c r="Y76" s="32"/>
      <c r="Z76" s="34">
        <v>1098842751</v>
      </c>
    </row>
    <row r="77" spans="1:26" ht="13.5" hidden="1">
      <c r="A77" s="36" t="s">
        <v>31</v>
      </c>
      <c r="B77" s="18">
        <v>217734684</v>
      </c>
      <c r="C77" s="18"/>
      <c r="D77" s="19">
        <v>233985377</v>
      </c>
      <c r="E77" s="20">
        <v>233985377</v>
      </c>
      <c r="F77" s="20">
        <v>14613416</v>
      </c>
      <c r="G77" s="20">
        <v>16202946</v>
      </c>
      <c r="H77" s="20">
        <v>18667167</v>
      </c>
      <c r="I77" s="20">
        <v>49483529</v>
      </c>
      <c r="J77" s="20">
        <v>22077142</v>
      </c>
      <c r="K77" s="20">
        <v>18197271</v>
      </c>
      <c r="L77" s="20">
        <v>17667633</v>
      </c>
      <c r="M77" s="20">
        <v>57942046</v>
      </c>
      <c r="N77" s="20"/>
      <c r="O77" s="20"/>
      <c r="P77" s="20"/>
      <c r="Q77" s="20"/>
      <c r="R77" s="20"/>
      <c r="S77" s="20"/>
      <c r="T77" s="20"/>
      <c r="U77" s="20"/>
      <c r="V77" s="20">
        <v>107425575</v>
      </c>
      <c r="W77" s="20">
        <v>116412198</v>
      </c>
      <c r="X77" s="20"/>
      <c r="Y77" s="19"/>
      <c r="Z77" s="22">
        <v>233985377</v>
      </c>
    </row>
    <row r="78" spans="1:26" ht="13.5" hidden="1">
      <c r="A78" s="37" t="s">
        <v>32</v>
      </c>
      <c r="B78" s="18">
        <v>809936419</v>
      </c>
      <c r="C78" s="18"/>
      <c r="D78" s="19">
        <v>859570270</v>
      </c>
      <c r="E78" s="20">
        <v>859570270</v>
      </c>
      <c r="F78" s="20">
        <v>60156236</v>
      </c>
      <c r="G78" s="20">
        <v>76111019</v>
      </c>
      <c r="H78" s="20">
        <v>84264643</v>
      </c>
      <c r="I78" s="20">
        <v>220531898</v>
      </c>
      <c r="J78" s="20">
        <v>59850527</v>
      </c>
      <c r="K78" s="20">
        <v>51387504</v>
      </c>
      <c r="L78" s="20">
        <v>50031402</v>
      </c>
      <c r="M78" s="20">
        <v>161269433</v>
      </c>
      <c r="N78" s="20"/>
      <c r="O78" s="20"/>
      <c r="P78" s="20"/>
      <c r="Q78" s="20"/>
      <c r="R78" s="20"/>
      <c r="S78" s="20"/>
      <c r="T78" s="20"/>
      <c r="U78" s="20"/>
      <c r="V78" s="20">
        <v>381801331</v>
      </c>
      <c r="W78" s="20">
        <v>427727502</v>
      </c>
      <c r="X78" s="20"/>
      <c r="Y78" s="19"/>
      <c r="Z78" s="22">
        <v>859570270</v>
      </c>
    </row>
    <row r="79" spans="1:26" ht="13.5" hidden="1">
      <c r="A79" s="38" t="s">
        <v>102</v>
      </c>
      <c r="B79" s="18">
        <v>498222815</v>
      </c>
      <c r="C79" s="18"/>
      <c r="D79" s="19">
        <v>663069963</v>
      </c>
      <c r="E79" s="20">
        <v>663069963</v>
      </c>
      <c r="F79" s="20">
        <v>45177525</v>
      </c>
      <c r="G79" s="20">
        <v>60622541</v>
      </c>
      <c r="H79" s="20">
        <v>68743671</v>
      </c>
      <c r="I79" s="20">
        <v>174543737</v>
      </c>
      <c r="J79" s="20">
        <v>41982423</v>
      </c>
      <c r="K79" s="20">
        <v>35043869</v>
      </c>
      <c r="L79" s="20">
        <v>33880648</v>
      </c>
      <c r="M79" s="20">
        <v>110906940</v>
      </c>
      <c r="N79" s="20"/>
      <c r="O79" s="20"/>
      <c r="P79" s="20"/>
      <c r="Q79" s="20"/>
      <c r="R79" s="20"/>
      <c r="S79" s="20"/>
      <c r="T79" s="20"/>
      <c r="U79" s="20"/>
      <c r="V79" s="20">
        <v>285450677</v>
      </c>
      <c r="W79" s="20">
        <v>329477364</v>
      </c>
      <c r="X79" s="20"/>
      <c r="Y79" s="19"/>
      <c r="Z79" s="22">
        <v>663069963</v>
      </c>
    </row>
    <row r="80" spans="1:26" ht="13.5" hidden="1">
      <c r="A80" s="38" t="s">
        <v>103</v>
      </c>
      <c r="B80" s="18">
        <v>155959289</v>
      </c>
      <c r="C80" s="18"/>
      <c r="D80" s="19">
        <v>97877268</v>
      </c>
      <c r="E80" s="20">
        <v>97877268</v>
      </c>
      <c r="F80" s="20">
        <v>7612008</v>
      </c>
      <c r="G80" s="20">
        <v>7613897</v>
      </c>
      <c r="H80" s="20">
        <v>7572266</v>
      </c>
      <c r="I80" s="20">
        <v>22798171</v>
      </c>
      <c r="J80" s="20">
        <v>8879510</v>
      </c>
      <c r="K80" s="20">
        <v>7994574</v>
      </c>
      <c r="L80" s="20">
        <v>8369015</v>
      </c>
      <c r="M80" s="20">
        <v>25243099</v>
      </c>
      <c r="N80" s="20"/>
      <c r="O80" s="20"/>
      <c r="P80" s="20"/>
      <c r="Q80" s="20"/>
      <c r="R80" s="20"/>
      <c r="S80" s="20"/>
      <c r="T80" s="20"/>
      <c r="U80" s="20"/>
      <c r="V80" s="20">
        <v>48041270</v>
      </c>
      <c r="W80" s="20">
        <v>48938634</v>
      </c>
      <c r="X80" s="20"/>
      <c r="Y80" s="19"/>
      <c r="Z80" s="22">
        <v>97877268</v>
      </c>
    </row>
    <row r="81" spans="1:26" ht="13.5" hidden="1">
      <c r="A81" s="38" t="s">
        <v>104</v>
      </c>
      <c r="B81" s="18">
        <v>90585910</v>
      </c>
      <c r="C81" s="18"/>
      <c r="D81" s="19">
        <v>43036038</v>
      </c>
      <c r="E81" s="20">
        <v>43036038</v>
      </c>
      <c r="F81" s="20">
        <v>3929064</v>
      </c>
      <c r="G81" s="20">
        <v>4305867</v>
      </c>
      <c r="H81" s="20">
        <v>4208364</v>
      </c>
      <c r="I81" s="20">
        <v>12443295</v>
      </c>
      <c r="J81" s="20">
        <v>5120751</v>
      </c>
      <c r="K81" s="20">
        <v>4233065</v>
      </c>
      <c r="L81" s="20">
        <v>4184359</v>
      </c>
      <c r="M81" s="20">
        <v>13538175</v>
      </c>
      <c r="N81" s="20"/>
      <c r="O81" s="20"/>
      <c r="P81" s="20"/>
      <c r="Q81" s="20"/>
      <c r="R81" s="20"/>
      <c r="S81" s="20"/>
      <c r="T81" s="20"/>
      <c r="U81" s="20"/>
      <c r="V81" s="20">
        <v>25981470</v>
      </c>
      <c r="W81" s="20">
        <v>21518004</v>
      </c>
      <c r="X81" s="20"/>
      <c r="Y81" s="19"/>
      <c r="Z81" s="22">
        <v>43036038</v>
      </c>
    </row>
    <row r="82" spans="1:26" ht="13.5" hidden="1">
      <c r="A82" s="38" t="s">
        <v>105</v>
      </c>
      <c r="B82" s="18">
        <v>65168405</v>
      </c>
      <c r="C82" s="18"/>
      <c r="D82" s="19">
        <v>55587001</v>
      </c>
      <c r="E82" s="20">
        <v>55587001</v>
      </c>
      <c r="F82" s="20">
        <v>3437639</v>
      </c>
      <c r="G82" s="20">
        <v>3568714</v>
      </c>
      <c r="H82" s="20">
        <v>3740342</v>
      </c>
      <c r="I82" s="20">
        <v>10746695</v>
      </c>
      <c r="J82" s="20">
        <v>3867843</v>
      </c>
      <c r="K82" s="20">
        <v>4115996</v>
      </c>
      <c r="L82" s="20">
        <v>3597380</v>
      </c>
      <c r="M82" s="20">
        <v>11581219</v>
      </c>
      <c r="N82" s="20"/>
      <c r="O82" s="20"/>
      <c r="P82" s="20"/>
      <c r="Q82" s="20"/>
      <c r="R82" s="20"/>
      <c r="S82" s="20"/>
      <c r="T82" s="20"/>
      <c r="U82" s="20"/>
      <c r="V82" s="20">
        <v>22327914</v>
      </c>
      <c r="W82" s="20">
        <v>27793500</v>
      </c>
      <c r="X82" s="20"/>
      <c r="Y82" s="19"/>
      <c r="Z82" s="22">
        <v>55587001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10594239</v>
      </c>
      <c r="C84" s="27"/>
      <c r="D84" s="28">
        <v>5287104</v>
      </c>
      <c r="E84" s="29">
        <v>5287104</v>
      </c>
      <c r="F84" s="29">
        <v>710590</v>
      </c>
      <c r="G84" s="29">
        <v>670107</v>
      </c>
      <c r="H84" s="29">
        <v>825245</v>
      </c>
      <c r="I84" s="29">
        <v>2205942</v>
      </c>
      <c r="J84" s="29">
        <v>779374</v>
      </c>
      <c r="K84" s="29">
        <v>905904</v>
      </c>
      <c r="L84" s="29">
        <v>889080</v>
      </c>
      <c r="M84" s="29">
        <v>2574358</v>
      </c>
      <c r="N84" s="29"/>
      <c r="O84" s="29"/>
      <c r="P84" s="29"/>
      <c r="Q84" s="29"/>
      <c r="R84" s="29"/>
      <c r="S84" s="29"/>
      <c r="T84" s="29"/>
      <c r="U84" s="29"/>
      <c r="V84" s="29">
        <v>4780300</v>
      </c>
      <c r="W84" s="29">
        <v>2643552</v>
      </c>
      <c r="X84" s="29"/>
      <c r="Y84" s="28"/>
      <c r="Z84" s="30">
        <v>5287104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442660780</v>
      </c>
      <c r="C5" s="18">
        <v>0</v>
      </c>
      <c r="D5" s="58">
        <v>474453400</v>
      </c>
      <c r="E5" s="59">
        <v>474453400</v>
      </c>
      <c r="F5" s="59">
        <v>77889339</v>
      </c>
      <c r="G5" s="59">
        <v>36296880</v>
      </c>
      <c r="H5" s="59">
        <v>36380107</v>
      </c>
      <c r="I5" s="59">
        <v>150566326</v>
      </c>
      <c r="J5" s="59">
        <v>36302723</v>
      </c>
      <c r="K5" s="59">
        <v>36210427</v>
      </c>
      <c r="L5" s="59">
        <v>36256596</v>
      </c>
      <c r="M5" s="59">
        <v>108769746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259336072</v>
      </c>
      <c r="W5" s="59">
        <v>258295600</v>
      </c>
      <c r="X5" s="59">
        <v>1040472</v>
      </c>
      <c r="Y5" s="60">
        <v>0.4</v>
      </c>
      <c r="Z5" s="61">
        <v>474453400</v>
      </c>
    </row>
    <row r="6" spans="1:26" ht="13.5">
      <c r="A6" s="57" t="s">
        <v>32</v>
      </c>
      <c r="B6" s="18">
        <v>1835621963</v>
      </c>
      <c r="C6" s="18">
        <v>0</v>
      </c>
      <c r="D6" s="58">
        <v>2097369100</v>
      </c>
      <c r="E6" s="59">
        <v>2097369100</v>
      </c>
      <c r="F6" s="59">
        <v>218622330</v>
      </c>
      <c r="G6" s="59">
        <v>184475078</v>
      </c>
      <c r="H6" s="59">
        <v>194916128</v>
      </c>
      <c r="I6" s="59">
        <v>598013536</v>
      </c>
      <c r="J6" s="59">
        <v>132106200</v>
      </c>
      <c r="K6" s="59">
        <v>160019517</v>
      </c>
      <c r="L6" s="59">
        <v>160567228</v>
      </c>
      <c r="M6" s="59">
        <v>452692945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1050706481</v>
      </c>
      <c r="W6" s="59">
        <v>1040313500</v>
      </c>
      <c r="X6" s="59">
        <v>10392981</v>
      </c>
      <c r="Y6" s="60">
        <v>1</v>
      </c>
      <c r="Z6" s="61">
        <v>2097369100</v>
      </c>
    </row>
    <row r="7" spans="1:26" ht="13.5">
      <c r="A7" s="57" t="s">
        <v>33</v>
      </c>
      <c r="B7" s="18">
        <v>76055871</v>
      </c>
      <c r="C7" s="18">
        <v>0</v>
      </c>
      <c r="D7" s="58">
        <v>55000000</v>
      </c>
      <c r="E7" s="59">
        <v>55000000</v>
      </c>
      <c r="F7" s="59">
        <v>1677056</v>
      </c>
      <c r="G7" s="59">
        <v>3363364</v>
      </c>
      <c r="H7" s="59">
        <v>4528568</v>
      </c>
      <c r="I7" s="59">
        <v>9568988</v>
      </c>
      <c r="J7" s="59">
        <v>3982681</v>
      </c>
      <c r="K7" s="59">
        <v>2722935</v>
      </c>
      <c r="L7" s="59">
        <v>3975593</v>
      </c>
      <c r="M7" s="59">
        <v>10681209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20250197</v>
      </c>
      <c r="W7" s="59">
        <v>12477700</v>
      </c>
      <c r="X7" s="59">
        <v>7772497</v>
      </c>
      <c r="Y7" s="60">
        <v>62.29</v>
      </c>
      <c r="Z7" s="61">
        <v>55000000</v>
      </c>
    </row>
    <row r="8" spans="1:26" ht="13.5">
      <c r="A8" s="57" t="s">
        <v>34</v>
      </c>
      <c r="B8" s="18">
        <v>328245998</v>
      </c>
      <c r="C8" s="18">
        <v>0</v>
      </c>
      <c r="D8" s="58">
        <v>356638300</v>
      </c>
      <c r="E8" s="59">
        <v>356638300</v>
      </c>
      <c r="F8" s="59">
        <v>138658800</v>
      </c>
      <c r="G8" s="59">
        <v>-2718800</v>
      </c>
      <c r="H8" s="59">
        <v>0</v>
      </c>
      <c r="I8" s="59">
        <v>135940000</v>
      </c>
      <c r="J8" s="59">
        <v>192000</v>
      </c>
      <c r="K8" s="59">
        <v>12486799</v>
      </c>
      <c r="L8" s="59">
        <v>108752000</v>
      </c>
      <c r="M8" s="59">
        <v>121430799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257370799</v>
      </c>
      <c r="W8" s="59">
        <v>268006200</v>
      </c>
      <c r="X8" s="59">
        <v>-10635401</v>
      </c>
      <c r="Y8" s="60">
        <v>-3.97</v>
      </c>
      <c r="Z8" s="61">
        <v>356638300</v>
      </c>
    </row>
    <row r="9" spans="1:26" ht="13.5">
      <c r="A9" s="57" t="s">
        <v>35</v>
      </c>
      <c r="B9" s="18">
        <v>192127281</v>
      </c>
      <c r="C9" s="18">
        <v>0</v>
      </c>
      <c r="D9" s="58">
        <v>71412700</v>
      </c>
      <c r="E9" s="59">
        <v>71412700</v>
      </c>
      <c r="F9" s="59">
        <v>24276722</v>
      </c>
      <c r="G9" s="59">
        <v>-17508711</v>
      </c>
      <c r="H9" s="59">
        <v>3321136</v>
      </c>
      <c r="I9" s="59">
        <v>10089147</v>
      </c>
      <c r="J9" s="59">
        <v>6893959</v>
      </c>
      <c r="K9" s="59">
        <v>3729368</v>
      </c>
      <c r="L9" s="59">
        <v>-276030</v>
      </c>
      <c r="M9" s="59">
        <v>10347297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20436444</v>
      </c>
      <c r="W9" s="59">
        <v>37375000</v>
      </c>
      <c r="X9" s="59">
        <v>-16938556</v>
      </c>
      <c r="Y9" s="60">
        <v>-45.32</v>
      </c>
      <c r="Z9" s="61">
        <v>71412700</v>
      </c>
    </row>
    <row r="10" spans="1:26" ht="25.5">
      <c r="A10" s="62" t="s">
        <v>94</v>
      </c>
      <c r="B10" s="63">
        <f>SUM(B5:B9)</f>
        <v>2874711893</v>
      </c>
      <c r="C10" s="63">
        <f>SUM(C5:C9)</f>
        <v>0</v>
      </c>
      <c r="D10" s="64">
        <f aca="true" t="shared" si="0" ref="D10:Z10">SUM(D5:D9)</f>
        <v>3054873500</v>
      </c>
      <c r="E10" s="65">
        <f t="shared" si="0"/>
        <v>3054873500</v>
      </c>
      <c r="F10" s="65">
        <f t="shared" si="0"/>
        <v>461124247</v>
      </c>
      <c r="G10" s="65">
        <f t="shared" si="0"/>
        <v>203907811</v>
      </c>
      <c r="H10" s="65">
        <f t="shared" si="0"/>
        <v>239145939</v>
      </c>
      <c r="I10" s="65">
        <f t="shared" si="0"/>
        <v>904177997</v>
      </c>
      <c r="J10" s="65">
        <f t="shared" si="0"/>
        <v>179477563</v>
      </c>
      <c r="K10" s="65">
        <f t="shared" si="0"/>
        <v>215169046</v>
      </c>
      <c r="L10" s="65">
        <f t="shared" si="0"/>
        <v>309275387</v>
      </c>
      <c r="M10" s="65">
        <f t="shared" si="0"/>
        <v>703921996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1608099993</v>
      </c>
      <c r="W10" s="65">
        <f t="shared" si="0"/>
        <v>1616468000</v>
      </c>
      <c r="X10" s="65">
        <f t="shared" si="0"/>
        <v>-8368007</v>
      </c>
      <c r="Y10" s="66">
        <f>+IF(W10&lt;&gt;0,(X10/W10)*100,0)</f>
        <v>-0.5176722953995996</v>
      </c>
      <c r="Z10" s="67">
        <f t="shared" si="0"/>
        <v>3054873500</v>
      </c>
    </row>
    <row r="11" spans="1:26" ht="13.5">
      <c r="A11" s="57" t="s">
        <v>36</v>
      </c>
      <c r="B11" s="18">
        <v>701054209</v>
      </c>
      <c r="C11" s="18">
        <v>0</v>
      </c>
      <c r="D11" s="58">
        <v>812123200</v>
      </c>
      <c r="E11" s="59">
        <v>812123200</v>
      </c>
      <c r="F11" s="59">
        <v>56959856</v>
      </c>
      <c r="G11" s="59">
        <v>57978319</v>
      </c>
      <c r="H11" s="59">
        <v>67447240</v>
      </c>
      <c r="I11" s="59">
        <v>182385415</v>
      </c>
      <c r="J11" s="59">
        <v>61445436</v>
      </c>
      <c r="K11" s="59">
        <v>62440024</v>
      </c>
      <c r="L11" s="59">
        <v>67926433</v>
      </c>
      <c r="M11" s="59">
        <v>191811893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374197308</v>
      </c>
      <c r="W11" s="59">
        <v>398964300</v>
      </c>
      <c r="X11" s="59">
        <v>-24766992</v>
      </c>
      <c r="Y11" s="60">
        <v>-6.21</v>
      </c>
      <c r="Z11" s="61">
        <v>812123200</v>
      </c>
    </row>
    <row r="12" spans="1:26" ht="13.5">
      <c r="A12" s="57" t="s">
        <v>37</v>
      </c>
      <c r="B12" s="18">
        <v>29341691</v>
      </c>
      <c r="C12" s="18">
        <v>0</v>
      </c>
      <c r="D12" s="58">
        <v>31880800</v>
      </c>
      <c r="E12" s="59">
        <v>31880800</v>
      </c>
      <c r="F12" s="59">
        <v>2411655</v>
      </c>
      <c r="G12" s="59">
        <v>2402628</v>
      </c>
      <c r="H12" s="59">
        <v>2416586</v>
      </c>
      <c r="I12" s="59">
        <v>7230869</v>
      </c>
      <c r="J12" s="59">
        <v>2461085</v>
      </c>
      <c r="K12" s="59">
        <v>2461085</v>
      </c>
      <c r="L12" s="59">
        <v>2461085</v>
      </c>
      <c r="M12" s="59">
        <v>7383255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14614124</v>
      </c>
      <c r="W12" s="59">
        <v>14508000</v>
      </c>
      <c r="X12" s="59">
        <v>106124</v>
      </c>
      <c r="Y12" s="60">
        <v>0.73</v>
      </c>
      <c r="Z12" s="61">
        <v>31880800</v>
      </c>
    </row>
    <row r="13" spans="1:26" ht="13.5">
      <c r="A13" s="57" t="s">
        <v>95</v>
      </c>
      <c r="B13" s="18">
        <v>350036546</v>
      </c>
      <c r="C13" s="18">
        <v>0</v>
      </c>
      <c r="D13" s="58">
        <v>376066000</v>
      </c>
      <c r="E13" s="59">
        <v>376066000</v>
      </c>
      <c r="F13" s="59">
        <v>31338833</v>
      </c>
      <c r="G13" s="59">
        <v>31338834</v>
      </c>
      <c r="H13" s="59">
        <v>31338834</v>
      </c>
      <c r="I13" s="59">
        <v>94016501</v>
      </c>
      <c r="J13" s="59">
        <v>31338834</v>
      </c>
      <c r="K13" s="59">
        <v>31338834</v>
      </c>
      <c r="L13" s="59">
        <v>31338834</v>
      </c>
      <c r="M13" s="59">
        <v>94016502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188033003</v>
      </c>
      <c r="W13" s="59">
        <v>188041200</v>
      </c>
      <c r="X13" s="59">
        <v>-8197</v>
      </c>
      <c r="Y13" s="60">
        <v>0</v>
      </c>
      <c r="Z13" s="61">
        <v>376066000</v>
      </c>
    </row>
    <row r="14" spans="1:26" ht="13.5">
      <c r="A14" s="57" t="s">
        <v>38</v>
      </c>
      <c r="B14" s="18">
        <v>67690845</v>
      </c>
      <c r="C14" s="18">
        <v>0</v>
      </c>
      <c r="D14" s="58">
        <v>67884000</v>
      </c>
      <c r="E14" s="59">
        <v>67884000</v>
      </c>
      <c r="F14" s="59">
        <v>5657001</v>
      </c>
      <c r="G14" s="59">
        <v>5657001</v>
      </c>
      <c r="H14" s="59">
        <v>5657001</v>
      </c>
      <c r="I14" s="59">
        <v>16971003</v>
      </c>
      <c r="J14" s="59">
        <v>5657001</v>
      </c>
      <c r="K14" s="59">
        <v>5657001</v>
      </c>
      <c r="L14" s="59">
        <v>5657001</v>
      </c>
      <c r="M14" s="59">
        <v>16971003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33942006</v>
      </c>
      <c r="W14" s="59">
        <v>33942000</v>
      </c>
      <c r="X14" s="59">
        <v>6</v>
      </c>
      <c r="Y14" s="60">
        <v>0</v>
      </c>
      <c r="Z14" s="61">
        <v>67884000</v>
      </c>
    </row>
    <row r="15" spans="1:26" ht="13.5">
      <c r="A15" s="57" t="s">
        <v>39</v>
      </c>
      <c r="B15" s="18">
        <v>1032312754</v>
      </c>
      <c r="C15" s="18">
        <v>0</v>
      </c>
      <c r="D15" s="58">
        <v>1115177900</v>
      </c>
      <c r="E15" s="59">
        <v>1115177900</v>
      </c>
      <c r="F15" s="59">
        <v>102672866</v>
      </c>
      <c r="G15" s="59">
        <v>135655375</v>
      </c>
      <c r="H15" s="59">
        <v>121304078</v>
      </c>
      <c r="I15" s="59">
        <v>359632319</v>
      </c>
      <c r="J15" s="59">
        <v>40924199</v>
      </c>
      <c r="K15" s="59">
        <v>102200189</v>
      </c>
      <c r="L15" s="59">
        <v>70442337</v>
      </c>
      <c r="M15" s="59">
        <v>213566725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573199044</v>
      </c>
      <c r="W15" s="59">
        <v>555808400</v>
      </c>
      <c r="X15" s="59">
        <v>17390644</v>
      </c>
      <c r="Y15" s="60">
        <v>3.13</v>
      </c>
      <c r="Z15" s="61">
        <v>1115177900</v>
      </c>
    </row>
    <row r="16" spans="1:26" ht="13.5">
      <c r="A16" s="68" t="s">
        <v>40</v>
      </c>
      <c r="B16" s="18">
        <v>11517223</v>
      </c>
      <c r="C16" s="18">
        <v>0</v>
      </c>
      <c r="D16" s="58">
        <v>12533600</v>
      </c>
      <c r="E16" s="59">
        <v>12533600</v>
      </c>
      <c r="F16" s="59">
        <v>4678515</v>
      </c>
      <c r="G16" s="59">
        <v>1059554</v>
      </c>
      <c r="H16" s="59">
        <v>816509</v>
      </c>
      <c r="I16" s="59">
        <v>6554578</v>
      </c>
      <c r="J16" s="59">
        <v>1321763</v>
      </c>
      <c r="K16" s="59">
        <v>1053446</v>
      </c>
      <c r="L16" s="59">
        <v>477058</v>
      </c>
      <c r="M16" s="59">
        <v>2852267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9406845</v>
      </c>
      <c r="W16" s="59">
        <v>6119200</v>
      </c>
      <c r="X16" s="59">
        <v>3287645</v>
      </c>
      <c r="Y16" s="60">
        <v>53.73</v>
      </c>
      <c r="Z16" s="61">
        <v>12533600</v>
      </c>
    </row>
    <row r="17" spans="1:26" ht="13.5">
      <c r="A17" s="57" t="s">
        <v>41</v>
      </c>
      <c r="B17" s="18">
        <v>532192081</v>
      </c>
      <c r="C17" s="18">
        <v>0</v>
      </c>
      <c r="D17" s="58">
        <v>600831000</v>
      </c>
      <c r="E17" s="59">
        <v>600831000</v>
      </c>
      <c r="F17" s="59">
        <v>32920924</v>
      </c>
      <c r="G17" s="59">
        <v>49484886</v>
      </c>
      <c r="H17" s="59">
        <v>49421819</v>
      </c>
      <c r="I17" s="59">
        <v>131827629</v>
      </c>
      <c r="J17" s="59">
        <v>43816527</v>
      </c>
      <c r="K17" s="59">
        <v>51565832</v>
      </c>
      <c r="L17" s="59">
        <v>45799144</v>
      </c>
      <c r="M17" s="59">
        <v>141181503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273009132</v>
      </c>
      <c r="W17" s="59">
        <v>238796800</v>
      </c>
      <c r="X17" s="59">
        <v>34212332</v>
      </c>
      <c r="Y17" s="60">
        <v>14.33</v>
      </c>
      <c r="Z17" s="61">
        <v>600831000</v>
      </c>
    </row>
    <row r="18" spans="1:26" ht="13.5">
      <c r="A18" s="69" t="s">
        <v>42</v>
      </c>
      <c r="B18" s="70">
        <f>SUM(B11:B17)</f>
        <v>2724145349</v>
      </c>
      <c r="C18" s="70">
        <f>SUM(C11:C17)</f>
        <v>0</v>
      </c>
      <c r="D18" s="71">
        <f aca="true" t="shared" si="1" ref="D18:Z18">SUM(D11:D17)</f>
        <v>3016496500</v>
      </c>
      <c r="E18" s="72">
        <f t="shared" si="1"/>
        <v>3016496500</v>
      </c>
      <c r="F18" s="72">
        <f t="shared" si="1"/>
        <v>236639650</v>
      </c>
      <c r="G18" s="72">
        <f t="shared" si="1"/>
        <v>283576597</v>
      </c>
      <c r="H18" s="72">
        <f t="shared" si="1"/>
        <v>278402067</v>
      </c>
      <c r="I18" s="72">
        <f t="shared" si="1"/>
        <v>798618314</v>
      </c>
      <c r="J18" s="72">
        <f t="shared" si="1"/>
        <v>186964845</v>
      </c>
      <c r="K18" s="72">
        <f t="shared" si="1"/>
        <v>256716411</v>
      </c>
      <c r="L18" s="72">
        <f t="shared" si="1"/>
        <v>224101892</v>
      </c>
      <c r="M18" s="72">
        <f t="shared" si="1"/>
        <v>667783148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1466401462</v>
      </c>
      <c r="W18" s="72">
        <f t="shared" si="1"/>
        <v>1436179900</v>
      </c>
      <c r="X18" s="72">
        <f t="shared" si="1"/>
        <v>30221562</v>
      </c>
      <c r="Y18" s="66">
        <f>+IF(W18&lt;&gt;0,(X18/W18)*100,0)</f>
        <v>2.104301974982382</v>
      </c>
      <c r="Z18" s="73">
        <f t="shared" si="1"/>
        <v>3016496500</v>
      </c>
    </row>
    <row r="19" spans="1:26" ht="13.5">
      <c r="A19" s="69" t="s">
        <v>43</v>
      </c>
      <c r="B19" s="74">
        <f>+B10-B18</f>
        <v>150566544</v>
      </c>
      <c r="C19" s="74">
        <f>+C10-C18</f>
        <v>0</v>
      </c>
      <c r="D19" s="75">
        <f aca="true" t="shared" si="2" ref="D19:Z19">+D10-D18</f>
        <v>38377000</v>
      </c>
      <c r="E19" s="76">
        <f t="shared" si="2"/>
        <v>38377000</v>
      </c>
      <c r="F19" s="76">
        <f t="shared" si="2"/>
        <v>224484597</v>
      </c>
      <c r="G19" s="76">
        <f t="shared" si="2"/>
        <v>-79668786</v>
      </c>
      <c r="H19" s="76">
        <f t="shared" si="2"/>
        <v>-39256128</v>
      </c>
      <c r="I19" s="76">
        <f t="shared" si="2"/>
        <v>105559683</v>
      </c>
      <c r="J19" s="76">
        <f t="shared" si="2"/>
        <v>-7487282</v>
      </c>
      <c r="K19" s="76">
        <f t="shared" si="2"/>
        <v>-41547365</v>
      </c>
      <c r="L19" s="76">
        <f t="shared" si="2"/>
        <v>85173495</v>
      </c>
      <c r="M19" s="76">
        <f t="shared" si="2"/>
        <v>36138848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141698531</v>
      </c>
      <c r="W19" s="76">
        <f>IF(E10=E18,0,W10-W18)</f>
        <v>180288100</v>
      </c>
      <c r="X19" s="76">
        <f t="shared" si="2"/>
        <v>-38589569</v>
      </c>
      <c r="Y19" s="77">
        <f>+IF(W19&lt;&gt;0,(X19/W19)*100,0)</f>
        <v>-21.40439052827114</v>
      </c>
      <c r="Z19" s="78">
        <f t="shared" si="2"/>
        <v>38377000</v>
      </c>
    </row>
    <row r="20" spans="1:26" ht="13.5">
      <c r="A20" s="57" t="s">
        <v>44</v>
      </c>
      <c r="B20" s="18">
        <v>139053942</v>
      </c>
      <c r="C20" s="18">
        <v>0</v>
      </c>
      <c r="D20" s="58">
        <v>129223800</v>
      </c>
      <c r="E20" s="59">
        <v>129223800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2079219</v>
      </c>
      <c r="L20" s="59">
        <v>0</v>
      </c>
      <c r="M20" s="59">
        <v>2079219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2079219</v>
      </c>
      <c r="W20" s="59">
        <v>71244300</v>
      </c>
      <c r="X20" s="59">
        <v>-69165081</v>
      </c>
      <c r="Y20" s="60">
        <v>-97.08</v>
      </c>
      <c r="Z20" s="61">
        <v>129223800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289620486</v>
      </c>
      <c r="C22" s="85">
        <f>SUM(C19:C21)</f>
        <v>0</v>
      </c>
      <c r="D22" s="86">
        <f aca="true" t="shared" si="3" ref="D22:Z22">SUM(D19:D21)</f>
        <v>167600800</v>
      </c>
      <c r="E22" s="87">
        <f t="shared" si="3"/>
        <v>167600800</v>
      </c>
      <c r="F22" s="87">
        <f t="shared" si="3"/>
        <v>224484597</v>
      </c>
      <c r="G22" s="87">
        <f t="shared" si="3"/>
        <v>-79668786</v>
      </c>
      <c r="H22" s="87">
        <f t="shared" si="3"/>
        <v>-39256128</v>
      </c>
      <c r="I22" s="87">
        <f t="shared" si="3"/>
        <v>105559683</v>
      </c>
      <c r="J22" s="87">
        <f t="shared" si="3"/>
        <v>-7487282</v>
      </c>
      <c r="K22" s="87">
        <f t="shared" si="3"/>
        <v>-39468146</v>
      </c>
      <c r="L22" s="87">
        <f t="shared" si="3"/>
        <v>85173495</v>
      </c>
      <c r="M22" s="87">
        <f t="shared" si="3"/>
        <v>38218067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143777750</v>
      </c>
      <c r="W22" s="87">
        <f t="shared" si="3"/>
        <v>251532400</v>
      </c>
      <c r="X22" s="87">
        <f t="shared" si="3"/>
        <v>-107754650</v>
      </c>
      <c r="Y22" s="88">
        <f>+IF(W22&lt;&gt;0,(X22/W22)*100,0)</f>
        <v>-42.83927239592196</v>
      </c>
      <c r="Z22" s="89">
        <f t="shared" si="3"/>
        <v>167600800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289620486</v>
      </c>
      <c r="C24" s="74">
        <f>SUM(C22:C23)</f>
        <v>0</v>
      </c>
      <c r="D24" s="75">
        <f aca="true" t="shared" si="4" ref="D24:Z24">SUM(D22:D23)</f>
        <v>167600800</v>
      </c>
      <c r="E24" s="76">
        <f t="shared" si="4"/>
        <v>167600800</v>
      </c>
      <c r="F24" s="76">
        <f t="shared" si="4"/>
        <v>224484597</v>
      </c>
      <c r="G24" s="76">
        <f t="shared" si="4"/>
        <v>-79668786</v>
      </c>
      <c r="H24" s="76">
        <f t="shared" si="4"/>
        <v>-39256128</v>
      </c>
      <c r="I24" s="76">
        <f t="shared" si="4"/>
        <v>105559683</v>
      </c>
      <c r="J24" s="76">
        <f t="shared" si="4"/>
        <v>-7487282</v>
      </c>
      <c r="K24" s="76">
        <f t="shared" si="4"/>
        <v>-39468146</v>
      </c>
      <c r="L24" s="76">
        <f t="shared" si="4"/>
        <v>85173495</v>
      </c>
      <c r="M24" s="76">
        <f t="shared" si="4"/>
        <v>38218067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143777750</v>
      </c>
      <c r="W24" s="76">
        <f t="shared" si="4"/>
        <v>251532400</v>
      </c>
      <c r="X24" s="76">
        <f t="shared" si="4"/>
        <v>-107754650</v>
      </c>
      <c r="Y24" s="77">
        <f>+IF(W24&lt;&gt;0,(X24/W24)*100,0)</f>
        <v>-42.83927239592196</v>
      </c>
      <c r="Z24" s="78">
        <f t="shared" si="4"/>
        <v>167600800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500520962</v>
      </c>
      <c r="C27" s="21">
        <v>0</v>
      </c>
      <c r="D27" s="98">
        <v>525160800</v>
      </c>
      <c r="E27" s="99">
        <v>525160800</v>
      </c>
      <c r="F27" s="99">
        <v>7070810</v>
      </c>
      <c r="G27" s="99">
        <v>18736650</v>
      </c>
      <c r="H27" s="99">
        <v>31198651</v>
      </c>
      <c r="I27" s="99">
        <v>57006111</v>
      </c>
      <c r="J27" s="99">
        <v>37706775</v>
      </c>
      <c r="K27" s="99">
        <v>40089148</v>
      </c>
      <c r="L27" s="99">
        <v>66383527</v>
      </c>
      <c r="M27" s="99">
        <v>144179450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201185561</v>
      </c>
      <c r="W27" s="99">
        <v>262580400</v>
      </c>
      <c r="X27" s="99">
        <v>-61394839</v>
      </c>
      <c r="Y27" s="100">
        <v>-23.38</v>
      </c>
      <c r="Z27" s="101">
        <v>525160800</v>
      </c>
    </row>
    <row r="28" spans="1:26" ht="13.5">
      <c r="A28" s="102" t="s">
        <v>44</v>
      </c>
      <c r="B28" s="18">
        <v>134998655</v>
      </c>
      <c r="C28" s="18">
        <v>0</v>
      </c>
      <c r="D28" s="58">
        <v>129223800</v>
      </c>
      <c r="E28" s="59">
        <v>129223800</v>
      </c>
      <c r="F28" s="59">
        <v>4784579</v>
      </c>
      <c r="G28" s="59">
        <v>7520976</v>
      </c>
      <c r="H28" s="59">
        <v>7300686</v>
      </c>
      <c r="I28" s="59">
        <v>19606241</v>
      </c>
      <c r="J28" s="59">
        <v>6656978</v>
      </c>
      <c r="K28" s="59">
        <v>11607985</v>
      </c>
      <c r="L28" s="59">
        <v>15625567</v>
      </c>
      <c r="M28" s="59">
        <v>33890530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53496771</v>
      </c>
      <c r="W28" s="59">
        <v>64611900</v>
      </c>
      <c r="X28" s="59">
        <v>-11115129</v>
      </c>
      <c r="Y28" s="60">
        <v>-17.2</v>
      </c>
      <c r="Z28" s="61">
        <v>129223800</v>
      </c>
    </row>
    <row r="29" spans="1:26" ht="13.5">
      <c r="A29" s="57" t="s">
        <v>99</v>
      </c>
      <c r="B29" s="18">
        <v>3827032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114845995</v>
      </c>
      <c r="C30" s="18">
        <v>0</v>
      </c>
      <c r="D30" s="58">
        <v>310000000</v>
      </c>
      <c r="E30" s="59">
        <v>310000000</v>
      </c>
      <c r="F30" s="59">
        <v>2104033</v>
      </c>
      <c r="G30" s="59">
        <v>9512174</v>
      </c>
      <c r="H30" s="59">
        <v>18976884</v>
      </c>
      <c r="I30" s="59">
        <v>30593091</v>
      </c>
      <c r="J30" s="59">
        <v>16040470</v>
      </c>
      <c r="K30" s="59">
        <v>20287338</v>
      </c>
      <c r="L30" s="59">
        <v>26778984</v>
      </c>
      <c r="M30" s="59">
        <v>63106792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93699883</v>
      </c>
      <c r="W30" s="59">
        <v>155000000</v>
      </c>
      <c r="X30" s="59">
        <v>-61300117</v>
      </c>
      <c r="Y30" s="60">
        <v>-39.55</v>
      </c>
      <c r="Z30" s="61">
        <v>310000000</v>
      </c>
    </row>
    <row r="31" spans="1:26" ht="13.5">
      <c r="A31" s="57" t="s">
        <v>49</v>
      </c>
      <c r="B31" s="18">
        <v>246849280</v>
      </c>
      <c r="C31" s="18">
        <v>0</v>
      </c>
      <c r="D31" s="58">
        <v>85937000</v>
      </c>
      <c r="E31" s="59">
        <v>85937000</v>
      </c>
      <c r="F31" s="59">
        <v>182198</v>
      </c>
      <c r="G31" s="59">
        <v>1703500</v>
      </c>
      <c r="H31" s="59">
        <v>4921081</v>
      </c>
      <c r="I31" s="59">
        <v>6806779</v>
      </c>
      <c r="J31" s="59">
        <v>15009327</v>
      </c>
      <c r="K31" s="59">
        <v>8193825</v>
      </c>
      <c r="L31" s="59">
        <v>23978976</v>
      </c>
      <c r="M31" s="59">
        <v>47182128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53988907</v>
      </c>
      <c r="W31" s="59">
        <v>42968500</v>
      </c>
      <c r="X31" s="59">
        <v>11020407</v>
      </c>
      <c r="Y31" s="60">
        <v>25.65</v>
      </c>
      <c r="Z31" s="61">
        <v>85937000</v>
      </c>
    </row>
    <row r="32" spans="1:26" ht="13.5">
      <c r="A32" s="69" t="s">
        <v>50</v>
      </c>
      <c r="B32" s="21">
        <f>SUM(B28:B31)</f>
        <v>500520962</v>
      </c>
      <c r="C32" s="21">
        <f>SUM(C28:C31)</f>
        <v>0</v>
      </c>
      <c r="D32" s="98">
        <f aca="true" t="shared" si="5" ref="D32:Z32">SUM(D28:D31)</f>
        <v>525160800</v>
      </c>
      <c r="E32" s="99">
        <f t="shared" si="5"/>
        <v>525160800</v>
      </c>
      <c r="F32" s="99">
        <f t="shared" si="5"/>
        <v>7070810</v>
      </c>
      <c r="G32" s="99">
        <f t="shared" si="5"/>
        <v>18736650</v>
      </c>
      <c r="H32" s="99">
        <f t="shared" si="5"/>
        <v>31198651</v>
      </c>
      <c r="I32" s="99">
        <f t="shared" si="5"/>
        <v>57006111</v>
      </c>
      <c r="J32" s="99">
        <f t="shared" si="5"/>
        <v>37706775</v>
      </c>
      <c r="K32" s="99">
        <f t="shared" si="5"/>
        <v>40089148</v>
      </c>
      <c r="L32" s="99">
        <f t="shared" si="5"/>
        <v>66383527</v>
      </c>
      <c r="M32" s="99">
        <f t="shared" si="5"/>
        <v>144179450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201185561</v>
      </c>
      <c r="W32" s="99">
        <f t="shared" si="5"/>
        <v>262580400</v>
      </c>
      <c r="X32" s="99">
        <f t="shared" si="5"/>
        <v>-61394839</v>
      </c>
      <c r="Y32" s="100">
        <f>+IF(W32&lt;&gt;0,(X32/W32)*100,0)</f>
        <v>-23.38134872214377</v>
      </c>
      <c r="Z32" s="101">
        <f t="shared" si="5"/>
        <v>525160800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1043036927</v>
      </c>
      <c r="C35" s="18">
        <v>0</v>
      </c>
      <c r="D35" s="58">
        <v>1208975611</v>
      </c>
      <c r="E35" s="59">
        <v>1208975611</v>
      </c>
      <c r="F35" s="59">
        <v>1201816557</v>
      </c>
      <c r="G35" s="59">
        <v>1052546638</v>
      </c>
      <c r="H35" s="59">
        <v>1189451587</v>
      </c>
      <c r="I35" s="59">
        <v>1189451587</v>
      </c>
      <c r="J35" s="59">
        <v>1102012016</v>
      </c>
      <c r="K35" s="59">
        <v>1099150329</v>
      </c>
      <c r="L35" s="59">
        <v>1067719118</v>
      </c>
      <c r="M35" s="59">
        <v>1067719118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1067719118</v>
      </c>
      <c r="W35" s="59">
        <v>604487806</v>
      </c>
      <c r="X35" s="59">
        <v>463231312</v>
      </c>
      <c r="Y35" s="60">
        <v>76.63</v>
      </c>
      <c r="Z35" s="61">
        <v>1208975611</v>
      </c>
    </row>
    <row r="36" spans="1:26" ht="13.5">
      <c r="A36" s="57" t="s">
        <v>53</v>
      </c>
      <c r="B36" s="18">
        <v>5599873962</v>
      </c>
      <c r="C36" s="18">
        <v>0</v>
      </c>
      <c r="D36" s="58">
        <v>5731941473</v>
      </c>
      <c r="E36" s="59">
        <v>5731941473</v>
      </c>
      <c r="F36" s="59">
        <v>5456592342</v>
      </c>
      <c r="G36" s="59">
        <v>5448905687</v>
      </c>
      <c r="H36" s="59">
        <v>5552070226</v>
      </c>
      <c r="I36" s="59">
        <v>5552070226</v>
      </c>
      <c r="J36" s="59">
        <v>5558438168</v>
      </c>
      <c r="K36" s="59">
        <v>5567821902</v>
      </c>
      <c r="L36" s="59">
        <v>5597972919</v>
      </c>
      <c r="M36" s="59">
        <v>5597972919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5597972919</v>
      </c>
      <c r="W36" s="59">
        <v>2865970737</v>
      </c>
      <c r="X36" s="59">
        <v>2732002182</v>
      </c>
      <c r="Y36" s="60">
        <v>95.33</v>
      </c>
      <c r="Z36" s="61">
        <v>5731941473</v>
      </c>
    </row>
    <row r="37" spans="1:26" ht="13.5">
      <c r="A37" s="57" t="s">
        <v>54</v>
      </c>
      <c r="B37" s="18">
        <v>712303076</v>
      </c>
      <c r="C37" s="18">
        <v>0</v>
      </c>
      <c r="D37" s="58">
        <v>657177112</v>
      </c>
      <c r="E37" s="59">
        <v>657177112</v>
      </c>
      <c r="F37" s="59">
        <v>647646443</v>
      </c>
      <c r="G37" s="59">
        <v>599421254</v>
      </c>
      <c r="H37" s="59">
        <v>725079733</v>
      </c>
      <c r="I37" s="59">
        <v>725079733</v>
      </c>
      <c r="J37" s="59">
        <v>651179164</v>
      </c>
      <c r="K37" s="59">
        <v>696608439</v>
      </c>
      <c r="L37" s="59">
        <v>642657038</v>
      </c>
      <c r="M37" s="59">
        <v>642657038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642657038</v>
      </c>
      <c r="W37" s="59">
        <v>328588556</v>
      </c>
      <c r="X37" s="59">
        <v>314068482</v>
      </c>
      <c r="Y37" s="60">
        <v>95.58</v>
      </c>
      <c r="Z37" s="61">
        <v>657177112</v>
      </c>
    </row>
    <row r="38" spans="1:26" ht="13.5">
      <c r="A38" s="57" t="s">
        <v>55</v>
      </c>
      <c r="B38" s="18">
        <v>614244665</v>
      </c>
      <c r="C38" s="18">
        <v>0</v>
      </c>
      <c r="D38" s="58">
        <v>946203979</v>
      </c>
      <c r="E38" s="59">
        <v>946203979</v>
      </c>
      <c r="F38" s="59">
        <v>759979451</v>
      </c>
      <c r="G38" s="59">
        <v>759979451</v>
      </c>
      <c r="H38" s="59">
        <v>603773123</v>
      </c>
      <c r="I38" s="59">
        <v>603773123</v>
      </c>
      <c r="J38" s="59">
        <v>603773123</v>
      </c>
      <c r="K38" s="59">
        <v>603773123</v>
      </c>
      <c r="L38" s="59">
        <v>603773123</v>
      </c>
      <c r="M38" s="59">
        <v>603773123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603773123</v>
      </c>
      <c r="W38" s="59">
        <v>473101990</v>
      </c>
      <c r="X38" s="59">
        <v>130671133</v>
      </c>
      <c r="Y38" s="60">
        <v>27.62</v>
      </c>
      <c r="Z38" s="61">
        <v>946203979</v>
      </c>
    </row>
    <row r="39" spans="1:26" ht="13.5">
      <c r="A39" s="57" t="s">
        <v>56</v>
      </c>
      <c r="B39" s="18">
        <v>5316363148</v>
      </c>
      <c r="C39" s="18">
        <v>0</v>
      </c>
      <c r="D39" s="58">
        <v>5337535993</v>
      </c>
      <c r="E39" s="59">
        <v>5337535993</v>
      </c>
      <c r="F39" s="59">
        <v>5250783005</v>
      </c>
      <c r="G39" s="59">
        <v>5142051620</v>
      </c>
      <c r="H39" s="59">
        <v>5412668957</v>
      </c>
      <c r="I39" s="59">
        <v>5412668957</v>
      </c>
      <c r="J39" s="59">
        <v>5405497897</v>
      </c>
      <c r="K39" s="59">
        <v>5366590669</v>
      </c>
      <c r="L39" s="59">
        <v>5419261876</v>
      </c>
      <c r="M39" s="59">
        <v>5419261876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5419261876</v>
      </c>
      <c r="W39" s="59">
        <v>2668767997</v>
      </c>
      <c r="X39" s="59">
        <v>2750493879</v>
      </c>
      <c r="Y39" s="60">
        <v>103.06</v>
      </c>
      <c r="Z39" s="61">
        <v>5337535993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318828305</v>
      </c>
      <c r="C42" s="18">
        <v>0</v>
      </c>
      <c r="D42" s="58">
        <v>543234599</v>
      </c>
      <c r="E42" s="59">
        <v>543234599</v>
      </c>
      <c r="F42" s="59">
        <v>151962178</v>
      </c>
      <c r="G42" s="59">
        <v>13106109</v>
      </c>
      <c r="H42" s="59">
        <v>-3868160</v>
      </c>
      <c r="I42" s="59">
        <v>161200127</v>
      </c>
      <c r="J42" s="59">
        <v>37291653</v>
      </c>
      <c r="K42" s="59">
        <v>18474800</v>
      </c>
      <c r="L42" s="59">
        <v>103851878</v>
      </c>
      <c r="M42" s="59">
        <v>159618331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320818458</v>
      </c>
      <c r="W42" s="59">
        <v>438304068</v>
      </c>
      <c r="X42" s="59">
        <v>-117485610</v>
      </c>
      <c r="Y42" s="60">
        <v>-26.8</v>
      </c>
      <c r="Z42" s="61">
        <v>543234599</v>
      </c>
    </row>
    <row r="43" spans="1:26" ht="13.5">
      <c r="A43" s="57" t="s">
        <v>59</v>
      </c>
      <c r="B43" s="18">
        <v>-499377626</v>
      </c>
      <c r="C43" s="18">
        <v>0</v>
      </c>
      <c r="D43" s="58">
        <v>-525178722</v>
      </c>
      <c r="E43" s="59">
        <v>-525178722</v>
      </c>
      <c r="F43" s="59">
        <v>-80844211</v>
      </c>
      <c r="G43" s="59">
        <v>-25219295</v>
      </c>
      <c r="H43" s="59">
        <v>-33175838</v>
      </c>
      <c r="I43" s="59">
        <v>-139239344</v>
      </c>
      <c r="J43" s="59">
        <v>-41192954</v>
      </c>
      <c r="K43" s="59">
        <v>-38969484</v>
      </c>
      <c r="L43" s="59">
        <v>-74896611</v>
      </c>
      <c r="M43" s="59">
        <v>-155059049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-294298393</v>
      </c>
      <c r="W43" s="59">
        <v>-229194021</v>
      </c>
      <c r="X43" s="59">
        <v>-65104372</v>
      </c>
      <c r="Y43" s="60">
        <v>28.41</v>
      </c>
      <c r="Z43" s="61">
        <v>-525178722</v>
      </c>
    </row>
    <row r="44" spans="1:26" ht="13.5">
      <c r="A44" s="57" t="s">
        <v>60</v>
      </c>
      <c r="B44" s="18">
        <v>-74144198</v>
      </c>
      <c r="C44" s="18">
        <v>0</v>
      </c>
      <c r="D44" s="58">
        <v>153856100</v>
      </c>
      <c r="E44" s="59">
        <v>153856100</v>
      </c>
      <c r="F44" s="59">
        <v>-28089967</v>
      </c>
      <c r="G44" s="59">
        <v>177226</v>
      </c>
      <c r="H44" s="59">
        <v>1366460</v>
      </c>
      <c r="I44" s="59">
        <v>-26546281</v>
      </c>
      <c r="J44" s="59">
        <v>139640</v>
      </c>
      <c r="K44" s="59">
        <v>1213780</v>
      </c>
      <c r="L44" s="59">
        <v>-81687090</v>
      </c>
      <c r="M44" s="59">
        <v>-80333670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-106879951</v>
      </c>
      <c r="W44" s="59">
        <v>227528269</v>
      </c>
      <c r="X44" s="59">
        <v>-334408220</v>
      </c>
      <c r="Y44" s="60">
        <v>-146.97</v>
      </c>
      <c r="Z44" s="61">
        <v>153856100</v>
      </c>
    </row>
    <row r="45" spans="1:26" ht="13.5">
      <c r="A45" s="69" t="s">
        <v>61</v>
      </c>
      <c r="B45" s="21">
        <v>460422240</v>
      </c>
      <c r="C45" s="21">
        <v>0</v>
      </c>
      <c r="D45" s="98">
        <v>638788221</v>
      </c>
      <c r="E45" s="99">
        <v>638788221</v>
      </c>
      <c r="F45" s="99">
        <v>501957000</v>
      </c>
      <c r="G45" s="99">
        <v>490021040</v>
      </c>
      <c r="H45" s="99">
        <v>454343502</v>
      </c>
      <c r="I45" s="99">
        <v>454343502</v>
      </c>
      <c r="J45" s="99">
        <v>450581841</v>
      </c>
      <c r="K45" s="99">
        <v>431300937</v>
      </c>
      <c r="L45" s="99">
        <v>378569114</v>
      </c>
      <c r="M45" s="99">
        <v>378569114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378569114</v>
      </c>
      <c r="W45" s="99">
        <v>903514560</v>
      </c>
      <c r="X45" s="99">
        <v>-524945446</v>
      </c>
      <c r="Y45" s="100">
        <v>-58.1</v>
      </c>
      <c r="Z45" s="101">
        <v>638788221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304733837</v>
      </c>
      <c r="C49" s="51">
        <v>0</v>
      </c>
      <c r="D49" s="128">
        <v>21230651</v>
      </c>
      <c r="E49" s="53">
        <v>22832403</v>
      </c>
      <c r="F49" s="53">
        <v>0</v>
      </c>
      <c r="G49" s="53">
        <v>0</v>
      </c>
      <c r="H49" s="53">
        <v>0</v>
      </c>
      <c r="I49" s="53">
        <v>10178878</v>
      </c>
      <c r="J49" s="53">
        <v>0</v>
      </c>
      <c r="K49" s="53">
        <v>0</v>
      </c>
      <c r="L49" s="53">
        <v>0</v>
      </c>
      <c r="M49" s="53">
        <v>13627061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5978763</v>
      </c>
      <c r="W49" s="53">
        <v>29644765</v>
      </c>
      <c r="X49" s="53">
        <v>131563586</v>
      </c>
      <c r="Y49" s="53">
        <v>539789944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552572426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552572426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99.46883520498714</v>
      </c>
      <c r="C58" s="5">
        <f>IF(C67=0,0,+(C76/C67)*100)</f>
        <v>0</v>
      </c>
      <c r="D58" s="6">
        <f aca="true" t="shared" si="6" ref="D58:Z58">IF(D67=0,0,+(D76/D67)*100)</f>
        <v>94.30610714768686</v>
      </c>
      <c r="E58" s="7">
        <f t="shared" si="6"/>
        <v>94.30610714768686</v>
      </c>
      <c r="F58" s="7">
        <f t="shared" si="6"/>
        <v>64.82596331100949</v>
      </c>
      <c r="G58" s="7">
        <f t="shared" si="6"/>
        <v>97.78547719031842</v>
      </c>
      <c r="H58" s="7">
        <f t="shared" si="6"/>
        <v>94.85747708875053</v>
      </c>
      <c r="I58" s="7">
        <f t="shared" si="6"/>
        <v>83.8336583371574</v>
      </c>
      <c r="J58" s="7">
        <f t="shared" si="6"/>
        <v>108.11532936659205</v>
      </c>
      <c r="K58" s="7">
        <f t="shared" si="6"/>
        <v>94.69395405969404</v>
      </c>
      <c r="L58" s="7">
        <f t="shared" si="6"/>
        <v>94.80642268897049</v>
      </c>
      <c r="M58" s="7">
        <f t="shared" si="6"/>
        <v>98.75957441931983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90.23339069541396</v>
      </c>
      <c r="W58" s="7">
        <f t="shared" si="6"/>
        <v>94.25719740257324</v>
      </c>
      <c r="X58" s="7">
        <f t="shared" si="6"/>
        <v>0</v>
      </c>
      <c r="Y58" s="7">
        <f t="shared" si="6"/>
        <v>0</v>
      </c>
      <c r="Z58" s="8">
        <f t="shared" si="6"/>
        <v>94.30610714768686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98</v>
      </c>
      <c r="E59" s="10">
        <f t="shared" si="7"/>
        <v>98</v>
      </c>
      <c r="F59" s="10">
        <f t="shared" si="7"/>
        <v>48.3090362340859</v>
      </c>
      <c r="G59" s="10">
        <f t="shared" si="7"/>
        <v>102.06588004258217</v>
      </c>
      <c r="H59" s="10">
        <f t="shared" si="7"/>
        <v>100.12009035597393</v>
      </c>
      <c r="I59" s="10">
        <f t="shared" si="7"/>
        <v>73.78682734146014</v>
      </c>
      <c r="J59" s="10">
        <f t="shared" si="7"/>
        <v>99.95316053839818</v>
      </c>
      <c r="K59" s="10">
        <f t="shared" si="7"/>
        <v>99.64896022905225</v>
      </c>
      <c r="L59" s="10">
        <f t="shared" si="7"/>
        <v>100.01857593029418</v>
      </c>
      <c r="M59" s="10">
        <f t="shared" si="7"/>
        <v>99.87369465770381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84.7280817147566</v>
      </c>
      <c r="W59" s="10">
        <f t="shared" si="7"/>
        <v>98</v>
      </c>
      <c r="X59" s="10">
        <f t="shared" si="7"/>
        <v>0</v>
      </c>
      <c r="Y59" s="10">
        <f t="shared" si="7"/>
        <v>0</v>
      </c>
      <c r="Z59" s="11">
        <f t="shared" si="7"/>
        <v>98</v>
      </c>
    </row>
    <row r="60" spans="1:26" ht="13.5">
      <c r="A60" s="37" t="s">
        <v>32</v>
      </c>
      <c r="B60" s="12">
        <f t="shared" si="7"/>
        <v>99.34071490514194</v>
      </c>
      <c r="C60" s="12">
        <f t="shared" si="7"/>
        <v>0</v>
      </c>
      <c r="D60" s="3">
        <f t="shared" si="7"/>
        <v>93.31099514148463</v>
      </c>
      <c r="E60" s="13">
        <f t="shared" si="7"/>
        <v>93.31099514148463</v>
      </c>
      <c r="F60" s="13">
        <f t="shared" si="7"/>
        <v>70.4779969182471</v>
      </c>
      <c r="G60" s="13">
        <f t="shared" si="7"/>
        <v>96.93457671285007</v>
      </c>
      <c r="H60" s="13">
        <f t="shared" si="7"/>
        <v>93.8681759571994</v>
      </c>
      <c r="I60" s="13">
        <f t="shared" si="7"/>
        <v>86.26309572363927</v>
      </c>
      <c r="J60" s="13">
        <f t="shared" si="7"/>
        <v>110.36637190381677</v>
      </c>
      <c r="K60" s="13">
        <f t="shared" si="7"/>
        <v>93.55007239523164</v>
      </c>
      <c r="L60" s="13">
        <f t="shared" si="7"/>
        <v>93.61374725856263</v>
      </c>
      <c r="M60" s="13">
        <f t="shared" si="7"/>
        <v>98.48003993081889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91.52672029630318</v>
      </c>
      <c r="W60" s="13">
        <f t="shared" si="7"/>
        <v>93.31796876614598</v>
      </c>
      <c r="X60" s="13">
        <f t="shared" si="7"/>
        <v>0</v>
      </c>
      <c r="Y60" s="13">
        <f t="shared" si="7"/>
        <v>0</v>
      </c>
      <c r="Z60" s="14">
        <f t="shared" si="7"/>
        <v>93.31099514148463</v>
      </c>
    </row>
    <row r="61" spans="1:26" ht="13.5">
      <c r="A61" s="38" t="s">
        <v>102</v>
      </c>
      <c r="B61" s="12">
        <f t="shared" si="7"/>
        <v>99.44216501800632</v>
      </c>
      <c r="C61" s="12">
        <f t="shared" si="7"/>
        <v>0</v>
      </c>
      <c r="D61" s="3">
        <f t="shared" si="7"/>
        <v>94.23752962985638</v>
      </c>
      <c r="E61" s="13">
        <f t="shared" si="7"/>
        <v>94.23752962985638</v>
      </c>
      <c r="F61" s="13">
        <f t="shared" si="7"/>
        <v>70.1999084821518</v>
      </c>
      <c r="G61" s="13">
        <f t="shared" si="7"/>
        <v>105.63167351224918</v>
      </c>
      <c r="H61" s="13">
        <f t="shared" si="7"/>
        <v>94.13095399379444</v>
      </c>
      <c r="I61" s="13">
        <f t="shared" si="7"/>
        <v>88.1493319357889</v>
      </c>
      <c r="J61" s="13">
        <f t="shared" si="7"/>
        <v>119.09669919630778</v>
      </c>
      <c r="K61" s="13">
        <f t="shared" si="7"/>
        <v>96.48280516526087</v>
      </c>
      <c r="L61" s="13">
        <f t="shared" si="7"/>
        <v>95.81977401617223</v>
      </c>
      <c r="M61" s="13">
        <f t="shared" si="7"/>
        <v>102.84962850595527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94.13221096391268</v>
      </c>
      <c r="W61" s="13">
        <f t="shared" si="7"/>
        <v>94.23752953509458</v>
      </c>
      <c r="X61" s="13">
        <f t="shared" si="7"/>
        <v>0</v>
      </c>
      <c r="Y61" s="13">
        <f t="shared" si="7"/>
        <v>0</v>
      </c>
      <c r="Z61" s="14">
        <f t="shared" si="7"/>
        <v>94.23752962985638</v>
      </c>
    </row>
    <row r="62" spans="1:26" ht="13.5">
      <c r="A62" s="38" t="s">
        <v>103</v>
      </c>
      <c r="B62" s="12">
        <f t="shared" si="7"/>
        <v>98.86330061092401</v>
      </c>
      <c r="C62" s="12">
        <f t="shared" si="7"/>
        <v>0</v>
      </c>
      <c r="D62" s="3">
        <f t="shared" si="7"/>
        <v>94.24435424456914</v>
      </c>
      <c r="E62" s="13">
        <f t="shared" si="7"/>
        <v>94.24435424456914</v>
      </c>
      <c r="F62" s="13">
        <f t="shared" si="7"/>
        <v>62.57899313152887</v>
      </c>
      <c r="G62" s="13">
        <f t="shared" si="7"/>
        <v>84.67889517318379</v>
      </c>
      <c r="H62" s="13">
        <f t="shared" si="7"/>
        <v>96.60351397775591</v>
      </c>
      <c r="I62" s="13">
        <f t="shared" si="7"/>
        <v>82.32471634034488</v>
      </c>
      <c r="J62" s="13">
        <f t="shared" si="7"/>
        <v>95.3678375306532</v>
      </c>
      <c r="K62" s="13">
        <f t="shared" si="7"/>
        <v>88.04996541942214</v>
      </c>
      <c r="L62" s="13">
        <f t="shared" si="7"/>
        <v>92.83829752608274</v>
      </c>
      <c r="M62" s="13">
        <f t="shared" si="7"/>
        <v>91.72565482077655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86.86397565389157</v>
      </c>
      <c r="W62" s="13">
        <f t="shared" si="7"/>
        <v>94.24435430625519</v>
      </c>
      <c r="X62" s="13">
        <f t="shared" si="7"/>
        <v>0</v>
      </c>
      <c r="Y62" s="13">
        <f t="shared" si="7"/>
        <v>0</v>
      </c>
      <c r="Z62" s="14">
        <f t="shared" si="7"/>
        <v>94.24435424456914</v>
      </c>
    </row>
    <row r="63" spans="1:26" ht="13.5">
      <c r="A63" s="38" t="s">
        <v>104</v>
      </c>
      <c r="B63" s="12">
        <f t="shared" si="7"/>
        <v>99.59750358160703</v>
      </c>
      <c r="C63" s="12">
        <f t="shared" si="7"/>
        <v>0</v>
      </c>
      <c r="D63" s="3">
        <f t="shared" si="7"/>
        <v>83.42277556280942</v>
      </c>
      <c r="E63" s="13">
        <f t="shared" si="7"/>
        <v>83.42277556280942</v>
      </c>
      <c r="F63" s="13">
        <f t="shared" si="7"/>
        <v>97.42068799819164</v>
      </c>
      <c r="G63" s="13">
        <f t="shared" si="7"/>
        <v>46.070389901719864</v>
      </c>
      <c r="H63" s="13">
        <f t="shared" si="7"/>
        <v>96.229731865252</v>
      </c>
      <c r="I63" s="13">
        <f t="shared" si="7"/>
        <v>79.80425767692529</v>
      </c>
      <c r="J63" s="13">
        <f t="shared" si="7"/>
        <v>101.56237450488877</v>
      </c>
      <c r="K63" s="13">
        <f t="shared" si="7"/>
        <v>98.09258500435071</v>
      </c>
      <c r="L63" s="13">
        <f t="shared" si="7"/>
        <v>90.03915606317123</v>
      </c>
      <c r="M63" s="13">
        <f t="shared" si="7"/>
        <v>96.58432863691448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88.10341106917394</v>
      </c>
      <c r="W63" s="13">
        <f t="shared" si="7"/>
        <v>83.42277441228529</v>
      </c>
      <c r="X63" s="13">
        <f t="shared" si="7"/>
        <v>0</v>
      </c>
      <c r="Y63" s="13">
        <f t="shared" si="7"/>
        <v>0</v>
      </c>
      <c r="Z63" s="14">
        <f t="shared" si="7"/>
        <v>83.42277556280942</v>
      </c>
    </row>
    <row r="64" spans="1:26" ht="13.5">
      <c r="A64" s="38" t="s">
        <v>105</v>
      </c>
      <c r="B64" s="12">
        <f t="shared" si="7"/>
        <v>99.66377338537602</v>
      </c>
      <c r="C64" s="12">
        <f t="shared" si="7"/>
        <v>0</v>
      </c>
      <c r="D64" s="3">
        <f t="shared" si="7"/>
        <v>83.435585997524</v>
      </c>
      <c r="E64" s="13">
        <f t="shared" si="7"/>
        <v>83.435585997524</v>
      </c>
      <c r="F64" s="13">
        <f t="shared" si="7"/>
        <v>77.59937552337315</v>
      </c>
      <c r="G64" s="13">
        <f t="shared" si="7"/>
        <v>77.5476751597812</v>
      </c>
      <c r="H64" s="13">
        <f t="shared" si="7"/>
        <v>76.36884656374956</v>
      </c>
      <c r="I64" s="13">
        <f t="shared" si="7"/>
        <v>77.17249179161023</v>
      </c>
      <c r="J64" s="13">
        <f t="shared" si="7"/>
        <v>77.67955405130988</v>
      </c>
      <c r="K64" s="13">
        <f t="shared" si="7"/>
        <v>77.76602804426845</v>
      </c>
      <c r="L64" s="13">
        <f t="shared" si="7"/>
        <v>73.24692688782358</v>
      </c>
      <c r="M64" s="13">
        <f t="shared" si="7"/>
        <v>76.22912418178092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76.70087818513402</v>
      </c>
      <c r="W64" s="13">
        <f t="shared" si="7"/>
        <v>83.4355833829565</v>
      </c>
      <c r="X64" s="13">
        <f t="shared" si="7"/>
        <v>0</v>
      </c>
      <c r="Y64" s="13">
        <f t="shared" si="7"/>
        <v>0</v>
      </c>
      <c r="Z64" s="14">
        <f t="shared" si="7"/>
        <v>83.435585997524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6100.359066427289</v>
      </c>
      <c r="E66" s="16">
        <f t="shared" si="7"/>
        <v>6100.359066427289</v>
      </c>
      <c r="F66" s="16">
        <f t="shared" si="7"/>
        <v>4844.4945933239305</v>
      </c>
      <c r="G66" s="16">
        <f t="shared" si="7"/>
        <v>104.31460308418441</v>
      </c>
      <c r="H66" s="16">
        <f t="shared" si="7"/>
        <v>100.20273183083933</v>
      </c>
      <c r="I66" s="16">
        <f t="shared" si="7"/>
        <v>200.35318980011206</v>
      </c>
      <c r="J66" s="16">
        <f t="shared" si="7"/>
        <v>104.04561705760831</v>
      </c>
      <c r="K66" s="16">
        <f t="shared" si="7"/>
        <v>108.15046905430921</v>
      </c>
      <c r="L66" s="16">
        <f t="shared" si="7"/>
        <v>104.04514079105948</v>
      </c>
      <c r="M66" s="16">
        <f t="shared" si="7"/>
        <v>105.4170288865155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142.4015319443139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6100.359066427289</v>
      </c>
    </row>
    <row r="67" spans="1:26" ht="13.5" hidden="1">
      <c r="A67" s="40" t="s">
        <v>108</v>
      </c>
      <c r="B67" s="23">
        <v>2278385562</v>
      </c>
      <c r="C67" s="23"/>
      <c r="D67" s="24">
        <v>2571878200</v>
      </c>
      <c r="E67" s="25">
        <v>2571878200</v>
      </c>
      <c r="F67" s="25">
        <v>296522304</v>
      </c>
      <c r="G67" s="25">
        <v>221017728</v>
      </c>
      <c r="H67" s="25">
        <v>231553718</v>
      </c>
      <c r="I67" s="25">
        <v>749093750</v>
      </c>
      <c r="J67" s="25">
        <v>168671281</v>
      </c>
      <c r="K67" s="25">
        <v>196498996</v>
      </c>
      <c r="L67" s="25">
        <v>197097634</v>
      </c>
      <c r="M67" s="25">
        <v>562267911</v>
      </c>
      <c r="N67" s="25"/>
      <c r="O67" s="25"/>
      <c r="P67" s="25"/>
      <c r="Q67" s="25"/>
      <c r="R67" s="25"/>
      <c r="S67" s="25"/>
      <c r="T67" s="25"/>
      <c r="U67" s="25"/>
      <c r="V67" s="25">
        <v>1311361661</v>
      </c>
      <c r="W67" s="25">
        <v>1300410100</v>
      </c>
      <c r="X67" s="25"/>
      <c r="Y67" s="24"/>
      <c r="Z67" s="26">
        <v>2571878200</v>
      </c>
    </row>
    <row r="68" spans="1:26" ht="13.5" hidden="1">
      <c r="A68" s="36" t="s">
        <v>31</v>
      </c>
      <c r="B68" s="18">
        <v>442660780</v>
      </c>
      <c r="C68" s="18"/>
      <c r="D68" s="19">
        <v>474453400</v>
      </c>
      <c r="E68" s="20">
        <v>474453400</v>
      </c>
      <c r="F68" s="20">
        <v>77889339</v>
      </c>
      <c r="G68" s="20">
        <v>36296880</v>
      </c>
      <c r="H68" s="20">
        <v>36380107</v>
      </c>
      <c r="I68" s="20">
        <v>150566326</v>
      </c>
      <c r="J68" s="20">
        <v>36302723</v>
      </c>
      <c r="K68" s="20">
        <v>36210427</v>
      </c>
      <c r="L68" s="20">
        <v>36256596</v>
      </c>
      <c r="M68" s="20">
        <v>108769746</v>
      </c>
      <c r="N68" s="20"/>
      <c r="O68" s="20"/>
      <c r="P68" s="20"/>
      <c r="Q68" s="20"/>
      <c r="R68" s="20"/>
      <c r="S68" s="20"/>
      <c r="T68" s="20"/>
      <c r="U68" s="20"/>
      <c r="V68" s="20">
        <v>259336072</v>
      </c>
      <c r="W68" s="20">
        <v>258295600</v>
      </c>
      <c r="X68" s="20"/>
      <c r="Y68" s="19"/>
      <c r="Z68" s="22">
        <v>474453400</v>
      </c>
    </row>
    <row r="69" spans="1:26" ht="13.5" hidden="1">
      <c r="A69" s="37" t="s">
        <v>32</v>
      </c>
      <c r="B69" s="18">
        <v>1835621963</v>
      </c>
      <c r="C69" s="18"/>
      <c r="D69" s="19">
        <v>2097369100</v>
      </c>
      <c r="E69" s="20">
        <v>2097369100</v>
      </c>
      <c r="F69" s="20">
        <v>218622330</v>
      </c>
      <c r="G69" s="20">
        <v>184475078</v>
      </c>
      <c r="H69" s="20">
        <v>194916128</v>
      </c>
      <c r="I69" s="20">
        <v>598013536</v>
      </c>
      <c r="J69" s="20">
        <v>132106200</v>
      </c>
      <c r="K69" s="20">
        <v>160019517</v>
      </c>
      <c r="L69" s="20">
        <v>160567228</v>
      </c>
      <c r="M69" s="20">
        <v>452692945</v>
      </c>
      <c r="N69" s="20"/>
      <c r="O69" s="20"/>
      <c r="P69" s="20"/>
      <c r="Q69" s="20"/>
      <c r="R69" s="20"/>
      <c r="S69" s="20"/>
      <c r="T69" s="20"/>
      <c r="U69" s="20"/>
      <c r="V69" s="20">
        <v>1050706481</v>
      </c>
      <c r="W69" s="20">
        <v>1040313500</v>
      </c>
      <c r="X69" s="20"/>
      <c r="Y69" s="19"/>
      <c r="Z69" s="22">
        <v>2097369100</v>
      </c>
    </row>
    <row r="70" spans="1:26" ht="13.5" hidden="1">
      <c r="A70" s="38" t="s">
        <v>102</v>
      </c>
      <c r="B70" s="18">
        <v>1289080863</v>
      </c>
      <c r="C70" s="18"/>
      <c r="D70" s="19">
        <v>1579530100</v>
      </c>
      <c r="E70" s="20">
        <v>1579530100</v>
      </c>
      <c r="F70" s="20">
        <v>170486963</v>
      </c>
      <c r="G70" s="20">
        <v>126516869</v>
      </c>
      <c r="H70" s="20">
        <v>141822998</v>
      </c>
      <c r="I70" s="20">
        <v>438826830</v>
      </c>
      <c r="J70" s="20">
        <v>87955064</v>
      </c>
      <c r="K70" s="20">
        <v>105389527</v>
      </c>
      <c r="L70" s="20">
        <v>107828070</v>
      </c>
      <c r="M70" s="20">
        <v>301172661</v>
      </c>
      <c r="N70" s="20"/>
      <c r="O70" s="20"/>
      <c r="P70" s="20"/>
      <c r="Q70" s="20"/>
      <c r="R70" s="20"/>
      <c r="S70" s="20"/>
      <c r="T70" s="20"/>
      <c r="U70" s="20"/>
      <c r="V70" s="20">
        <v>739999491</v>
      </c>
      <c r="W70" s="20">
        <v>788130200</v>
      </c>
      <c r="X70" s="20"/>
      <c r="Y70" s="19"/>
      <c r="Z70" s="22">
        <v>1579530100</v>
      </c>
    </row>
    <row r="71" spans="1:26" ht="13.5" hidden="1">
      <c r="A71" s="38" t="s">
        <v>103</v>
      </c>
      <c r="B71" s="18">
        <v>378129349</v>
      </c>
      <c r="C71" s="18"/>
      <c r="D71" s="19">
        <v>337842300</v>
      </c>
      <c r="E71" s="20">
        <v>337842300</v>
      </c>
      <c r="F71" s="20">
        <v>30803944</v>
      </c>
      <c r="G71" s="20">
        <v>40622077</v>
      </c>
      <c r="H71" s="20">
        <v>35900398</v>
      </c>
      <c r="I71" s="20">
        <v>107326419</v>
      </c>
      <c r="J71" s="20">
        <v>26997585</v>
      </c>
      <c r="K71" s="20">
        <v>37547088</v>
      </c>
      <c r="L71" s="20">
        <v>35664006</v>
      </c>
      <c r="M71" s="20">
        <v>100208679</v>
      </c>
      <c r="N71" s="20"/>
      <c r="O71" s="20"/>
      <c r="P71" s="20"/>
      <c r="Q71" s="20"/>
      <c r="R71" s="20"/>
      <c r="S71" s="20"/>
      <c r="T71" s="20"/>
      <c r="U71" s="20"/>
      <c r="V71" s="20">
        <v>207535098</v>
      </c>
      <c r="W71" s="20">
        <v>163576000</v>
      </c>
      <c r="X71" s="20"/>
      <c r="Y71" s="19"/>
      <c r="Z71" s="22">
        <v>337842300</v>
      </c>
    </row>
    <row r="72" spans="1:26" ht="13.5" hidden="1">
      <c r="A72" s="38" t="s">
        <v>104</v>
      </c>
      <c r="B72" s="18">
        <v>70316899</v>
      </c>
      <c r="C72" s="18"/>
      <c r="D72" s="19">
        <v>99625200</v>
      </c>
      <c r="E72" s="20">
        <v>99625200</v>
      </c>
      <c r="F72" s="20">
        <v>8440778</v>
      </c>
      <c r="G72" s="20">
        <v>8462748</v>
      </c>
      <c r="H72" s="20">
        <v>8327604</v>
      </c>
      <c r="I72" s="20">
        <v>25231130</v>
      </c>
      <c r="J72" s="20">
        <v>8279705</v>
      </c>
      <c r="K72" s="20">
        <v>8219344</v>
      </c>
      <c r="L72" s="20">
        <v>8191324</v>
      </c>
      <c r="M72" s="20">
        <v>24690373</v>
      </c>
      <c r="N72" s="20"/>
      <c r="O72" s="20"/>
      <c r="P72" s="20"/>
      <c r="Q72" s="20"/>
      <c r="R72" s="20"/>
      <c r="S72" s="20"/>
      <c r="T72" s="20"/>
      <c r="U72" s="20"/>
      <c r="V72" s="20">
        <v>49921503</v>
      </c>
      <c r="W72" s="20">
        <v>48135600</v>
      </c>
      <c r="X72" s="20"/>
      <c r="Y72" s="19"/>
      <c r="Z72" s="22">
        <v>99625200</v>
      </c>
    </row>
    <row r="73" spans="1:26" ht="13.5" hidden="1">
      <c r="A73" s="38" t="s">
        <v>105</v>
      </c>
      <c r="B73" s="18">
        <v>98094852</v>
      </c>
      <c r="C73" s="18"/>
      <c r="D73" s="19">
        <v>80371500</v>
      </c>
      <c r="E73" s="20">
        <v>80371500</v>
      </c>
      <c r="F73" s="20">
        <v>8890645</v>
      </c>
      <c r="G73" s="20">
        <v>8873384</v>
      </c>
      <c r="H73" s="20">
        <v>8865128</v>
      </c>
      <c r="I73" s="20">
        <v>26629157</v>
      </c>
      <c r="J73" s="20">
        <v>8873846</v>
      </c>
      <c r="K73" s="20">
        <v>8863558</v>
      </c>
      <c r="L73" s="20">
        <v>8883828</v>
      </c>
      <c r="M73" s="20">
        <v>26621232</v>
      </c>
      <c r="N73" s="20"/>
      <c r="O73" s="20"/>
      <c r="P73" s="20"/>
      <c r="Q73" s="20"/>
      <c r="R73" s="20"/>
      <c r="S73" s="20"/>
      <c r="T73" s="20"/>
      <c r="U73" s="20"/>
      <c r="V73" s="20">
        <v>53250389</v>
      </c>
      <c r="W73" s="20">
        <v>40471700</v>
      </c>
      <c r="X73" s="20"/>
      <c r="Y73" s="19"/>
      <c r="Z73" s="22">
        <v>80371500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102819</v>
      </c>
      <c r="C75" s="27"/>
      <c r="D75" s="28">
        <v>55700</v>
      </c>
      <c r="E75" s="29">
        <v>55700</v>
      </c>
      <c r="F75" s="29">
        <v>10635</v>
      </c>
      <c r="G75" s="29">
        <v>245770</v>
      </c>
      <c r="H75" s="29">
        <v>257483</v>
      </c>
      <c r="I75" s="29">
        <v>513888</v>
      </c>
      <c r="J75" s="29">
        <v>262358</v>
      </c>
      <c r="K75" s="29">
        <v>269052</v>
      </c>
      <c r="L75" s="29">
        <v>273810</v>
      </c>
      <c r="M75" s="29">
        <v>805220</v>
      </c>
      <c r="N75" s="29"/>
      <c r="O75" s="29"/>
      <c r="P75" s="29"/>
      <c r="Q75" s="29"/>
      <c r="R75" s="29"/>
      <c r="S75" s="29"/>
      <c r="T75" s="29"/>
      <c r="U75" s="29"/>
      <c r="V75" s="29">
        <v>1319108</v>
      </c>
      <c r="W75" s="29">
        <v>1801000</v>
      </c>
      <c r="X75" s="29"/>
      <c r="Y75" s="28"/>
      <c r="Z75" s="30">
        <v>55700</v>
      </c>
    </row>
    <row r="76" spans="1:26" ht="13.5" hidden="1">
      <c r="A76" s="41" t="s">
        <v>109</v>
      </c>
      <c r="B76" s="31">
        <v>2266283580</v>
      </c>
      <c r="C76" s="31"/>
      <c r="D76" s="32">
        <v>2425438211</v>
      </c>
      <c r="E76" s="33">
        <v>2425438211</v>
      </c>
      <c r="F76" s="33">
        <v>192223440</v>
      </c>
      <c r="G76" s="33">
        <v>216123240</v>
      </c>
      <c r="H76" s="33">
        <v>219646015</v>
      </c>
      <c r="I76" s="33">
        <v>627992695</v>
      </c>
      <c r="J76" s="33">
        <v>182359511</v>
      </c>
      <c r="K76" s="33">
        <v>186072669</v>
      </c>
      <c r="L76" s="33">
        <v>186861216</v>
      </c>
      <c r="M76" s="33">
        <v>555293396</v>
      </c>
      <c r="N76" s="33"/>
      <c r="O76" s="33"/>
      <c r="P76" s="33"/>
      <c r="Q76" s="33"/>
      <c r="R76" s="33"/>
      <c r="S76" s="33"/>
      <c r="T76" s="33"/>
      <c r="U76" s="33"/>
      <c r="V76" s="33">
        <v>1183286091</v>
      </c>
      <c r="W76" s="33">
        <v>1225730115</v>
      </c>
      <c r="X76" s="33"/>
      <c r="Y76" s="32"/>
      <c r="Z76" s="34">
        <v>2425438211</v>
      </c>
    </row>
    <row r="77" spans="1:26" ht="13.5" hidden="1">
      <c r="A77" s="36" t="s">
        <v>31</v>
      </c>
      <c r="B77" s="18">
        <v>442660780</v>
      </c>
      <c r="C77" s="18"/>
      <c r="D77" s="19">
        <v>464964332</v>
      </c>
      <c r="E77" s="20">
        <v>464964332</v>
      </c>
      <c r="F77" s="20">
        <v>37627589</v>
      </c>
      <c r="G77" s="20">
        <v>37046730</v>
      </c>
      <c r="H77" s="20">
        <v>36423796</v>
      </c>
      <c r="I77" s="20">
        <v>111098115</v>
      </c>
      <c r="J77" s="20">
        <v>36285719</v>
      </c>
      <c r="K77" s="20">
        <v>36083314</v>
      </c>
      <c r="L77" s="20">
        <v>36263331</v>
      </c>
      <c r="M77" s="20">
        <v>108632364</v>
      </c>
      <c r="N77" s="20"/>
      <c r="O77" s="20"/>
      <c r="P77" s="20"/>
      <c r="Q77" s="20"/>
      <c r="R77" s="20"/>
      <c r="S77" s="20"/>
      <c r="T77" s="20"/>
      <c r="U77" s="20"/>
      <c r="V77" s="20">
        <v>219730479</v>
      </c>
      <c r="W77" s="20">
        <v>253129688</v>
      </c>
      <c r="X77" s="20"/>
      <c r="Y77" s="19"/>
      <c r="Z77" s="22">
        <v>464964332</v>
      </c>
    </row>
    <row r="78" spans="1:26" ht="13.5" hidden="1">
      <c r="A78" s="37" t="s">
        <v>32</v>
      </c>
      <c r="B78" s="18">
        <v>1823519981</v>
      </c>
      <c r="C78" s="18"/>
      <c r="D78" s="19">
        <v>1957075979</v>
      </c>
      <c r="E78" s="20">
        <v>1957075979</v>
      </c>
      <c r="F78" s="20">
        <v>154080639</v>
      </c>
      <c r="G78" s="20">
        <v>178820136</v>
      </c>
      <c r="H78" s="20">
        <v>182964214</v>
      </c>
      <c r="I78" s="20">
        <v>515864989</v>
      </c>
      <c r="J78" s="20">
        <v>145800820</v>
      </c>
      <c r="K78" s="20">
        <v>149698374</v>
      </c>
      <c r="L78" s="20">
        <v>150312999</v>
      </c>
      <c r="M78" s="20">
        <v>445812193</v>
      </c>
      <c r="N78" s="20"/>
      <c r="O78" s="20"/>
      <c r="P78" s="20"/>
      <c r="Q78" s="20"/>
      <c r="R78" s="20"/>
      <c r="S78" s="20"/>
      <c r="T78" s="20"/>
      <c r="U78" s="20"/>
      <c r="V78" s="20">
        <v>961677182</v>
      </c>
      <c r="W78" s="20">
        <v>970799427</v>
      </c>
      <c r="X78" s="20"/>
      <c r="Y78" s="19"/>
      <c r="Z78" s="22">
        <v>1957075979</v>
      </c>
    </row>
    <row r="79" spans="1:26" ht="13.5" hidden="1">
      <c r="A79" s="38" t="s">
        <v>102</v>
      </c>
      <c r="B79" s="18">
        <v>1281889919</v>
      </c>
      <c r="C79" s="18"/>
      <c r="D79" s="19">
        <v>1488510146</v>
      </c>
      <c r="E79" s="20">
        <v>1488510146</v>
      </c>
      <c r="F79" s="20">
        <v>119681692</v>
      </c>
      <c r="G79" s="20">
        <v>133641886</v>
      </c>
      <c r="H79" s="20">
        <v>133499341</v>
      </c>
      <c r="I79" s="20">
        <v>386822919</v>
      </c>
      <c r="J79" s="20">
        <v>104751578</v>
      </c>
      <c r="K79" s="20">
        <v>101682772</v>
      </c>
      <c r="L79" s="20">
        <v>103320613</v>
      </c>
      <c r="M79" s="20">
        <v>309754963</v>
      </c>
      <c r="N79" s="20"/>
      <c r="O79" s="20"/>
      <c r="P79" s="20"/>
      <c r="Q79" s="20"/>
      <c r="R79" s="20"/>
      <c r="S79" s="20"/>
      <c r="T79" s="20"/>
      <c r="U79" s="20"/>
      <c r="V79" s="20">
        <v>696577882</v>
      </c>
      <c r="W79" s="20">
        <v>742714430</v>
      </c>
      <c r="X79" s="20"/>
      <c r="Y79" s="19"/>
      <c r="Z79" s="22">
        <v>1488510146</v>
      </c>
    </row>
    <row r="80" spans="1:26" ht="13.5" hidden="1">
      <c r="A80" s="38" t="s">
        <v>103</v>
      </c>
      <c r="B80" s="18">
        <v>373831155</v>
      </c>
      <c r="C80" s="18"/>
      <c r="D80" s="19">
        <v>318397294</v>
      </c>
      <c r="E80" s="20">
        <v>318397294</v>
      </c>
      <c r="F80" s="20">
        <v>19276798</v>
      </c>
      <c r="G80" s="20">
        <v>34398326</v>
      </c>
      <c r="H80" s="20">
        <v>34681046</v>
      </c>
      <c r="I80" s="20">
        <v>88356170</v>
      </c>
      <c r="J80" s="20">
        <v>25747013</v>
      </c>
      <c r="K80" s="20">
        <v>33060198</v>
      </c>
      <c r="L80" s="20">
        <v>33109856</v>
      </c>
      <c r="M80" s="20">
        <v>91917067</v>
      </c>
      <c r="N80" s="20"/>
      <c r="O80" s="20"/>
      <c r="P80" s="20"/>
      <c r="Q80" s="20"/>
      <c r="R80" s="20"/>
      <c r="S80" s="20"/>
      <c r="T80" s="20"/>
      <c r="U80" s="20"/>
      <c r="V80" s="20">
        <v>180273237</v>
      </c>
      <c r="W80" s="20">
        <v>154161145</v>
      </c>
      <c r="X80" s="20"/>
      <c r="Y80" s="19"/>
      <c r="Z80" s="22">
        <v>318397294</v>
      </c>
    </row>
    <row r="81" spans="1:26" ht="13.5" hidden="1">
      <c r="A81" s="38" t="s">
        <v>104</v>
      </c>
      <c r="B81" s="18">
        <v>70033876</v>
      </c>
      <c r="C81" s="18"/>
      <c r="D81" s="19">
        <v>83110107</v>
      </c>
      <c r="E81" s="20">
        <v>83110107</v>
      </c>
      <c r="F81" s="20">
        <v>8223064</v>
      </c>
      <c r="G81" s="20">
        <v>3898821</v>
      </c>
      <c r="H81" s="20">
        <v>8013631</v>
      </c>
      <c r="I81" s="20">
        <v>20135516</v>
      </c>
      <c r="J81" s="20">
        <v>8409065</v>
      </c>
      <c r="K81" s="20">
        <v>8062567</v>
      </c>
      <c r="L81" s="20">
        <v>7375399</v>
      </c>
      <c r="M81" s="20">
        <v>23847031</v>
      </c>
      <c r="N81" s="20"/>
      <c r="O81" s="20"/>
      <c r="P81" s="20"/>
      <c r="Q81" s="20"/>
      <c r="R81" s="20"/>
      <c r="S81" s="20"/>
      <c r="T81" s="20"/>
      <c r="U81" s="20"/>
      <c r="V81" s="20">
        <v>43982547</v>
      </c>
      <c r="W81" s="20">
        <v>40156053</v>
      </c>
      <c r="X81" s="20"/>
      <c r="Y81" s="19"/>
      <c r="Z81" s="22">
        <v>83110107</v>
      </c>
    </row>
    <row r="82" spans="1:26" ht="13.5" hidden="1">
      <c r="A82" s="38" t="s">
        <v>105</v>
      </c>
      <c r="B82" s="18">
        <v>97765031</v>
      </c>
      <c r="C82" s="18"/>
      <c r="D82" s="19">
        <v>67058432</v>
      </c>
      <c r="E82" s="20">
        <v>67058432</v>
      </c>
      <c r="F82" s="20">
        <v>6899085</v>
      </c>
      <c r="G82" s="20">
        <v>6881103</v>
      </c>
      <c r="H82" s="20">
        <v>6770196</v>
      </c>
      <c r="I82" s="20">
        <v>20550384</v>
      </c>
      <c r="J82" s="20">
        <v>6893164</v>
      </c>
      <c r="K82" s="20">
        <v>6892837</v>
      </c>
      <c r="L82" s="20">
        <v>6507131</v>
      </c>
      <c r="M82" s="20">
        <v>20293132</v>
      </c>
      <c r="N82" s="20"/>
      <c r="O82" s="20"/>
      <c r="P82" s="20"/>
      <c r="Q82" s="20"/>
      <c r="R82" s="20"/>
      <c r="S82" s="20"/>
      <c r="T82" s="20"/>
      <c r="U82" s="20"/>
      <c r="V82" s="20">
        <v>40843516</v>
      </c>
      <c r="W82" s="20">
        <v>33767799</v>
      </c>
      <c r="X82" s="20"/>
      <c r="Y82" s="19"/>
      <c r="Z82" s="22">
        <v>67058432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102819</v>
      </c>
      <c r="C84" s="27"/>
      <c r="D84" s="28">
        <v>3397900</v>
      </c>
      <c r="E84" s="29">
        <v>3397900</v>
      </c>
      <c r="F84" s="29">
        <v>515212</v>
      </c>
      <c r="G84" s="29">
        <v>256374</v>
      </c>
      <c r="H84" s="29">
        <v>258005</v>
      </c>
      <c r="I84" s="29">
        <v>1029591</v>
      </c>
      <c r="J84" s="29">
        <v>272972</v>
      </c>
      <c r="K84" s="29">
        <v>290981</v>
      </c>
      <c r="L84" s="29">
        <v>284886</v>
      </c>
      <c r="M84" s="29">
        <v>848839</v>
      </c>
      <c r="N84" s="29"/>
      <c r="O84" s="29"/>
      <c r="P84" s="29"/>
      <c r="Q84" s="29"/>
      <c r="R84" s="29"/>
      <c r="S84" s="29"/>
      <c r="T84" s="29"/>
      <c r="U84" s="29"/>
      <c r="V84" s="29">
        <v>1878430</v>
      </c>
      <c r="W84" s="29">
        <v>1801000</v>
      </c>
      <c r="X84" s="29"/>
      <c r="Y84" s="28"/>
      <c r="Z84" s="30">
        <v>3397900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360161268</v>
      </c>
      <c r="C5" s="18">
        <v>0</v>
      </c>
      <c r="D5" s="58">
        <v>461484000</v>
      </c>
      <c r="E5" s="59">
        <v>461484000</v>
      </c>
      <c r="F5" s="59">
        <v>34892786</v>
      </c>
      <c r="G5" s="59">
        <v>34296637</v>
      </c>
      <c r="H5" s="59">
        <v>34285041</v>
      </c>
      <c r="I5" s="59">
        <v>103474464</v>
      </c>
      <c r="J5" s="59">
        <v>34288762</v>
      </c>
      <c r="K5" s="59">
        <v>34295775</v>
      </c>
      <c r="L5" s="59">
        <v>35678826</v>
      </c>
      <c r="M5" s="59">
        <v>104263363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207737827</v>
      </c>
      <c r="W5" s="59">
        <v>251540000</v>
      </c>
      <c r="X5" s="59">
        <v>-43802173</v>
      </c>
      <c r="Y5" s="60">
        <v>-17.41</v>
      </c>
      <c r="Z5" s="61">
        <v>461484000</v>
      </c>
    </row>
    <row r="6" spans="1:26" ht="13.5">
      <c r="A6" s="57" t="s">
        <v>32</v>
      </c>
      <c r="B6" s="18">
        <v>1351943185</v>
      </c>
      <c r="C6" s="18">
        <v>0</v>
      </c>
      <c r="D6" s="58">
        <v>1518870000</v>
      </c>
      <c r="E6" s="59">
        <v>1518870000</v>
      </c>
      <c r="F6" s="59">
        <v>108885822</v>
      </c>
      <c r="G6" s="59">
        <v>132582245</v>
      </c>
      <c r="H6" s="59">
        <v>109961004</v>
      </c>
      <c r="I6" s="59">
        <v>351429071</v>
      </c>
      <c r="J6" s="59">
        <v>103578985</v>
      </c>
      <c r="K6" s="59">
        <v>86803183</v>
      </c>
      <c r="L6" s="59">
        <v>151795454</v>
      </c>
      <c r="M6" s="59">
        <v>342177622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693606693</v>
      </c>
      <c r="W6" s="59">
        <v>827883000</v>
      </c>
      <c r="X6" s="59">
        <v>-134276307</v>
      </c>
      <c r="Y6" s="60">
        <v>-16.22</v>
      </c>
      <c r="Z6" s="61">
        <v>1518870000</v>
      </c>
    </row>
    <row r="7" spans="1:26" ht="13.5">
      <c r="A7" s="57" t="s">
        <v>33</v>
      </c>
      <c r="B7" s="18">
        <v>29592700</v>
      </c>
      <c r="C7" s="18">
        <v>0</v>
      </c>
      <c r="D7" s="58">
        <v>47281000</v>
      </c>
      <c r="E7" s="59">
        <v>47281000</v>
      </c>
      <c r="F7" s="59">
        <v>863787</v>
      </c>
      <c r="G7" s="59">
        <v>1834645</v>
      </c>
      <c r="H7" s="59">
        <v>1819028</v>
      </c>
      <c r="I7" s="59">
        <v>4517460</v>
      </c>
      <c r="J7" s="59">
        <v>1267455</v>
      </c>
      <c r="K7" s="59">
        <v>0</v>
      </c>
      <c r="L7" s="59">
        <v>0</v>
      </c>
      <c r="M7" s="59">
        <v>1267455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5784915</v>
      </c>
      <c r="W7" s="59">
        <v>25774000</v>
      </c>
      <c r="X7" s="59">
        <v>-19989085</v>
      </c>
      <c r="Y7" s="60">
        <v>-77.56</v>
      </c>
      <c r="Z7" s="61">
        <v>47281000</v>
      </c>
    </row>
    <row r="8" spans="1:26" ht="13.5">
      <c r="A8" s="57" t="s">
        <v>34</v>
      </c>
      <c r="B8" s="18">
        <v>939879358</v>
      </c>
      <c r="C8" s="18">
        <v>0</v>
      </c>
      <c r="D8" s="58">
        <v>1008780000</v>
      </c>
      <c r="E8" s="59">
        <v>1008780000</v>
      </c>
      <c r="F8" s="59">
        <v>69713169</v>
      </c>
      <c r="G8" s="59">
        <v>75458945</v>
      </c>
      <c r="H8" s="59">
        <v>82960657</v>
      </c>
      <c r="I8" s="59">
        <v>228132771</v>
      </c>
      <c r="J8" s="59">
        <v>79447089</v>
      </c>
      <c r="K8" s="59">
        <v>86790255</v>
      </c>
      <c r="L8" s="59">
        <v>76935827</v>
      </c>
      <c r="M8" s="59">
        <v>243173171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471305942</v>
      </c>
      <c r="W8" s="59">
        <v>549848000</v>
      </c>
      <c r="X8" s="59">
        <v>-78542058</v>
      </c>
      <c r="Y8" s="60">
        <v>-14.28</v>
      </c>
      <c r="Z8" s="61">
        <v>1008780000</v>
      </c>
    </row>
    <row r="9" spans="1:26" ht="13.5">
      <c r="A9" s="57" t="s">
        <v>35</v>
      </c>
      <c r="B9" s="18">
        <v>353943871</v>
      </c>
      <c r="C9" s="18">
        <v>0</v>
      </c>
      <c r="D9" s="58">
        <v>598139000</v>
      </c>
      <c r="E9" s="59">
        <v>598139000</v>
      </c>
      <c r="F9" s="59">
        <v>6099429</v>
      </c>
      <c r="G9" s="59">
        <v>77476487</v>
      </c>
      <c r="H9" s="59">
        <v>20107354</v>
      </c>
      <c r="I9" s="59">
        <v>103683270</v>
      </c>
      <c r="J9" s="59">
        <v>16502446</v>
      </c>
      <c r="K9" s="59">
        <v>21044622</v>
      </c>
      <c r="L9" s="59">
        <v>21224812</v>
      </c>
      <c r="M9" s="59">
        <v>58771880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162455150</v>
      </c>
      <c r="W9" s="59">
        <v>326042000</v>
      </c>
      <c r="X9" s="59">
        <v>-163586850</v>
      </c>
      <c r="Y9" s="60">
        <v>-50.17</v>
      </c>
      <c r="Z9" s="61">
        <v>598139000</v>
      </c>
    </row>
    <row r="10" spans="1:26" ht="25.5">
      <c r="A10" s="62" t="s">
        <v>94</v>
      </c>
      <c r="B10" s="63">
        <f>SUM(B5:B9)</f>
        <v>3035520382</v>
      </c>
      <c r="C10" s="63">
        <f>SUM(C5:C9)</f>
        <v>0</v>
      </c>
      <c r="D10" s="64">
        <f aca="true" t="shared" si="0" ref="D10:Z10">SUM(D5:D9)</f>
        <v>3634554000</v>
      </c>
      <c r="E10" s="65">
        <f t="shared" si="0"/>
        <v>3634554000</v>
      </c>
      <c r="F10" s="65">
        <f t="shared" si="0"/>
        <v>220454993</v>
      </c>
      <c r="G10" s="65">
        <f t="shared" si="0"/>
        <v>321648959</v>
      </c>
      <c r="H10" s="65">
        <f t="shared" si="0"/>
        <v>249133084</v>
      </c>
      <c r="I10" s="65">
        <f t="shared" si="0"/>
        <v>791237036</v>
      </c>
      <c r="J10" s="65">
        <f t="shared" si="0"/>
        <v>235084737</v>
      </c>
      <c r="K10" s="65">
        <f t="shared" si="0"/>
        <v>228933835</v>
      </c>
      <c r="L10" s="65">
        <f t="shared" si="0"/>
        <v>285634919</v>
      </c>
      <c r="M10" s="65">
        <f t="shared" si="0"/>
        <v>749653491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1540890527</v>
      </c>
      <c r="W10" s="65">
        <f t="shared" si="0"/>
        <v>1981087000</v>
      </c>
      <c r="X10" s="65">
        <f t="shared" si="0"/>
        <v>-440196473</v>
      </c>
      <c r="Y10" s="66">
        <f>+IF(W10&lt;&gt;0,(X10/W10)*100,0)</f>
        <v>-22.219946574784448</v>
      </c>
      <c r="Z10" s="67">
        <f t="shared" si="0"/>
        <v>3634554000</v>
      </c>
    </row>
    <row r="11" spans="1:26" ht="13.5">
      <c r="A11" s="57" t="s">
        <v>36</v>
      </c>
      <c r="B11" s="18">
        <v>796641456</v>
      </c>
      <c r="C11" s="18">
        <v>0</v>
      </c>
      <c r="D11" s="58">
        <v>817423000</v>
      </c>
      <c r="E11" s="59">
        <v>817423000</v>
      </c>
      <c r="F11" s="59">
        <v>58263527</v>
      </c>
      <c r="G11" s="59">
        <v>58425100</v>
      </c>
      <c r="H11" s="59">
        <v>58891068</v>
      </c>
      <c r="I11" s="59">
        <v>175579695</v>
      </c>
      <c r="J11" s="59">
        <v>74717907</v>
      </c>
      <c r="K11" s="59">
        <v>62976361</v>
      </c>
      <c r="L11" s="59">
        <v>60743705</v>
      </c>
      <c r="M11" s="59">
        <v>198437973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374017668</v>
      </c>
      <c r="W11" s="59">
        <v>405991000</v>
      </c>
      <c r="X11" s="59">
        <v>-31973332</v>
      </c>
      <c r="Y11" s="60">
        <v>-7.88</v>
      </c>
      <c r="Z11" s="61">
        <v>817423000</v>
      </c>
    </row>
    <row r="12" spans="1:26" ht="13.5">
      <c r="A12" s="57" t="s">
        <v>37</v>
      </c>
      <c r="B12" s="18">
        <v>0</v>
      </c>
      <c r="C12" s="18">
        <v>0</v>
      </c>
      <c r="D12" s="58">
        <v>40518000</v>
      </c>
      <c r="E12" s="59">
        <v>40518000</v>
      </c>
      <c r="F12" s="59">
        <v>3052953</v>
      </c>
      <c r="G12" s="59">
        <v>3053738</v>
      </c>
      <c r="H12" s="59">
        <v>3073759</v>
      </c>
      <c r="I12" s="59">
        <v>9180450</v>
      </c>
      <c r="J12" s="59">
        <v>3053720</v>
      </c>
      <c r="K12" s="59">
        <v>3151974</v>
      </c>
      <c r="L12" s="59">
        <v>3053009</v>
      </c>
      <c r="M12" s="59">
        <v>9258703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18439153</v>
      </c>
      <c r="W12" s="59">
        <v>20127000</v>
      </c>
      <c r="X12" s="59">
        <v>-1687847</v>
      </c>
      <c r="Y12" s="60">
        <v>-8.39</v>
      </c>
      <c r="Z12" s="61">
        <v>40518000</v>
      </c>
    </row>
    <row r="13" spans="1:26" ht="13.5">
      <c r="A13" s="57" t="s">
        <v>95</v>
      </c>
      <c r="B13" s="18">
        <v>885858303</v>
      </c>
      <c r="C13" s="18">
        <v>0</v>
      </c>
      <c r="D13" s="58">
        <v>190000000</v>
      </c>
      <c r="E13" s="59">
        <v>190000000</v>
      </c>
      <c r="F13" s="59">
        <v>15833333</v>
      </c>
      <c r="G13" s="59">
        <v>15833333</v>
      </c>
      <c r="H13" s="59">
        <v>15833333</v>
      </c>
      <c r="I13" s="59">
        <v>47499999</v>
      </c>
      <c r="J13" s="59">
        <v>15833333</v>
      </c>
      <c r="K13" s="59">
        <v>15833333</v>
      </c>
      <c r="L13" s="59">
        <v>15833333</v>
      </c>
      <c r="M13" s="59">
        <v>47499999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94999998</v>
      </c>
      <c r="W13" s="59">
        <v>94369000</v>
      </c>
      <c r="X13" s="59">
        <v>630998</v>
      </c>
      <c r="Y13" s="60">
        <v>0.67</v>
      </c>
      <c r="Z13" s="61">
        <v>190000000</v>
      </c>
    </row>
    <row r="14" spans="1:26" ht="13.5">
      <c r="A14" s="57" t="s">
        <v>38</v>
      </c>
      <c r="B14" s="18">
        <v>63644729</v>
      </c>
      <c r="C14" s="18">
        <v>0</v>
      </c>
      <c r="D14" s="58">
        <v>107500000</v>
      </c>
      <c r="E14" s="59">
        <v>107500000</v>
      </c>
      <c r="F14" s="59">
        <v>2146780</v>
      </c>
      <c r="G14" s="59">
        <v>0</v>
      </c>
      <c r="H14" s="59">
        <v>0</v>
      </c>
      <c r="I14" s="59">
        <v>2146780</v>
      </c>
      <c r="J14" s="59">
        <v>0</v>
      </c>
      <c r="K14" s="59">
        <v>0</v>
      </c>
      <c r="L14" s="59">
        <v>6036970</v>
      </c>
      <c r="M14" s="59">
        <v>6036970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8183750</v>
      </c>
      <c r="W14" s="59">
        <v>34770000</v>
      </c>
      <c r="X14" s="59">
        <v>-26586250</v>
      </c>
      <c r="Y14" s="60">
        <v>-76.46</v>
      </c>
      <c r="Z14" s="61">
        <v>107500000</v>
      </c>
    </row>
    <row r="15" spans="1:26" ht="13.5">
      <c r="A15" s="57" t="s">
        <v>39</v>
      </c>
      <c r="B15" s="18">
        <v>895837513</v>
      </c>
      <c r="C15" s="18">
        <v>0</v>
      </c>
      <c r="D15" s="58">
        <v>943163000</v>
      </c>
      <c r="E15" s="59">
        <v>943163000</v>
      </c>
      <c r="F15" s="59">
        <v>74756416</v>
      </c>
      <c r="G15" s="59">
        <v>104069071</v>
      </c>
      <c r="H15" s="59">
        <v>70362775</v>
      </c>
      <c r="I15" s="59">
        <v>249188262</v>
      </c>
      <c r="J15" s="59">
        <v>69006568</v>
      </c>
      <c r="K15" s="59">
        <v>66535495</v>
      </c>
      <c r="L15" s="59">
        <v>74220592</v>
      </c>
      <c r="M15" s="59">
        <v>209762655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458950917</v>
      </c>
      <c r="W15" s="59">
        <v>468444000</v>
      </c>
      <c r="X15" s="59">
        <v>-9493083</v>
      </c>
      <c r="Y15" s="60">
        <v>-2.03</v>
      </c>
      <c r="Z15" s="61">
        <v>943163000</v>
      </c>
    </row>
    <row r="16" spans="1:26" ht="13.5">
      <c r="A16" s="68" t="s">
        <v>40</v>
      </c>
      <c r="B16" s="18">
        <v>9479750</v>
      </c>
      <c r="C16" s="18">
        <v>0</v>
      </c>
      <c r="D16" s="58">
        <v>11500000</v>
      </c>
      <c r="E16" s="59">
        <v>11500000</v>
      </c>
      <c r="F16" s="59">
        <v>0</v>
      </c>
      <c r="G16" s="59">
        <v>1070000</v>
      </c>
      <c r="H16" s="59">
        <v>1030000</v>
      </c>
      <c r="I16" s="59">
        <v>2100000</v>
      </c>
      <c r="J16" s="59">
        <v>40000</v>
      </c>
      <c r="K16" s="59">
        <v>1030000</v>
      </c>
      <c r="L16" s="59">
        <v>990000</v>
      </c>
      <c r="M16" s="59">
        <v>2060000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4160000</v>
      </c>
      <c r="W16" s="59">
        <v>5715000</v>
      </c>
      <c r="X16" s="59">
        <v>-1555000</v>
      </c>
      <c r="Y16" s="60">
        <v>-27.21</v>
      </c>
      <c r="Z16" s="61">
        <v>11500000</v>
      </c>
    </row>
    <row r="17" spans="1:26" ht="13.5">
      <c r="A17" s="57" t="s">
        <v>41</v>
      </c>
      <c r="B17" s="18">
        <v>1208258407</v>
      </c>
      <c r="C17" s="18">
        <v>0</v>
      </c>
      <c r="D17" s="58">
        <v>1238585000</v>
      </c>
      <c r="E17" s="59">
        <v>1238585000</v>
      </c>
      <c r="F17" s="59">
        <v>36148295</v>
      </c>
      <c r="G17" s="59">
        <v>117458586</v>
      </c>
      <c r="H17" s="59">
        <v>114002797</v>
      </c>
      <c r="I17" s="59">
        <v>267609678</v>
      </c>
      <c r="J17" s="59">
        <v>150011391</v>
      </c>
      <c r="K17" s="59">
        <v>104450874</v>
      </c>
      <c r="L17" s="59">
        <v>131360390</v>
      </c>
      <c r="M17" s="59">
        <v>385822655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653432333</v>
      </c>
      <c r="W17" s="59">
        <v>615175000</v>
      </c>
      <c r="X17" s="59">
        <v>38257333</v>
      </c>
      <c r="Y17" s="60">
        <v>6.22</v>
      </c>
      <c r="Z17" s="61">
        <v>1238585000</v>
      </c>
    </row>
    <row r="18" spans="1:26" ht="13.5">
      <c r="A18" s="69" t="s">
        <v>42</v>
      </c>
      <c r="B18" s="70">
        <f>SUM(B11:B17)</f>
        <v>3859720158</v>
      </c>
      <c r="C18" s="70">
        <f>SUM(C11:C17)</f>
        <v>0</v>
      </c>
      <c r="D18" s="71">
        <f aca="true" t="shared" si="1" ref="D18:Z18">SUM(D11:D17)</f>
        <v>3348689000</v>
      </c>
      <c r="E18" s="72">
        <f t="shared" si="1"/>
        <v>3348689000</v>
      </c>
      <c r="F18" s="72">
        <f t="shared" si="1"/>
        <v>190201304</v>
      </c>
      <c r="G18" s="72">
        <f t="shared" si="1"/>
        <v>299909828</v>
      </c>
      <c r="H18" s="72">
        <f t="shared" si="1"/>
        <v>263193732</v>
      </c>
      <c r="I18" s="72">
        <f t="shared" si="1"/>
        <v>753304864</v>
      </c>
      <c r="J18" s="72">
        <f t="shared" si="1"/>
        <v>312662919</v>
      </c>
      <c r="K18" s="72">
        <f t="shared" si="1"/>
        <v>253978037</v>
      </c>
      <c r="L18" s="72">
        <f t="shared" si="1"/>
        <v>292237999</v>
      </c>
      <c r="M18" s="72">
        <f t="shared" si="1"/>
        <v>858878955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1612183819</v>
      </c>
      <c r="W18" s="72">
        <f t="shared" si="1"/>
        <v>1644591000</v>
      </c>
      <c r="X18" s="72">
        <f t="shared" si="1"/>
        <v>-32407181</v>
      </c>
      <c r="Y18" s="66">
        <f>+IF(W18&lt;&gt;0,(X18/W18)*100,0)</f>
        <v>-1.970531335754604</v>
      </c>
      <c r="Z18" s="73">
        <f t="shared" si="1"/>
        <v>3348689000</v>
      </c>
    </row>
    <row r="19" spans="1:26" ht="13.5">
      <c r="A19" s="69" t="s">
        <v>43</v>
      </c>
      <c r="B19" s="74">
        <f>+B10-B18</f>
        <v>-824199776</v>
      </c>
      <c r="C19" s="74">
        <f>+C10-C18</f>
        <v>0</v>
      </c>
      <c r="D19" s="75">
        <f aca="true" t="shared" si="2" ref="D19:Z19">+D10-D18</f>
        <v>285865000</v>
      </c>
      <c r="E19" s="76">
        <f t="shared" si="2"/>
        <v>285865000</v>
      </c>
      <c r="F19" s="76">
        <f t="shared" si="2"/>
        <v>30253689</v>
      </c>
      <c r="G19" s="76">
        <f t="shared" si="2"/>
        <v>21739131</v>
      </c>
      <c r="H19" s="76">
        <f t="shared" si="2"/>
        <v>-14060648</v>
      </c>
      <c r="I19" s="76">
        <f t="shared" si="2"/>
        <v>37932172</v>
      </c>
      <c r="J19" s="76">
        <f t="shared" si="2"/>
        <v>-77578182</v>
      </c>
      <c r="K19" s="76">
        <f t="shared" si="2"/>
        <v>-25044202</v>
      </c>
      <c r="L19" s="76">
        <f t="shared" si="2"/>
        <v>-6603080</v>
      </c>
      <c r="M19" s="76">
        <f t="shared" si="2"/>
        <v>-109225464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-71293292</v>
      </c>
      <c r="W19" s="76">
        <f>IF(E10=E18,0,W10-W18)</f>
        <v>336496000</v>
      </c>
      <c r="X19" s="76">
        <f t="shared" si="2"/>
        <v>-407789292</v>
      </c>
      <c r="Y19" s="77">
        <f>+IF(W19&lt;&gt;0,(X19/W19)*100,0)</f>
        <v>-121.18696566972564</v>
      </c>
      <c r="Z19" s="78">
        <f t="shared" si="2"/>
        <v>285865000</v>
      </c>
    </row>
    <row r="20" spans="1:26" ht="13.5">
      <c r="A20" s="57" t="s">
        <v>44</v>
      </c>
      <c r="B20" s="18">
        <v>546274637</v>
      </c>
      <c r="C20" s="18">
        <v>0</v>
      </c>
      <c r="D20" s="58">
        <v>798465000</v>
      </c>
      <c r="E20" s="59">
        <v>798465000</v>
      </c>
      <c r="F20" s="59">
        <v>0</v>
      </c>
      <c r="G20" s="59">
        <v>103824747</v>
      </c>
      <c r="H20" s="59">
        <v>63262876</v>
      </c>
      <c r="I20" s="59">
        <v>167087623</v>
      </c>
      <c r="J20" s="59">
        <v>81938591</v>
      </c>
      <c r="K20" s="59">
        <v>120057638</v>
      </c>
      <c r="L20" s="59">
        <v>114865037</v>
      </c>
      <c r="M20" s="59">
        <v>316861266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483948889</v>
      </c>
      <c r="W20" s="59">
        <v>435213000</v>
      </c>
      <c r="X20" s="59">
        <v>48735889</v>
      </c>
      <c r="Y20" s="60">
        <v>11.2</v>
      </c>
      <c r="Z20" s="61">
        <v>798465000</v>
      </c>
    </row>
    <row r="21" spans="1:26" ht="13.5">
      <c r="A21" s="57" t="s">
        <v>96</v>
      </c>
      <c r="B21" s="79">
        <v>0</v>
      </c>
      <c r="C21" s="79">
        <v>0</v>
      </c>
      <c r="D21" s="80">
        <v>14400000</v>
      </c>
      <c r="E21" s="81">
        <v>14400000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7851000</v>
      </c>
      <c r="X21" s="81">
        <v>-7851000</v>
      </c>
      <c r="Y21" s="82">
        <v>-100</v>
      </c>
      <c r="Z21" s="83">
        <v>14400000</v>
      </c>
    </row>
    <row r="22" spans="1:26" ht="25.5">
      <c r="A22" s="84" t="s">
        <v>97</v>
      </c>
      <c r="B22" s="85">
        <f>SUM(B19:B21)</f>
        <v>-277925139</v>
      </c>
      <c r="C22" s="85">
        <f>SUM(C19:C21)</f>
        <v>0</v>
      </c>
      <c r="D22" s="86">
        <f aca="true" t="shared" si="3" ref="D22:Z22">SUM(D19:D21)</f>
        <v>1098730000</v>
      </c>
      <c r="E22" s="87">
        <f t="shared" si="3"/>
        <v>1098730000</v>
      </c>
      <c r="F22" s="87">
        <f t="shared" si="3"/>
        <v>30253689</v>
      </c>
      <c r="G22" s="87">
        <f t="shared" si="3"/>
        <v>125563878</v>
      </c>
      <c r="H22" s="87">
        <f t="shared" si="3"/>
        <v>49202228</v>
      </c>
      <c r="I22" s="87">
        <f t="shared" si="3"/>
        <v>205019795</v>
      </c>
      <c r="J22" s="87">
        <f t="shared" si="3"/>
        <v>4360409</v>
      </c>
      <c r="K22" s="87">
        <f t="shared" si="3"/>
        <v>95013436</v>
      </c>
      <c r="L22" s="87">
        <f t="shared" si="3"/>
        <v>108261957</v>
      </c>
      <c r="M22" s="87">
        <f t="shared" si="3"/>
        <v>207635802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412655597</v>
      </c>
      <c r="W22" s="87">
        <f t="shared" si="3"/>
        <v>779560000</v>
      </c>
      <c r="X22" s="87">
        <f t="shared" si="3"/>
        <v>-366904403</v>
      </c>
      <c r="Y22" s="88">
        <f>+IF(W22&lt;&gt;0,(X22/W22)*100,0)</f>
        <v>-47.065575837652005</v>
      </c>
      <c r="Z22" s="89">
        <f t="shared" si="3"/>
        <v>1098730000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-277925139</v>
      </c>
      <c r="C24" s="74">
        <f>SUM(C22:C23)</f>
        <v>0</v>
      </c>
      <c r="D24" s="75">
        <f aca="true" t="shared" si="4" ref="D24:Z24">SUM(D22:D23)</f>
        <v>1098730000</v>
      </c>
      <c r="E24" s="76">
        <f t="shared" si="4"/>
        <v>1098730000</v>
      </c>
      <c r="F24" s="76">
        <f t="shared" si="4"/>
        <v>30253689</v>
      </c>
      <c r="G24" s="76">
        <f t="shared" si="4"/>
        <v>125563878</v>
      </c>
      <c r="H24" s="76">
        <f t="shared" si="4"/>
        <v>49202228</v>
      </c>
      <c r="I24" s="76">
        <f t="shared" si="4"/>
        <v>205019795</v>
      </c>
      <c r="J24" s="76">
        <f t="shared" si="4"/>
        <v>4360409</v>
      </c>
      <c r="K24" s="76">
        <f t="shared" si="4"/>
        <v>95013436</v>
      </c>
      <c r="L24" s="76">
        <f t="shared" si="4"/>
        <v>108261957</v>
      </c>
      <c r="M24" s="76">
        <f t="shared" si="4"/>
        <v>207635802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412655597</v>
      </c>
      <c r="W24" s="76">
        <f t="shared" si="4"/>
        <v>779560000</v>
      </c>
      <c r="X24" s="76">
        <f t="shared" si="4"/>
        <v>-366904403</v>
      </c>
      <c r="Y24" s="77">
        <f>+IF(W24&lt;&gt;0,(X24/W24)*100,0)</f>
        <v>-47.065575837652005</v>
      </c>
      <c r="Z24" s="78">
        <f t="shared" si="4"/>
        <v>1098730000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985716451</v>
      </c>
      <c r="C27" s="21">
        <v>0</v>
      </c>
      <c r="D27" s="98">
        <v>1912547001</v>
      </c>
      <c r="E27" s="99">
        <v>1912547001</v>
      </c>
      <c r="F27" s="99">
        <v>0</v>
      </c>
      <c r="G27" s="99">
        <v>114767675</v>
      </c>
      <c r="H27" s="99">
        <v>83960383</v>
      </c>
      <c r="I27" s="99">
        <v>198728058</v>
      </c>
      <c r="J27" s="99">
        <v>123097140</v>
      </c>
      <c r="K27" s="99">
        <v>117057425</v>
      </c>
      <c r="L27" s="99">
        <v>123680770</v>
      </c>
      <c r="M27" s="99">
        <v>363835335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562563393</v>
      </c>
      <c r="W27" s="99">
        <v>956273501</v>
      </c>
      <c r="X27" s="99">
        <v>-393710108</v>
      </c>
      <c r="Y27" s="100">
        <v>-41.17</v>
      </c>
      <c r="Z27" s="101">
        <v>1912547001</v>
      </c>
    </row>
    <row r="28" spans="1:26" ht="13.5">
      <c r="A28" s="102" t="s">
        <v>44</v>
      </c>
      <c r="B28" s="18">
        <v>544588433</v>
      </c>
      <c r="C28" s="18">
        <v>0</v>
      </c>
      <c r="D28" s="58">
        <v>798465000</v>
      </c>
      <c r="E28" s="59">
        <v>798465000</v>
      </c>
      <c r="F28" s="59">
        <v>0</v>
      </c>
      <c r="G28" s="59">
        <v>103824747</v>
      </c>
      <c r="H28" s="59">
        <v>63262876</v>
      </c>
      <c r="I28" s="59">
        <v>167087623</v>
      </c>
      <c r="J28" s="59">
        <v>87766234</v>
      </c>
      <c r="K28" s="59">
        <v>100305385</v>
      </c>
      <c r="L28" s="59">
        <v>132608426</v>
      </c>
      <c r="M28" s="59">
        <v>320680045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487767668</v>
      </c>
      <c r="W28" s="59">
        <v>399232500</v>
      </c>
      <c r="X28" s="59">
        <v>88535168</v>
      </c>
      <c r="Y28" s="60">
        <v>22.18</v>
      </c>
      <c r="Z28" s="61">
        <v>798465000</v>
      </c>
    </row>
    <row r="29" spans="1:26" ht="13.5">
      <c r="A29" s="57" t="s">
        <v>99</v>
      </c>
      <c r="B29" s="18">
        <v>0</v>
      </c>
      <c r="C29" s="18">
        <v>0</v>
      </c>
      <c r="D29" s="58">
        <v>14400000</v>
      </c>
      <c r="E29" s="59">
        <v>14400000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7200000</v>
      </c>
      <c r="X29" s="59">
        <v>-7200000</v>
      </c>
      <c r="Y29" s="60">
        <v>-100</v>
      </c>
      <c r="Z29" s="61">
        <v>14400000</v>
      </c>
    </row>
    <row r="30" spans="1:26" ht="13.5">
      <c r="A30" s="57" t="s">
        <v>48</v>
      </c>
      <c r="B30" s="18">
        <v>134000000</v>
      </c>
      <c r="C30" s="18">
        <v>0</v>
      </c>
      <c r="D30" s="58">
        <v>830000000</v>
      </c>
      <c r="E30" s="59">
        <v>830000000</v>
      </c>
      <c r="F30" s="59">
        <v>0</v>
      </c>
      <c r="G30" s="59">
        <v>5820143</v>
      </c>
      <c r="H30" s="59">
        <v>10138350</v>
      </c>
      <c r="I30" s="59">
        <v>15958493</v>
      </c>
      <c r="J30" s="59">
        <v>0</v>
      </c>
      <c r="K30" s="59">
        <v>0</v>
      </c>
      <c r="L30" s="59">
        <v>-15958493</v>
      </c>
      <c r="M30" s="59">
        <v>-15958493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415000000</v>
      </c>
      <c r="X30" s="59">
        <v>-415000000</v>
      </c>
      <c r="Y30" s="60">
        <v>-100</v>
      </c>
      <c r="Z30" s="61">
        <v>830000000</v>
      </c>
    </row>
    <row r="31" spans="1:26" ht="13.5">
      <c r="A31" s="57" t="s">
        <v>49</v>
      </c>
      <c r="B31" s="18">
        <v>307128018</v>
      </c>
      <c r="C31" s="18">
        <v>0</v>
      </c>
      <c r="D31" s="58">
        <v>269682000</v>
      </c>
      <c r="E31" s="59">
        <v>269682000</v>
      </c>
      <c r="F31" s="59">
        <v>0</v>
      </c>
      <c r="G31" s="59">
        <v>5122784</v>
      </c>
      <c r="H31" s="59">
        <v>10559157</v>
      </c>
      <c r="I31" s="59">
        <v>15681941</v>
      </c>
      <c r="J31" s="59">
        <v>35330906</v>
      </c>
      <c r="K31" s="59">
        <v>16752039</v>
      </c>
      <c r="L31" s="59">
        <v>7030836</v>
      </c>
      <c r="M31" s="59">
        <v>59113781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74795722</v>
      </c>
      <c r="W31" s="59">
        <v>134841000</v>
      </c>
      <c r="X31" s="59">
        <v>-60045278</v>
      </c>
      <c r="Y31" s="60">
        <v>-44.53</v>
      </c>
      <c r="Z31" s="61">
        <v>269682000</v>
      </c>
    </row>
    <row r="32" spans="1:26" ht="13.5">
      <c r="A32" s="69" t="s">
        <v>50</v>
      </c>
      <c r="B32" s="21">
        <f>SUM(B28:B31)</f>
        <v>985716451</v>
      </c>
      <c r="C32" s="21">
        <f>SUM(C28:C31)</f>
        <v>0</v>
      </c>
      <c r="D32" s="98">
        <f aca="true" t="shared" si="5" ref="D32:Z32">SUM(D28:D31)</f>
        <v>1912547000</v>
      </c>
      <c r="E32" s="99">
        <f t="shared" si="5"/>
        <v>1912547000</v>
      </c>
      <c r="F32" s="99">
        <f t="shared" si="5"/>
        <v>0</v>
      </c>
      <c r="G32" s="99">
        <f t="shared" si="5"/>
        <v>114767674</v>
      </c>
      <c r="H32" s="99">
        <f t="shared" si="5"/>
        <v>83960383</v>
      </c>
      <c r="I32" s="99">
        <f t="shared" si="5"/>
        <v>198728057</v>
      </c>
      <c r="J32" s="99">
        <f t="shared" si="5"/>
        <v>123097140</v>
      </c>
      <c r="K32" s="99">
        <f t="shared" si="5"/>
        <v>117057424</v>
      </c>
      <c r="L32" s="99">
        <f t="shared" si="5"/>
        <v>123680769</v>
      </c>
      <c r="M32" s="99">
        <f t="shared" si="5"/>
        <v>363835333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562563390</v>
      </c>
      <c r="W32" s="99">
        <f t="shared" si="5"/>
        <v>956273500</v>
      </c>
      <c r="X32" s="99">
        <f t="shared" si="5"/>
        <v>-393710110</v>
      </c>
      <c r="Y32" s="100">
        <f>+IF(W32&lt;&gt;0,(X32/W32)*100,0)</f>
        <v>-41.17128729385474</v>
      </c>
      <c r="Z32" s="101">
        <f t="shared" si="5"/>
        <v>1912547000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1061147788</v>
      </c>
      <c r="C35" s="18">
        <v>0</v>
      </c>
      <c r="D35" s="58">
        <v>711934366</v>
      </c>
      <c r="E35" s="59">
        <v>711934366</v>
      </c>
      <c r="F35" s="59">
        <v>2173056955</v>
      </c>
      <c r="G35" s="59">
        <v>2149566393</v>
      </c>
      <c r="H35" s="59">
        <v>1706000674</v>
      </c>
      <c r="I35" s="59">
        <v>1706000674</v>
      </c>
      <c r="J35" s="59">
        <v>1343951201</v>
      </c>
      <c r="K35" s="59">
        <v>941152828</v>
      </c>
      <c r="L35" s="59">
        <v>1422454045</v>
      </c>
      <c r="M35" s="59">
        <v>1422454045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1422454045</v>
      </c>
      <c r="W35" s="59">
        <v>355967183</v>
      </c>
      <c r="X35" s="59">
        <v>1066486862</v>
      </c>
      <c r="Y35" s="60">
        <v>299.6</v>
      </c>
      <c r="Z35" s="61">
        <v>711934366</v>
      </c>
    </row>
    <row r="36" spans="1:26" ht="13.5">
      <c r="A36" s="57" t="s">
        <v>53</v>
      </c>
      <c r="B36" s="18">
        <v>13355561586</v>
      </c>
      <c r="C36" s="18">
        <v>0</v>
      </c>
      <c r="D36" s="58">
        <v>15771057991</v>
      </c>
      <c r="E36" s="59">
        <v>15771057991</v>
      </c>
      <c r="F36" s="59">
        <v>15150469299</v>
      </c>
      <c r="G36" s="59">
        <v>15155819299</v>
      </c>
      <c r="H36" s="59">
        <v>15360905255</v>
      </c>
      <c r="I36" s="59">
        <v>15360905255</v>
      </c>
      <c r="J36" s="59">
        <v>15489394045</v>
      </c>
      <c r="K36" s="59">
        <v>13915117992</v>
      </c>
      <c r="L36" s="59">
        <v>14042605150</v>
      </c>
      <c r="M36" s="59">
        <v>14042605150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14042605150</v>
      </c>
      <c r="W36" s="59">
        <v>7885528996</v>
      </c>
      <c r="X36" s="59">
        <v>6157076154</v>
      </c>
      <c r="Y36" s="60">
        <v>78.08</v>
      </c>
      <c r="Z36" s="61">
        <v>15771057991</v>
      </c>
    </row>
    <row r="37" spans="1:26" ht="13.5">
      <c r="A37" s="57" t="s">
        <v>54</v>
      </c>
      <c r="B37" s="18">
        <v>885133094</v>
      </c>
      <c r="C37" s="18">
        <v>0</v>
      </c>
      <c r="D37" s="58">
        <v>676936000</v>
      </c>
      <c r="E37" s="59">
        <v>676936000</v>
      </c>
      <c r="F37" s="59">
        <v>405951246</v>
      </c>
      <c r="G37" s="59">
        <v>810008827</v>
      </c>
      <c r="H37" s="59">
        <v>637996057</v>
      </c>
      <c r="I37" s="59">
        <v>637996057</v>
      </c>
      <c r="J37" s="59">
        <v>516097346</v>
      </c>
      <c r="K37" s="59">
        <v>557351308</v>
      </c>
      <c r="L37" s="59">
        <v>640288047</v>
      </c>
      <c r="M37" s="59">
        <v>640288047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640288047</v>
      </c>
      <c r="W37" s="59">
        <v>338468000</v>
      </c>
      <c r="X37" s="59">
        <v>301820047</v>
      </c>
      <c r="Y37" s="60">
        <v>89.17</v>
      </c>
      <c r="Z37" s="61">
        <v>676936000</v>
      </c>
    </row>
    <row r="38" spans="1:26" ht="13.5">
      <c r="A38" s="57" t="s">
        <v>55</v>
      </c>
      <c r="B38" s="18">
        <v>816183136</v>
      </c>
      <c r="C38" s="18">
        <v>0</v>
      </c>
      <c r="D38" s="58">
        <v>991313890</v>
      </c>
      <c r="E38" s="59">
        <v>991313890</v>
      </c>
      <c r="F38" s="59">
        <v>831933668</v>
      </c>
      <c r="G38" s="59">
        <v>831933668</v>
      </c>
      <c r="H38" s="59">
        <v>831933668</v>
      </c>
      <c r="I38" s="59">
        <v>831933668</v>
      </c>
      <c r="J38" s="59">
        <v>831933668</v>
      </c>
      <c r="K38" s="59">
        <v>816183136</v>
      </c>
      <c r="L38" s="59">
        <v>816183136</v>
      </c>
      <c r="M38" s="59">
        <v>816183136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816183136</v>
      </c>
      <c r="W38" s="59">
        <v>495656945</v>
      </c>
      <c r="X38" s="59">
        <v>320526191</v>
      </c>
      <c r="Y38" s="60">
        <v>64.67</v>
      </c>
      <c r="Z38" s="61">
        <v>991313890</v>
      </c>
    </row>
    <row r="39" spans="1:26" ht="13.5">
      <c r="A39" s="57" t="s">
        <v>56</v>
      </c>
      <c r="B39" s="18">
        <v>12715393144</v>
      </c>
      <c r="C39" s="18">
        <v>0</v>
      </c>
      <c r="D39" s="58">
        <v>14814742468</v>
      </c>
      <c r="E39" s="59">
        <v>14814742468</v>
      </c>
      <c r="F39" s="59">
        <v>16085641342</v>
      </c>
      <c r="G39" s="59">
        <v>15663443197</v>
      </c>
      <c r="H39" s="59">
        <v>15596976205</v>
      </c>
      <c r="I39" s="59">
        <v>15596976205</v>
      </c>
      <c r="J39" s="59">
        <v>15485314234</v>
      </c>
      <c r="K39" s="59">
        <v>13482736377</v>
      </c>
      <c r="L39" s="59">
        <v>14008588013</v>
      </c>
      <c r="M39" s="59">
        <v>14008588013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14008588013</v>
      </c>
      <c r="W39" s="59">
        <v>7407371234</v>
      </c>
      <c r="X39" s="59">
        <v>6601216779</v>
      </c>
      <c r="Y39" s="60">
        <v>89.12</v>
      </c>
      <c r="Z39" s="61">
        <v>14814742468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765233085</v>
      </c>
      <c r="C42" s="18">
        <v>0</v>
      </c>
      <c r="D42" s="58">
        <v>1295260079</v>
      </c>
      <c r="E42" s="59">
        <v>1295260079</v>
      </c>
      <c r="F42" s="59">
        <v>376782564</v>
      </c>
      <c r="G42" s="59">
        <v>62597021</v>
      </c>
      <c r="H42" s="59">
        <v>-118137002</v>
      </c>
      <c r="I42" s="59">
        <v>321242583</v>
      </c>
      <c r="J42" s="59">
        <v>49504999</v>
      </c>
      <c r="K42" s="59">
        <v>74048750</v>
      </c>
      <c r="L42" s="59">
        <v>288019200</v>
      </c>
      <c r="M42" s="59">
        <v>411572949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732815532</v>
      </c>
      <c r="W42" s="59">
        <v>957567500</v>
      </c>
      <c r="X42" s="59">
        <v>-224751968</v>
      </c>
      <c r="Y42" s="60">
        <v>-23.47</v>
      </c>
      <c r="Z42" s="61">
        <v>1295260079</v>
      </c>
    </row>
    <row r="43" spans="1:26" ht="13.5">
      <c r="A43" s="57" t="s">
        <v>59</v>
      </c>
      <c r="B43" s="18">
        <v>-1006398948</v>
      </c>
      <c r="C43" s="18">
        <v>0</v>
      </c>
      <c r="D43" s="58">
        <v>-1928970590</v>
      </c>
      <c r="E43" s="59">
        <v>-1928970590</v>
      </c>
      <c r="F43" s="59">
        <v>-59371</v>
      </c>
      <c r="G43" s="59">
        <v>-115775573</v>
      </c>
      <c r="H43" s="59">
        <v>-83960383</v>
      </c>
      <c r="I43" s="59">
        <v>-199795327</v>
      </c>
      <c r="J43" s="59">
        <v>-130603452</v>
      </c>
      <c r="K43" s="59">
        <v>-122407422</v>
      </c>
      <c r="L43" s="59">
        <v>-144780772</v>
      </c>
      <c r="M43" s="59">
        <v>-397791646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-597586973</v>
      </c>
      <c r="W43" s="59">
        <v>-979603000</v>
      </c>
      <c r="X43" s="59">
        <v>382016027</v>
      </c>
      <c r="Y43" s="60">
        <v>-39</v>
      </c>
      <c r="Z43" s="61">
        <v>-1928970590</v>
      </c>
    </row>
    <row r="44" spans="1:26" ht="13.5">
      <c r="A44" s="57" t="s">
        <v>60</v>
      </c>
      <c r="B44" s="18">
        <v>145170747</v>
      </c>
      <c r="C44" s="18">
        <v>0</v>
      </c>
      <c r="D44" s="58">
        <v>754023000</v>
      </c>
      <c r="E44" s="59">
        <v>754023000</v>
      </c>
      <c r="F44" s="59">
        <v>-14019301</v>
      </c>
      <c r="G44" s="59">
        <v>-1797969</v>
      </c>
      <c r="H44" s="59">
        <v>274943</v>
      </c>
      <c r="I44" s="59">
        <v>-15542327</v>
      </c>
      <c r="J44" s="59">
        <v>-452535</v>
      </c>
      <c r="K44" s="59">
        <v>-1030961</v>
      </c>
      <c r="L44" s="59">
        <v>-20423083</v>
      </c>
      <c r="M44" s="59">
        <v>-21906579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-37448906</v>
      </c>
      <c r="W44" s="59">
        <v>792011500</v>
      </c>
      <c r="X44" s="59">
        <v>-829460406</v>
      </c>
      <c r="Y44" s="60">
        <v>-104.73</v>
      </c>
      <c r="Z44" s="61">
        <v>754023000</v>
      </c>
    </row>
    <row r="45" spans="1:26" ht="13.5">
      <c r="A45" s="69" t="s">
        <v>61</v>
      </c>
      <c r="B45" s="21">
        <v>2042879</v>
      </c>
      <c r="C45" s="21">
        <v>0</v>
      </c>
      <c r="D45" s="98">
        <v>138325409</v>
      </c>
      <c r="E45" s="99">
        <v>138325409</v>
      </c>
      <c r="F45" s="99">
        <v>364721696</v>
      </c>
      <c r="G45" s="99">
        <v>309745175</v>
      </c>
      <c r="H45" s="99">
        <v>107922733</v>
      </c>
      <c r="I45" s="99">
        <v>107922733</v>
      </c>
      <c r="J45" s="99">
        <v>26371745</v>
      </c>
      <c r="K45" s="99">
        <v>-23017888</v>
      </c>
      <c r="L45" s="99">
        <v>99797457</v>
      </c>
      <c r="M45" s="99">
        <v>99797457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99797457</v>
      </c>
      <c r="W45" s="99">
        <v>787988920</v>
      </c>
      <c r="X45" s="99">
        <v>-688191463</v>
      </c>
      <c r="Y45" s="100">
        <v>-87.34</v>
      </c>
      <c r="Z45" s="101">
        <v>138325409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-19131010</v>
      </c>
      <c r="C49" s="51">
        <v>0</v>
      </c>
      <c r="D49" s="128">
        <v>63901999</v>
      </c>
      <c r="E49" s="53">
        <v>45037412</v>
      </c>
      <c r="F49" s="53">
        <v>0</v>
      </c>
      <c r="G49" s="53">
        <v>0</v>
      </c>
      <c r="H49" s="53">
        <v>0</v>
      </c>
      <c r="I49" s="53">
        <v>28878774</v>
      </c>
      <c r="J49" s="53">
        <v>0</v>
      </c>
      <c r="K49" s="53">
        <v>0</v>
      </c>
      <c r="L49" s="53">
        <v>0</v>
      </c>
      <c r="M49" s="53">
        <v>27439370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24087957</v>
      </c>
      <c r="W49" s="53">
        <v>163666101</v>
      </c>
      <c r="X49" s="53">
        <v>690399279</v>
      </c>
      <c r="Y49" s="53">
        <v>1024279882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82408235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82408235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79.46712541349955</v>
      </c>
      <c r="C58" s="5">
        <f>IF(C67=0,0,+(C76/C67)*100)</f>
        <v>0</v>
      </c>
      <c r="D58" s="6">
        <f aca="true" t="shared" si="6" ref="D58:Z58">IF(D67=0,0,+(D76/D67)*100)</f>
        <v>89.6685190991451</v>
      </c>
      <c r="E58" s="7">
        <f t="shared" si="6"/>
        <v>89.6685190991451</v>
      </c>
      <c r="F58" s="7">
        <f t="shared" si="6"/>
        <v>91.14672849425769</v>
      </c>
      <c r="G58" s="7">
        <f t="shared" si="6"/>
        <v>93.00000029101585</v>
      </c>
      <c r="H58" s="7">
        <f t="shared" si="6"/>
        <v>91.75376900588927</v>
      </c>
      <c r="I58" s="7">
        <f t="shared" si="6"/>
        <v>92.0176533836634</v>
      </c>
      <c r="J58" s="7">
        <f t="shared" si="6"/>
        <v>91.65258730711054</v>
      </c>
      <c r="K58" s="7">
        <f t="shared" si="6"/>
        <v>89.90334572859872</v>
      </c>
      <c r="L58" s="7">
        <f t="shared" si="6"/>
        <v>102.61612824619901</v>
      </c>
      <c r="M58" s="7">
        <f t="shared" si="6"/>
        <v>95.71542351825659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93.86612955989273</v>
      </c>
      <c r="W58" s="7">
        <f t="shared" si="6"/>
        <v>84.30754298638504</v>
      </c>
      <c r="X58" s="7">
        <f t="shared" si="6"/>
        <v>0</v>
      </c>
      <c r="Y58" s="7">
        <f t="shared" si="6"/>
        <v>0</v>
      </c>
      <c r="Z58" s="8">
        <f t="shared" si="6"/>
        <v>89.6685190991451</v>
      </c>
    </row>
    <row r="59" spans="1:26" ht="13.5">
      <c r="A59" s="36" t="s">
        <v>31</v>
      </c>
      <c r="B59" s="9">
        <f aca="true" t="shared" si="7" ref="B59:Z66">IF(B68=0,0,+(B77/B68)*100)</f>
        <v>92.41448305873912</v>
      </c>
      <c r="C59" s="9">
        <f t="shared" si="7"/>
        <v>0</v>
      </c>
      <c r="D59" s="2">
        <f t="shared" si="7"/>
        <v>88</v>
      </c>
      <c r="E59" s="10">
        <f t="shared" si="7"/>
        <v>88</v>
      </c>
      <c r="F59" s="10">
        <f t="shared" si="7"/>
        <v>88.00000091709501</v>
      </c>
      <c r="G59" s="10">
        <f t="shared" si="7"/>
        <v>92.99999880454752</v>
      </c>
      <c r="H59" s="10">
        <f t="shared" si="7"/>
        <v>90.0000002916724</v>
      </c>
      <c r="I59" s="10">
        <f t="shared" si="7"/>
        <v>90.31992762968069</v>
      </c>
      <c r="J59" s="10">
        <f t="shared" si="7"/>
        <v>90.00000058328148</v>
      </c>
      <c r="K59" s="10">
        <f t="shared" si="7"/>
        <v>89.99999854209447</v>
      </c>
      <c r="L59" s="10">
        <f t="shared" si="7"/>
        <v>89.99999887888688</v>
      </c>
      <c r="M59" s="10">
        <f t="shared" si="7"/>
        <v>89.99999932862323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90.15935600404639</v>
      </c>
      <c r="W59" s="10">
        <f t="shared" si="7"/>
        <v>82.61151307943071</v>
      </c>
      <c r="X59" s="10">
        <f t="shared" si="7"/>
        <v>0</v>
      </c>
      <c r="Y59" s="10">
        <f t="shared" si="7"/>
        <v>0</v>
      </c>
      <c r="Z59" s="11">
        <f t="shared" si="7"/>
        <v>88</v>
      </c>
    </row>
    <row r="60" spans="1:26" ht="13.5">
      <c r="A60" s="37" t="s">
        <v>32</v>
      </c>
      <c r="B60" s="12">
        <f t="shared" si="7"/>
        <v>79.78050187072026</v>
      </c>
      <c r="C60" s="12">
        <f t="shared" si="7"/>
        <v>0</v>
      </c>
      <c r="D60" s="3">
        <f t="shared" si="7"/>
        <v>90</v>
      </c>
      <c r="E60" s="13">
        <f t="shared" si="7"/>
        <v>90</v>
      </c>
      <c r="F60" s="13">
        <f t="shared" si="7"/>
        <v>92.99999957753911</v>
      </c>
      <c r="G60" s="13">
        <f t="shared" si="7"/>
        <v>93.00000086738612</v>
      </c>
      <c r="H60" s="13">
        <f t="shared" si="7"/>
        <v>93.00000025463572</v>
      </c>
      <c r="I60" s="13">
        <f t="shared" si="7"/>
        <v>93.00000027601587</v>
      </c>
      <c r="J60" s="13">
        <f t="shared" si="7"/>
        <v>92.99999898628086</v>
      </c>
      <c r="K60" s="13">
        <f t="shared" si="7"/>
        <v>93.0000009331455</v>
      </c>
      <c r="L60" s="13">
        <f t="shared" si="7"/>
        <v>106.70734184173922</v>
      </c>
      <c r="M60" s="13">
        <f t="shared" si="7"/>
        <v>99.08079552905421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95.99984454013912</v>
      </c>
      <c r="W60" s="13">
        <f t="shared" si="7"/>
        <v>84.8089645517543</v>
      </c>
      <c r="X60" s="13">
        <f t="shared" si="7"/>
        <v>0</v>
      </c>
      <c r="Y60" s="13">
        <f t="shared" si="7"/>
        <v>0</v>
      </c>
      <c r="Z60" s="14">
        <f t="shared" si="7"/>
        <v>90</v>
      </c>
    </row>
    <row r="61" spans="1:26" ht="13.5">
      <c r="A61" s="38" t="s">
        <v>102</v>
      </c>
      <c r="B61" s="12">
        <f t="shared" si="7"/>
        <v>69.63301991076096</v>
      </c>
      <c r="C61" s="12">
        <f t="shared" si="7"/>
        <v>0</v>
      </c>
      <c r="D61" s="3">
        <f t="shared" si="7"/>
        <v>90</v>
      </c>
      <c r="E61" s="13">
        <f t="shared" si="7"/>
        <v>90</v>
      </c>
      <c r="F61" s="13">
        <f t="shared" si="7"/>
        <v>92.99999963254353</v>
      </c>
      <c r="G61" s="13">
        <f t="shared" si="7"/>
        <v>93.00000052318954</v>
      </c>
      <c r="H61" s="13">
        <f t="shared" si="7"/>
        <v>93.00000049702443</v>
      </c>
      <c r="I61" s="13">
        <f t="shared" si="7"/>
        <v>93.00000024910908</v>
      </c>
      <c r="J61" s="13">
        <f t="shared" si="7"/>
        <v>93.00000007989951</v>
      </c>
      <c r="K61" s="13">
        <f t="shared" si="7"/>
        <v>92.9999996023982</v>
      </c>
      <c r="L61" s="13">
        <f t="shared" si="7"/>
        <v>105.4802707654287</v>
      </c>
      <c r="M61" s="13">
        <f t="shared" si="7"/>
        <v>99.27543847471061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96.00000018511525</v>
      </c>
      <c r="W61" s="13">
        <f t="shared" si="7"/>
        <v>86.48249595659206</v>
      </c>
      <c r="X61" s="13">
        <f t="shared" si="7"/>
        <v>0</v>
      </c>
      <c r="Y61" s="13">
        <f t="shared" si="7"/>
        <v>0</v>
      </c>
      <c r="Z61" s="14">
        <f t="shared" si="7"/>
        <v>90</v>
      </c>
    </row>
    <row r="62" spans="1:26" ht="13.5">
      <c r="A62" s="38" t="s">
        <v>103</v>
      </c>
      <c r="B62" s="12">
        <f t="shared" si="7"/>
        <v>236.27688966573731</v>
      </c>
      <c r="C62" s="12">
        <f t="shared" si="7"/>
        <v>0</v>
      </c>
      <c r="D62" s="3">
        <f t="shared" si="7"/>
        <v>90</v>
      </c>
      <c r="E62" s="13">
        <f t="shared" si="7"/>
        <v>90</v>
      </c>
      <c r="F62" s="13">
        <f t="shared" si="7"/>
        <v>92.99489920747492</v>
      </c>
      <c r="G62" s="13">
        <f t="shared" si="7"/>
        <v>93.00000256766843</v>
      </c>
      <c r="H62" s="13">
        <f t="shared" si="7"/>
        <v>93.0000010223564</v>
      </c>
      <c r="I62" s="13">
        <f t="shared" si="7"/>
        <v>92.99824207324933</v>
      </c>
      <c r="J62" s="13">
        <f t="shared" si="7"/>
        <v>92.99999707155632</v>
      </c>
      <c r="K62" s="13">
        <f t="shared" si="7"/>
        <v>93.0000011033807</v>
      </c>
      <c r="L62" s="13">
        <f t="shared" si="7"/>
        <v>109.32383869935374</v>
      </c>
      <c r="M62" s="13">
        <f t="shared" si="7"/>
        <v>98.71440459588169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95.99913767293297</v>
      </c>
      <c r="W62" s="13">
        <f t="shared" si="7"/>
        <v>81.84919621033664</v>
      </c>
      <c r="X62" s="13">
        <f t="shared" si="7"/>
        <v>0</v>
      </c>
      <c r="Y62" s="13">
        <f t="shared" si="7"/>
        <v>0</v>
      </c>
      <c r="Z62" s="14">
        <f t="shared" si="7"/>
        <v>90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89.9991221995728</v>
      </c>
      <c r="E63" s="13">
        <f t="shared" si="7"/>
        <v>89.9991221995728</v>
      </c>
      <c r="F63" s="13">
        <f t="shared" si="7"/>
        <v>92.94614884125609</v>
      </c>
      <c r="G63" s="13">
        <f t="shared" si="7"/>
        <v>93.00000170523191</v>
      </c>
      <c r="H63" s="13">
        <f t="shared" si="7"/>
        <v>92.99999684569454</v>
      </c>
      <c r="I63" s="13">
        <f t="shared" si="7"/>
        <v>92.98344570779415</v>
      </c>
      <c r="J63" s="13">
        <f t="shared" si="7"/>
        <v>93.00000159895194</v>
      </c>
      <c r="K63" s="13">
        <f t="shared" si="7"/>
        <v>93.00000299282662</v>
      </c>
      <c r="L63" s="13">
        <f t="shared" si="7"/>
        <v>110.80006781449615</v>
      </c>
      <c r="M63" s="13">
        <f t="shared" si="7"/>
        <v>98.92765787971935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95.99916100654004</v>
      </c>
      <c r="W63" s="13">
        <f t="shared" si="7"/>
        <v>80.02898758186308</v>
      </c>
      <c r="X63" s="13">
        <f t="shared" si="7"/>
        <v>0</v>
      </c>
      <c r="Y63" s="13">
        <f t="shared" si="7"/>
        <v>0</v>
      </c>
      <c r="Z63" s="14">
        <f t="shared" si="7"/>
        <v>89.9991221995728</v>
      </c>
    </row>
    <row r="64" spans="1:26" ht="13.5">
      <c r="A64" s="38" t="s">
        <v>105</v>
      </c>
      <c r="B64" s="12">
        <f t="shared" si="7"/>
        <v>41.727600405622994</v>
      </c>
      <c r="C64" s="12">
        <f t="shared" si="7"/>
        <v>0</v>
      </c>
      <c r="D64" s="3">
        <f t="shared" si="7"/>
        <v>90.00079683391326</v>
      </c>
      <c r="E64" s="13">
        <f t="shared" si="7"/>
        <v>90.00079683391326</v>
      </c>
      <c r="F64" s="13">
        <f t="shared" si="7"/>
        <v>93.05977245007492</v>
      </c>
      <c r="G64" s="13">
        <f t="shared" si="7"/>
        <v>92.99999978474288</v>
      </c>
      <c r="H64" s="13">
        <f t="shared" si="7"/>
        <v>93.00000031797752</v>
      </c>
      <c r="I64" s="13">
        <f t="shared" si="7"/>
        <v>93.0198336297167</v>
      </c>
      <c r="J64" s="13">
        <f t="shared" si="7"/>
        <v>92.99999406805864</v>
      </c>
      <c r="K64" s="13">
        <f t="shared" si="7"/>
        <v>93.00000450851394</v>
      </c>
      <c r="L64" s="13">
        <f t="shared" si="7"/>
        <v>110.11627256903873</v>
      </c>
      <c r="M64" s="13">
        <f t="shared" si="7"/>
        <v>98.64097451932305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96.00077362676849</v>
      </c>
      <c r="W64" s="13">
        <f t="shared" si="7"/>
        <v>80.02793749796966</v>
      </c>
      <c r="X64" s="13">
        <f t="shared" si="7"/>
        <v>0</v>
      </c>
      <c r="Y64" s="13">
        <f t="shared" si="7"/>
        <v>0</v>
      </c>
      <c r="Z64" s="14">
        <f t="shared" si="7"/>
        <v>90.00079683391326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13.4433625564535</v>
      </c>
      <c r="C66" s="15">
        <f t="shared" si="7"/>
        <v>0</v>
      </c>
      <c r="D66" s="4">
        <f t="shared" si="7"/>
        <v>93</v>
      </c>
      <c r="E66" s="16">
        <f t="shared" si="7"/>
        <v>93</v>
      </c>
      <c r="F66" s="16">
        <f t="shared" si="7"/>
        <v>40</v>
      </c>
      <c r="G66" s="16">
        <f t="shared" si="7"/>
        <v>92.99998329798072</v>
      </c>
      <c r="H66" s="16">
        <f t="shared" si="7"/>
        <v>55.00001672606011</v>
      </c>
      <c r="I66" s="16">
        <f t="shared" si="7"/>
        <v>60.5491445611244</v>
      </c>
      <c r="J66" s="16">
        <f t="shared" si="7"/>
        <v>54.99999336791743</v>
      </c>
      <c r="K66" s="16">
        <f t="shared" si="7"/>
        <v>55.00000320668016</v>
      </c>
      <c r="L66" s="16">
        <f t="shared" si="7"/>
        <v>55.00000278621536</v>
      </c>
      <c r="M66" s="16">
        <f t="shared" si="7"/>
        <v>55.00000146551754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56.57073463566717</v>
      </c>
      <c r="W66" s="16">
        <f t="shared" si="7"/>
        <v>84.57128442681221</v>
      </c>
      <c r="X66" s="16">
        <f t="shared" si="7"/>
        <v>0</v>
      </c>
      <c r="Y66" s="16">
        <f t="shared" si="7"/>
        <v>0</v>
      </c>
      <c r="Z66" s="17">
        <f t="shared" si="7"/>
        <v>93</v>
      </c>
    </row>
    <row r="67" spans="1:26" ht="13.5" hidden="1">
      <c r="A67" s="40" t="s">
        <v>108</v>
      </c>
      <c r="B67" s="23">
        <v>1789149500</v>
      </c>
      <c r="C67" s="23"/>
      <c r="D67" s="24">
        <v>2060354000</v>
      </c>
      <c r="E67" s="25">
        <v>2060354000</v>
      </c>
      <c r="F67" s="25">
        <v>145577293</v>
      </c>
      <c r="G67" s="25">
        <v>168375707</v>
      </c>
      <c r="H67" s="25">
        <v>146338588</v>
      </c>
      <c r="I67" s="25">
        <v>460291588</v>
      </c>
      <c r="J67" s="25">
        <v>140129480</v>
      </c>
      <c r="K67" s="25">
        <v>128895183</v>
      </c>
      <c r="L67" s="25">
        <v>191063378</v>
      </c>
      <c r="M67" s="25">
        <v>460088041</v>
      </c>
      <c r="N67" s="25"/>
      <c r="O67" s="25"/>
      <c r="P67" s="25"/>
      <c r="Q67" s="25"/>
      <c r="R67" s="25"/>
      <c r="S67" s="25"/>
      <c r="T67" s="25"/>
      <c r="U67" s="25"/>
      <c r="V67" s="25">
        <v>920379629</v>
      </c>
      <c r="W67" s="25">
        <v>1123030000</v>
      </c>
      <c r="X67" s="25"/>
      <c r="Y67" s="24"/>
      <c r="Z67" s="26">
        <v>2060354000</v>
      </c>
    </row>
    <row r="68" spans="1:26" ht="13.5" hidden="1">
      <c r="A68" s="36" t="s">
        <v>31</v>
      </c>
      <c r="B68" s="18">
        <v>360161268</v>
      </c>
      <c r="C68" s="18"/>
      <c r="D68" s="19">
        <v>461484000</v>
      </c>
      <c r="E68" s="20">
        <v>461484000</v>
      </c>
      <c r="F68" s="20">
        <v>34892786</v>
      </c>
      <c r="G68" s="20">
        <v>34296637</v>
      </c>
      <c r="H68" s="20">
        <v>34285041</v>
      </c>
      <c r="I68" s="20">
        <v>103474464</v>
      </c>
      <c r="J68" s="20">
        <v>34288762</v>
      </c>
      <c r="K68" s="20">
        <v>34295775</v>
      </c>
      <c r="L68" s="20">
        <v>35678826</v>
      </c>
      <c r="M68" s="20">
        <v>104263363</v>
      </c>
      <c r="N68" s="20"/>
      <c r="O68" s="20"/>
      <c r="P68" s="20"/>
      <c r="Q68" s="20"/>
      <c r="R68" s="20"/>
      <c r="S68" s="20"/>
      <c r="T68" s="20"/>
      <c r="U68" s="20"/>
      <c r="V68" s="20">
        <v>207737827</v>
      </c>
      <c r="W68" s="20">
        <v>251540000</v>
      </c>
      <c r="X68" s="20"/>
      <c r="Y68" s="19"/>
      <c r="Z68" s="22">
        <v>461484000</v>
      </c>
    </row>
    <row r="69" spans="1:26" ht="13.5" hidden="1">
      <c r="A69" s="37" t="s">
        <v>32</v>
      </c>
      <c r="B69" s="18">
        <v>1351943185</v>
      </c>
      <c r="C69" s="18"/>
      <c r="D69" s="19">
        <v>1518870000</v>
      </c>
      <c r="E69" s="20">
        <v>1518870000</v>
      </c>
      <c r="F69" s="20">
        <v>108885822</v>
      </c>
      <c r="G69" s="20">
        <v>132582245</v>
      </c>
      <c r="H69" s="20">
        <v>109961004</v>
      </c>
      <c r="I69" s="20">
        <v>351429071</v>
      </c>
      <c r="J69" s="20">
        <v>103578985</v>
      </c>
      <c r="K69" s="20">
        <v>86803183</v>
      </c>
      <c r="L69" s="20">
        <v>151795454</v>
      </c>
      <c r="M69" s="20">
        <v>342177622</v>
      </c>
      <c r="N69" s="20"/>
      <c r="O69" s="20"/>
      <c r="P69" s="20"/>
      <c r="Q69" s="20"/>
      <c r="R69" s="20"/>
      <c r="S69" s="20"/>
      <c r="T69" s="20"/>
      <c r="U69" s="20"/>
      <c r="V69" s="20">
        <v>693606693</v>
      </c>
      <c r="W69" s="20">
        <v>827883000</v>
      </c>
      <c r="X69" s="20"/>
      <c r="Y69" s="19"/>
      <c r="Z69" s="22">
        <v>1518870000</v>
      </c>
    </row>
    <row r="70" spans="1:26" ht="13.5" hidden="1">
      <c r="A70" s="38" t="s">
        <v>102</v>
      </c>
      <c r="B70" s="18">
        <v>900175540</v>
      </c>
      <c r="C70" s="18"/>
      <c r="D70" s="19">
        <v>1054944000</v>
      </c>
      <c r="E70" s="20">
        <v>1054944000</v>
      </c>
      <c r="F70" s="20">
        <v>70756682</v>
      </c>
      <c r="G70" s="20">
        <v>93656307</v>
      </c>
      <c r="H70" s="20">
        <v>72431048</v>
      </c>
      <c r="I70" s="20">
        <v>236844037</v>
      </c>
      <c r="J70" s="20">
        <v>62578615</v>
      </c>
      <c r="K70" s="20">
        <v>45271426</v>
      </c>
      <c r="L70" s="20">
        <v>109077293</v>
      </c>
      <c r="M70" s="20">
        <v>216927334</v>
      </c>
      <c r="N70" s="20"/>
      <c r="O70" s="20"/>
      <c r="P70" s="20"/>
      <c r="Q70" s="20"/>
      <c r="R70" s="20"/>
      <c r="S70" s="20"/>
      <c r="T70" s="20"/>
      <c r="U70" s="20"/>
      <c r="V70" s="20">
        <v>453771371</v>
      </c>
      <c r="W70" s="20">
        <v>575010000</v>
      </c>
      <c r="X70" s="20"/>
      <c r="Y70" s="19"/>
      <c r="Z70" s="22">
        <v>1054944000</v>
      </c>
    </row>
    <row r="71" spans="1:26" ht="13.5" hidden="1">
      <c r="A71" s="38" t="s">
        <v>103</v>
      </c>
      <c r="B71" s="18">
        <v>106028977</v>
      </c>
      <c r="C71" s="18"/>
      <c r="D71" s="19">
        <v>248450000</v>
      </c>
      <c r="E71" s="20">
        <v>248450000</v>
      </c>
      <c r="F71" s="20">
        <v>20444274</v>
      </c>
      <c r="G71" s="20">
        <v>20251836</v>
      </c>
      <c r="H71" s="20">
        <v>18584517</v>
      </c>
      <c r="I71" s="20">
        <v>59280627</v>
      </c>
      <c r="J71" s="20">
        <v>20830177</v>
      </c>
      <c r="K71" s="20">
        <v>21751332</v>
      </c>
      <c r="L71" s="20">
        <v>22935060</v>
      </c>
      <c r="M71" s="20">
        <v>65516569</v>
      </c>
      <c r="N71" s="20"/>
      <c r="O71" s="20"/>
      <c r="P71" s="20"/>
      <c r="Q71" s="20"/>
      <c r="R71" s="20"/>
      <c r="S71" s="20"/>
      <c r="T71" s="20"/>
      <c r="U71" s="20"/>
      <c r="V71" s="20">
        <v>124797196</v>
      </c>
      <c r="W71" s="20">
        <v>135421000</v>
      </c>
      <c r="X71" s="20"/>
      <c r="Y71" s="19"/>
      <c r="Z71" s="22">
        <v>248450000</v>
      </c>
    </row>
    <row r="72" spans="1:26" ht="13.5" hidden="1">
      <c r="A72" s="38" t="s">
        <v>104</v>
      </c>
      <c r="B72" s="18">
        <v>97777381</v>
      </c>
      <c r="C72" s="18"/>
      <c r="D72" s="19">
        <v>102529000</v>
      </c>
      <c r="E72" s="20">
        <v>102529000</v>
      </c>
      <c r="F72" s="20">
        <v>8385632</v>
      </c>
      <c r="G72" s="20">
        <v>9382888</v>
      </c>
      <c r="H72" s="20">
        <v>9510810</v>
      </c>
      <c r="I72" s="20">
        <v>27279330</v>
      </c>
      <c r="J72" s="20">
        <v>9381145</v>
      </c>
      <c r="K72" s="20">
        <v>9355704</v>
      </c>
      <c r="L72" s="20">
        <v>9354932</v>
      </c>
      <c r="M72" s="20">
        <v>28091781</v>
      </c>
      <c r="N72" s="20"/>
      <c r="O72" s="20"/>
      <c r="P72" s="20"/>
      <c r="Q72" s="20"/>
      <c r="R72" s="20"/>
      <c r="S72" s="20"/>
      <c r="T72" s="20"/>
      <c r="U72" s="20"/>
      <c r="V72" s="20">
        <v>55371111</v>
      </c>
      <c r="W72" s="20">
        <v>55886000</v>
      </c>
      <c r="X72" s="20"/>
      <c r="Y72" s="19"/>
      <c r="Z72" s="22">
        <v>102529000</v>
      </c>
    </row>
    <row r="73" spans="1:26" ht="13.5" hidden="1">
      <c r="A73" s="38" t="s">
        <v>105</v>
      </c>
      <c r="B73" s="18">
        <v>247961287</v>
      </c>
      <c r="C73" s="18"/>
      <c r="D73" s="19">
        <v>112947000</v>
      </c>
      <c r="E73" s="20">
        <v>112947000</v>
      </c>
      <c r="F73" s="20">
        <v>9299234</v>
      </c>
      <c r="G73" s="20">
        <v>9291214</v>
      </c>
      <c r="H73" s="20">
        <v>9434629</v>
      </c>
      <c r="I73" s="20">
        <v>28025077</v>
      </c>
      <c r="J73" s="20">
        <v>10789048</v>
      </c>
      <c r="K73" s="20">
        <v>10424721</v>
      </c>
      <c r="L73" s="20">
        <v>10428169</v>
      </c>
      <c r="M73" s="20">
        <v>31641938</v>
      </c>
      <c r="N73" s="20"/>
      <c r="O73" s="20"/>
      <c r="P73" s="20"/>
      <c r="Q73" s="20"/>
      <c r="R73" s="20"/>
      <c r="S73" s="20"/>
      <c r="T73" s="20"/>
      <c r="U73" s="20"/>
      <c r="V73" s="20">
        <v>59667015</v>
      </c>
      <c r="W73" s="20">
        <v>61566000</v>
      </c>
      <c r="X73" s="20"/>
      <c r="Y73" s="19"/>
      <c r="Z73" s="22">
        <v>112947000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77045047</v>
      </c>
      <c r="C75" s="27"/>
      <c r="D75" s="28">
        <v>80000000</v>
      </c>
      <c r="E75" s="29">
        <v>80000000</v>
      </c>
      <c r="F75" s="29">
        <v>1798685</v>
      </c>
      <c r="G75" s="29">
        <v>1496825</v>
      </c>
      <c r="H75" s="29">
        <v>2092543</v>
      </c>
      <c r="I75" s="29">
        <v>5388053</v>
      </c>
      <c r="J75" s="29">
        <v>2261733</v>
      </c>
      <c r="K75" s="29">
        <v>7796225</v>
      </c>
      <c r="L75" s="29">
        <v>3589098</v>
      </c>
      <c r="M75" s="29">
        <v>13647056</v>
      </c>
      <c r="N75" s="29"/>
      <c r="O75" s="29"/>
      <c r="P75" s="29"/>
      <c r="Q75" s="29"/>
      <c r="R75" s="29"/>
      <c r="S75" s="29"/>
      <c r="T75" s="29"/>
      <c r="U75" s="29"/>
      <c r="V75" s="29">
        <v>19035109</v>
      </c>
      <c r="W75" s="29">
        <v>43607000</v>
      </c>
      <c r="X75" s="29"/>
      <c r="Y75" s="28"/>
      <c r="Z75" s="30">
        <v>80000000</v>
      </c>
    </row>
    <row r="76" spans="1:26" ht="13.5" hidden="1">
      <c r="A76" s="41" t="s">
        <v>109</v>
      </c>
      <c r="B76" s="31">
        <v>1421785677</v>
      </c>
      <c r="C76" s="31"/>
      <c r="D76" s="32">
        <v>1847488920</v>
      </c>
      <c r="E76" s="33">
        <v>1847488920</v>
      </c>
      <c r="F76" s="33">
        <v>132688940</v>
      </c>
      <c r="G76" s="33">
        <v>156589408</v>
      </c>
      <c r="H76" s="33">
        <v>134271170</v>
      </c>
      <c r="I76" s="33">
        <v>423549518</v>
      </c>
      <c r="J76" s="33">
        <v>128432294</v>
      </c>
      <c r="K76" s="33">
        <v>115881082</v>
      </c>
      <c r="L76" s="33">
        <v>196061841</v>
      </c>
      <c r="M76" s="33">
        <v>440375217</v>
      </c>
      <c r="N76" s="33"/>
      <c r="O76" s="33"/>
      <c r="P76" s="33"/>
      <c r="Q76" s="33"/>
      <c r="R76" s="33"/>
      <c r="S76" s="33"/>
      <c r="T76" s="33"/>
      <c r="U76" s="33"/>
      <c r="V76" s="33">
        <v>863924735</v>
      </c>
      <c r="W76" s="33">
        <v>946799000</v>
      </c>
      <c r="X76" s="33"/>
      <c r="Y76" s="32"/>
      <c r="Z76" s="34">
        <v>1847488920</v>
      </c>
    </row>
    <row r="77" spans="1:26" ht="13.5" hidden="1">
      <c r="A77" s="36" t="s">
        <v>31</v>
      </c>
      <c r="B77" s="18">
        <v>332841174</v>
      </c>
      <c r="C77" s="18"/>
      <c r="D77" s="19">
        <v>406105920</v>
      </c>
      <c r="E77" s="20">
        <v>406105920</v>
      </c>
      <c r="F77" s="20">
        <v>30705652</v>
      </c>
      <c r="G77" s="20">
        <v>31895872</v>
      </c>
      <c r="H77" s="20">
        <v>30856537</v>
      </c>
      <c r="I77" s="20">
        <v>93458061</v>
      </c>
      <c r="J77" s="20">
        <v>30859886</v>
      </c>
      <c r="K77" s="20">
        <v>30866197</v>
      </c>
      <c r="L77" s="20">
        <v>32110943</v>
      </c>
      <c r="M77" s="20">
        <v>93837026</v>
      </c>
      <c r="N77" s="20"/>
      <c r="O77" s="20"/>
      <c r="P77" s="20"/>
      <c r="Q77" s="20"/>
      <c r="R77" s="20"/>
      <c r="S77" s="20"/>
      <c r="T77" s="20"/>
      <c r="U77" s="20"/>
      <c r="V77" s="20">
        <v>187295087</v>
      </c>
      <c r="W77" s="20">
        <v>207801000</v>
      </c>
      <c r="X77" s="20"/>
      <c r="Y77" s="19"/>
      <c r="Z77" s="22">
        <v>406105920</v>
      </c>
    </row>
    <row r="78" spans="1:26" ht="13.5" hidden="1">
      <c r="A78" s="37" t="s">
        <v>32</v>
      </c>
      <c r="B78" s="18">
        <v>1078587058</v>
      </c>
      <c r="C78" s="18"/>
      <c r="D78" s="19">
        <v>1366983000</v>
      </c>
      <c r="E78" s="20">
        <v>1366983000</v>
      </c>
      <c r="F78" s="20">
        <v>101263814</v>
      </c>
      <c r="G78" s="20">
        <v>123301489</v>
      </c>
      <c r="H78" s="20">
        <v>102263734</v>
      </c>
      <c r="I78" s="20">
        <v>326829037</v>
      </c>
      <c r="J78" s="20">
        <v>96328455</v>
      </c>
      <c r="K78" s="20">
        <v>80726961</v>
      </c>
      <c r="L78" s="20">
        <v>161976894</v>
      </c>
      <c r="M78" s="20">
        <v>339032310</v>
      </c>
      <c r="N78" s="20"/>
      <c r="O78" s="20"/>
      <c r="P78" s="20"/>
      <c r="Q78" s="20"/>
      <c r="R78" s="20"/>
      <c r="S78" s="20"/>
      <c r="T78" s="20"/>
      <c r="U78" s="20"/>
      <c r="V78" s="20">
        <v>665861347</v>
      </c>
      <c r="W78" s="20">
        <v>702119000</v>
      </c>
      <c r="X78" s="20"/>
      <c r="Y78" s="19"/>
      <c r="Z78" s="22">
        <v>1366983000</v>
      </c>
    </row>
    <row r="79" spans="1:26" ht="13.5" hidden="1">
      <c r="A79" s="38" t="s">
        <v>102</v>
      </c>
      <c r="B79" s="18">
        <v>626819413</v>
      </c>
      <c r="C79" s="18"/>
      <c r="D79" s="19">
        <v>949449600</v>
      </c>
      <c r="E79" s="20">
        <v>949449600</v>
      </c>
      <c r="F79" s="20">
        <v>65803714</v>
      </c>
      <c r="G79" s="20">
        <v>87100366</v>
      </c>
      <c r="H79" s="20">
        <v>67360875</v>
      </c>
      <c r="I79" s="20">
        <v>220264955</v>
      </c>
      <c r="J79" s="20">
        <v>58198112</v>
      </c>
      <c r="K79" s="20">
        <v>42102426</v>
      </c>
      <c r="L79" s="20">
        <v>115055024</v>
      </c>
      <c r="M79" s="20">
        <v>215355562</v>
      </c>
      <c r="N79" s="20"/>
      <c r="O79" s="20"/>
      <c r="P79" s="20"/>
      <c r="Q79" s="20"/>
      <c r="R79" s="20"/>
      <c r="S79" s="20"/>
      <c r="T79" s="20"/>
      <c r="U79" s="20"/>
      <c r="V79" s="20">
        <v>435620517</v>
      </c>
      <c r="W79" s="20">
        <v>497283000</v>
      </c>
      <c r="X79" s="20"/>
      <c r="Y79" s="19"/>
      <c r="Z79" s="22">
        <v>949449600</v>
      </c>
    </row>
    <row r="80" spans="1:26" ht="13.5" hidden="1">
      <c r="A80" s="38" t="s">
        <v>103</v>
      </c>
      <c r="B80" s="18">
        <v>250521969</v>
      </c>
      <c r="C80" s="18"/>
      <c r="D80" s="19">
        <v>223605000</v>
      </c>
      <c r="E80" s="20">
        <v>223605000</v>
      </c>
      <c r="F80" s="20">
        <v>19012132</v>
      </c>
      <c r="G80" s="20">
        <v>18834208</v>
      </c>
      <c r="H80" s="20">
        <v>17283601</v>
      </c>
      <c r="I80" s="20">
        <v>55129941</v>
      </c>
      <c r="J80" s="20">
        <v>19372064</v>
      </c>
      <c r="K80" s="20">
        <v>20228739</v>
      </c>
      <c r="L80" s="20">
        <v>25073488</v>
      </c>
      <c r="M80" s="20">
        <v>64674291</v>
      </c>
      <c r="N80" s="20"/>
      <c r="O80" s="20"/>
      <c r="P80" s="20"/>
      <c r="Q80" s="20"/>
      <c r="R80" s="20"/>
      <c r="S80" s="20"/>
      <c r="T80" s="20"/>
      <c r="U80" s="20"/>
      <c r="V80" s="20">
        <v>119804232</v>
      </c>
      <c r="W80" s="20">
        <v>110841000</v>
      </c>
      <c r="X80" s="20"/>
      <c r="Y80" s="19"/>
      <c r="Z80" s="22">
        <v>223605000</v>
      </c>
    </row>
    <row r="81" spans="1:26" ht="13.5" hidden="1">
      <c r="A81" s="38" t="s">
        <v>104</v>
      </c>
      <c r="B81" s="18">
        <v>97777381</v>
      </c>
      <c r="C81" s="18"/>
      <c r="D81" s="19">
        <v>92275200</v>
      </c>
      <c r="E81" s="20">
        <v>92275200</v>
      </c>
      <c r="F81" s="20">
        <v>7794122</v>
      </c>
      <c r="G81" s="20">
        <v>8726086</v>
      </c>
      <c r="H81" s="20">
        <v>8845053</v>
      </c>
      <c r="I81" s="20">
        <v>25365261</v>
      </c>
      <c r="J81" s="20">
        <v>8724465</v>
      </c>
      <c r="K81" s="20">
        <v>8700805</v>
      </c>
      <c r="L81" s="20">
        <v>10365271</v>
      </c>
      <c r="M81" s="20">
        <v>27790541</v>
      </c>
      <c r="N81" s="20"/>
      <c r="O81" s="20"/>
      <c r="P81" s="20"/>
      <c r="Q81" s="20"/>
      <c r="R81" s="20"/>
      <c r="S81" s="20"/>
      <c r="T81" s="20"/>
      <c r="U81" s="20"/>
      <c r="V81" s="20">
        <v>53155802</v>
      </c>
      <c r="W81" s="20">
        <v>44725000</v>
      </c>
      <c r="X81" s="20"/>
      <c r="Y81" s="19"/>
      <c r="Z81" s="22">
        <v>92275200</v>
      </c>
    </row>
    <row r="82" spans="1:26" ht="13.5" hidden="1">
      <c r="A82" s="38" t="s">
        <v>105</v>
      </c>
      <c r="B82" s="18">
        <v>103468295</v>
      </c>
      <c r="C82" s="18"/>
      <c r="D82" s="19">
        <v>101653200</v>
      </c>
      <c r="E82" s="20">
        <v>101653200</v>
      </c>
      <c r="F82" s="20">
        <v>8653846</v>
      </c>
      <c r="G82" s="20">
        <v>8640829</v>
      </c>
      <c r="H82" s="20">
        <v>8774205</v>
      </c>
      <c r="I82" s="20">
        <v>26068880</v>
      </c>
      <c r="J82" s="20">
        <v>10033814</v>
      </c>
      <c r="K82" s="20">
        <v>9694991</v>
      </c>
      <c r="L82" s="20">
        <v>11483111</v>
      </c>
      <c r="M82" s="20">
        <v>31211916</v>
      </c>
      <c r="N82" s="20"/>
      <c r="O82" s="20"/>
      <c r="P82" s="20"/>
      <c r="Q82" s="20"/>
      <c r="R82" s="20"/>
      <c r="S82" s="20"/>
      <c r="T82" s="20"/>
      <c r="U82" s="20"/>
      <c r="V82" s="20">
        <v>57280796</v>
      </c>
      <c r="W82" s="20">
        <v>49270000</v>
      </c>
      <c r="X82" s="20"/>
      <c r="Y82" s="19"/>
      <c r="Z82" s="22">
        <v>101653200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10357445</v>
      </c>
      <c r="C84" s="27"/>
      <c r="D84" s="28">
        <v>74400000</v>
      </c>
      <c r="E84" s="29">
        <v>74400000</v>
      </c>
      <c r="F84" s="29">
        <v>719474</v>
      </c>
      <c r="G84" s="29">
        <v>1392047</v>
      </c>
      <c r="H84" s="29">
        <v>1150899</v>
      </c>
      <c r="I84" s="29">
        <v>3262420</v>
      </c>
      <c r="J84" s="29">
        <v>1243953</v>
      </c>
      <c r="K84" s="29">
        <v>4287924</v>
      </c>
      <c r="L84" s="29">
        <v>1974004</v>
      </c>
      <c r="M84" s="29">
        <v>7505881</v>
      </c>
      <c r="N84" s="29"/>
      <c r="O84" s="29"/>
      <c r="P84" s="29"/>
      <c r="Q84" s="29"/>
      <c r="R84" s="29"/>
      <c r="S84" s="29"/>
      <c r="T84" s="29"/>
      <c r="U84" s="29"/>
      <c r="V84" s="29">
        <v>10768301</v>
      </c>
      <c r="W84" s="29">
        <v>36879000</v>
      </c>
      <c r="X84" s="29"/>
      <c r="Y84" s="28"/>
      <c r="Z84" s="30">
        <v>74400000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278190459</v>
      </c>
      <c r="C5" s="18">
        <v>0</v>
      </c>
      <c r="D5" s="58">
        <v>350789676</v>
      </c>
      <c r="E5" s="59">
        <v>350789676</v>
      </c>
      <c r="F5" s="59">
        <v>24111368</v>
      </c>
      <c r="G5" s="59">
        <v>33505247</v>
      </c>
      <c r="H5" s="59">
        <v>23827878</v>
      </c>
      <c r="I5" s="59">
        <v>81444493</v>
      </c>
      <c r="J5" s="59">
        <v>21490516</v>
      </c>
      <c r="K5" s="59">
        <v>22382477</v>
      </c>
      <c r="L5" s="59">
        <v>22443694</v>
      </c>
      <c r="M5" s="59">
        <v>66316687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147761180</v>
      </c>
      <c r="W5" s="59">
        <v>175394838</v>
      </c>
      <c r="X5" s="59">
        <v>-27633658</v>
      </c>
      <c r="Y5" s="60">
        <v>-15.76</v>
      </c>
      <c r="Z5" s="61">
        <v>350789676</v>
      </c>
    </row>
    <row r="6" spans="1:26" ht="13.5">
      <c r="A6" s="57" t="s">
        <v>32</v>
      </c>
      <c r="B6" s="18">
        <v>1127363750</v>
      </c>
      <c r="C6" s="18">
        <v>0</v>
      </c>
      <c r="D6" s="58">
        <v>1069151126</v>
      </c>
      <c r="E6" s="59">
        <v>1069151126</v>
      </c>
      <c r="F6" s="59">
        <v>99053198</v>
      </c>
      <c r="G6" s="59">
        <v>113751792</v>
      </c>
      <c r="H6" s="59">
        <v>103983883</v>
      </c>
      <c r="I6" s="59">
        <v>316788873</v>
      </c>
      <c r="J6" s="59">
        <v>84812268</v>
      </c>
      <c r="K6" s="59">
        <v>73139081</v>
      </c>
      <c r="L6" s="59">
        <v>84298814</v>
      </c>
      <c r="M6" s="59">
        <v>242250163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559039036</v>
      </c>
      <c r="W6" s="59">
        <v>480477978</v>
      </c>
      <c r="X6" s="59">
        <v>78561058</v>
      </c>
      <c r="Y6" s="60">
        <v>16.35</v>
      </c>
      <c r="Z6" s="61">
        <v>1069151126</v>
      </c>
    </row>
    <row r="7" spans="1:26" ht="13.5">
      <c r="A7" s="57" t="s">
        <v>33</v>
      </c>
      <c r="B7" s="18">
        <v>2204011</v>
      </c>
      <c r="C7" s="18">
        <v>0</v>
      </c>
      <c r="D7" s="58">
        <v>1200000</v>
      </c>
      <c r="E7" s="59">
        <v>1200000</v>
      </c>
      <c r="F7" s="59">
        <v>261425</v>
      </c>
      <c r="G7" s="59">
        <v>0</v>
      </c>
      <c r="H7" s="59">
        <v>516130</v>
      </c>
      <c r="I7" s="59">
        <v>777555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777555</v>
      </c>
      <c r="W7" s="59">
        <v>600000</v>
      </c>
      <c r="X7" s="59">
        <v>177555</v>
      </c>
      <c r="Y7" s="60">
        <v>29.59</v>
      </c>
      <c r="Z7" s="61">
        <v>1200000</v>
      </c>
    </row>
    <row r="8" spans="1:26" ht="13.5">
      <c r="A8" s="57" t="s">
        <v>34</v>
      </c>
      <c r="B8" s="18">
        <v>247498963</v>
      </c>
      <c r="C8" s="18">
        <v>0</v>
      </c>
      <c r="D8" s="58">
        <v>289452000</v>
      </c>
      <c r="E8" s="59">
        <v>289452000</v>
      </c>
      <c r="F8" s="59">
        <v>9565217</v>
      </c>
      <c r="G8" s="59">
        <v>1961078</v>
      </c>
      <c r="H8" s="59">
        <v>0</v>
      </c>
      <c r="I8" s="59">
        <v>11526295</v>
      </c>
      <c r="J8" s="59">
        <v>96682894</v>
      </c>
      <c r="K8" s="59">
        <v>0</v>
      </c>
      <c r="L8" s="59">
        <v>871000</v>
      </c>
      <c r="M8" s="59">
        <v>97553894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109080189</v>
      </c>
      <c r="W8" s="59">
        <v>21103500</v>
      </c>
      <c r="X8" s="59">
        <v>87976689</v>
      </c>
      <c r="Y8" s="60">
        <v>416.88</v>
      </c>
      <c r="Z8" s="61">
        <v>289452000</v>
      </c>
    </row>
    <row r="9" spans="1:26" ht="13.5">
      <c r="A9" s="57" t="s">
        <v>35</v>
      </c>
      <c r="B9" s="18">
        <v>56422316</v>
      </c>
      <c r="C9" s="18">
        <v>0</v>
      </c>
      <c r="D9" s="58">
        <v>48354348</v>
      </c>
      <c r="E9" s="59">
        <v>48354348</v>
      </c>
      <c r="F9" s="59">
        <v>7457288</v>
      </c>
      <c r="G9" s="59">
        <v>8062907</v>
      </c>
      <c r="H9" s="59">
        <v>9218318</v>
      </c>
      <c r="I9" s="59">
        <v>24738513</v>
      </c>
      <c r="J9" s="59">
        <v>10010053</v>
      </c>
      <c r="K9" s="59">
        <v>10836691</v>
      </c>
      <c r="L9" s="59">
        <v>9636016</v>
      </c>
      <c r="M9" s="59">
        <v>30482760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55221273</v>
      </c>
      <c r="W9" s="59">
        <v>23367174</v>
      </c>
      <c r="X9" s="59">
        <v>31854099</v>
      </c>
      <c r="Y9" s="60">
        <v>136.32</v>
      </c>
      <c r="Z9" s="61">
        <v>48354348</v>
      </c>
    </row>
    <row r="10" spans="1:26" ht="25.5">
      <c r="A10" s="62" t="s">
        <v>94</v>
      </c>
      <c r="B10" s="63">
        <f>SUM(B5:B9)</f>
        <v>1711679499</v>
      </c>
      <c r="C10" s="63">
        <f>SUM(C5:C9)</f>
        <v>0</v>
      </c>
      <c r="D10" s="64">
        <f aca="true" t="shared" si="0" ref="D10:Z10">SUM(D5:D9)</f>
        <v>1758947150</v>
      </c>
      <c r="E10" s="65">
        <f t="shared" si="0"/>
        <v>1758947150</v>
      </c>
      <c r="F10" s="65">
        <f t="shared" si="0"/>
        <v>140448496</v>
      </c>
      <c r="G10" s="65">
        <f t="shared" si="0"/>
        <v>157281024</v>
      </c>
      <c r="H10" s="65">
        <f t="shared" si="0"/>
        <v>137546209</v>
      </c>
      <c r="I10" s="65">
        <f t="shared" si="0"/>
        <v>435275729</v>
      </c>
      <c r="J10" s="65">
        <f t="shared" si="0"/>
        <v>212995731</v>
      </c>
      <c r="K10" s="65">
        <f t="shared" si="0"/>
        <v>106358249</v>
      </c>
      <c r="L10" s="65">
        <f t="shared" si="0"/>
        <v>117249524</v>
      </c>
      <c r="M10" s="65">
        <f t="shared" si="0"/>
        <v>436603504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871879233</v>
      </c>
      <c r="W10" s="65">
        <f t="shared" si="0"/>
        <v>700943490</v>
      </c>
      <c r="X10" s="65">
        <f t="shared" si="0"/>
        <v>170935743</v>
      </c>
      <c r="Y10" s="66">
        <f>+IF(W10&lt;&gt;0,(X10/W10)*100,0)</f>
        <v>24.386522656769376</v>
      </c>
      <c r="Z10" s="67">
        <f t="shared" si="0"/>
        <v>1758947150</v>
      </c>
    </row>
    <row r="11" spans="1:26" ht="13.5">
      <c r="A11" s="57" t="s">
        <v>36</v>
      </c>
      <c r="B11" s="18">
        <v>370688474</v>
      </c>
      <c r="C11" s="18">
        <v>0</v>
      </c>
      <c r="D11" s="58">
        <v>488009016</v>
      </c>
      <c r="E11" s="59">
        <v>488009016</v>
      </c>
      <c r="F11" s="59">
        <v>972</v>
      </c>
      <c r="G11" s="59">
        <v>2846</v>
      </c>
      <c r="H11" s="59">
        <v>12585522</v>
      </c>
      <c r="I11" s="59">
        <v>12589340</v>
      </c>
      <c r="J11" s="59">
        <v>-42328207</v>
      </c>
      <c r="K11" s="59">
        <v>40000000</v>
      </c>
      <c r="L11" s="59">
        <v>-42029899</v>
      </c>
      <c r="M11" s="59">
        <v>-44358106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-31768766</v>
      </c>
      <c r="W11" s="59">
        <v>244004508</v>
      </c>
      <c r="X11" s="59">
        <v>-275773274</v>
      </c>
      <c r="Y11" s="60">
        <v>-113.02</v>
      </c>
      <c r="Z11" s="61">
        <v>488009016</v>
      </c>
    </row>
    <row r="12" spans="1:26" ht="13.5">
      <c r="A12" s="57" t="s">
        <v>37</v>
      </c>
      <c r="B12" s="18">
        <v>16218900</v>
      </c>
      <c r="C12" s="18">
        <v>0</v>
      </c>
      <c r="D12" s="58">
        <v>24618008</v>
      </c>
      <c r="E12" s="59">
        <v>24618008</v>
      </c>
      <c r="F12" s="59">
        <v>0</v>
      </c>
      <c r="G12" s="59">
        <v>0</v>
      </c>
      <c r="H12" s="59">
        <v>7929134</v>
      </c>
      <c r="I12" s="59">
        <v>7929134</v>
      </c>
      <c r="J12" s="59">
        <v>0</v>
      </c>
      <c r="K12" s="59">
        <v>1918000</v>
      </c>
      <c r="L12" s="59">
        <v>0</v>
      </c>
      <c r="M12" s="59">
        <v>1918000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9847134</v>
      </c>
      <c r="W12" s="59">
        <v>12309000</v>
      </c>
      <c r="X12" s="59">
        <v>-2461866</v>
      </c>
      <c r="Y12" s="60">
        <v>-20</v>
      </c>
      <c r="Z12" s="61">
        <v>24618008</v>
      </c>
    </row>
    <row r="13" spans="1:26" ht="13.5">
      <c r="A13" s="57" t="s">
        <v>95</v>
      </c>
      <c r="B13" s="18">
        <v>152953500</v>
      </c>
      <c r="C13" s="18">
        <v>0</v>
      </c>
      <c r="D13" s="58">
        <v>110895670</v>
      </c>
      <c r="E13" s="59">
        <v>110895670</v>
      </c>
      <c r="F13" s="59">
        <v>0</v>
      </c>
      <c r="G13" s="59">
        <v>3220</v>
      </c>
      <c r="H13" s="59">
        <v>0</v>
      </c>
      <c r="I13" s="59">
        <v>3220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3220</v>
      </c>
      <c r="W13" s="59">
        <v>55447836</v>
      </c>
      <c r="X13" s="59">
        <v>-55444616</v>
      </c>
      <c r="Y13" s="60">
        <v>-99.99</v>
      </c>
      <c r="Z13" s="61">
        <v>110895670</v>
      </c>
    </row>
    <row r="14" spans="1:26" ht="13.5">
      <c r="A14" s="57" t="s">
        <v>38</v>
      </c>
      <c r="B14" s="18">
        <v>85465548</v>
      </c>
      <c r="C14" s="18">
        <v>0</v>
      </c>
      <c r="D14" s="58">
        <v>3607896</v>
      </c>
      <c r="E14" s="59">
        <v>3607896</v>
      </c>
      <c r="F14" s="59">
        <v>8634654</v>
      </c>
      <c r="G14" s="59">
        <v>9796863</v>
      </c>
      <c r="H14" s="59">
        <v>9604774</v>
      </c>
      <c r="I14" s="59">
        <v>28036291</v>
      </c>
      <c r="J14" s="59">
        <v>12010493</v>
      </c>
      <c r="K14" s="59">
        <v>13232820</v>
      </c>
      <c r="L14" s="59">
        <v>27776833</v>
      </c>
      <c r="M14" s="59">
        <v>53020146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81056437</v>
      </c>
      <c r="W14" s="59">
        <v>1803948</v>
      </c>
      <c r="X14" s="59">
        <v>79252489</v>
      </c>
      <c r="Y14" s="60">
        <v>4393.28</v>
      </c>
      <c r="Z14" s="61">
        <v>3607896</v>
      </c>
    </row>
    <row r="15" spans="1:26" ht="13.5">
      <c r="A15" s="57" t="s">
        <v>39</v>
      </c>
      <c r="B15" s="18">
        <v>836053233</v>
      </c>
      <c r="C15" s="18">
        <v>0</v>
      </c>
      <c r="D15" s="58">
        <v>684191760</v>
      </c>
      <c r="E15" s="59">
        <v>684191760</v>
      </c>
      <c r="F15" s="59">
        <v>101376453</v>
      </c>
      <c r="G15" s="59">
        <v>108815978</v>
      </c>
      <c r="H15" s="59">
        <v>67839011</v>
      </c>
      <c r="I15" s="59">
        <v>278031442</v>
      </c>
      <c r="J15" s="59">
        <v>140492353</v>
      </c>
      <c r="K15" s="59">
        <v>95168125</v>
      </c>
      <c r="L15" s="59">
        <v>64953210</v>
      </c>
      <c r="M15" s="59">
        <v>300613688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578645130</v>
      </c>
      <c r="W15" s="59">
        <v>342095880</v>
      </c>
      <c r="X15" s="59">
        <v>236549250</v>
      </c>
      <c r="Y15" s="60">
        <v>69.15</v>
      </c>
      <c r="Z15" s="61">
        <v>684191760</v>
      </c>
    </row>
    <row r="16" spans="1:26" ht="13.5">
      <c r="A16" s="68" t="s">
        <v>40</v>
      </c>
      <c r="B16" s="18">
        <v>4023821</v>
      </c>
      <c r="C16" s="18">
        <v>0</v>
      </c>
      <c r="D16" s="58">
        <v>3862644</v>
      </c>
      <c r="E16" s="59">
        <v>3862644</v>
      </c>
      <c r="F16" s="59">
        <v>174190</v>
      </c>
      <c r="G16" s="59">
        <v>618232</v>
      </c>
      <c r="H16" s="59">
        <v>0</v>
      </c>
      <c r="I16" s="59">
        <v>792422</v>
      </c>
      <c r="J16" s="59">
        <v>2885567</v>
      </c>
      <c r="K16" s="59">
        <v>0</v>
      </c>
      <c r="L16" s="59">
        <v>3191310</v>
      </c>
      <c r="M16" s="59">
        <v>6076877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6869299</v>
      </c>
      <c r="W16" s="59">
        <v>1931322</v>
      </c>
      <c r="X16" s="59">
        <v>4937977</v>
      </c>
      <c r="Y16" s="60">
        <v>255.68</v>
      </c>
      <c r="Z16" s="61">
        <v>3862644</v>
      </c>
    </row>
    <row r="17" spans="1:26" ht="13.5">
      <c r="A17" s="57" t="s">
        <v>41</v>
      </c>
      <c r="B17" s="18">
        <v>395547349</v>
      </c>
      <c r="C17" s="18">
        <v>0</v>
      </c>
      <c r="D17" s="58">
        <v>384985554</v>
      </c>
      <c r="E17" s="59">
        <v>384985554</v>
      </c>
      <c r="F17" s="59">
        <v>15063408</v>
      </c>
      <c r="G17" s="59">
        <v>8379535</v>
      </c>
      <c r="H17" s="59">
        <v>8454209</v>
      </c>
      <c r="I17" s="59">
        <v>31897152</v>
      </c>
      <c r="J17" s="59">
        <v>42876264</v>
      </c>
      <c r="K17" s="59">
        <v>20314123</v>
      </c>
      <c r="L17" s="59">
        <v>27923828</v>
      </c>
      <c r="M17" s="59">
        <v>91114215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123011367</v>
      </c>
      <c r="W17" s="59">
        <v>191682780</v>
      </c>
      <c r="X17" s="59">
        <v>-68671413</v>
      </c>
      <c r="Y17" s="60">
        <v>-35.83</v>
      </c>
      <c r="Z17" s="61">
        <v>384985554</v>
      </c>
    </row>
    <row r="18" spans="1:26" ht="13.5">
      <c r="A18" s="69" t="s">
        <v>42</v>
      </c>
      <c r="B18" s="70">
        <f>SUM(B11:B17)</f>
        <v>1860950825</v>
      </c>
      <c r="C18" s="70">
        <f>SUM(C11:C17)</f>
        <v>0</v>
      </c>
      <c r="D18" s="71">
        <f aca="true" t="shared" si="1" ref="D18:Z18">SUM(D11:D17)</f>
        <v>1700170548</v>
      </c>
      <c r="E18" s="72">
        <f t="shared" si="1"/>
        <v>1700170548</v>
      </c>
      <c r="F18" s="72">
        <f t="shared" si="1"/>
        <v>125249677</v>
      </c>
      <c r="G18" s="72">
        <f t="shared" si="1"/>
        <v>127616674</v>
      </c>
      <c r="H18" s="72">
        <f t="shared" si="1"/>
        <v>106412650</v>
      </c>
      <c r="I18" s="72">
        <f t="shared" si="1"/>
        <v>359279001</v>
      </c>
      <c r="J18" s="72">
        <f t="shared" si="1"/>
        <v>155936470</v>
      </c>
      <c r="K18" s="72">
        <f t="shared" si="1"/>
        <v>170633068</v>
      </c>
      <c r="L18" s="72">
        <f t="shared" si="1"/>
        <v>81815282</v>
      </c>
      <c r="M18" s="72">
        <f t="shared" si="1"/>
        <v>408384820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767663821</v>
      </c>
      <c r="W18" s="72">
        <f t="shared" si="1"/>
        <v>849275274</v>
      </c>
      <c r="X18" s="72">
        <f t="shared" si="1"/>
        <v>-81611453</v>
      </c>
      <c r="Y18" s="66">
        <f>+IF(W18&lt;&gt;0,(X18/W18)*100,0)</f>
        <v>-9.609540687039948</v>
      </c>
      <c r="Z18" s="73">
        <f t="shared" si="1"/>
        <v>1700170548</v>
      </c>
    </row>
    <row r="19" spans="1:26" ht="13.5">
      <c r="A19" s="69" t="s">
        <v>43</v>
      </c>
      <c r="B19" s="74">
        <f>+B10-B18</f>
        <v>-149271326</v>
      </c>
      <c r="C19" s="74">
        <f>+C10-C18</f>
        <v>0</v>
      </c>
      <c r="D19" s="75">
        <f aca="true" t="shared" si="2" ref="D19:Z19">+D10-D18</f>
        <v>58776602</v>
      </c>
      <c r="E19" s="76">
        <f t="shared" si="2"/>
        <v>58776602</v>
      </c>
      <c r="F19" s="76">
        <f t="shared" si="2"/>
        <v>15198819</v>
      </c>
      <c r="G19" s="76">
        <f t="shared" si="2"/>
        <v>29664350</v>
      </c>
      <c r="H19" s="76">
        <f t="shared" si="2"/>
        <v>31133559</v>
      </c>
      <c r="I19" s="76">
        <f t="shared" si="2"/>
        <v>75996728</v>
      </c>
      <c r="J19" s="76">
        <f t="shared" si="2"/>
        <v>57059261</v>
      </c>
      <c r="K19" s="76">
        <f t="shared" si="2"/>
        <v>-64274819</v>
      </c>
      <c r="L19" s="76">
        <f t="shared" si="2"/>
        <v>35434242</v>
      </c>
      <c r="M19" s="76">
        <f t="shared" si="2"/>
        <v>28218684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104215412</v>
      </c>
      <c r="W19" s="76">
        <f>IF(E10=E18,0,W10-W18)</f>
        <v>-148331784</v>
      </c>
      <c r="X19" s="76">
        <f t="shared" si="2"/>
        <v>252547196</v>
      </c>
      <c r="Y19" s="77">
        <f>+IF(W19&lt;&gt;0,(X19/W19)*100,0)</f>
        <v>-170.25831496774825</v>
      </c>
      <c r="Z19" s="78">
        <f t="shared" si="2"/>
        <v>58776602</v>
      </c>
    </row>
    <row r="20" spans="1:26" ht="13.5">
      <c r="A20" s="57" t="s">
        <v>44</v>
      </c>
      <c r="B20" s="18">
        <v>45396972</v>
      </c>
      <c r="C20" s="18">
        <v>0</v>
      </c>
      <c r="D20" s="58">
        <v>74651004</v>
      </c>
      <c r="E20" s="59">
        <v>74651004</v>
      </c>
      <c r="F20" s="59">
        <v>23652174</v>
      </c>
      <c r="G20" s="59">
        <v>93204348</v>
      </c>
      <c r="H20" s="59">
        <v>0</v>
      </c>
      <c r="I20" s="59">
        <v>116856522</v>
      </c>
      <c r="J20" s="59">
        <v>-90595079</v>
      </c>
      <c r="K20" s="59">
        <v>2000400</v>
      </c>
      <c r="L20" s="59">
        <v>85312073</v>
      </c>
      <c r="M20" s="59">
        <v>-3282606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113573916</v>
      </c>
      <c r="W20" s="59">
        <v>160948002</v>
      </c>
      <c r="X20" s="59">
        <v>-47374086</v>
      </c>
      <c r="Y20" s="60">
        <v>-29.43</v>
      </c>
      <c r="Z20" s="61">
        <v>74651004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-103874354</v>
      </c>
      <c r="C22" s="85">
        <f>SUM(C19:C21)</f>
        <v>0</v>
      </c>
      <c r="D22" s="86">
        <f aca="true" t="shared" si="3" ref="D22:Z22">SUM(D19:D21)</f>
        <v>133427606</v>
      </c>
      <c r="E22" s="87">
        <f t="shared" si="3"/>
        <v>133427606</v>
      </c>
      <c r="F22" s="87">
        <f t="shared" si="3"/>
        <v>38850993</v>
      </c>
      <c r="G22" s="87">
        <f t="shared" si="3"/>
        <v>122868698</v>
      </c>
      <c r="H22" s="87">
        <f t="shared" si="3"/>
        <v>31133559</v>
      </c>
      <c r="I22" s="87">
        <f t="shared" si="3"/>
        <v>192853250</v>
      </c>
      <c r="J22" s="87">
        <f t="shared" si="3"/>
        <v>-33535818</v>
      </c>
      <c r="K22" s="87">
        <f t="shared" si="3"/>
        <v>-62274419</v>
      </c>
      <c r="L22" s="87">
        <f t="shared" si="3"/>
        <v>120746315</v>
      </c>
      <c r="M22" s="87">
        <f t="shared" si="3"/>
        <v>24936078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217789328</v>
      </c>
      <c r="W22" s="87">
        <f t="shared" si="3"/>
        <v>12616218</v>
      </c>
      <c r="X22" s="87">
        <f t="shared" si="3"/>
        <v>205173110</v>
      </c>
      <c r="Y22" s="88">
        <f>+IF(W22&lt;&gt;0,(X22/W22)*100,0)</f>
        <v>1626.2647807766161</v>
      </c>
      <c r="Z22" s="89">
        <f t="shared" si="3"/>
        <v>133427606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-103874354</v>
      </c>
      <c r="C24" s="74">
        <f>SUM(C22:C23)</f>
        <v>0</v>
      </c>
      <c r="D24" s="75">
        <f aca="true" t="shared" si="4" ref="D24:Z24">SUM(D22:D23)</f>
        <v>133427606</v>
      </c>
      <c r="E24" s="76">
        <f t="shared" si="4"/>
        <v>133427606</v>
      </c>
      <c r="F24" s="76">
        <f t="shared" si="4"/>
        <v>38850993</v>
      </c>
      <c r="G24" s="76">
        <f t="shared" si="4"/>
        <v>122868698</v>
      </c>
      <c r="H24" s="76">
        <f t="shared" si="4"/>
        <v>31133559</v>
      </c>
      <c r="I24" s="76">
        <f t="shared" si="4"/>
        <v>192853250</v>
      </c>
      <c r="J24" s="76">
        <f t="shared" si="4"/>
        <v>-33535818</v>
      </c>
      <c r="K24" s="76">
        <f t="shared" si="4"/>
        <v>-62274419</v>
      </c>
      <c r="L24" s="76">
        <f t="shared" si="4"/>
        <v>120746315</v>
      </c>
      <c r="M24" s="76">
        <f t="shared" si="4"/>
        <v>24936078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217789328</v>
      </c>
      <c r="W24" s="76">
        <f t="shared" si="4"/>
        <v>12616218</v>
      </c>
      <c r="X24" s="76">
        <f t="shared" si="4"/>
        <v>205173110</v>
      </c>
      <c r="Y24" s="77">
        <f>+IF(W24&lt;&gt;0,(X24/W24)*100,0)</f>
        <v>1626.2647807766161</v>
      </c>
      <c r="Z24" s="78">
        <f t="shared" si="4"/>
        <v>133427606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46548799</v>
      </c>
      <c r="C27" s="21">
        <v>0</v>
      </c>
      <c r="D27" s="98">
        <v>133447667</v>
      </c>
      <c r="E27" s="99">
        <v>133447667</v>
      </c>
      <c r="F27" s="99">
        <v>3765962</v>
      </c>
      <c r="G27" s="99">
        <v>5367969</v>
      </c>
      <c r="H27" s="99">
        <v>4135659</v>
      </c>
      <c r="I27" s="99">
        <v>13269590</v>
      </c>
      <c r="J27" s="99">
        <v>7663384</v>
      </c>
      <c r="K27" s="99">
        <v>1034688</v>
      </c>
      <c r="L27" s="99">
        <v>6963991</v>
      </c>
      <c r="M27" s="99">
        <v>15662063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28931653</v>
      </c>
      <c r="W27" s="99">
        <v>66723834</v>
      </c>
      <c r="X27" s="99">
        <v>-37792181</v>
      </c>
      <c r="Y27" s="100">
        <v>-56.64</v>
      </c>
      <c r="Z27" s="101">
        <v>133447667</v>
      </c>
    </row>
    <row r="28" spans="1:26" ht="13.5">
      <c r="A28" s="102" t="s">
        <v>44</v>
      </c>
      <c r="B28" s="18">
        <v>46548799</v>
      </c>
      <c r="C28" s="18">
        <v>0</v>
      </c>
      <c r="D28" s="58">
        <v>74651000</v>
      </c>
      <c r="E28" s="59">
        <v>74651000</v>
      </c>
      <c r="F28" s="59">
        <v>3765962</v>
      </c>
      <c r="G28" s="59">
        <v>5367969</v>
      </c>
      <c r="H28" s="59">
        <v>699982</v>
      </c>
      <c r="I28" s="59">
        <v>9833913</v>
      </c>
      <c r="J28" s="59">
        <v>7454804</v>
      </c>
      <c r="K28" s="59">
        <v>90975</v>
      </c>
      <c r="L28" s="59">
        <v>4740803</v>
      </c>
      <c r="M28" s="59">
        <v>12286582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22120495</v>
      </c>
      <c r="W28" s="59">
        <v>37325500</v>
      </c>
      <c r="X28" s="59">
        <v>-15205005</v>
      </c>
      <c r="Y28" s="60">
        <v>-40.74</v>
      </c>
      <c r="Z28" s="61">
        <v>74651000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58796667</v>
      </c>
      <c r="E31" s="59">
        <v>58796667</v>
      </c>
      <c r="F31" s="59">
        <v>0</v>
      </c>
      <c r="G31" s="59">
        <v>0</v>
      </c>
      <c r="H31" s="59">
        <v>3435677</v>
      </c>
      <c r="I31" s="59">
        <v>3435677</v>
      </c>
      <c r="J31" s="59">
        <v>208580</v>
      </c>
      <c r="K31" s="59">
        <v>943713</v>
      </c>
      <c r="L31" s="59">
        <v>2223188</v>
      </c>
      <c r="M31" s="59">
        <v>3375481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6811158</v>
      </c>
      <c r="W31" s="59">
        <v>29398334</v>
      </c>
      <c r="X31" s="59">
        <v>-22587176</v>
      </c>
      <c r="Y31" s="60">
        <v>-76.83</v>
      </c>
      <c r="Z31" s="61">
        <v>58796667</v>
      </c>
    </row>
    <row r="32" spans="1:26" ht="13.5">
      <c r="A32" s="69" t="s">
        <v>50</v>
      </c>
      <c r="B32" s="21">
        <f>SUM(B28:B31)</f>
        <v>46548799</v>
      </c>
      <c r="C32" s="21">
        <f>SUM(C28:C31)</f>
        <v>0</v>
      </c>
      <c r="D32" s="98">
        <f aca="true" t="shared" si="5" ref="D32:Z32">SUM(D28:D31)</f>
        <v>133447667</v>
      </c>
      <c r="E32" s="99">
        <f t="shared" si="5"/>
        <v>133447667</v>
      </c>
      <c r="F32" s="99">
        <f t="shared" si="5"/>
        <v>3765962</v>
      </c>
      <c r="G32" s="99">
        <f t="shared" si="5"/>
        <v>5367969</v>
      </c>
      <c r="H32" s="99">
        <f t="shared" si="5"/>
        <v>4135659</v>
      </c>
      <c r="I32" s="99">
        <f t="shared" si="5"/>
        <v>13269590</v>
      </c>
      <c r="J32" s="99">
        <f t="shared" si="5"/>
        <v>7663384</v>
      </c>
      <c r="K32" s="99">
        <f t="shared" si="5"/>
        <v>1034688</v>
      </c>
      <c r="L32" s="99">
        <f t="shared" si="5"/>
        <v>6963991</v>
      </c>
      <c r="M32" s="99">
        <f t="shared" si="5"/>
        <v>15662063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28931653</v>
      </c>
      <c r="W32" s="99">
        <f t="shared" si="5"/>
        <v>66723834</v>
      </c>
      <c r="X32" s="99">
        <f t="shared" si="5"/>
        <v>-37792181</v>
      </c>
      <c r="Y32" s="100">
        <f>+IF(W32&lt;&gt;0,(X32/W32)*100,0)</f>
        <v>-56.63970238880458</v>
      </c>
      <c r="Z32" s="101">
        <f t="shared" si="5"/>
        <v>133447667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506336889</v>
      </c>
      <c r="C35" s="18">
        <v>0</v>
      </c>
      <c r="D35" s="58">
        <v>281759741</v>
      </c>
      <c r="E35" s="59">
        <v>281759741</v>
      </c>
      <c r="F35" s="59">
        <v>943814428</v>
      </c>
      <c r="G35" s="59">
        <v>1157288133</v>
      </c>
      <c r="H35" s="59">
        <v>1157288133</v>
      </c>
      <c r="I35" s="59">
        <v>1157288133</v>
      </c>
      <c r="J35" s="59">
        <v>994232210</v>
      </c>
      <c r="K35" s="59">
        <v>801890176</v>
      </c>
      <c r="L35" s="59">
        <v>994232210</v>
      </c>
      <c r="M35" s="59">
        <v>994232210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994232210</v>
      </c>
      <c r="W35" s="59">
        <v>140879871</v>
      </c>
      <c r="X35" s="59">
        <v>853352339</v>
      </c>
      <c r="Y35" s="60">
        <v>605.73</v>
      </c>
      <c r="Z35" s="61">
        <v>281759741</v>
      </c>
    </row>
    <row r="36" spans="1:26" ht="13.5">
      <c r="A36" s="57" t="s">
        <v>53</v>
      </c>
      <c r="B36" s="18">
        <v>2847471642</v>
      </c>
      <c r="C36" s="18">
        <v>0</v>
      </c>
      <c r="D36" s="58">
        <v>3145267439</v>
      </c>
      <c r="E36" s="59">
        <v>3145267439</v>
      </c>
      <c r="F36" s="59">
        <v>3397500557</v>
      </c>
      <c r="G36" s="59">
        <v>3755355915</v>
      </c>
      <c r="H36" s="59">
        <v>3755355915</v>
      </c>
      <c r="I36" s="59">
        <v>3755355915</v>
      </c>
      <c r="J36" s="59">
        <v>2906089306</v>
      </c>
      <c r="K36" s="59">
        <v>2899225395</v>
      </c>
      <c r="L36" s="59">
        <v>2906089306</v>
      </c>
      <c r="M36" s="59">
        <v>2906089306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2906089306</v>
      </c>
      <c r="W36" s="59">
        <v>1572633720</v>
      </c>
      <c r="X36" s="59">
        <v>1333455586</v>
      </c>
      <c r="Y36" s="60">
        <v>84.79</v>
      </c>
      <c r="Z36" s="61">
        <v>3145267439</v>
      </c>
    </row>
    <row r="37" spans="1:26" ht="13.5">
      <c r="A37" s="57" t="s">
        <v>54</v>
      </c>
      <c r="B37" s="18">
        <v>1070172025</v>
      </c>
      <c r="C37" s="18">
        <v>0</v>
      </c>
      <c r="D37" s="58">
        <v>1036735296</v>
      </c>
      <c r="E37" s="59">
        <v>1036735296</v>
      </c>
      <c r="F37" s="59">
        <v>1082414702</v>
      </c>
      <c r="G37" s="59">
        <v>1082414702</v>
      </c>
      <c r="H37" s="59">
        <v>1082414702</v>
      </c>
      <c r="I37" s="59">
        <v>1082414702</v>
      </c>
      <c r="J37" s="59">
        <v>2154429512</v>
      </c>
      <c r="K37" s="59">
        <v>1815889697</v>
      </c>
      <c r="L37" s="59">
        <v>2154429512</v>
      </c>
      <c r="M37" s="59">
        <v>2154429512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2154429512</v>
      </c>
      <c r="W37" s="59">
        <v>518367648</v>
      </c>
      <c r="X37" s="59">
        <v>1636061864</v>
      </c>
      <c r="Y37" s="60">
        <v>315.62</v>
      </c>
      <c r="Z37" s="61">
        <v>1036735296</v>
      </c>
    </row>
    <row r="38" spans="1:26" ht="13.5">
      <c r="A38" s="57" t="s">
        <v>55</v>
      </c>
      <c r="B38" s="18">
        <v>272735995</v>
      </c>
      <c r="C38" s="18">
        <v>0</v>
      </c>
      <c r="D38" s="58">
        <v>168700803</v>
      </c>
      <c r="E38" s="59">
        <v>168700803</v>
      </c>
      <c r="F38" s="59">
        <v>159151702</v>
      </c>
      <c r="G38" s="59">
        <v>159151702</v>
      </c>
      <c r="H38" s="59">
        <v>159151702</v>
      </c>
      <c r="I38" s="59">
        <v>159151702</v>
      </c>
      <c r="J38" s="59">
        <v>162754971</v>
      </c>
      <c r="K38" s="59">
        <v>162754971</v>
      </c>
      <c r="L38" s="59">
        <v>162754971</v>
      </c>
      <c r="M38" s="59">
        <v>162754971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162754971</v>
      </c>
      <c r="W38" s="59">
        <v>84350402</v>
      </c>
      <c r="X38" s="59">
        <v>78404569</v>
      </c>
      <c r="Y38" s="60">
        <v>92.95</v>
      </c>
      <c r="Z38" s="61">
        <v>168700803</v>
      </c>
    </row>
    <row r="39" spans="1:26" ht="13.5">
      <c r="A39" s="57" t="s">
        <v>56</v>
      </c>
      <c r="B39" s="18">
        <v>2010900511</v>
      </c>
      <c r="C39" s="18">
        <v>0</v>
      </c>
      <c r="D39" s="58">
        <v>2221591081</v>
      </c>
      <c r="E39" s="59">
        <v>2221591081</v>
      </c>
      <c r="F39" s="59">
        <v>3099748581</v>
      </c>
      <c r="G39" s="59">
        <v>3671077644</v>
      </c>
      <c r="H39" s="59">
        <v>3671077644</v>
      </c>
      <c r="I39" s="59">
        <v>3671077644</v>
      </c>
      <c r="J39" s="59">
        <v>1583137034</v>
      </c>
      <c r="K39" s="59">
        <v>1722470903</v>
      </c>
      <c r="L39" s="59">
        <v>1583137034</v>
      </c>
      <c r="M39" s="59">
        <v>1583137034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1583137034</v>
      </c>
      <c r="W39" s="59">
        <v>1110795541</v>
      </c>
      <c r="X39" s="59">
        <v>472341493</v>
      </c>
      <c r="Y39" s="60">
        <v>42.52</v>
      </c>
      <c r="Z39" s="61">
        <v>2221591081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-209083899</v>
      </c>
      <c r="C42" s="18">
        <v>0</v>
      </c>
      <c r="D42" s="58">
        <v>-202202725</v>
      </c>
      <c r="E42" s="59">
        <v>-202202725</v>
      </c>
      <c r="F42" s="59">
        <v>52581355</v>
      </c>
      <c r="G42" s="59">
        <v>-58100354</v>
      </c>
      <c r="H42" s="59">
        <v>-11042774</v>
      </c>
      <c r="I42" s="59">
        <v>-16561773</v>
      </c>
      <c r="J42" s="59">
        <v>-7698923</v>
      </c>
      <c r="K42" s="59">
        <v>-6191724</v>
      </c>
      <c r="L42" s="59">
        <v>107784328</v>
      </c>
      <c r="M42" s="59">
        <v>93893681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77331908</v>
      </c>
      <c r="W42" s="59">
        <v>-101101368</v>
      </c>
      <c r="X42" s="59">
        <v>178433276</v>
      </c>
      <c r="Y42" s="60">
        <v>-176.49</v>
      </c>
      <c r="Z42" s="61">
        <v>-202202725</v>
      </c>
    </row>
    <row r="43" spans="1:26" ht="13.5">
      <c r="A43" s="57" t="s">
        <v>59</v>
      </c>
      <c r="B43" s="18">
        <v>-46279491</v>
      </c>
      <c r="C43" s="18">
        <v>0</v>
      </c>
      <c r="D43" s="58">
        <v>-153066000</v>
      </c>
      <c r="E43" s="59">
        <v>-153066000</v>
      </c>
      <c r="F43" s="59">
        <v>-185960</v>
      </c>
      <c r="G43" s="59">
        <v>-5898327</v>
      </c>
      <c r="H43" s="59">
        <v>-6856582</v>
      </c>
      <c r="I43" s="59">
        <v>-12940869</v>
      </c>
      <c r="J43" s="59">
        <v>-6995658</v>
      </c>
      <c r="K43" s="59">
        <v>52954</v>
      </c>
      <c r="L43" s="59">
        <v>-2999427</v>
      </c>
      <c r="M43" s="59">
        <v>-9942131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-22883000</v>
      </c>
      <c r="W43" s="59">
        <v>-76533000</v>
      </c>
      <c r="X43" s="59">
        <v>53650000</v>
      </c>
      <c r="Y43" s="60">
        <v>-70.1</v>
      </c>
      <c r="Z43" s="61">
        <v>-153066000</v>
      </c>
    </row>
    <row r="44" spans="1:26" ht="13.5">
      <c r="A44" s="57" t="s">
        <v>60</v>
      </c>
      <c r="B44" s="18">
        <v>106692929</v>
      </c>
      <c r="C44" s="18">
        <v>0</v>
      </c>
      <c r="D44" s="58">
        <v>-2225000</v>
      </c>
      <c r="E44" s="59">
        <v>-2225000</v>
      </c>
      <c r="F44" s="59">
        <v>-30618</v>
      </c>
      <c r="G44" s="59">
        <v>-143205</v>
      </c>
      <c r="H44" s="59">
        <v>-768875</v>
      </c>
      <c r="I44" s="59">
        <v>-942698</v>
      </c>
      <c r="J44" s="59">
        <v>295670</v>
      </c>
      <c r="K44" s="59">
        <v>-48878</v>
      </c>
      <c r="L44" s="59">
        <v>78571</v>
      </c>
      <c r="M44" s="59">
        <v>325363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-617335</v>
      </c>
      <c r="W44" s="59">
        <v>-1112500</v>
      </c>
      <c r="X44" s="59">
        <v>495165</v>
      </c>
      <c r="Y44" s="60">
        <v>-44.51</v>
      </c>
      <c r="Z44" s="61">
        <v>-2225000</v>
      </c>
    </row>
    <row r="45" spans="1:26" ht="13.5">
      <c r="A45" s="69" t="s">
        <v>61</v>
      </c>
      <c r="B45" s="21">
        <v>-109283688</v>
      </c>
      <c r="C45" s="21">
        <v>0</v>
      </c>
      <c r="D45" s="98">
        <v>-305884330</v>
      </c>
      <c r="E45" s="99">
        <v>-305884330</v>
      </c>
      <c r="F45" s="99">
        <v>109446321</v>
      </c>
      <c r="G45" s="99">
        <v>45304435</v>
      </c>
      <c r="H45" s="99">
        <v>26636204</v>
      </c>
      <c r="I45" s="99">
        <v>26636204</v>
      </c>
      <c r="J45" s="99">
        <v>12237293</v>
      </c>
      <c r="K45" s="99">
        <v>6049645</v>
      </c>
      <c r="L45" s="99">
        <v>110913117</v>
      </c>
      <c r="M45" s="99">
        <v>110913117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110913117</v>
      </c>
      <c r="W45" s="99">
        <v>-127137473</v>
      </c>
      <c r="X45" s="99">
        <v>238050590</v>
      </c>
      <c r="Y45" s="100">
        <v>-187.24</v>
      </c>
      <c r="Z45" s="101">
        <v>-305884330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93817842</v>
      </c>
      <c r="C49" s="51">
        <v>0</v>
      </c>
      <c r="D49" s="128">
        <v>65519538</v>
      </c>
      <c r="E49" s="53">
        <v>54957231</v>
      </c>
      <c r="F49" s="53">
        <v>0</v>
      </c>
      <c r="G49" s="53">
        <v>0</v>
      </c>
      <c r="H49" s="53">
        <v>0</v>
      </c>
      <c r="I49" s="53">
        <v>50050164</v>
      </c>
      <c r="J49" s="53">
        <v>0</v>
      </c>
      <c r="K49" s="53">
        <v>0</v>
      </c>
      <c r="L49" s="53">
        <v>0</v>
      </c>
      <c r="M49" s="53">
        <v>53514188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35315854</v>
      </c>
      <c r="W49" s="53">
        <v>319373087</v>
      </c>
      <c r="X49" s="53">
        <v>797465075</v>
      </c>
      <c r="Y49" s="53">
        <v>1470012979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122647833</v>
      </c>
      <c r="C51" s="51">
        <v>0</v>
      </c>
      <c r="D51" s="128">
        <v>131633723</v>
      </c>
      <c r="E51" s="53">
        <v>95362495</v>
      </c>
      <c r="F51" s="53">
        <v>0</v>
      </c>
      <c r="G51" s="53">
        <v>0</v>
      </c>
      <c r="H51" s="53">
        <v>0</v>
      </c>
      <c r="I51" s="53">
        <v>87540501</v>
      </c>
      <c r="J51" s="53">
        <v>0</v>
      </c>
      <c r="K51" s="53">
        <v>0</v>
      </c>
      <c r="L51" s="53">
        <v>0</v>
      </c>
      <c r="M51" s="53">
        <v>1034090937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1471275489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79.83130931908308</v>
      </c>
      <c r="C58" s="5">
        <f>IF(C67=0,0,+(C76/C67)*100)</f>
        <v>0</v>
      </c>
      <c r="D58" s="6">
        <f aca="true" t="shared" si="6" ref="D58:Z58">IF(D67=0,0,+(D76/D67)*100)</f>
        <v>74.42273195555373</v>
      </c>
      <c r="E58" s="7">
        <f t="shared" si="6"/>
        <v>74.42273195555373</v>
      </c>
      <c r="F58" s="7">
        <f t="shared" si="6"/>
        <v>49.813995996898804</v>
      </c>
      <c r="G58" s="7">
        <f t="shared" si="6"/>
        <v>68.8105121838643</v>
      </c>
      <c r="H58" s="7">
        <f t="shared" si="6"/>
        <v>53.12677369864469</v>
      </c>
      <c r="I58" s="7">
        <f t="shared" si="6"/>
        <v>57.87371615360816</v>
      </c>
      <c r="J58" s="7">
        <f t="shared" si="6"/>
        <v>75.2534578552947</v>
      </c>
      <c r="K58" s="7">
        <f t="shared" si="6"/>
        <v>77.17291351825409</v>
      </c>
      <c r="L58" s="7">
        <f t="shared" si="6"/>
        <v>60.79172861495409</v>
      </c>
      <c r="M58" s="7">
        <f t="shared" si="6"/>
        <v>70.86110956694156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63.636682915767054</v>
      </c>
      <c r="W58" s="7">
        <f t="shared" si="6"/>
        <v>80.56125442466883</v>
      </c>
      <c r="X58" s="7">
        <f t="shared" si="6"/>
        <v>0</v>
      </c>
      <c r="Y58" s="7">
        <f t="shared" si="6"/>
        <v>0</v>
      </c>
      <c r="Z58" s="8">
        <f t="shared" si="6"/>
        <v>74.42273195555373</v>
      </c>
    </row>
    <row r="59" spans="1:26" ht="13.5">
      <c r="A59" s="36" t="s">
        <v>31</v>
      </c>
      <c r="B59" s="9">
        <f aca="true" t="shared" si="7" ref="B59:Z66">IF(B68=0,0,+(B77/B68)*100)</f>
        <v>87.00633906355502</v>
      </c>
      <c r="C59" s="9">
        <f t="shared" si="7"/>
        <v>0</v>
      </c>
      <c r="D59" s="2">
        <f t="shared" si="7"/>
        <v>65.19120021080666</v>
      </c>
      <c r="E59" s="10">
        <f t="shared" si="7"/>
        <v>65.19120021080666</v>
      </c>
      <c r="F59" s="10">
        <f t="shared" si="7"/>
        <v>23.6535272490553</v>
      </c>
      <c r="G59" s="10">
        <f t="shared" si="7"/>
        <v>95.7787865285697</v>
      </c>
      <c r="H59" s="10">
        <f t="shared" si="7"/>
        <v>71.53188378755338</v>
      </c>
      <c r="I59" s="10">
        <f t="shared" si="7"/>
        <v>67.33253038974655</v>
      </c>
      <c r="J59" s="10">
        <f t="shared" si="7"/>
        <v>80.97533349129449</v>
      </c>
      <c r="K59" s="10">
        <f t="shared" si="7"/>
        <v>90.22740423233765</v>
      </c>
      <c r="L59" s="10">
        <f t="shared" si="7"/>
        <v>84.52588063266234</v>
      </c>
      <c r="M59" s="10">
        <f t="shared" si="7"/>
        <v>85.29960943314312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75.39633413864183</v>
      </c>
      <c r="W59" s="10">
        <f t="shared" si="7"/>
        <v>65.19120021080666</v>
      </c>
      <c r="X59" s="10">
        <f t="shared" si="7"/>
        <v>0</v>
      </c>
      <c r="Y59" s="10">
        <f t="shared" si="7"/>
        <v>0</v>
      </c>
      <c r="Z59" s="11">
        <f t="shared" si="7"/>
        <v>65.19120021080666</v>
      </c>
    </row>
    <row r="60" spans="1:26" ht="13.5">
      <c r="A60" s="37" t="s">
        <v>32</v>
      </c>
      <c r="B60" s="12">
        <f t="shared" si="7"/>
        <v>80.34851794729074</v>
      </c>
      <c r="C60" s="12">
        <f t="shared" si="7"/>
        <v>0</v>
      </c>
      <c r="D60" s="3">
        <f t="shared" si="7"/>
        <v>74.23390068056665</v>
      </c>
      <c r="E60" s="13">
        <f t="shared" si="7"/>
        <v>74.23390068056665</v>
      </c>
      <c r="F60" s="13">
        <f t="shared" si="7"/>
        <v>59.19632801759717</v>
      </c>
      <c r="G60" s="13">
        <f t="shared" si="7"/>
        <v>64.74988191834376</v>
      </c>
      <c r="H60" s="13">
        <f t="shared" si="7"/>
        <v>52.55729678800319</v>
      </c>
      <c r="I60" s="13">
        <f t="shared" si="7"/>
        <v>59.01126615643473</v>
      </c>
      <c r="J60" s="13">
        <f t="shared" si="7"/>
        <v>80.56440254610335</v>
      </c>
      <c r="K60" s="13">
        <f t="shared" si="7"/>
        <v>82.29452322486797</v>
      </c>
      <c r="L60" s="13">
        <f t="shared" si="7"/>
        <v>60.911552088977196</v>
      </c>
      <c r="M60" s="13">
        <f t="shared" si="7"/>
        <v>74.24790504681724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65.61380733348288</v>
      </c>
      <c r="W60" s="13">
        <f t="shared" si="7"/>
        <v>82.59198343529492</v>
      </c>
      <c r="X60" s="13">
        <f t="shared" si="7"/>
        <v>0</v>
      </c>
      <c r="Y60" s="13">
        <f t="shared" si="7"/>
        <v>0</v>
      </c>
      <c r="Z60" s="14">
        <f t="shared" si="7"/>
        <v>74.23390068056665</v>
      </c>
    </row>
    <row r="61" spans="1:26" ht="13.5">
      <c r="A61" s="38" t="s">
        <v>102</v>
      </c>
      <c r="B61" s="12">
        <f t="shared" si="7"/>
        <v>98.13797089466661</v>
      </c>
      <c r="C61" s="12">
        <f t="shared" si="7"/>
        <v>0</v>
      </c>
      <c r="D61" s="3">
        <f t="shared" si="7"/>
        <v>72.68807256893881</v>
      </c>
      <c r="E61" s="13">
        <f t="shared" si="7"/>
        <v>72.68807256893881</v>
      </c>
      <c r="F61" s="13">
        <f t="shared" si="7"/>
        <v>51.752441120705384</v>
      </c>
      <c r="G61" s="13">
        <f t="shared" si="7"/>
        <v>61.264195211741125</v>
      </c>
      <c r="H61" s="13">
        <f t="shared" si="7"/>
        <v>60.333159644829514</v>
      </c>
      <c r="I61" s="13">
        <f t="shared" si="7"/>
        <v>57.838055486556414</v>
      </c>
      <c r="J61" s="13">
        <f t="shared" si="7"/>
        <v>126.16344548536979</v>
      </c>
      <c r="K61" s="13">
        <f t="shared" si="7"/>
        <v>86.80078233118128</v>
      </c>
      <c r="L61" s="13">
        <f t="shared" si="7"/>
        <v>59.59789727680601</v>
      </c>
      <c r="M61" s="13">
        <f t="shared" si="7"/>
        <v>89.5897080992532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69.84100994945376</v>
      </c>
      <c r="W61" s="13">
        <f t="shared" si="7"/>
        <v>72.68658658744486</v>
      </c>
      <c r="X61" s="13">
        <f t="shared" si="7"/>
        <v>0</v>
      </c>
      <c r="Y61" s="13">
        <f t="shared" si="7"/>
        <v>0</v>
      </c>
      <c r="Z61" s="14">
        <f t="shared" si="7"/>
        <v>72.68807256893881</v>
      </c>
    </row>
    <row r="62" spans="1:26" ht="13.5">
      <c r="A62" s="38" t="s">
        <v>103</v>
      </c>
      <c r="B62" s="12">
        <f t="shared" si="7"/>
        <v>66.04724628470126</v>
      </c>
      <c r="C62" s="12">
        <f t="shared" si="7"/>
        <v>0</v>
      </c>
      <c r="D62" s="3">
        <f t="shared" si="7"/>
        <v>72.75120350136321</v>
      </c>
      <c r="E62" s="13">
        <f t="shared" si="7"/>
        <v>72.75120350136321</v>
      </c>
      <c r="F62" s="13">
        <f t="shared" si="7"/>
        <v>75.32794669059236</v>
      </c>
      <c r="G62" s="13">
        <f t="shared" si="7"/>
        <v>59.069679872246894</v>
      </c>
      <c r="H62" s="13">
        <f t="shared" si="7"/>
        <v>44.74771031191341</v>
      </c>
      <c r="I62" s="13">
        <f t="shared" si="7"/>
        <v>58.5157082427345</v>
      </c>
      <c r="J62" s="13">
        <f t="shared" si="7"/>
        <v>58.05142923686144</v>
      </c>
      <c r="K62" s="13">
        <f t="shared" si="7"/>
        <v>96.53527115505771</v>
      </c>
      <c r="L62" s="13">
        <f t="shared" si="7"/>
        <v>70.23753664722494</v>
      </c>
      <c r="M62" s="13">
        <f t="shared" si="7"/>
        <v>74.11531184926015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65.76047468079695</v>
      </c>
      <c r="W62" s="13">
        <f t="shared" si="7"/>
        <v>72.74924930639483</v>
      </c>
      <c r="X62" s="13">
        <f t="shared" si="7"/>
        <v>0</v>
      </c>
      <c r="Y62" s="13">
        <f t="shared" si="7"/>
        <v>0</v>
      </c>
      <c r="Z62" s="14">
        <f t="shared" si="7"/>
        <v>72.75120350136321</v>
      </c>
    </row>
    <row r="63" spans="1:26" ht="13.5">
      <c r="A63" s="38" t="s">
        <v>104</v>
      </c>
      <c r="B63" s="12">
        <f t="shared" si="7"/>
        <v>47.160062440477226</v>
      </c>
      <c r="C63" s="12">
        <f t="shared" si="7"/>
        <v>0</v>
      </c>
      <c r="D63" s="3">
        <f t="shared" si="7"/>
        <v>78.17820081987794</v>
      </c>
      <c r="E63" s="13">
        <f t="shared" si="7"/>
        <v>78.17820081987794</v>
      </c>
      <c r="F63" s="13">
        <f t="shared" si="7"/>
        <v>50.95801517171799</v>
      </c>
      <c r="G63" s="13">
        <f t="shared" si="7"/>
        <v>82.5186086679778</v>
      </c>
      <c r="H63" s="13">
        <f t="shared" si="7"/>
        <v>54.22113796657209</v>
      </c>
      <c r="I63" s="13">
        <f t="shared" si="7"/>
        <v>63.96208592059707</v>
      </c>
      <c r="J63" s="13">
        <f t="shared" si="7"/>
        <v>48.522014299217375</v>
      </c>
      <c r="K63" s="13">
        <f t="shared" si="7"/>
        <v>55.63241392702633</v>
      </c>
      <c r="L63" s="13">
        <f t="shared" si="7"/>
        <v>44.9535356309415</v>
      </c>
      <c r="M63" s="13">
        <f t="shared" si="7"/>
        <v>49.48218089190282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56.585820395511355</v>
      </c>
      <c r="W63" s="13">
        <f t="shared" si="7"/>
        <v>78.17817930002843</v>
      </c>
      <c r="X63" s="13">
        <f t="shared" si="7"/>
        <v>0</v>
      </c>
      <c r="Y63" s="13">
        <f t="shared" si="7"/>
        <v>0</v>
      </c>
      <c r="Z63" s="14">
        <f t="shared" si="7"/>
        <v>78.17820081987794</v>
      </c>
    </row>
    <row r="64" spans="1:26" ht="13.5">
      <c r="A64" s="38" t="s">
        <v>105</v>
      </c>
      <c r="B64" s="12">
        <f t="shared" si="7"/>
        <v>81.05264440208735</v>
      </c>
      <c r="C64" s="12">
        <f t="shared" si="7"/>
        <v>0</v>
      </c>
      <c r="D64" s="3">
        <f t="shared" si="7"/>
        <v>82.58375523824569</v>
      </c>
      <c r="E64" s="13">
        <f t="shared" si="7"/>
        <v>82.58375523824569</v>
      </c>
      <c r="F64" s="13">
        <f t="shared" si="7"/>
        <v>53.728085507745114</v>
      </c>
      <c r="G64" s="13">
        <f t="shared" si="7"/>
        <v>87.45390237368684</v>
      </c>
      <c r="H64" s="13">
        <f t="shared" si="7"/>
        <v>44.85572506988259</v>
      </c>
      <c r="I64" s="13">
        <f t="shared" si="7"/>
        <v>62.70641770470897</v>
      </c>
      <c r="J64" s="13">
        <f t="shared" si="7"/>
        <v>48.981002532039206</v>
      </c>
      <c r="K64" s="13">
        <f t="shared" si="7"/>
        <v>50.14029096832525</v>
      </c>
      <c r="L64" s="13">
        <f t="shared" si="7"/>
        <v>51.16372418007673</v>
      </c>
      <c r="M64" s="13">
        <f t="shared" si="7"/>
        <v>50.0630058608141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56.60698008270819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82.58375523824569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6.024543245899706</v>
      </c>
      <c r="G66" s="16">
        <f t="shared" si="7"/>
        <v>8.363200603494949</v>
      </c>
      <c r="H66" s="16">
        <f t="shared" si="7"/>
        <v>3.2313032543872797</v>
      </c>
      <c r="I66" s="16">
        <f t="shared" si="7"/>
        <v>5.833637471126086</v>
      </c>
      <c r="J66" s="16">
        <f t="shared" si="7"/>
        <v>4.779766382018495</v>
      </c>
      <c r="K66" s="16">
        <f t="shared" si="7"/>
        <v>6.041159406931761</v>
      </c>
      <c r="L66" s="16">
        <f t="shared" si="7"/>
        <v>0</v>
      </c>
      <c r="M66" s="16">
        <f t="shared" si="7"/>
        <v>3.6128348073588596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4.6146386836125455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>
        <v>1437861171</v>
      </c>
      <c r="C67" s="23"/>
      <c r="D67" s="24">
        <v>1419940802</v>
      </c>
      <c r="E67" s="25">
        <v>1419940802</v>
      </c>
      <c r="F67" s="25">
        <v>129983224</v>
      </c>
      <c r="G67" s="25">
        <v>154563811</v>
      </c>
      <c r="H67" s="25">
        <v>135414421</v>
      </c>
      <c r="I67" s="25">
        <v>419961456</v>
      </c>
      <c r="J67" s="25">
        <v>114439144</v>
      </c>
      <c r="K67" s="25">
        <v>104895454</v>
      </c>
      <c r="L67" s="25">
        <v>115671075</v>
      </c>
      <c r="M67" s="25">
        <v>335005673</v>
      </c>
      <c r="N67" s="25"/>
      <c r="O67" s="25"/>
      <c r="P67" s="25"/>
      <c r="Q67" s="25"/>
      <c r="R67" s="25"/>
      <c r="S67" s="25"/>
      <c r="T67" s="25"/>
      <c r="U67" s="25"/>
      <c r="V67" s="25">
        <v>754967129</v>
      </c>
      <c r="W67" s="25">
        <v>655872816</v>
      </c>
      <c r="X67" s="25"/>
      <c r="Y67" s="24"/>
      <c r="Z67" s="26">
        <v>1419940802</v>
      </c>
    </row>
    <row r="68" spans="1:26" ht="13.5" hidden="1">
      <c r="A68" s="36" t="s">
        <v>31</v>
      </c>
      <c r="B68" s="18">
        <v>278190459</v>
      </c>
      <c r="C68" s="18"/>
      <c r="D68" s="19">
        <v>350789676</v>
      </c>
      <c r="E68" s="20">
        <v>350789676</v>
      </c>
      <c r="F68" s="20">
        <v>24111368</v>
      </c>
      <c r="G68" s="20">
        <v>33505247</v>
      </c>
      <c r="H68" s="20">
        <v>23827878</v>
      </c>
      <c r="I68" s="20">
        <v>81444493</v>
      </c>
      <c r="J68" s="20">
        <v>21490516</v>
      </c>
      <c r="K68" s="20">
        <v>22382477</v>
      </c>
      <c r="L68" s="20">
        <v>22443694</v>
      </c>
      <c r="M68" s="20">
        <v>66316687</v>
      </c>
      <c r="N68" s="20"/>
      <c r="O68" s="20"/>
      <c r="P68" s="20"/>
      <c r="Q68" s="20"/>
      <c r="R68" s="20"/>
      <c r="S68" s="20"/>
      <c r="T68" s="20"/>
      <c r="U68" s="20"/>
      <c r="V68" s="20">
        <v>147761180</v>
      </c>
      <c r="W68" s="20">
        <v>175394838</v>
      </c>
      <c r="X68" s="20"/>
      <c r="Y68" s="19"/>
      <c r="Z68" s="22">
        <v>350789676</v>
      </c>
    </row>
    <row r="69" spans="1:26" ht="13.5" hidden="1">
      <c r="A69" s="37" t="s">
        <v>32</v>
      </c>
      <c r="B69" s="18">
        <v>1127363750</v>
      </c>
      <c r="C69" s="18"/>
      <c r="D69" s="19">
        <v>1069151126</v>
      </c>
      <c r="E69" s="20">
        <v>1069151126</v>
      </c>
      <c r="F69" s="20">
        <v>99053198</v>
      </c>
      <c r="G69" s="20">
        <v>113751792</v>
      </c>
      <c r="H69" s="20">
        <v>103983883</v>
      </c>
      <c r="I69" s="20">
        <v>316788873</v>
      </c>
      <c r="J69" s="20">
        <v>84812268</v>
      </c>
      <c r="K69" s="20">
        <v>73139081</v>
      </c>
      <c r="L69" s="20">
        <v>84298814</v>
      </c>
      <c r="M69" s="20">
        <v>242250163</v>
      </c>
      <c r="N69" s="20"/>
      <c r="O69" s="20"/>
      <c r="P69" s="20"/>
      <c r="Q69" s="20"/>
      <c r="R69" s="20"/>
      <c r="S69" s="20"/>
      <c r="T69" s="20"/>
      <c r="U69" s="20"/>
      <c r="V69" s="20">
        <v>559039036</v>
      </c>
      <c r="W69" s="20">
        <v>480477978</v>
      </c>
      <c r="X69" s="20"/>
      <c r="Y69" s="19"/>
      <c r="Z69" s="22">
        <v>1069151126</v>
      </c>
    </row>
    <row r="70" spans="1:26" ht="13.5" hidden="1">
      <c r="A70" s="38" t="s">
        <v>102</v>
      </c>
      <c r="B70" s="18">
        <v>520038434</v>
      </c>
      <c r="C70" s="18"/>
      <c r="D70" s="19">
        <v>488433324</v>
      </c>
      <c r="E70" s="20">
        <v>488433324</v>
      </c>
      <c r="F70" s="20">
        <v>49254836</v>
      </c>
      <c r="G70" s="20">
        <v>52914850</v>
      </c>
      <c r="H70" s="20">
        <v>47473877</v>
      </c>
      <c r="I70" s="20">
        <v>149643563</v>
      </c>
      <c r="J70" s="20">
        <v>30735153</v>
      </c>
      <c r="K70" s="20">
        <v>25066622</v>
      </c>
      <c r="L70" s="20">
        <v>35149277</v>
      </c>
      <c r="M70" s="20">
        <v>90951052</v>
      </c>
      <c r="N70" s="20"/>
      <c r="O70" s="20"/>
      <c r="P70" s="20"/>
      <c r="Q70" s="20"/>
      <c r="R70" s="20"/>
      <c r="S70" s="20"/>
      <c r="T70" s="20"/>
      <c r="U70" s="20"/>
      <c r="V70" s="20">
        <v>240594615</v>
      </c>
      <c r="W70" s="20">
        <v>244221654</v>
      </c>
      <c r="X70" s="20"/>
      <c r="Y70" s="19"/>
      <c r="Z70" s="22">
        <v>488433324</v>
      </c>
    </row>
    <row r="71" spans="1:26" ht="13.5" hidden="1">
      <c r="A71" s="38" t="s">
        <v>103</v>
      </c>
      <c r="B71" s="18">
        <v>429239508</v>
      </c>
      <c r="C71" s="18"/>
      <c r="D71" s="19">
        <v>370783128</v>
      </c>
      <c r="E71" s="20">
        <v>370783128</v>
      </c>
      <c r="F71" s="20">
        <v>30737389</v>
      </c>
      <c r="G71" s="20">
        <v>39463620</v>
      </c>
      <c r="H71" s="20">
        <v>39121595</v>
      </c>
      <c r="I71" s="20">
        <v>109322604</v>
      </c>
      <c r="J71" s="20">
        <v>34289173</v>
      </c>
      <c r="K71" s="20">
        <v>29867763</v>
      </c>
      <c r="L71" s="20">
        <v>30640451</v>
      </c>
      <c r="M71" s="20">
        <v>94797387</v>
      </c>
      <c r="N71" s="20"/>
      <c r="O71" s="20"/>
      <c r="P71" s="20"/>
      <c r="Q71" s="20"/>
      <c r="R71" s="20"/>
      <c r="S71" s="20"/>
      <c r="T71" s="20"/>
      <c r="U71" s="20"/>
      <c r="V71" s="20">
        <v>204119991</v>
      </c>
      <c r="W71" s="20">
        <v>185396544</v>
      </c>
      <c r="X71" s="20"/>
      <c r="Y71" s="19"/>
      <c r="Z71" s="22">
        <v>370783128</v>
      </c>
    </row>
    <row r="72" spans="1:26" ht="13.5" hidden="1">
      <c r="A72" s="38" t="s">
        <v>104</v>
      </c>
      <c r="B72" s="18">
        <v>99433577</v>
      </c>
      <c r="C72" s="18"/>
      <c r="D72" s="19">
        <v>101719532</v>
      </c>
      <c r="E72" s="20">
        <v>101719532</v>
      </c>
      <c r="F72" s="20">
        <v>9156379</v>
      </c>
      <c r="G72" s="20">
        <v>10356464</v>
      </c>
      <c r="H72" s="20">
        <v>7505405</v>
      </c>
      <c r="I72" s="20">
        <v>27018248</v>
      </c>
      <c r="J72" s="20">
        <v>9960685</v>
      </c>
      <c r="K72" s="20">
        <v>8569008</v>
      </c>
      <c r="L72" s="20">
        <v>9525471</v>
      </c>
      <c r="M72" s="20">
        <v>28055164</v>
      </c>
      <c r="N72" s="20"/>
      <c r="O72" s="20"/>
      <c r="P72" s="20"/>
      <c r="Q72" s="20"/>
      <c r="R72" s="20"/>
      <c r="S72" s="20"/>
      <c r="T72" s="20"/>
      <c r="U72" s="20"/>
      <c r="V72" s="20">
        <v>55073412</v>
      </c>
      <c r="W72" s="20">
        <v>50859780</v>
      </c>
      <c r="X72" s="20"/>
      <c r="Y72" s="19"/>
      <c r="Z72" s="22">
        <v>101719532</v>
      </c>
    </row>
    <row r="73" spans="1:26" ht="13.5" hidden="1">
      <c r="A73" s="38" t="s">
        <v>105</v>
      </c>
      <c r="B73" s="18">
        <v>80282496</v>
      </c>
      <c r="C73" s="18"/>
      <c r="D73" s="19">
        <v>108215142</v>
      </c>
      <c r="E73" s="20">
        <v>108215142</v>
      </c>
      <c r="F73" s="20">
        <v>9911991</v>
      </c>
      <c r="G73" s="20">
        <v>10724793</v>
      </c>
      <c r="H73" s="20">
        <v>9883006</v>
      </c>
      <c r="I73" s="20">
        <v>30519790</v>
      </c>
      <c r="J73" s="20">
        <v>9827257</v>
      </c>
      <c r="K73" s="20">
        <v>9635688</v>
      </c>
      <c r="L73" s="20">
        <v>8983615</v>
      </c>
      <c r="M73" s="20">
        <v>28446560</v>
      </c>
      <c r="N73" s="20"/>
      <c r="O73" s="20"/>
      <c r="P73" s="20"/>
      <c r="Q73" s="20"/>
      <c r="R73" s="20"/>
      <c r="S73" s="20"/>
      <c r="T73" s="20"/>
      <c r="U73" s="20"/>
      <c r="V73" s="20">
        <v>58966350</v>
      </c>
      <c r="W73" s="20"/>
      <c r="X73" s="20"/>
      <c r="Y73" s="19"/>
      <c r="Z73" s="22">
        <v>108215142</v>
      </c>
    </row>
    <row r="74" spans="1:26" ht="13.5" hidden="1">
      <c r="A74" s="38" t="s">
        <v>106</v>
      </c>
      <c r="B74" s="18">
        <v>-1630265</v>
      </c>
      <c r="C74" s="18"/>
      <c r="D74" s="19"/>
      <c r="E74" s="20"/>
      <c r="F74" s="20">
        <v>-7397</v>
      </c>
      <c r="G74" s="20">
        <v>292065</v>
      </c>
      <c r="H74" s="20"/>
      <c r="I74" s="20">
        <v>284668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284668</v>
      </c>
      <c r="W74" s="20"/>
      <c r="X74" s="20"/>
      <c r="Y74" s="19"/>
      <c r="Z74" s="22"/>
    </row>
    <row r="75" spans="1:26" ht="13.5" hidden="1">
      <c r="A75" s="39" t="s">
        <v>107</v>
      </c>
      <c r="B75" s="27">
        <v>32306962</v>
      </c>
      <c r="C75" s="27"/>
      <c r="D75" s="28"/>
      <c r="E75" s="29"/>
      <c r="F75" s="29">
        <v>6818658</v>
      </c>
      <c r="G75" s="29">
        <v>7306772</v>
      </c>
      <c r="H75" s="29">
        <v>7602660</v>
      </c>
      <c r="I75" s="29">
        <v>21728090</v>
      </c>
      <c r="J75" s="29">
        <v>8136360</v>
      </c>
      <c r="K75" s="29">
        <v>9373896</v>
      </c>
      <c r="L75" s="29">
        <v>8928567</v>
      </c>
      <c r="M75" s="29">
        <v>26438823</v>
      </c>
      <c r="N75" s="29"/>
      <c r="O75" s="29"/>
      <c r="P75" s="29"/>
      <c r="Q75" s="29"/>
      <c r="R75" s="29"/>
      <c r="S75" s="29"/>
      <c r="T75" s="29"/>
      <c r="U75" s="29"/>
      <c r="V75" s="29">
        <v>48166913</v>
      </c>
      <c r="W75" s="29"/>
      <c r="X75" s="29"/>
      <c r="Y75" s="28"/>
      <c r="Z75" s="30"/>
    </row>
    <row r="76" spans="1:26" ht="13.5" hidden="1">
      <c r="A76" s="41" t="s">
        <v>109</v>
      </c>
      <c r="B76" s="31">
        <v>1147863399</v>
      </c>
      <c r="C76" s="31"/>
      <c r="D76" s="32">
        <v>1056758737</v>
      </c>
      <c r="E76" s="33">
        <v>1056758737</v>
      </c>
      <c r="F76" s="33">
        <v>64749838</v>
      </c>
      <c r="G76" s="33">
        <v>106356150</v>
      </c>
      <c r="H76" s="33">
        <v>71941313</v>
      </c>
      <c r="I76" s="33">
        <v>243047301</v>
      </c>
      <c r="J76" s="33">
        <v>86119413</v>
      </c>
      <c r="K76" s="33">
        <v>80950878</v>
      </c>
      <c r="L76" s="33">
        <v>70318446</v>
      </c>
      <c r="M76" s="33">
        <v>237388737</v>
      </c>
      <c r="N76" s="33"/>
      <c r="O76" s="33"/>
      <c r="P76" s="33"/>
      <c r="Q76" s="33"/>
      <c r="R76" s="33"/>
      <c r="S76" s="33"/>
      <c r="T76" s="33"/>
      <c r="U76" s="33"/>
      <c r="V76" s="33">
        <v>480436038</v>
      </c>
      <c r="W76" s="33">
        <v>528379368</v>
      </c>
      <c r="X76" s="33"/>
      <c r="Y76" s="32"/>
      <c r="Z76" s="34">
        <v>1056758737</v>
      </c>
    </row>
    <row r="77" spans="1:26" ht="13.5" hidden="1">
      <c r="A77" s="36" t="s">
        <v>31</v>
      </c>
      <c r="B77" s="18">
        <v>242043334</v>
      </c>
      <c r="C77" s="18"/>
      <c r="D77" s="19">
        <v>228684000</v>
      </c>
      <c r="E77" s="20">
        <v>228684000</v>
      </c>
      <c r="F77" s="20">
        <v>5703189</v>
      </c>
      <c r="G77" s="20">
        <v>32090919</v>
      </c>
      <c r="H77" s="20">
        <v>17044530</v>
      </c>
      <c r="I77" s="20">
        <v>54838638</v>
      </c>
      <c r="J77" s="20">
        <v>17402017</v>
      </c>
      <c r="K77" s="20">
        <v>20195128</v>
      </c>
      <c r="L77" s="20">
        <v>18970730</v>
      </c>
      <c r="M77" s="20">
        <v>56567875</v>
      </c>
      <c r="N77" s="20"/>
      <c r="O77" s="20"/>
      <c r="P77" s="20"/>
      <c r="Q77" s="20"/>
      <c r="R77" s="20"/>
      <c r="S77" s="20"/>
      <c r="T77" s="20"/>
      <c r="U77" s="20"/>
      <c r="V77" s="20">
        <v>111406513</v>
      </c>
      <c r="W77" s="20">
        <v>114342000</v>
      </c>
      <c r="X77" s="20"/>
      <c r="Y77" s="19"/>
      <c r="Z77" s="22">
        <v>228684000</v>
      </c>
    </row>
    <row r="78" spans="1:26" ht="13.5" hidden="1">
      <c r="A78" s="37" t="s">
        <v>32</v>
      </c>
      <c r="B78" s="18">
        <v>905820065</v>
      </c>
      <c r="C78" s="18"/>
      <c r="D78" s="19">
        <v>793672585</v>
      </c>
      <c r="E78" s="20">
        <v>793672585</v>
      </c>
      <c r="F78" s="20">
        <v>58635856</v>
      </c>
      <c r="G78" s="20">
        <v>73654151</v>
      </c>
      <c r="H78" s="20">
        <v>54651118</v>
      </c>
      <c r="I78" s="20">
        <v>186941125</v>
      </c>
      <c r="J78" s="20">
        <v>68328497</v>
      </c>
      <c r="K78" s="20">
        <v>60189458</v>
      </c>
      <c r="L78" s="20">
        <v>51347716</v>
      </c>
      <c r="M78" s="20">
        <v>179865671</v>
      </c>
      <c r="N78" s="20"/>
      <c r="O78" s="20"/>
      <c r="P78" s="20"/>
      <c r="Q78" s="20"/>
      <c r="R78" s="20"/>
      <c r="S78" s="20"/>
      <c r="T78" s="20"/>
      <c r="U78" s="20"/>
      <c r="V78" s="20">
        <v>366806796</v>
      </c>
      <c r="W78" s="20">
        <v>396836292</v>
      </c>
      <c r="X78" s="20"/>
      <c r="Y78" s="19"/>
      <c r="Z78" s="22">
        <v>793672585</v>
      </c>
    </row>
    <row r="79" spans="1:26" ht="13.5" hidden="1">
      <c r="A79" s="38" t="s">
        <v>102</v>
      </c>
      <c r="B79" s="18">
        <v>510355167</v>
      </c>
      <c r="C79" s="18"/>
      <c r="D79" s="19">
        <v>355032769</v>
      </c>
      <c r="E79" s="20">
        <v>355032769</v>
      </c>
      <c r="F79" s="20">
        <v>25490580</v>
      </c>
      <c r="G79" s="20">
        <v>32417857</v>
      </c>
      <c r="H79" s="20">
        <v>28642490</v>
      </c>
      <c r="I79" s="20">
        <v>86550927</v>
      </c>
      <c r="J79" s="20">
        <v>38776528</v>
      </c>
      <c r="K79" s="20">
        <v>21758024</v>
      </c>
      <c r="L79" s="20">
        <v>20948230</v>
      </c>
      <c r="M79" s="20">
        <v>81482782</v>
      </c>
      <c r="N79" s="20"/>
      <c r="O79" s="20"/>
      <c r="P79" s="20"/>
      <c r="Q79" s="20"/>
      <c r="R79" s="20"/>
      <c r="S79" s="20"/>
      <c r="T79" s="20"/>
      <c r="U79" s="20"/>
      <c r="V79" s="20">
        <v>168033709</v>
      </c>
      <c r="W79" s="20">
        <v>177516384</v>
      </c>
      <c r="X79" s="20"/>
      <c r="Y79" s="19"/>
      <c r="Z79" s="22">
        <v>355032769</v>
      </c>
    </row>
    <row r="80" spans="1:26" ht="13.5" hidden="1">
      <c r="A80" s="38" t="s">
        <v>103</v>
      </c>
      <c r="B80" s="18">
        <v>283500875</v>
      </c>
      <c r="C80" s="18"/>
      <c r="D80" s="19">
        <v>269749188</v>
      </c>
      <c r="E80" s="20">
        <v>269749188</v>
      </c>
      <c r="F80" s="20">
        <v>23153844</v>
      </c>
      <c r="G80" s="20">
        <v>23311034</v>
      </c>
      <c r="H80" s="20">
        <v>17506018</v>
      </c>
      <c r="I80" s="20">
        <v>63970896</v>
      </c>
      <c r="J80" s="20">
        <v>19905355</v>
      </c>
      <c r="K80" s="20">
        <v>28832926</v>
      </c>
      <c r="L80" s="20">
        <v>21521098</v>
      </c>
      <c r="M80" s="20">
        <v>70259379</v>
      </c>
      <c r="N80" s="20"/>
      <c r="O80" s="20"/>
      <c r="P80" s="20"/>
      <c r="Q80" s="20"/>
      <c r="R80" s="20"/>
      <c r="S80" s="20"/>
      <c r="T80" s="20"/>
      <c r="U80" s="20"/>
      <c r="V80" s="20">
        <v>134230275</v>
      </c>
      <c r="W80" s="20">
        <v>134874594</v>
      </c>
      <c r="X80" s="20"/>
      <c r="Y80" s="19"/>
      <c r="Z80" s="22">
        <v>269749188</v>
      </c>
    </row>
    <row r="81" spans="1:26" ht="13.5" hidden="1">
      <c r="A81" s="38" t="s">
        <v>104</v>
      </c>
      <c r="B81" s="18">
        <v>46892937</v>
      </c>
      <c r="C81" s="18"/>
      <c r="D81" s="19">
        <v>79522500</v>
      </c>
      <c r="E81" s="20">
        <v>79522500</v>
      </c>
      <c r="F81" s="20">
        <v>4665909</v>
      </c>
      <c r="G81" s="20">
        <v>8546010</v>
      </c>
      <c r="H81" s="20">
        <v>4069516</v>
      </c>
      <c r="I81" s="20">
        <v>17281435</v>
      </c>
      <c r="J81" s="20">
        <v>4833125</v>
      </c>
      <c r="K81" s="20">
        <v>4767146</v>
      </c>
      <c r="L81" s="20">
        <v>4282036</v>
      </c>
      <c r="M81" s="20">
        <v>13882307</v>
      </c>
      <c r="N81" s="20"/>
      <c r="O81" s="20"/>
      <c r="P81" s="20"/>
      <c r="Q81" s="20"/>
      <c r="R81" s="20"/>
      <c r="S81" s="20"/>
      <c r="T81" s="20"/>
      <c r="U81" s="20"/>
      <c r="V81" s="20">
        <v>31163742</v>
      </c>
      <c r="W81" s="20">
        <v>39761250</v>
      </c>
      <c r="X81" s="20"/>
      <c r="Y81" s="19"/>
      <c r="Z81" s="22">
        <v>79522500</v>
      </c>
    </row>
    <row r="82" spans="1:26" ht="13.5" hidden="1">
      <c r="A82" s="38" t="s">
        <v>105</v>
      </c>
      <c r="B82" s="18">
        <v>65071086</v>
      </c>
      <c r="C82" s="18"/>
      <c r="D82" s="19">
        <v>89368128</v>
      </c>
      <c r="E82" s="20">
        <v>89368128</v>
      </c>
      <c r="F82" s="20">
        <v>5325523</v>
      </c>
      <c r="G82" s="20">
        <v>9379250</v>
      </c>
      <c r="H82" s="20">
        <v>4433094</v>
      </c>
      <c r="I82" s="20">
        <v>19137867</v>
      </c>
      <c r="J82" s="20">
        <v>4813489</v>
      </c>
      <c r="K82" s="20">
        <v>4831362</v>
      </c>
      <c r="L82" s="20">
        <v>4596352</v>
      </c>
      <c r="M82" s="20">
        <v>14241203</v>
      </c>
      <c r="N82" s="20"/>
      <c r="O82" s="20"/>
      <c r="P82" s="20"/>
      <c r="Q82" s="20"/>
      <c r="R82" s="20"/>
      <c r="S82" s="20"/>
      <c r="T82" s="20"/>
      <c r="U82" s="20"/>
      <c r="V82" s="20">
        <v>33379070</v>
      </c>
      <c r="W82" s="20">
        <v>44684064</v>
      </c>
      <c r="X82" s="20"/>
      <c r="Y82" s="19"/>
      <c r="Z82" s="22">
        <v>89368128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34402152</v>
      </c>
      <c r="E84" s="29">
        <v>34402152</v>
      </c>
      <c r="F84" s="29">
        <v>410793</v>
      </c>
      <c r="G84" s="29">
        <v>611080</v>
      </c>
      <c r="H84" s="29">
        <v>245665</v>
      </c>
      <c r="I84" s="29">
        <v>1267538</v>
      </c>
      <c r="J84" s="29">
        <v>388899</v>
      </c>
      <c r="K84" s="29">
        <v>566292</v>
      </c>
      <c r="L84" s="29"/>
      <c r="M84" s="29">
        <v>955191</v>
      </c>
      <c r="N84" s="29"/>
      <c r="O84" s="29"/>
      <c r="P84" s="29"/>
      <c r="Q84" s="29"/>
      <c r="R84" s="29"/>
      <c r="S84" s="29"/>
      <c r="T84" s="29"/>
      <c r="U84" s="29"/>
      <c r="V84" s="29">
        <v>2222729</v>
      </c>
      <c r="W84" s="29">
        <v>17201076</v>
      </c>
      <c r="X84" s="29"/>
      <c r="Y84" s="28"/>
      <c r="Z84" s="30">
        <v>34402152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2019-01-31T09:47:55Z</dcterms:created>
  <dcterms:modified xsi:type="dcterms:W3CDTF">2019-01-31T09:48:28Z</dcterms:modified>
  <cp:category/>
  <cp:version/>
  <cp:contentType/>
  <cp:contentStatus/>
</cp:coreProperties>
</file>