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BUF" sheetId="1" r:id="rId1"/>
    <sheet name="NMA" sheetId="2" r:id="rId2"/>
    <sheet name="EC101" sheetId="3" r:id="rId3"/>
    <sheet name="EC102" sheetId="4" r:id="rId4"/>
    <sheet name="EC104" sheetId="5" r:id="rId5"/>
    <sheet name="EC105" sheetId="6" r:id="rId6"/>
    <sheet name="EC106" sheetId="7" r:id="rId7"/>
    <sheet name="EC108" sheetId="8" r:id="rId8"/>
    <sheet name="EC109" sheetId="9" r:id="rId9"/>
    <sheet name="DC10" sheetId="10" r:id="rId10"/>
    <sheet name="EC121" sheetId="11" r:id="rId11"/>
    <sheet name="EC122" sheetId="12" r:id="rId12"/>
    <sheet name="EC123" sheetId="13" r:id="rId13"/>
    <sheet name="EC124" sheetId="14" r:id="rId14"/>
    <sheet name="EC126" sheetId="15" r:id="rId15"/>
    <sheet name="EC129" sheetId="16" r:id="rId16"/>
    <sheet name="DC12" sheetId="17" r:id="rId17"/>
    <sheet name="EC131" sheetId="18" r:id="rId18"/>
    <sheet name="EC135" sheetId="19" r:id="rId19"/>
    <sheet name="EC136" sheetId="20" r:id="rId20"/>
    <sheet name="EC137" sheetId="21" r:id="rId21"/>
    <sheet name="EC138" sheetId="22" r:id="rId22"/>
    <sheet name="EC139" sheetId="23" r:id="rId23"/>
    <sheet name="DC13" sheetId="24" r:id="rId24"/>
    <sheet name="EC141" sheetId="25" r:id="rId25"/>
    <sheet name="EC142" sheetId="26" r:id="rId26"/>
    <sheet name="EC145" sheetId="27" r:id="rId27"/>
    <sheet name="DC14" sheetId="28" r:id="rId28"/>
    <sheet name="EC153" sheetId="29" r:id="rId29"/>
    <sheet name="EC154" sheetId="30" r:id="rId30"/>
    <sheet name="EC155" sheetId="31" r:id="rId31"/>
    <sheet name="EC156" sheetId="32" r:id="rId32"/>
    <sheet name="EC157" sheetId="33" r:id="rId33"/>
    <sheet name="DC15" sheetId="34" r:id="rId34"/>
    <sheet name="EC441" sheetId="35" r:id="rId35"/>
    <sheet name="EC442" sheetId="36" r:id="rId36"/>
    <sheet name="EC443" sheetId="37" r:id="rId37"/>
    <sheet name="EC444" sheetId="38" r:id="rId38"/>
    <sheet name="DC44" sheetId="39" r:id="rId39"/>
    <sheet name="Summary" sheetId="40" r:id="rId40"/>
  </sheets>
  <definedNames>
    <definedName name="_xlnm.Print_Area" localSheetId="0">'BUF'!$A$1:$AA$57</definedName>
    <definedName name="_xlnm.Print_Area" localSheetId="9">'DC10'!$A$1:$AA$57</definedName>
    <definedName name="_xlnm.Print_Area" localSheetId="16">'DC12'!$A$1:$AA$57</definedName>
    <definedName name="_xlnm.Print_Area" localSheetId="23">'DC13'!$A$1:$AA$57</definedName>
    <definedName name="_xlnm.Print_Area" localSheetId="27">'DC14'!$A$1:$AA$57</definedName>
    <definedName name="_xlnm.Print_Area" localSheetId="33">'DC15'!$A$1:$AA$57</definedName>
    <definedName name="_xlnm.Print_Area" localSheetId="38">'DC44'!$A$1:$AA$57</definedName>
    <definedName name="_xlnm.Print_Area" localSheetId="2">'EC101'!$A$1:$AA$57</definedName>
    <definedName name="_xlnm.Print_Area" localSheetId="3">'EC102'!$A$1:$AA$57</definedName>
    <definedName name="_xlnm.Print_Area" localSheetId="4">'EC104'!$A$1:$AA$57</definedName>
    <definedName name="_xlnm.Print_Area" localSheetId="5">'EC105'!$A$1:$AA$57</definedName>
    <definedName name="_xlnm.Print_Area" localSheetId="6">'EC106'!$A$1:$AA$57</definedName>
    <definedName name="_xlnm.Print_Area" localSheetId="7">'EC108'!$A$1:$AA$57</definedName>
    <definedName name="_xlnm.Print_Area" localSheetId="8">'EC109'!$A$1:$AA$57</definedName>
    <definedName name="_xlnm.Print_Area" localSheetId="10">'EC121'!$A$1:$AA$57</definedName>
    <definedName name="_xlnm.Print_Area" localSheetId="11">'EC122'!$A$1:$AA$57</definedName>
    <definedName name="_xlnm.Print_Area" localSheetId="12">'EC123'!$A$1:$AA$57</definedName>
    <definedName name="_xlnm.Print_Area" localSheetId="13">'EC124'!$A$1:$AA$57</definedName>
    <definedName name="_xlnm.Print_Area" localSheetId="14">'EC126'!$A$1:$AA$57</definedName>
    <definedName name="_xlnm.Print_Area" localSheetId="15">'EC129'!$A$1:$AA$57</definedName>
    <definedName name="_xlnm.Print_Area" localSheetId="17">'EC131'!$A$1:$AA$57</definedName>
    <definedName name="_xlnm.Print_Area" localSheetId="18">'EC135'!$A$1:$AA$57</definedName>
    <definedName name="_xlnm.Print_Area" localSheetId="19">'EC136'!$A$1:$AA$57</definedName>
    <definedName name="_xlnm.Print_Area" localSheetId="20">'EC137'!$A$1:$AA$57</definedName>
    <definedName name="_xlnm.Print_Area" localSheetId="21">'EC138'!$A$1:$AA$57</definedName>
    <definedName name="_xlnm.Print_Area" localSheetId="22">'EC139'!$A$1:$AA$57</definedName>
    <definedName name="_xlnm.Print_Area" localSheetId="24">'EC141'!$A$1:$AA$57</definedName>
    <definedName name="_xlnm.Print_Area" localSheetId="25">'EC142'!$A$1:$AA$57</definedName>
    <definedName name="_xlnm.Print_Area" localSheetId="26">'EC145'!$A$1:$AA$57</definedName>
    <definedName name="_xlnm.Print_Area" localSheetId="28">'EC153'!$A$1:$AA$57</definedName>
    <definedName name="_xlnm.Print_Area" localSheetId="29">'EC154'!$A$1:$AA$57</definedName>
    <definedName name="_xlnm.Print_Area" localSheetId="30">'EC155'!$A$1:$AA$57</definedName>
    <definedName name="_xlnm.Print_Area" localSheetId="31">'EC156'!$A$1:$AA$57</definedName>
    <definedName name="_xlnm.Print_Area" localSheetId="32">'EC157'!$A$1:$AA$57</definedName>
    <definedName name="_xlnm.Print_Area" localSheetId="34">'EC441'!$A$1:$AA$57</definedName>
    <definedName name="_xlnm.Print_Area" localSheetId="35">'EC442'!$A$1:$AA$57</definedName>
    <definedName name="_xlnm.Print_Area" localSheetId="36">'EC443'!$A$1:$AA$57</definedName>
    <definedName name="_xlnm.Print_Area" localSheetId="37">'EC444'!$A$1:$AA$57</definedName>
    <definedName name="_xlnm.Print_Area" localSheetId="1">'NMA'!$A$1:$AA$57</definedName>
    <definedName name="_xlnm.Print_Area" localSheetId="39">'Summary'!$A$1:$AA$57</definedName>
  </definedNames>
  <calcPr calcMode="manual" fullCalcOnLoad="1"/>
</workbook>
</file>

<file path=xl/sharedStrings.xml><?xml version="1.0" encoding="utf-8"?>
<sst xmlns="http://schemas.openxmlformats.org/spreadsheetml/2006/main" count="3040" uniqueCount="114">
  <si>
    <t>Eastern Cape: Buffalo City(BUF)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</si>
  <si>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</si>
  <si>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</si>
  <si>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</si>
  <si>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</si>
  <si>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</si>
  <si>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</si>
  <si>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</si>
  <si>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</si>
  <si>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</si>
  <si>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</si>
  <si>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</si>
  <si>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</si>
  <si>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</si>
  <si>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</si>
  <si>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</si>
  <si>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</si>
  <si>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</si>
  <si>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</si>
  <si>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</si>
  <si>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</si>
  <si>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</si>
  <si>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</si>
  <si>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</si>
  <si>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</si>
  <si>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</si>
  <si>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</si>
  <si>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</si>
  <si>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</si>
  <si>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</si>
  <si>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</si>
  <si>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</si>
  <si>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</si>
  <si>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</si>
  <si>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</si>
  <si>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</si>
  <si>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</si>
  <si>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</si>
  <si>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</si>
  <si>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</si>
  <si>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</si>
  <si>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</si>
  <si>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</si>
  <si>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</si>
  <si>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</si>
  <si>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</si>
  <si>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</si>
  <si>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</si>
  <si>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</si>
  <si>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</si>
  <si>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</si>
  <si>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</si>
  <si>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</si>
  <si>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</si>
  <si>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</si>
  <si>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</si>
  <si>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</si>
  <si>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</si>
  <si>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</si>
  <si>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</si>
  <si>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</si>
  <si>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</si>
  <si>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</si>
  <si>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</si>
  <si>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</si>
  <si>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</si>
  <si>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</si>
  <si>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</si>
  <si>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</si>
  <si>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</si>
  <si>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</si>
  <si>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</si>
  <si>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</si>
  <si>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</si>
  <si>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 and expend) ( All ) for 2nd Quarter ended 31 December 2018 (Figures Finalised as at 2019/01/30)</t>
  </si>
  <si>
    <t>Eastern Cape: Dr Beyers Naude(EC101) - Table C4 Quarterly Budget Statement - Financial Performance (rev and expend) ( All ) for 2nd Quarter ended 31 December 2018 (Figures Finalised as at 2019/01/30)</t>
  </si>
  <si>
    <t>Eastern Cape: Blue Crane Route(EC102) - Table C4 Quarterly Budget Statement - Financial Performance (rev and expend) ( All ) for 2nd Quarter ended 31 December 2018 (Figures Finalised as at 2019/01/30)</t>
  </si>
  <si>
    <t>Eastern Cape: Makana(EC104) - Table C4 Quarterly Budget Statement - Financial Performance (rev and expend) ( All ) for 2nd Quarter ended 31 December 2018 (Figures Finalised as at 2019/01/30)</t>
  </si>
  <si>
    <t>Eastern Cape: Ndlambe(EC105) - Table C4 Quarterly Budget Statement - Financial Performance (rev and expend) ( All ) for 2nd Quarter ended 31 December 2018 (Figures Finalised as at 2019/01/30)</t>
  </si>
  <si>
    <t>Eastern Cape: Sundays River Valley(EC106) - Table C4 Quarterly Budget Statement - Financial Performance (rev and expend) ( All ) for 2nd Quarter ended 31 December 2018 (Figures Finalised as at 2019/01/30)</t>
  </si>
  <si>
    <t>Eastern Cape: Kouga(EC108) - Table C4 Quarterly Budget Statement - Financial Performance (rev and expend) ( All ) for 2nd Quarter ended 31 December 2018 (Figures Finalised as at 2019/01/30)</t>
  </si>
  <si>
    <t>Eastern Cape: Kou-Kamma(EC109) - Table C4 Quarterly Budget Statement - Financial Performance (rev and expend) ( All ) for 2nd Quarter ended 31 December 2018 (Figures Finalised as at 2019/01/30)</t>
  </si>
  <si>
    <t>Eastern Cape: Sarah Baartman(DC10) - Table C4 Quarterly Budget Statement - Financial Performance (rev and expend) ( All ) for 2nd Quarter ended 31 December 2018 (Figures Finalised as at 2019/01/30)</t>
  </si>
  <si>
    <t>Eastern Cape: Mbhashe(EC121) - Table C4 Quarterly Budget Statement - Financial Performance (rev and expend) ( All ) for 2nd Quarter ended 31 December 2018 (Figures Finalised as at 2019/01/30)</t>
  </si>
  <si>
    <t>Eastern Cape: Mnquma(EC122) - Table C4 Quarterly Budget Statement - Financial Performance (rev and expend) ( All ) for 2nd Quarter ended 31 December 2018 (Figures Finalised as at 2019/01/30)</t>
  </si>
  <si>
    <t>Eastern Cape: Great Kei(EC123) - Table C4 Quarterly Budget Statement - Financial Performance (rev and expend) ( All ) for 2nd Quarter ended 31 December 2018 (Figures Finalised as at 2019/01/30)</t>
  </si>
  <si>
    <t>Eastern Cape: Amahlathi(EC124) - Table C4 Quarterly Budget Statement - Financial Performance (rev and expend) ( All ) for 2nd Quarter ended 31 December 2018 (Figures Finalised as at 2019/01/30)</t>
  </si>
  <si>
    <t>Eastern Cape: Ngqushwa(EC126) - Table C4 Quarterly Budget Statement - Financial Performance (rev and expend) ( All ) for 2nd Quarter ended 31 December 2018 (Figures Finalised as at 2019/01/30)</t>
  </si>
  <si>
    <t>Eastern Cape: Raymond Mhlaba(EC129) - Table C4 Quarterly Budget Statement - Financial Performance (rev and expend) ( All ) for 2nd Quarter ended 31 December 2018 (Figures Finalised as at 2019/01/30)</t>
  </si>
  <si>
    <t>Eastern Cape: Amathole(DC12) - Table C4 Quarterly Budget Statement - Financial Performance (rev and expend) ( All ) for 2nd Quarter ended 31 December 2018 (Figures Finalised as at 2019/01/30)</t>
  </si>
  <si>
    <t>Eastern Cape: Inxuba Yethemba(EC131) - Table C4 Quarterly Budget Statement - Financial Performance (rev and expend) ( All ) for 2nd Quarter ended 31 December 2018 (Figures Finalised as at 2019/01/30)</t>
  </si>
  <si>
    <t>Eastern Cape: Intsika Yethu(EC135) - Table C4 Quarterly Budget Statement - Financial Performance (rev and expend) ( All ) for 2nd Quarter ended 31 December 2018 (Figures Finalised as at 2019/01/30)</t>
  </si>
  <si>
    <t>Eastern Cape: Emalahleni (EC)(EC136) - Table C4 Quarterly Budget Statement - Financial Performance (rev and expend) ( All ) for 2nd Quarter ended 31 December 2018 (Figures Finalised as at 2019/01/30)</t>
  </si>
  <si>
    <t>Eastern Cape: Engcobo(EC137) - Table C4 Quarterly Budget Statement - Financial Performance (rev and expend) ( All ) for 2nd Quarter ended 31 December 2018 (Figures Finalised as at 2019/01/30)</t>
  </si>
  <si>
    <t>Eastern Cape: Sakhisizwe(EC138) - Table C4 Quarterly Budget Statement - Financial Performance (rev and expend) ( All ) for 2nd Quarter ended 31 December 2018 (Figures Finalised as at 2019/01/30)</t>
  </si>
  <si>
    <t>Eastern Cape: Enoch Mgijima(EC139) - Table C4 Quarterly Budget Statement - Financial Performance (rev and expend) ( All ) for 2nd Quarter ended 31 December 2018 (Figures Finalised as at 2019/01/30)</t>
  </si>
  <si>
    <t>Eastern Cape: Chris Hani(DC13) - Table C4 Quarterly Budget Statement - Financial Performance (rev and expend) ( All ) for 2nd Quarter ended 31 December 2018 (Figures Finalised as at 2019/01/30)</t>
  </si>
  <si>
    <t>Eastern Cape: Elundini(EC141) - Table C4 Quarterly Budget Statement - Financial Performance (rev and expend) ( All ) for 2nd Quarter ended 31 December 2018 (Figures Finalised as at 2019/01/30)</t>
  </si>
  <si>
    <t>Eastern Cape: Senqu(EC142) - Table C4 Quarterly Budget Statement - Financial Performance (rev and expend) ( All ) for 2nd Quarter ended 31 December 2018 (Figures Finalised as at 2019/01/30)</t>
  </si>
  <si>
    <t>Eastern Cape: Walter Sisulu(EC145) - Table C4 Quarterly Budget Statement - Financial Performance (rev and expend) ( All ) for 2nd Quarter ended 31 December 2018 (Figures Finalised as at 2019/01/30)</t>
  </si>
  <si>
    <t>Eastern Cape: Joe Gqabi(DC14) - Table C4 Quarterly Budget Statement - Financial Performance (rev and expend) ( All ) for 2nd Quarter ended 31 December 2018 (Figures Finalised as at 2019/01/30)</t>
  </si>
  <si>
    <t>Eastern Cape: Ngquza Hills(EC153) - Table C4 Quarterly Budget Statement - Financial Performance (rev and expend) ( All ) for 2nd Quarter ended 31 December 2018 (Figures Finalised as at 2019/01/30)</t>
  </si>
  <si>
    <t>Eastern Cape: Port St Johns(EC154) - Table C4 Quarterly Budget Statement - Financial Performance (rev and expend) ( All ) for 2nd Quarter ended 31 December 2018 (Figures Finalised as at 2019/01/30)</t>
  </si>
  <si>
    <t>Eastern Cape: Nyandeni(EC155) - Table C4 Quarterly Budget Statement - Financial Performance (rev and expend) ( All ) for 2nd Quarter ended 31 December 2018 (Figures Finalised as at 2019/01/30)</t>
  </si>
  <si>
    <t>Eastern Cape: Mhlontlo(EC156) - Table C4 Quarterly Budget Statement - Financial Performance (rev and expend) ( All ) for 2nd Quarter ended 31 December 2018 (Figures Finalised as at 2019/01/30)</t>
  </si>
  <si>
    <t>Eastern Cape: King Sabata Dalindyebo(EC157) - Table C4 Quarterly Budget Statement - Financial Performance (rev and expend) ( All ) for 2nd Quarter ended 31 December 2018 (Figures Finalised as at 2019/01/30)</t>
  </si>
  <si>
    <t>Eastern Cape: O R Tambo(DC15) - Table C4 Quarterly Budget Statement - Financial Performance (rev and expend) ( All ) for 2nd Quarter ended 31 December 2018 (Figures Finalised as at 2019/01/30)</t>
  </si>
  <si>
    <t>Eastern Cape: Matatiele(EC441) - Table C4 Quarterly Budget Statement - Financial Performance (rev and expend) ( All ) for 2nd Quarter ended 31 December 2018 (Figures Finalised as at 2019/01/30)</t>
  </si>
  <si>
    <t>Eastern Cape: Umzimvubu(EC442) - Table C4 Quarterly Budget Statement - Financial Performance (rev and expend) ( All ) for 2nd Quarter ended 31 December 2018 (Figures Finalised as at 2019/01/30)</t>
  </si>
  <si>
    <t>Eastern Cape: Mbizana(EC443) - Table C4 Quarterly Budget Statement - Financial Performance (rev and expend) ( All ) for 2nd Quarter ended 31 December 2018 (Figures Finalised as at 2019/01/30)</t>
  </si>
  <si>
    <t>Eastern Cape: Ntabankulu(EC444) - Table C4 Quarterly Budget Statement - Financial Performance (rev and expend) ( All ) for 2nd Quarter ended 31 December 2018 (Figures Finalised as at 2019/01/30)</t>
  </si>
  <si>
    <t>Eastern Cape: Alfred Nzo(DC44)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</si>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</sst>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972679955</v>
      </c>
      <c r="D5" s="6">
        <v>0</v>
      </c>
      <c r="E5" s="7">
        <v>1421961287</v>
      </c>
      <c r="F5" s="8">
        <v>1421961287</v>
      </c>
      <c r="G5" s="8">
        <v>615256210</v>
      </c>
      <c r="H5" s="8">
        <v>123871014</v>
      </c>
      <c r="I5" s="8">
        <v>-323687855</v>
      </c>
      <c r="J5" s="8">
        <v>415439369</v>
      </c>
      <c r="K5" s="8">
        <v>104487733</v>
      </c>
      <c r="L5" s="8">
        <v>104594382</v>
      </c>
      <c r="M5" s="8">
        <v>102047275</v>
      </c>
      <c r="N5" s="8">
        <v>311129390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726568759</v>
      </c>
      <c r="X5" s="8">
        <v>776845862</v>
      </c>
      <c r="Y5" s="8">
        <v>-50277103</v>
      </c>
      <c r="Z5" s="2">
        <v>-6.47</v>
      </c>
      <c r="AA5" s="6">
        <v>1421961287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1682961658</v>
      </c>
      <c r="D7" s="6">
        <v>0</v>
      </c>
      <c r="E7" s="7">
        <v>1971883163</v>
      </c>
      <c r="F7" s="8">
        <v>1971883163</v>
      </c>
      <c r="G7" s="8">
        <v>156699808</v>
      </c>
      <c r="H7" s="8">
        <v>161512930</v>
      </c>
      <c r="I7" s="8">
        <v>152754435</v>
      </c>
      <c r="J7" s="8">
        <v>470967173</v>
      </c>
      <c r="K7" s="8">
        <v>138908078</v>
      </c>
      <c r="L7" s="8">
        <v>138708822</v>
      </c>
      <c r="M7" s="8">
        <v>149143383</v>
      </c>
      <c r="N7" s="8">
        <v>426760283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897727456</v>
      </c>
      <c r="X7" s="8">
        <v>1003070154</v>
      </c>
      <c r="Y7" s="8">
        <v>-105342698</v>
      </c>
      <c r="Z7" s="2">
        <v>-10.5</v>
      </c>
      <c r="AA7" s="6">
        <v>1971883163</v>
      </c>
    </row>
    <row r="8" spans="1:27" ht="12.75">
      <c r="A8" s="29" t="s">
        <v>35</v>
      </c>
      <c r="B8" s="28"/>
      <c r="C8" s="6">
        <v>440829540</v>
      </c>
      <c r="D8" s="6">
        <v>0</v>
      </c>
      <c r="E8" s="7">
        <v>563042545</v>
      </c>
      <c r="F8" s="8">
        <v>563042545</v>
      </c>
      <c r="G8" s="8">
        <v>37694869</v>
      </c>
      <c r="H8" s="8">
        <v>90257105</v>
      </c>
      <c r="I8" s="8">
        <v>10418741</v>
      </c>
      <c r="J8" s="8">
        <v>138370715</v>
      </c>
      <c r="K8" s="8">
        <v>32088665</v>
      </c>
      <c r="L8" s="8">
        <v>27513902</v>
      </c>
      <c r="M8" s="8">
        <v>182389288</v>
      </c>
      <c r="N8" s="8">
        <v>241991855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380362570</v>
      </c>
      <c r="X8" s="8">
        <v>224390231</v>
      </c>
      <c r="Y8" s="8">
        <v>155972339</v>
      </c>
      <c r="Z8" s="2">
        <v>69.51</v>
      </c>
      <c r="AA8" s="6">
        <v>563042545</v>
      </c>
    </row>
    <row r="9" spans="1:27" ht="12.75">
      <c r="A9" s="29" t="s">
        <v>36</v>
      </c>
      <c r="B9" s="28"/>
      <c r="C9" s="6">
        <v>304905026</v>
      </c>
      <c r="D9" s="6">
        <v>0</v>
      </c>
      <c r="E9" s="7">
        <v>322142796</v>
      </c>
      <c r="F9" s="8">
        <v>322142796</v>
      </c>
      <c r="G9" s="8">
        <v>32965710</v>
      </c>
      <c r="H9" s="8">
        <v>27581664</v>
      </c>
      <c r="I9" s="8">
        <v>27197905</v>
      </c>
      <c r="J9" s="8">
        <v>87745279</v>
      </c>
      <c r="K9" s="8">
        <v>26572785</v>
      </c>
      <c r="L9" s="8">
        <v>29049244</v>
      </c>
      <c r="M9" s="8">
        <v>26454088</v>
      </c>
      <c r="N9" s="8">
        <v>82076117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169821396</v>
      </c>
      <c r="X9" s="8">
        <v>165471601</v>
      </c>
      <c r="Y9" s="8">
        <v>4349795</v>
      </c>
      <c r="Z9" s="2">
        <v>2.63</v>
      </c>
      <c r="AA9" s="6">
        <v>322142796</v>
      </c>
    </row>
    <row r="10" spans="1:27" ht="12.75">
      <c r="A10" s="29" t="s">
        <v>37</v>
      </c>
      <c r="B10" s="28"/>
      <c r="C10" s="6">
        <v>249496723</v>
      </c>
      <c r="D10" s="6">
        <v>0</v>
      </c>
      <c r="E10" s="7">
        <v>294387685</v>
      </c>
      <c r="F10" s="30">
        <v>294387685</v>
      </c>
      <c r="G10" s="30">
        <v>21257904</v>
      </c>
      <c r="H10" s="30">
        <v>21312168</v>
      </c>
      <c r="I10" s="30">
        <v>21275502</v>
      </c>
      <c r="J10" s="30">
        <v>63845574</v>
      </c>
      <c r="K10" s="30">
        <v>21687678</v>
      </c>
      <c r="L10" s="30">
        <v>21076398</v>
      </c>
      <c r="M10" s="30">
        <v>21347980</v>
      </c>
      <c r="N10" s="30">
        <v>64112056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127957630</v>
      </c>
      <c r="X10" s="30">
        <v>146287547</v>
      </c>
      <c r="Y10" s="30">
        <v>-18329917</v>
      </c>
      <c r="Z10" s="31">
        <v>-12.53</v>
      </c>
      <c r="AA10" s="32">
        <v>294387685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20828503</v>
      </c>
      <c r="F11" s="8">
        <v>20828503</v>
      </c>
      <c r="G11" s="8">
        <v>3397927</v>
      </c>
      <c r="H11" s="8">
        <v>3392866</v>
      </c>
      <c r="I11" s="8">
        <v>2803983</v>
      </c>
      <c r="J11" s="8">
        <v>9594776</v>
      </c>
      <c r="K11" s="8">
        <v>2754220</v>
      </c>
      <c r="L11" s="8">
        <v>1434938</v>
      </c>
      <c r="M11" s="8">
        <v>2479718</v>
      </c>
      <c r="N11" s="8">
        <v>6668876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16263652</v>
      </c>
      <c r="X11" s="8"/>
      <c r="Y11" s="8">
        <v>16263652</v>
      </c>
      <c r="Z11" s="2">
        <v>0</v>
      </c>
      <c r="AA11" s="6">
        <v>20828503</v>
      </c>
    </row>
    <row r="12" spans="1:27" ht="12.75">
      <c r="A12" s="29" t="s">
        <v>39</v>
      </c>
      <c r="B12" s="33"/>
      <c r="C12" s="6">
        <v>15882120</v>
      </c>
      <c r="D12" s="6">
        <v>0</v>
      </c>
      <c r="E12" s="7">
        <v>17562732</v>
      </c>
      <c r="F12" s="8">
        <v>17562732</v>
      </c>
      <c r="G12" s="8">
        <v>1862540</v>
      </c>
      <c r="H12" s="8">
        <v>1250082</v>
      </c>
      <c r="I12" s="8">
        <v>1721590</v>
      </c>
      <c r="J12" s="8">
        <v>4834212</v>
      </c>
      <c r="K12" s="8">
        <v>1518701</v>
      </c>
      <c r="L12" s="8">
        <v>1335290</v>
      </c>
      <c r="M12" s="8">
        <v>1243206</v>
      </c>
      <c r="N12" s="8">
        <v>4097197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8931409</v>
      </c>
      <c r="X12" s="8">
        <v>8345216</v>
      </c>
      <c r="Y12" s="8">
        <v>586193</v>
      </c>
      <c r="Z12" s="2">
        <v>7.02</v>
      </c>
      <c r="AA12" s="6">
        <v>17562732</v>
      </c>
    </row>
    <row r="13" spans="1:27" ht="12.75">
      <c r="A13" s="27" t="s">
        <v>40</v>
      </c>
      <c r="B13" s="33"/>
      <c r="C13" s="6">
        <v>126690412</v>
      </c>
      <c r="D13" s="6">
        <v>0</v>
      </c>
      <c r="E13" s="7">
        <v>140961479</v>
      </c>
      <c r="F13" s="8">
        <v>140961479</v>
      </c>
      <c r="G13" s="8">
        <v>9131340</v>
      </c>
      <c r="H13" s="8">
        <v>8800525</v>
      </c>
      <c r="I13" s="8">
        <v>9869906</v>
      </c>
      <c r="J13" s="8">
        <v>27801771</v>
      </c>
      <c r="K13" s="8">
        <v>7982105</v>
      </c>
      <c r="L13" s="8">
        <v>6725841</v>
      </c>
      <c r="M13" s="8">
        <v>5921304</v>
      </c>
      <c r="N13" s="8">
        <v>20629250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48431021</v>
      </c>
      <c r="X13" s="8">
        <v>69210202</v>
      </c>
      <c r="Y13" s="8">
        <v>-20779181</v>
      </c>
      <c r="Z13" s="2">
        <v>-30.02</v>
      </c>
      <c r="AA13" s="6">
        <v>140961479</v>
      </c>
    </row>
    <row r="14" spans="1:27" ht="12.75">
      <c r="A14" s="27" t="s">
        <v>41</v>
      </c>
      <c r="B14" s="33"/>
      <c r="C14" s="6">
        <v>49321610</v>
      </c>
      <c r="D14" s="6">
        <v>0</v>
      </c>
      <c r="E14" s="7">
        <v>41806583</v>
      </c>
      <c r="F14" s="8">
        <v>41806583</v>
      </c>
      <c r="G14" s="8">
        <v>3064843</v>
      </c>
      <c r="H14" s="8">
        <v>5145340</v>
      </c>
      <c r="I14" s="8">
        <v>4927545</v>
      </c>
      <c r="J14" s="8">
        <v>13137728</v>
      </c>
      <c r="K14" s="8">
        <v>5155583</v>
      </c>
      <c r="L14" s="8">
        <v>4507453</v>
      </c>
      <c r="M14" s="8">
        <v>5660252</v>
      </c>
      <c r="N14" s="8">
        <v>15323288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28461016</v>
      </c>
      <c r="X14" s="8">
        <v>27295854</v>
      </c>
      <c r="Y14" s="8">
        <v>1165162</v>
      </c>
      <c r="Z14" s="2">
        <v>4.27</v>
      </c>
      <c r="AA14" s="6">
        <v>41806583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23698183</v>
      </c>
      <c r="D16" s="6">
        <v>0</v>
      </c>
      <c r="E16" s="7">
        <v>16591440</v>
      </c>
      <c r="F16" s="8">
        <v>16591440</v>
      </c>
      <c r="G16" s="8">
        <v>978851</v>
      </c>
      <c r="H16" s="8">
        <v>1154752</v>
      </c>
      <c r="I16" s="8">
        <v>1038918</v>
      </c>
      <c r="J16" s="8">
        <v>3172521</v>
      </c>
      <c r="K16" s="8">
        <v>1261284</v>
      </c>
      <c r="L16" s="8">
        <v>792329</v>
      </c>
      <c r="M16" s="8">
        <v>1217168</v>
      </c>
      <c r="N16" s="8">
        <v>3270781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6443302</v>
      </c>
      <c r="X16" s="8">
        <v>6903723</v>
      </c>
      <c r="Y16" s="8">
        <v>-460421</v>
      </c>
      <c r="Z16" s="2">
        <v>-6.67</v>
      </c>
      <c r="AA16" s="6">
        <v>16591440</v>
      </c>
    </row>
    <row r="17" spans="1:27" ht="12.75">
      <c r="A17" s="27" t="s">
        <v>44</v>
      </c>
      <c r="B17" s="33"/>
      <c r="C17" s="6">
        <v>14249685</v>
      </c>
      <c r="D17" s="6">
        <v>0</v>
      </c>
      <c r="E17" s="7">
        <v>14597462</v>
      </c>
      <c r="F17" s="8">
        <v>14597462</v>
      </c>
      <c r="G17" s="8">
        <v>448398</v>
      </c>
      <c r="H17" s="8">
        <v>1589080</v>
      </c>
      <c r="I17" s="8">
        <v>898927</v>
      </c>
      <c r="J17" s="8">
        <v>2936405</v>
      </c>
      <c r="K17" s="8">
        <v>1290569</v>
      </c>
      <c r="L17" s="8">
        <v>920101</v>
      </c>
      <c r="M17" s="8">
        <v>1154982</v>
      </c>
      <c r="N17" s="8">
        <v>3365652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6302057</v>
      </c>
      <c r="X17" s="8">
        <v>7534161</v>
      </c>
      <c r="Y17" s="8">
        <v>-1232104</v>
      </c>
      <c r="Z17" s="2">
        <v>-16.35</v>
      </c>
      <c r="AA17" s="6">
        <v>14597462</v>
      </c>
    </row>
    <row r="18" spans="1:27" ht="12.75">
      <c r="A18" s="29" t="s">
        <v>45</v>
      </c>
      <c r="B18" s="28"/>
      <c r="C18" s="6">
        <v>25682604</v>
      </c>
      <c r="D18" s="6">
        <v>0</v>
      </c>
      <c r="E18" s="7">
        <v>31270324</v>
      </c>
      <c r="F18" s="8">
        <v>31270324</v>
      </c>
      <c r="G18" s="8">
        <v>2964028</v>
      </c>
      <c r="H18" s="8">
        <v>2623283</v>
      </c>
      <c r="I18" s="8">
        <v>-503671</v>
      </c>
      <c r="J18" s="8">
        <v>5083640</v>
      </c>
      <c r="K18" s="8">
        <v>5072142</v>
      </c>
      <c r="L18" s="8">
        <v>-1740784</v>
      </c>
      <c r="M18" s="8">
        <v>-13030</v>
      </c>
      <c r="N18" s="8">
        <v>3318328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8401968</v>
      </c>
      <c r="X18" s="8">
        <v>15628523</v>
      </c>
      <c r="Y18" s="8">
        <v>-7226555</v>
      </c>
      <c r="Z18" s="2">
        <v>-46.24</v>
      </c>
      <c r="AA18" s="6">
        <v>31270324</v>
      </c>
    </row>
    <row r="19" spans="1:27" ht="12.75">
      <c r="A19" s="27" t="s">
        <v>46</v>
      </c>
      <c r="B19" s="33"/>
      <c r="C19" s="6">
        <v>1359944151</v>
      </c>
      <c r="D19" s="6">
        <v>0</v>
      </c>
      <c r="E19" s="7">
        <v>1471672870</v>
      </c>
      <c r="F19" s="8">
        <v>1471672870</v>
      </c>
      <c r="G19" s="8">
        <v>324187001</v>
      </c>
      <c r="H19" s="8">
        <v>171281000</v>
      </c>
      <c r="I19" s="8">
        <v>8473810</v>
      </c>
      <c r="J19" s="8">
        <v>503941811</v>
      </c>
      <c r="K19" s="8">
        <v>6464988</v>
      </c>
      <c r="L19" s="8">
        <v>4874631</v>
      </c>
      <c r="M19" s="8">
        <v>397924008</v>
      </c>
      <c r="N19" s="8">
        <v>409263627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913205438</v>
      </c>
      <c r="X19" s="8">
        <v>1369361881</v>
      </c>
      <c r="Y19" s="8">
        <v>-456156443</v>
      </c>
      <c r="Z19" s="2">
        <v>-33.31</v>
      </c>
      <c r="AA19" s="6">
        <v>1471672870</v>
      </c>
    </row>
    <row r="20" spans="1:27" ht="12.75">
      <c r="A20" s="27" t="s">
        <v>47</v>
      </c>
      <c r="B20" s="33"/>
      <c r="C20" s="6">
        <v>231062973</v>
      </c>
      <c r="D20" s="6">
        <v>0</v>
      </c>
      <c r="E20" s="7">
        <v>188513394</v>
      </c>
      <c r="F20" s="30">
        <v>188513394</v>
      </c>
      <c r="G20" s="30">
        <v>11103184</v>
      </c>
      <c r="H20" s="30">
        <v>25347593</v>
      </c>
      <c r="I20" s="30">
        <v>9071199</v>
      </c>
      <c r="J20" s="30">
        <v>45521976</v>
      </c>
      <c r="K20" s="30">
        <v>13512975</v>
      </c>
      <c r="L20" s="30">
        <v>10461998</v>
      </c>
      <c r="M20" s="30">
        <v>26168240</v>
      </c>
      <c r="N20" s="30">
        <v>50143213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95665189</v>
      </c>
      <c r="X20" s="30">
        <v>82792896</v>
      </c>
      <c r="Y20" s="30">
        <v>12872293</v>
      </c>
      <c r="Z20" s="31">
        <v>15.55</v>
      </c>
      <c r="AA20" s="32">
        <v>188513394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290273</v>
      </c>
      <c r="I21" s="34">
        <v>2595277</v>
      </c>
      <c r="J21" s="8">
        <v>2885550</v>
      </c>
      <c r="K21" s="8">
        <v>-2225764</v>
      </c>
      <c r="L21" s="8">
        <v>249100</v>
      </c>
      <c r="M21" s="8">
        <v>44348</v>
      </c>
      <c r="N21" s="8">
        <v>-1932316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953234</v>
      </c>
      <c r="X21" s="8"/>
      <c r="Y21" s="8">
        <v>953234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5497404640</v>
      </c>
      <c r="D22" s="37">
        <f>SUM(D5:D21)</f>
        <v>0</v>
      </c>
      <c r="E22" s="38">
        <f t="shared" si="0"/>
        <v>6517222263</v>
      </c>
      <c r="F22" s="39">
        <f t="shared" si="0"/>
        <v>6517222263</v>
      </c>
      <c r="G22" s="39">
        <f t="shared" si="0"/>
        <v>1221012613</v>
      </c>
      <c r="H22" s="39">
        <f t="shared" si="0"/>
        <v>645409675</v>
      </c>
      <c r="I22" s="39">
        <f t="shared" si="0"/>
        <v>-71143788</v>
      </c>
      <c r="J22" s="39">
        <f t="shared" si="0"/>
        <v>1795278500</v>
      </c>
      <c r="K22" s="39">
        <f t="shared" si="0"/>
        <v>366531742</v>
      </c>
      <c r="L22" s="39">
        <f t="shared" si="0"/>
        <v>350503645</v>
      </c>
      <c r="M22" s="39">
        <f t="shared" si="0"/>
        <v>923182210</v>
      </c>
      <c r="N22" s="39">
        <f t="shared" si="0"/>
        <v>1640217597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3435496097</v>
      </c>
      <c r="X22" s="39">
        <f t="shared" si="0"/>
        <v>3903137851</v>
      </c>
      <c r="Y22" s="39">
        <f t="shared" si="0"/>
        <v>-467641754</v>
      </c>
      <c r="Z22" s="40">
        <f>+IF(X22&lt;&gt;0,+(Y22/X22)*100,0)</f>
        <v>-11.98117442560191</v>
      </c>
      <c r="AA22" s="37">
        <f>SUM(AA5:AA21)</f>
        <v>6517222263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1838344654</v>
      </c>
      <c r="D25" s="6">
        <v>0</v>
      </c>
      <c r="E25" s="7">
        <v>1961117601</v>
      </c>
      <c r="F25" s="8">
        <v>1961117601</v>
      </c>
      <c r="G25" s="8">
        <v>146835176</v>
      </c>
      <c r="H25" s="8">
        <v>149039294</v>
      </c>
      <c r="I25" s="8">
        <v>177016973</v>
      </c>
      <c r="J25" s="8">
        <v>472891443</v>
      </c>
      <c r="K25" s="8">
        <v>156841327</v>
      </c>
      <c r="L25" s="8">
        <v>153973699</v>
      </c>
      <c r="M25" s="8">
        <v>210652461</v>
      </c>
      <c r="N25" s="8">
        <v>521467487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994358930</v>
      </c>
      <c r="X25" s="8">
        <v>985059997</v>
      </c>
      <c r="Y25" s="8">
        <v>9298933</v>
      </c>
      <c r="Z25" s="2">
        <v>0.94</v>
      </c>
      <c r="AA25" s="6">
        <v>1961117601</v>
      </c>
    </row>
    <row r="26" spans="1:27" ht="12.75">
      <c r="A26" s="29" t="s">
        <v>52</v>
      </c>
      <c r="B26" s="28"/>
      <c r="C26" s="6">
        <v>60372731</v>
      </c>
      <c r="D26" s="6">
        <v>0</v>
      </c>
      <c r="E26" s="7">
        <v>65035043</v>
      </c>
      <c r="F26" s="8">
        <v>65035043</v>
      </c>
      <c r="G26" s="8">
        <v>5010575</v>
      </c>
      <c r="H26" s="8">
        <v>5187795</v>
      </c>
      <c r="I26" s="8">
        <v>5032258</v>
      </c>
      <c r="J26" s="8">
        <v>15230628</v>
      </c>
      <c r="K26" s="8">
        <v>5014517</v>
      </c>
      <c r="L26" s="8">
        <v>5014517</v>
      </c>
      <c r="M26" s="8">
        <v>5012349</v>
      </c>
      <c r="N26" s="8">
        <v>15041383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30272011</v>
      </c>
      <c r="X26" s="8">
        <v>30351960</v>
      </c>
      <c r="Y26" s="8">
        <v>-79949</v>
      </c>
      <c r="Z26" s="2">
        <v>-0.26</v>
      </c>
      <c r="AA26" s="6">
        <v>65035043</v>
      </c>
    </row>
    <row r="27" spans="1:27" ht="12.75">
      <c r="A27" s="29" t="s">
        <v>53</v>
      </c>
      <c r="B27" s="28"/>
      <c r="C27" s="6">
        <v>310385034</v>
      </c>
      <c r="D27" s="6">
        <v>0</v>
      </c>
      <c r="E27" s="7">
        <v>343696466</v>
      </c>
      <c r="F27" s="8">
        <v>343696466</v>
      </c>
      <c r="G27" s="8">
        <v>28641372</v>
      </c>
      <c r="H27" s="8">
        <v>28641372</v>
      </c>
      <c r="I27" s="8">
        <v>28641372</v>
      </c>
      <c r="J27" s="8">
        <v>85924116</v>
      </c>
      <c r="K27" s="8">
        <v>28641372</v>
      </c>
      <c r="L27" s="8">
        <v>0</v>
      </c>
      <c r="M27" s="8">
        <v>58239221</v>
      </c>
      <c r="N27" s="8">
        <v>86880593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172804709</v>
      </c>
      <c r="X27" s="8">
        <v>171848232</v>
      </c>
      <c r="Y27" s="8">
        <v>956477</v>
      </c>
      <c r="Z27" s="2">
        <v>0.56</v>
      </c>
      <c r="AA27" s="6">
        <v>343696466</v>
      </c>
    </row>
    <row r="28" spans="1:27" ht="12.75">
      <c r="A28" s="29" t="s">
        <v>54</v>
      </c>
      <c r="B28" s="28"/>
      <c r="C28" s="6">
        <v>992860248</v>
      </c>
      <c r="D28" s="6">
        <v>0</v>
      </c>
      <c r="E28" s="7">
        <v>896425520</v>
      </c>
      <c r="F28" s="8">
        <v>896425520</v>
      </c>
      <c r="G28" s="8">
        <v>82398633</v>
      </c>
      <c r="H28" s="8">
        <v>167838272</v>
      </c>
      <c r="I28" s="8">
        <v>195749694</v>
      </c>
      <c r="J28" s="8">
        <v>445986599</v>
      </c>
      <c r="K28" s="8">
        <v>-73960823</v>
      </c>
      <c r="L28" s="8">
        <v>120204684</v>
      </c>
      <c r="M28" s="8">
        <v>250029133</v>
      </c>
      <c r="N28" s="8">
        <v>296272994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742259593</v>
      </c>
      <c r="X28" s="8">
        <v>471502557</v>
      </c>
      <c r="Y28" s="8">
        <v>270757036</v>
      </c>
      <c r="Z28" s="2">
        <v>57.42</v>
      </c>
      <c r="AA28" s="6">
        <v>896425520</v>
      </c>
    </row>
    <row r="29" spans="1:27" ht="12.75">
      <c r="A29" s="29" t="s">
        <v>55</v>
      </c>
      <c r="B29" s="28"/>
      <c r="C29" s="6">
        <v>43959792</v>
      </c>
      <c r="D29" s="6">
        <v>0</v>
      </c>
      <c r="E29" s="7">
        <v>59817900</v>
      </c>
      <c r="F29" s="8">
        <v>59817900</v>
      </c>
      <c r="G29" s="8">
        <v>3415062</v>
      </c>
      <c r="H29" s="8">
        <v>3404567</v>
      </c>
      <c r="I29" s="8">
        <v>3309766</v>
      </c>
      <c r="J29" s="8">
        <v>10129395</v>
      </c>
      <c r="K29" s="8">
        <v>3348556</v>
      </c>
      <c r="L29" s="8">
        <v>6594297</v>
      </c>
      <c r="M29" s="8">
        <v>0</v>
      </c>
      <c r="N29" s="8">
        <v>9942853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20072248</v>
      </c>
      <c r="X29" s="8">
        <v>20557582</v>
      </c>
      <c r="Y29" s="8">
        <v>-485334</v>
      </c>
      <c r="Z29" s="2">
        <v>-2.36</v>
      </c>
      <c r="AA29" s="6">
        <v>59817900</v>
      </c>
    </row>
    <row r="30" spans="1:27" ht="12.75">
      <c r="A30" s="29" t="s">
        <v>56</v>
      </c>
      <c r="B30" s="28"/>
      <c r="C30" s="6">
        <v>1552488423</v>
      </c>
      <c r="D30" s="6">
        <v>0</v>
      </c>
      <c r="E30" s="7">
        <v>1698509600</v>
      </c>
      <c r="F30" s="8">
        <v>1698509600</v>
      </c>
      <c r="G30" s="8">
        <v>192242461</v>
      </c>
      <c r="H30" s="8">
        <v>219576646</v>
      </c>
      <c r="I30" s="8">
        <v>131256414</v>
      </c>
      <c r="J30" s="8">
        <v>543075521</v>
      </c>
      <c r="K30" s="8">
        <v>103906474</v>
      </c>
      <c r="L30" s="8">
        <v>131232334</v>
      </c>
      <c r="M30" s="8">
        <v>110589182</v>
      </c>
      <c r="N30" s="8">
        <v>345727990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888803511</v>
      </c>
      <c r="X30" s="8">
        <v>924327248</v>
      </c>
      <c r="Y30" s="8">
        <v>-35523737</v>
      </c>
      <c r="Z30" s="2">
        <v>-3.84</v>
      </c>
      <c r="AA30" s="6">
        <v>1698509600</v>
      </c>
    </row>
    <row r="31" spans="1:27" ht="12.75">
      <c r="A31" s="29" t="s">
        <v>57</v>
      </c>
      <c r="B31" s="28"/>
      <c r="C31" s="6">
        <v>83309029</v>
      </c>
      <c r="D31" s="6">
        <v>0</v>
      </c>
      <c r="E31" s="7">
        <v>86375628</v>
      </c>
      <c r="F31" s="8">
        <v>86375628</v>
      </c>
      <c r="G31" s="8">
        <v>455660</v>
      </c>
      <c r="H31" s="8">
        <v>3026487</v>
      </c>
      <c r="I31" s="8">
        <v>8265646</v>
      </c>
      <c r="J31" s="8">
        <v>11747793</v>
      </c>
      <c r="K31" s="8">
        <v>12419706</v>
      </c>
      <c r="L31" s="8">
        <v>2716020</v>
      </c>
      <c r="M31" s="8">
        <v>11220451</v>
      </c>
      <c r="N31" s="8">
        <v>26356177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38103970</v>
      </c>
      <c r="X31" s="8">
        <v>37245045</v>
      </c>
      <c r="Y31" s="8">
        <v>858925</v>
      </c>
      <c r="Z31" s="2">
        <v>2.31</v>
      </c>
      <c r="AA31" s="6">
        <v>86375628</v>
      </c>
    </row>
    <row r="32" spans="1:27" ht="12.75">
      <c r="A32" s="29" t="s">
        <v>58</v>
      </c>
      <c r="B32" s="28"/>
      <c r="C32" s="6">
        <v>681241981</v>
      </c>
      <c r="D32" s="6">
        <v>0</v>
      </c>
      <c r="E32" s="7">
        <v>857589107</v>
      </c>
      <c r="F32" s="8">
        <v>857589107</v>
      </c>
      <c r="G32" s="8">
        <v>34390124</v>
      </c>
      <c r="H32" s="8">
        <v>43648972</v>
      </c>
      <c r="I32" s="8">
        <v>54707171</v>
      </c>
      <c r="J32" s="8">
        <v>132746267</v>
      </c>
      <c r="K32" s="8">
        <v>54990514</v>
      </c>
      <c r="L32" s="8">
        <v>56910036</v>
      </c>
      <c r="M32" s="8">
        <v>72376052</v>
      </c>
      <c r="N32" s="8">
        <v>184276602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317022869</v>
      </c>
      <c r="X32" s="8">
        <v>420915562</v>
      </c>
      <c r="Y32" s="8">
        <v>-103892693</v>
      </c>
      <c r="Z32" s="2">
        <v>-24.68</v>
      </c>
      <c r="AA32" s="6">
        <v>857589107</v>
      </c>
    </row>
    <row r="33" spans="1:27" ht="12.75">
      <c r="A33" s="29" t="s">
        <v>59</v>
      </c>
      <c r="B33" s="28"/>
      <c r="C33" s="6">
        <v>41840422</v>
      </c>
      <c r="D33" s="6">
        <v>0</v>
      </c>
      <c r="E33" s="7">
        <v>60526334</v>
      </c>
      <c r="F33" s="8">
        <v>60526334</v>
      </c>
      <c r="G33" s="8">
        <v>17412300</v>
      </c>
      <c r="H33" s="8">
        <v>5614501</v>
      </c>
      <c r="I33" s="8">
        <v>635609</v>
      </c>
      <c r="J33" s="8">
        <v>23662410</v>
      </c>
      <c r="K33" s="8">
        <v>5162347</v>
      </c>
      <c r="L33" s="8">
        <v>7612468</v>
      </c>
      <c r="M33" s="8">
        <v>-4690446</v>
      </c>
      <c r="N33" s="8">
        <v>8084369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31746779</v>
      </c>
      <c r="X33" s="8">
        <v>32392260</v>
      </c>
      <c r="Y33" s="8">
        <v>-645481</v>
      </c>
      <c r="Z33" s="2">
        <v>-1.99</v>
      </c>
      <c r="AA33" s="6">
        <v>60526334</v>
      </c>
    </row>
    <row r="34" spans="1:27" ht="12.75">
      <c r="A34" s="29" t="s">
        <v>60</v>
      </c>
      <c r="B34" s="28"/>
      <c r="C34" s="6">
        <v>455692646</v>
      </c>
      <c r="D34" s="6">
        <v>0</v>
      </c>
      <c r="E34" s="7">
        <v>484204620</v>
      </c>
      <c r="F34" s="8">
        <v>484204620</v>
      </c>
      <c r="G34" s="8">
        <v>44572248</v>
      </c>
      <c r="H34" s="8">
        <v>38610878</v>
      </c>
      <c r="I34" s="8">
        <v>37398359</v>
      </c>
      <c r="J34" s="8">
        <v>120581485</v>
      </c>
      <c r="K34" s="8">
        <v>38285784</v>
      </c>
      <c r="L34" s="8">
        <v>38551125</v>
      </c>
      <c r="M34" s="8">
        <v>81482029</v>
      </c>
      <c r="N34" s="8">
        <v>158318938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278900423</v>
      </c>
      <c r="X34" s="8">
        <v>198051816</v>
      </c>
      <c r="Y34" s="8">
        <v>80848607</v>
      </c>
      <c r="Z34" s="2">
        <v>40.82</v>
      </c>
      <c r="AA34" s="6">
        <v>484204620</v>
      </c>
    </row>
    <row r="35" spans="1:27" ht="12.75">
      <c r="A35" s="27" t="s">
        <v>61</v>
      </c>
      <c r="B35" s="33"/>
      <c r="C35" s="6">
        <v>2499363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6062994323</v>
      </c>
      <c r="D36" s="37">
        <f>SUM(D25:D35)</f>
        <v>0</v>
      </c>
      <c r="E36" s="38">
        <f t="shared" si="1"/>
        <v>6513297819</v>
      </c>
      <c r="F36" s="39">
        <f t="shared" si="1"/>
        <v>6513297819</v>
      </c>
      <c r="G36" s="39">
        <f t="shared" si="1"/>
        <v>555373611</v>
      </c>
      <c r="H36" s="39">
        <f t="shared" si="1"/>
        <v>664588784</v>
      </c>
      <c r="I36" s="39">
        <f t="shared" si="1"/>
        <v>642013262</v>
      </c>
      <c r="J36" s="39">
        <f t="shared" si="1"/>
        <v>1861975657</v>
      </c>
      <c r="K36" s="39">
        <f t="shared" si="1"/>
        <v>334649774</v>
      </c>
      <c r="L36" s="39">
        <f t="shared" si="1"/>
        <v>522809180</v>
      </c>
      <c r="M36" s="39">
        <f t="shared" si="1"/>
        <v>794910432</v>
      </c>
      <c r="N36" s="39">
        <f t="shared" si="1"/>
        <v>1652369386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3514345043</v>
      </c>
      <c r="X36" s="39">
        <f t="shared" si="1"/>
        <v>3292252259</v>
      </c>
      <c r="Y36" s="39">
        <f t="shared" si="1"/>
        <v>222092784</v>
      </c>
      <c r="Z36" s="40">
        <f>+IF(X36&lt;&gt;0,+(Y36/X36)*100,0)</f>
        <v>6.745922442390828</v>
      </c>
      <c r="AA36" s="37">
        <f>SUM(AA25:AA35)</f>
        <v>6513297819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-565589683</v>
      </c>
      <c r="D38" s="50">
        <f>+D22-D36</f>
        <v>0</v>
      </c>
      <c r="E38" s="51">
        <f t="shared" si="2"/>
        <v>3924444</v>
      </c>
      <c r="F38" s="52">
        <f t="shared" si="2"/>
        <v>3924444</v>
      </c>
      <c r="G38" s="52">
        <f t="shared" si="2"/>
        <v>665639002</v>
      </c>
      <c r="H38" s="52">
        <f t="shared" si="2"/>
        <v>-19179109</v>
      </c>
      <c r="I38" s="52">
        <f t="shared" si="2"/>
        <v>-713157050</v>
      </c>
      <c r="J38" s="52">
        <f t="shared" si="2"/>
        <v>-66697157</v>
      </c>
      <c r="K38" s="52">
        <f t="shared" si="2"/>
        <v>31881968</v>
      </c>
      <c r="L38" s="52">
        <f t="shared" si="2"/>
        <v>-172305535</v>
      </c>
      <c r="M38" s="52">
        <f t="shared" si="2"/>
        <v>128271778</v>
      </c>
      <c r="N38" s="52">
        <f t="shared" si="2"/>
        <v>-12151789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-78848946</v>
      </c>
      <c r="X38" s="52">
        <f>IF(F22=F36,0,X22-X36)</f>
        <v>610885592</v>
      </c>
      <c r="Y38" s="52">
        <f t="shared" si="2"/>
        <v>-689734538</v>
      </c>
      <c r="Z38" s="53">
        <f>+IF(X38&lt;&gt;0,+(Y38/X38)*100,0)</f>
        <v>-112.9073180039905</v>
      </c>
      <c r="AA38" s="50">
        <f>+AA22-AA36</f>
        <v>3924444</v>
      </c>
    </row>
    <row r="39" spans="1:27" ht="12.75">
      <c r="A39" s="27" t="s">
        <v>64</v>
      </c>
      <c r="B39" s="33"/>
      <c r="C39" s="6">
        <v>930587543</v>
      </c>
      <c r="D39" s="6">
        <v>0</v>
      </c>
      <c r="E39" s="7">
        <v>803900240</v>
      </c>
      <c r="F39" s="8">
        <v>803900240</v>
      </c>
      <c r="G39" s="8">
        <v>0</v>
      </c>
      <c r="H39" s="8">
        <v>0</v>
      </c>
      <c r="I39" s="8">
        <v>27385524</v>
      </c>
      <c r="J39" s="8">
        <v>27385524</v>
      </c>
      <c r="K39" s="8">
        <v>41813372</v>
      </c>
      <c r="L39" s="8">
        <v>81810802</v>
      </c>
      <c r="M39" s="8">
        <v>105193773</v>
      </c>
      <c r="N39" s="8">
        <v>228817947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256203471</v>
      </c>
      <c r="X39" s="8">
        <v>416120048</v>
      </c>
      <c r="Y39" s="8">
        <v>-159916577</v>
      </c>
      <c r="Z39" s="2">
        <v>-38.43</v>
      </c>
      <c r="AA39" s="6">
        <v>803900240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364997860</v>
      </c>
      <c r="D42" s="59">
        <f>SUM(D38:D41)</f>
        <v>0</v>
      </c>
      <c r="E42" s="60">
        <f t="shared" si="3"/>
        <v>807824684</v>
      </c>
      <c r="F42" s="61">
        <f t="shared" si="3"/>
        <v>807824684</v>
      </c>
      <c r="G42" s="61">
        <f t="shared" si="3"/>
        <v>665639002</v>
      </c>
      <c r="H42" s="61">
        <f t="shared" si="3"/>
        <v>-19179109</v>
      </c>
      <c r="I42" s="61">
        <f t="shared" si="3"/>
        <v>-685771526</v>
      </c>
      <c r="J42" s="61">
        <f t="shared" si="3"/>
        <v>-39311633</v>
      </c>
      <c r="K42" s="61">
        <f t="shared" si="3"/>
        <v>73695340</v>
      </c>
      <c r="L42" s="61">
        <f t="shared" si="3"/>
        <v>-90494733</v>
      </c>
      <c r="M42" s="61">
        <f t="shared" si="3"/>
        <v>233465551</v>
      </c>
      <c r="N42" s="61">
        <f t="shared" si="3"/>
        <v>216666158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177354525</v>
      </c>
      <c r="X42" s="61">
        <f t="shared" si="3"/>
        <v>1027005640</v>
      </c>
      <c r="Y42" s="61">
        <f t="shared" si="3"/>
        <v>-849651115</v>
      </c>
      <c r="Z42" s="62">
        <f>+IF(X42&lt;&gt;0,+(Y42/X42)*100,0)</f>
        <v>-82.7309103190514</v>
      </c>
      <c r="AA42" s="59">
        <f>SUM(AA38:AA41)</f>
        <v>807824684</v>
      </c>
    </row>
    <row r="43" spans="1:27" ht="12.75">
      <c r="A43" s="27" t="s">
        <v>68</v>
      </c>
      <c r="B43" s="33"/>
      <c r="C43" s="54">
        <v>-538253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365536113</v>
      </c>
      <c r="D44" s="67">
        <f>+D42-D43</f>
        <v>0</v>
      </c>
      <c r="E44" s="68">
        <f t="shared" si="4"/>
        <v>807824684</v>
      </c>
      <c r="F44" s="69">
        <f t="shared" si="4"/>
        <v>807824684</v>
      </c>
      <c r="G44" s="69">
        <f t="shared" si="4"/>
        <v>665639002</v>
      </c>
      <c r="H44" s="69">
        <f t="shared" si="4"/>
        <v>-19179109</v>
      </c>
      <c r="I44" s="69">
        <f t="shared" si="4"/>
        <v>-685771526</v>
      </c>
      <c r="J44" s="69">
        <f t="shared" si="4"/>
        <v>-39311633</v>
      </c>
      <c r="K44" s="69">
        <f t="shared" si="4"/>
        <v>73695340</v>
      </c>
      <c r="L44" s="69">
        <f t="shared" si="4"/>
        <v>-90494733</v>
      </c>
      <c r="M44" s="69">
        <f t="shared" si="4"/>
        <v>233465551</v>
      </c>
      <c r="N44" s="69">
        <f t="shared" si="4"/>
        <v>216666158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177354525</v>
      </c>
      <c r="X44" s="69">
        <f t="shared" si="4"/>
        <v>1027005640</v>
      </c>
      <c r="Y44" s="69">
        <f t="shared" si="4"/>
        <v>-849651115</v>
      </c>
      <c r="Z44" s="70">
        <f>+IF(X44&lt;&gt;0,+(Y44/X44)*100,0)</f>
        <v>-82.7309103190514</v>
      </c>
      <c r="AA44" s="67">
        <f>+AA42-AA43</f>
        <v>807824684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365536113</v>
      </c>
      <c r="D46" s="59">
        <f>SUM(D44:D45)</f>
        <v>0</v>
      </c>
      <c r="E46" s="60">
        <f t="shared" si="5"/>
        <v>807824684</v>
      </c>
      <c r="F46" s="61">
        <f t="shared" si="5"/>
        <v>807824684</v>
      </c>
      <c r="G46" s="61">
        <f t="shared" si="5"/>
        <v>665639002</v>
      </c>
      <c r="H46" s="61">
        <f t="shared" si="5"/>
        <v>-19179109</v>
      </c>
      <c r="I46" s="61">
        <f t="shared" si="5"/>
        <v>-685771526</v>
      </c>
      <c r="J46" s="61">
        <f t="shared" si="5"/>
        <v>-39311633</v>
      </c>
      <c r="K46" s="61">
        <f t="shared" si="5"/>
        <v>73695340</v>
      </c>
      <c r="L46" s="61">
        <f t="shared" si="5"/>
        <v>-90494733</v>
      </c>
      <c r="M46" s="61">
        <f t="shared" si="5"/>
        <v>233465551</v>
      </c>
      <c r="N46" s="61">
        <f t="shared" si="5"/>
        <v>216666158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177354525</v>
      </c>
      <c r="X46" s="61">
        <f t="shared" si="5"/>
        <v>1027005640</v>
      </c>
      <c r="Y46" s="61">
        <f t="shared" si="5"/>
        <v>-849651115</v>
      </c>
      <c r="Z46" s="62">
        <f>+IF(X46&lt;&gt;0,+(Y46/X46)*100,0)</f>
        <v>-82.7309103190514</v>
      </c>
      <c r="AA46" s="59">
        <f>SUM(AA44:AA45)</f>
        <v>807824684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365536113</v>
      </c>
      <c r="D48" s="75">
        <f>SUM(D46:D47)</f>
        <v>0</v>
      </c>
      <c r="E48" s="76">
        <f t="shared" si="6"/>
        <v>807824684</v>
      </c>
      <c r="F48" s="77">
        <f t="shared" si="6"/>
        <v>807824684</v>
      </c>
      <c r="G48" s="77">
        <f t="shared" si="6"/>
        <v>665639002</v>
      </c>
      <c r="H48" s="78">
        <f t="shared" si="6"/>
        <v>-19179109</v>
      </c>
      <c r="I48" s="78">
        <f t="shared" si="6"/>
        <v>-685771526</v>
      </c>
      <c r="J48" s="78">
        <f t="shared" si="6"/>
        <v>-39311633</v>
      </c>
      <c r="K48" s="78">
        <f t="shared" si="6"/>
        <v>73695340</v>
      </c>
      <c r="L48" s="78">
        <f t="shared" si="6"/>
        <v>-90494733</v>
      </c>
      <c r="M48" s="77">
        <f t="shared" si="6"/>
        <v>233465551</v>
      </c>
      <c r="N48" s="77">
        <f t="shared" si="6"/>
        <v>216666158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177354525</v>
      </c>
      <c r="X48" s="78">
        <f t="shared" si="6"/>
        <v>1027005640</v>
      </c>
      <c r="Y48" s="78">
        <f t="shared" si="6"/>
        <v>-849651115</v>
      </c>
      <c r="Z48" s="79">
        <f>+IF(X48&lt;&gt;0,+(Y48/X48)*100,0)</f>
        <v>-82.7309103190514</v>
      </c>
      <c r="AA48" s="80">
        <f>SUM(AA46:AA47)</f>
        <v>807824684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1364157</v>
      </c>
      <c r="D12" s="6">
        <v>0</v>
      </c>
      <c r="E12" s="7">
        <v>1400000</v>
      </c>
      <c r="F12" s="8">
        <v>1400000</v>
      </c>
      <c r="G12" s="8">
        <v>116569</v>
      </c>
      <c r="H12" s="8">
        <v>116550</v>
      </c>
      <c r="I12" s="8">
        <v>0</v>
      </c>
      <c r="J12" s="8">
        <v>233119</v>
      </c>
      <c r="K12" s="8">
        <v>233555</v>
      </c>
      <c r="L12" s="8">
        <v>127471</v>
      </c>
      <c r="M12" s="8">
        <v>117756</v>
      </c>
      <c r="N12" s="8">
        <v>478782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711901</v>
      </c>
      <c r="X12" s="8">
        <v>700002</v>
      </c>
      <c r="Y12" s="8">
        <v>11899</v>
      </c>
      <c r="Z12" s="2">
        <v>1.7</v>
      </c>
      <c r="AA12" s="6">
        <v>1400000</v>
      </c>
    </row>
    <row r="13" spans="1:27" ht="12.75">
      <c r="A13" s="27" t="s">
        <v>40</v>
      </c>
      <c r="B13" s="33"/>
      <c r="C13" s="6">
        <v>16298597</v>
      </c>
      <c r="D13" s="6">
        <v>0</v>
      </c>
      <c r="E13" s="7">
        <v>17800000</v>
      </c>
      <c r="F13" s="8">
        <v>17800000</v>
      </c>
      <c r="G13" s="8">
        <v>289416</v>
      </c>
      <c r="H13" s="8">
        <v>1234950</v>
      </c>
      <c r="I13" s="8">
        <v>1626611</v>
      </c>
      <c r="J13" s="8">
        <v>3150977</v>
      </c>
      <c r="K13" s="8">
        <v>1290847</v>
      </c>
      <c r="L13" s="8">
        <v>1337224</v>
      </c>
      <c r="M13" s="8">
        <v>1143665</v>
      </c>
      <c r="N13" s="8">
        <v>3771736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6922713</v>
      </c>
      <c r="X13" s="8">
        <v>8500002</v>
      </c>
      <c r="Y13" s="8">
        <v>-1577289</v>
      </c>
      <c r="Z13" s="2">
        <v>-18.56</v>
      </c>
      <c r="AA13" s="6">
        <v>17800000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47598</v>
      </c>
      <c r="D18" s="6">
        <v>0</v>
      </c>
      <c r="E18" s="7">
        <v>50000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25002</v>
      </c>
      <c r="Y18" s="8">
        <v>-25002</v>
      </c>
      <c r="Z18" s="2">
        <v>-100</v>
      </c>
      <c r="AA18" s="6">
        <v>50000</v>
      </c>
    </row>
    <row r="19" spans="1:27" ht="12.75">
      <c r="A19" s="27" t="s">
        <v>46</v>
      </c>
      <c r="B19" s="33"/>
      <c r="C19" s="6">
        <v>3995097</v>
      </c>
      <c r="D19" s="6">
        <v>0</v>
      </c>
      <c r="E19" s="7">
        <v>92582000</v>
      </c>
      <c r="F19" s="8">
        <v>92582000</v>
      </c>
      <c r="G19" s="8">
        <v>36809000</v>
      </c>
      <c r="H19" s="8">
        <v>0</v>
      </c>
      <c r="I19" s="8">
        <v>0</v>
      </c>
      <c r="J19" s="8">
        <v>36809000</v>
      </c>
      <c r="K19" s="8">
        <v>264341</v>
      </c>
      <c r="L19" s="8">
        <v>0</v>
      </c>
      <c r="M19" s="8">
        <v>29470750</v>
      </c>
      <c r="N19" s="8">
        <v>29735091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66544091</v>
      </c>
      <c r="X19" s="8">
        <v>44166000</v>
      </c>
      <c r="Y19" s="8">
        <v>22378091</v>
      </c>
      <c r="Z19" s="2">
        <v>50.67</v>
      </c>
      <c r="AA19" s="6">
        <v>92582000</v>
      </c>
    </row>
    <row r="20" spans="1:27" ht="12.75">
      <c r="A20" s="27" t="s">
        <v>47</v>
      </c>
      <c r="B20" s="33"/>
      <c r="C20" s="6">
        <v>89310000</v>
      </c>
      <c r="D20" s="6">
        <v>0</v>
      </c>
      <c r="E20" s="7">
        <v>20715020</v>
      </c>
      <c r="F20" s="30">
        <v>20715020</v>
      </c>
      <c r="G20" s="30">
        <v>0</v>
      </c>
      <c r="H20" s="30">
        <v>200</v>
      </c>
      <c r="I20" s="30">
        <v>70</v>
      </c>
      <c r="J20" s="30">
        <v>270</v>
      </c>
      <c r="K20" s="30">
        <v>2448</v>
      </c>
      <c r="L20" s="30">
        <v>254569</v>
      </c>
      <c r="M20" s="30">
        <v>0</v>
      </c>
      <c r="N20" s="30">
        <v>257017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257287</v>
      </c>
      <c r="X20" s="30">
        <v>12882498</v>
      </c>
      <c r="Y20" s="30">
        <v>-12625211</v>
      </c>
      <c r="Z20" s="31">
        <v>-98</v>
      </c>
      <c r="AA20" s="32">
        <v>20715020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111015449</v>
      </c>
      <c r="D22" s="37">
        <f>SUM(D5:D21)</f>
        <v>0</v>
      </c>
      <c r="E22" s="38">
        <f t="shared" si="0"/>
        <v>132547020</v>
      </c>
      <c r="F22" s="39">
        <f t="shared" si="0"/>
        <v>132547020</v>
      </c>
      <c r="G22" s="39">
        <f t="shared" si="0"/>
        <v>37214985</v>
      </c>
      <c r="H22" s="39">
        <f t="shared" si="0"/>
        <v>1351700</v>
      </c>
      <c r="I22" s="39">
        <f t="shared" si="0"/>
        <v>1626681</v>
      </c>
      <c r="J22" s="39">
        <f t="shared" si="0"/>
        <v>40193366</v>
      </c>
      <c r="K22" s="39">
        <f t="shared" si="0"/>
        <v>1791191</v>
      </c>
      <c r="L22" s="39">
        <f t="shared" si="0"/>
        <v>1719264</v>
      </c>
      <c r="M22" s="39">
        <f t="shared" si="0"/>
        <v>30732171</v>
      </c>
      <c r="N22" s="39">
        <f t="shared" si="0"/>
        <v>34242626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74435992</v>
      </c>
      <c r="X22" s="39">
        <f t="shared" si="0"/>
        <v>66273504</v>
      </c>
      <c r="Y22" s="39">
        <f t="shared" si="0"/>
        <v>8162488</v>
      </c>
      <c r="Z22" s="40">
        <f>+IF(X22&lt;&gt;0,+(Y22/X22)*100,0)</f>
        <v>12.316367035610492</v>
      </c>
      <c r="AA22" s="37">
        <f>SUM(AA5:AA21)</f>
        <v>132547020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36036192</v>
      </c>
      <c r="D25" s="6">
        <v>0</v>
      </c>
      <c r="E25" s="7">
        <v>44976208</v>
      </c>
      <c r="F25" s="8">
        <v>44976208</v>
      </c>
      <c r="G25" s="8">
        <v>0</v>
      </c>
      <c r="H25" s="8">
        <v>0</v>
      </c>
      <c r="I25" s="8">
        <v>0</v>
      </c>
      <c r="J25" s="8">
        <v>0</v>
      </c>
      <c r="K25" s="8">
        <v>2889426</v>
      </c>
      <c r="L25" s="8">
        <v>0</v>
      </c>
      <c r="M25" s="8">
        <v>3065122</v>
      </c>
      <c r="N25" s="8">
        <v>5954548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5954548</v>
      </c>
      <c r="X25" s="8">
        <v>22750998</v>
      </c>
      <c r="Y25" s="8">
        <v>-16796450</v>
      </c>
      <c r="Z25" s="2">
        <v>-73.83</v>
      </c>
      <c r="AA25" s="6">
        <v>44976208</v>
      </c>
    </row>
    <row r="26" spans="1:27" ht="12.75">
      <c r="A26" s="29" t="s">
        <v>52</v>
      </c>
      <c r="B26" s="28"/>
      <c r="C26" s="6">
        <v>7288209</v>
      </c>
      <c r="D26" s="6">
        <v>0</v>
      </c>
      <c r="E26" s="7">
        <v>8179900</v>
      </c>
      <c r="F26" s="8">
        <v>8179900</v>
      </c>
      <c r="G26" s="8">
        <v>0</v>
      </c>
      <c r="H26" s="8">
        <v>0</v>
      </c>
      <c r="I26" s="8">
        <v>0</v>
      </c>
      <c r="J26" s="8">
        <v>0</v>
      </c>
      <c r="K26" s="8">
        <v>565378</v>
      </c>
      <c r="L26" s="8">
        <v>0</v>
      </c>
      <c r="M26" s="8">
        <v>564548</v>
      </c>
      <c r="N26" s="8">
        <v>1129926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1129926</v>
      </c>
      <c r="X26" s="8">
        <v>3822000</v>
      </c>
      <c r="Y26" s="8">
        <v>-2692074</v>
      </c>
      <c r="Z26" s="2">
        <v>-70.44</v>
      </c>
      <c r="AA26" s="6">
        <v>8179900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1543814</v>
      </c>
      <c r="D28" s="6">
        <v>0</v>
      </c>
      <c r="E28" s="7">
        <v>1700000</v>
      </c>
      <c r="F28" s="8">
        <v>1700000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850002</v>
      </c>
      <c r="Y28" s="8">
        <v>-850002</v>
      </c>
      <c r="Z28" s="2">
        <v>-100</v>
      </c>
      <c r="AA28" s="6">
        <v>1700000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246030</v>
      </c>
      <c r="I31" s="8">
        <v>14928</v>
      </c>
      <c r="J31" s="8">
        <v>260958</v>
      </c>
      <c r="K31" s="8">
        <v>15520</v>
      </c>
      <c r="L31" s="8">
        <v>13760</v>
      </c>
      <c r="M31" s="8">
        <v>7206</v>
      </c>
      <c r="N31" s="8">
        <v>36486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297444</v>
      </c>
      <c r="X31" s="8"/>
      <c r="Y31" s="8">
        <v>297444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2484762</v>
      </c>
      <c r="D32" s="6">
        <v>0</v>
      </c>
      <c r="E32" s="7">
        <v>2300000</v>
      </c>
      <c r="F32" s="8">
        <v>2300000</v>
      </c>
      <c r="G32" s="8">
        <v>0</v>
      </c>
      <c r="H32" s="8">
        <v>279803</v>
      </c>
      <c r="I32" s="8">
        <v>351986</v>
      </c>
      <c r="J32" s="8">
        <v>631789</v>
      </c>
      <c r="K32" s="8">
        <v>3280619</v>
      </c>
      <c r="L32" s="8">
        <v>1150623</v>
      </c>
      <c r="M32" s="8">
        <v>462601</v>
      </c>
      <c r="N32" s="8">
        <v>4893843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5525632</v>
      </c>
      <c r="X32" s="8">
        <v>1156998</v>
      </c>
      <c r="Y32" s="8">
        <v>4368634</v>
      </c>
      <c r="Z32" s="2">
        <v>377.58</v>
      </c>
      <c r="AA32" s="6">
        <v>2300000</v>
      </c>
    </row>
    <row r="33" spans="1:27" ht="12.75">
      <c r="A33" s="29" t="s">
        <v>59</v>
      </c>
      <c r="B33" s="28"/>
      <c r="C33" s="6">
        <v>16041346</v>
      </c>
      <c r="D33" s="6">
        <v>0</v>
      </c>
      <c r="E33" s="7">
        <v>29165000</v>
      </c>
      <c r="F33" s="8">
        <v>29165000</v>
      </c>
      <c r="G33" s="8">
        <v>0</v>
      </c>
      <c r="H33" s="8">
        <v>66960</v>
      </c>
      <c r="I33" s="8">
        <v>0</v>
      </c>
      <c r="J33" s="8">
        <v>66960</v>
      </c>
      <c r="K33" s="8">
        <v>59541</v>
      </c>
      <c r="L33" s="8">
        <v>3450</v>
      </c>
      <c r="M33" s="8">
        <v>201260</v>
      </c>
      <c r="N33" s="8">
        <v>264251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331211</v>
      </c>
      <c r="X33" s="8">
        <v>14582502</v>
      </c>
      <c r="Y33" s="8">
        <v>-14251291</v>
      </c>
      <c r="Z33" s="2">
        <v>-97.73</v>
      </c>
      <c r="AA33" s="6">
        <v>29165000</v>
      </c>
    </row>
    <row r="34" spans="1:27" ht="12.75">
      <c r="A34" s="29" t="s">
        <v>60</v>
      </c>
      <c r="B34" s="28"/>
      <c r="C34" s="6">
        <v>40822551</v>
      </c>
      <c r="D34" s="6">
        <v>0</v>
      </c>
      <c r="E34" s="7">
        <v>46225912</v>
      </c>
      <c r="F34" s="8">
        <v>46225912</v>
      </c>
      <c r="G34" s="8">
        <v>5200834</v>
      </c>
      <c r="H34" s="8">
        <v>1581699</v>
      </c>
      <c r="I34" s="8">
        <v>1717005</v>
      </c>
      <c r="J34" s="8">
        <v>8499538</v>
      </c>
      <c r="K34" s="8">
        <v>1576212</v>
      </c>
      <c r="L34" s="8">
        <v>2539708</v>
      </c>
      <c r="M34" s="8">
        <v>998047</v>
      </c>
      <c r="N34" s="8">
        <v>5113967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13613505</v>
      </c>
      <c r="X34" s="8">
        <v>23110500</v>
      </c>
      <c r="Y34" s="8">
        <v>-9496995</v>
      </c>
      <c r="Z34" s="2">
        <v>-41.09</v>
      </c>
      <c r="AA34" s="6">
        <v>46225912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104216874</v>
      </c>
      <c r="D36" s="37">
        <f>SUM(D25:D35)</f>
        <v>0</v>
      </c>
      <c r="E36" s="38">
        <f t="shared" si="1"/>
        <v>132547020</v>
      </c>
      <c r="F36" s="39">
        <f t="shared" si="1"/>
        <v>132547020</v>
      </c>
      <c r="G36" s="39">
        <f t="shared" si="1"/>
        <v>5200834</v>
      </c>
      <c r="H36" s="39">
        <f t="shared" si="1"/>
        <v>2174492</v>
      </c>
      <c r="I36" s="39">
        <f t="shared" si="1"/>
        <v>2083919</v>
      </c>
      <c r="J36" s="39">
        <f t="shared" si="1"/>
        <v>9459245</v>
      </c>
      <c r="K36" s="39">
        <f t="shared" si="1"/>
        <v>8386696</v>
      </c>
      <c r="L36" s="39">
        <f t="shared" si="1"/>
        <v>3707541</v>
      </c>
      <c r="M36" s="39">
        <f t="shared" si="1"/>
        <v>5298784</v>
      </c>
      <c r="N36" s="39">
        <f t="shared" si="1"/>
        <v>17393021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26852266</v>
      </c>
      <c r="X36" s="39">
        <f t="shared" si="1"/>
        <v>66273000</v>
      </c>
      <c r="Y36" s="39">
        <f t="shared" si="1"/>
        <v>-39420734</v>
      </c>
      <c r="Z36" s="40">
        <f>+IF(X36&lt;&gt;0,+(Y36/X36)*100,0)</f>
        <v>-59.48234424275346</v>
      </c>
      <c r="AA36" s="37">
        <f>SUM(AA25:AA35)</f>
        <v>132547020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6798575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32014151</v>
      </c>
      <c r="H38" s="52">
        <f t="shared" si="2"/>
        <v>-822792</v>
      </c>
      <c r="I38" s="52">
        <f t="shared" si="2"/>
        <v>-457238</v>
      </c>
      <c r="J38" s="52">
        <f t="shared" si="2"/>
        <v>30734121</v>
      </c>
      <c r="K38" s="52">
        <f t="shared" si="2"/>
        <v>-6595505</v>
      </c>
      <c r="L38" s="52">
        <f t="shared" si="2"/>
        <v>-1988277</v>
      </c>
      <c r="M38" s="52">
        <f t="shared" si="2"/>
        <v>25433387</v>
      </c>
      <c r="N38" s="52">
        <f t="shared" si="2"/>
        <v>16849605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47583726</v>
      </c>
      <c r="X38" s="52">
        <f>IF(F22=F36,0,X22-X36)</f>
        <v>0</v>
      </c>
      <c r="Y38" s="52">
        <f t="shared" si="2"/>
        <v>47583222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6798575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32014151</v>
      </c>
      <c r="H42" s="61">
        <f t="shared" si="3"/>
        <v>-822792</v>
      </c>
      <c r="I42" s="61">
        <f t="shared" si="3"/>
        <v>-457238</v>
      </c>
      <c r="J42" s="61">
        <f t="shared" si="3"/>
        <v>30734121</v>
      </c>
      <c r="K42" s="61">
        <f t="shared" si="3"/>
        <v>-6595505</v>
      </c>
      <c r="L42" s="61">
        <f t="shared" si="3"/>
        <v>-1988277</v>
      </c>
      <c r="M42" s="61">
        <f t="shared" si="3"/>
        <v>25433387</v>
      </c>
      <c r="N42" s="61">
        <f t="shared" si="3"/>
        <v>16849605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47583726</v>
      </c>
      <c r="X42" s="61">
        <f t="shared" si="3"/>
        <v>0</v>
      </c>
      <c r="Y42" s="61">
        <f t="shared" si="3"/>
        <v>47583222</v>
      </c>
      <c r="Z42" s="62">
        <f>+IF(X42&lt;&gt;0,+(Y42/X42)*100,0)</f>
        <v>0</v>
      </c>
      <c r="AA42" s="59">
        <f>SUM(AA38:AA41)</f>
        <v>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6798575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32014151</v>
      </c>
      <c r="H44" s="69">
        <f t="shared" si="4"/>
        <v>-822792</v>
      </c>
      <c r="I44" s="69">
        <f t="shared" si="4"/>
        <v>-457238</v>
      </c>
      <c r="J44" s="69">
        <f t="shared" si="4"/>
        <v>30734121</v>
      </c>
      <c r="K44" s="69">
        <f t="shared" si="4"/>
        <v>-6595505</v>
      </c>
      <c r="L44" s="69">
        <f t="shared" si="4"/>
        <v>-1988277</v>
      </c>
      <c r="M44" s="69">
        <f t="shared" si="4"/>
        <v>25433387</v>
      </c>
      <c r="N44" s="69">
        <f t="shared" si="4"/>
        <v>16849605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47583726</v>
      </c>
      <c r="X44" s="69">
        <f t="shared" si="4"/>
        <v>0</v>
      </c>
      <c r="Y44" s="69">
        <f t="shared" si="4"/>
        <v>47583222</v>
      </c>
      <c r="Z44" s="70">
        <f>+IF(X44&lt;&gt;0,+(Y44/X44)*100,0)</f>
        <v>0</v>
      </c>
      <c r="AA44" s="67">
        <f>+AA42-AA43</f>
        <v>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6798575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32014151</v>
      </c>
      <c r="H46" s="61">
        <f t="shared" si="5"/>
        <v>-822792</v>
      </c>
      <c r="I46" s="61">
        <f t="shared" si="5"/>
        <v>-457238</v>
      </c>
      <c r="J46" s="61">
        <f t="shared" si="5"/>
        <v>30734121</v>
      </c>
      <c r="K46" s="61">
        <f t="shared" si="5"/>
        <v>-6595505</v>
      </c>
      <c r="L46" s="61">
        <f t="shared" si="5"/>
        <v>-1988277</v>
      </c>
      <c r="M46" s="61">
        <f t="shared" si="5"/>
        <v>25433387</v>
      </c>
      <c r="N46" s="61">
        <f t="shared" si="5"/>
        <v>16849605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47583726</v>
      </c>
      <c r="X46" s="61">
        <f t="shared" si="5"/>
        <v>0</v>
      </c>
      <c r="Y46" s="61">
        <f t="shared" si="5"/>
        <v>47583222</v>
      </c>
      <c r="Z46" s="62">
        <f>+IF(X46&lt;&gt;0,+(Y46/X46)*100,0)</f>
        <v>0</v>
      </c>
      <c r="AA46" s="59">
        <f>SUM(AA44:AA45)</f>
        <v>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6798575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32014151</v>
      </c>
      <c r="H48" s="78">
        <f t="shared" si="6"/>
        <v>-822792</v>
      </c>
      <c r="I48" s="78">
        <f t="shared" si="6"/>
        <v>-457238</v>
      </c>
      <c r="J48" s="78">
        <f t="shared" si="6"/>
        <v>30734121</v>
      </c>
      <c r="K48" s="78">
        <f t="shared" si="6"/>
        <v>-6595505</v>
      </c>
      <c r="L48" s="78">
        <f t="shared" si="6"/>
        <v>-1988277</v>
      </c>
      <c r="M48" s="77">
        <f t="shared" si="6"/>
        <v>25433387</v>
      </c>
      <c r="N48" s="77">
        <f t="shared" si="6"/>
        <v>16849605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47583726</v>
      </c>
      <c r="X48" s="78">
        <f t="shared" si="6"/>
        <v>0</v>
      </c>
      <c r="Y48" s="78">
        <f t="shared" si="6"/>
        <v>47583222</v>
      </c>
      <c r="Z48" s="79">
        <f>+IF(X48&lt;&gt;0,+(Y48/X48)*100,0)</f>
        <v>0</v>
      </c>
      <c r="AA48" s="80">
        <f>SUM(AA46:AA47)</f>
        <v>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9693917</v>
      </c>
      <c r="D5" s="6">
        <v>0</v>
      </c>
      <c r="E5" s="7">
        <v>5700000</v>
      </c>
      <c r="F5" s="8">
        <v>5700000</v>
      </c>
      <c r="G5" s="8">
        <v>1116927</v>
      </c>
      <c r="H5" s="8">
        <v>1119120</v>
      </c>
      <c r="I5" s="8">
        <v>1121764</v>
      </c>
      <c r="J5" s="8">
        <v>3357811</v>
      </c>
      <c r="K5" s="8">
        <v>1153301</v>
      </c>
      <c r="L5" s="8">
        <v>1149052</v>
      </c>
      <c r="M5" s="8">
        <v>1157010</v>
      </c>
      <c r="N5" s="8">
        <v>3459363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6817174</v>
      </c>
      <c r="X5" s="8">
        <v>2123100</v>
      </c>
      <c r="Y5" s="8">
        <v>4694074</v>
      </c>
      <c r="Z5" s="2">
        <v>221.1</v>
      </c>
      <c r="AA5" s="6">
        <v>5700000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673224</v>
      </c>
      <c r="D10" s="6">
        <v>0</v>
      </c>
      <c r="E10" s="7">
        <v>1300000</v>
      </c>
      <c r="F10" s="30">
        <v>1300000</v>
      </c>
      <c r="G10" s="30">
        <v>58125</v>
      </c>
      <c r="H10" s="30">
        <v>58125</v>
      </c>
      <c r="I10" s="30">
        <v>58517</v>
      </c>
      <c r="J10" s="30">
        <v>174767</v>
      </c>
      <c r="K10" s="30">
        <v>58125</v>
      </c>
      <c r="L10" s="30">
        <v>58125</v>
      </c>
      <c r="M10" s="30">
        <v>58125</v>
      </c>
      <c r="N10" s="30">
        <v>174375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349142</v>
      </c>
      <c r="X10" s="30">
        <v>633498</v>
      </c>
      <c r="Y10" s="30">
        <v>-284356</v>
      </c>
      <c r="Z10" s="31">
        <v>-44.89</v>
      </c>
      <c r="AA10" s="32">
        <v>1300000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350000</v>
      </c>
      <c r="F11" s="8">
        <v>350000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350000</v>
      </c>
    </row>
    <row r="12" spans="1:27" ht="12.75">
      <c r="A12" s="29" t="s">
        <v>39</v>
      </c>
      <c r="B12" s="33"/>
      <c r="C12" s="6">
        <v>3312764</v>
      </c>
      <c r="D12" s="6">
        <v>0</v>
      </c>
      <c r="E12" s="7">
        <v>5600000</v>
      </c>
      <c r="F12" s="8">
        <v>5600000</v>
      </c>
      <c r="G12" s="8">
        <v>168565</v>
      </c>
      <c r="H12" s="8">
        <v>21618</v>
      </c>
      <c r="I12" s="8">
        <v>149744</v>
      </c>
      <c r="J12" s="8">
        <v>339927</v>
      </c>
      <c r="K12" s="8">
        <v>205450</v>
      </c>
      <c r="L12" s="8">
        <v>38372</v>
      </c>
      <c r="M12" s="8">
        <v>8113</v>
      </c>
      <c r="N12" s="8">
        <v>251935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591862</v>
      </c>
      <c r="X12" s="8">
        <v>878796</v>
      </c>
      <c r="Y12" s="8">
        <v>-286934</v>
      </c>
      <c r="Z12" s="2">
        <v>-32.65</v>
      </c>
      <c r="AA12" s="6">
        <v>5600000</v>
      </c>
    </row>
    <row r="13" spans="1:27" ht="12.75">
      <c r="A13" s="27" t="s">
        <v>40</v>
      </c>
      <c r="B13" s="33"/>
      <c r="C13" s="6">
        <v>2486447</v>
      </c>
      <c r="D13" s="6">
        <v>0</v>
      </c>
      <c r="E13" s="7">
        <v>4000000</v>
      </c>
      <c r="F13" s="8">
        <v>4000000</v>
      </c>
      <c r="G13" s="8">
        <v>96998</v>
      </c>
      <c r="H13" s="8">
        <v>70832</v>
      </c>
      <c r="I13" s="8">
        <v>118010</v>
      </c>
      <c r="J13" s="8">
        <v>285840</v>
      </c>
      <c r="K13" s="8">
        <v>139049</v>
      </c>
      <c r="L13" s="8">
        <v>92571</v>
      </c>
      <c r="M13" s="8">
        <v>173700</v>
      </c>
      <c r="N13" s="8">
        <v>405320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691160</v>
      </c>
      <c r="X13" s="8">
        <v>5239332</v>
      </c>
      <c r="Y13" s="8">
        <v>-4548172</v>
      </c>
      <c r="Z13" s="2">
        <v>-86.81</v>
      </c>
      <c r="AA13" s="6">
        <v>4000000</v>
      </c>
    </row>
    <row r="14" spans="1:27" ht="12.75">
      <c r="A14" s="27" t="s">
        <v>41</v>
      </c>
      <c r="B14" s="33"/>
      <c r="C14" s="6">
        <v>2621875</v>
      </c>
      <c r="D14" s="6">
        <v>0</v>
      </c>
      <c r="E14" s="7">
        <v>0</v>
      </c>
      <c r="F14" s="8">
        <v>0</v>
      </c>
      <c r="G14" s="8">
        <v>15777</v>
      </c>
      <c r="H14" s="8">
        <v>16345</v>
      </c>
      <c r="I14" s="8">
        <v>16955</v>
      </c>
      <c r="J14" s="8">
        <v>49077</v>
      </c>
      <c r="K14" s="8">
        <v>16927</v>
      </c>
      <c r="L14" s="8">
        <v>16863</v>
      </c>
      <c r="M14" s="8">
        <v>17955</v>
      </c>
      <c r="N14" s="8">
        <v>51745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100822</v>
      </c>
      <c r="X14" s="8"/>
      <c r="Y14" s="8">
        <v>100822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2497708</v>
      </c>
      <c r="D16" s="6">
        <v>0</v>
      </c>
      <c r="E16" s="7">
        <v>6000000</v>
      </c>
      <c r="F16" s="8">
        <v>6000000</v>
      </c>
      <c r="G16" s="8">
        <v>171694</v>
      </c>
      <c r="H16" s="8">
        <v>221020</v>
      </c>
      <c r="I16" s="8">
        <v>122840</v>
      </c>
      <c r="J16" s="8">
        <v>515554</v>
      </c>
      <c r="K16" s="8">
        <v>126900</v>
      </c>
      <c r="L16" s="8">
        <v>135020</v>
      </c>
      <c r="M16" s="8">
        <v>53220</v>
      </c>
      <c r="N16" s="8">
        <v>315140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830694</v>
      </c>
      <c r="X16" s="8">
        <v>2500002</v>
      </c>
      <c r="Y16" s="8">
        <v>-1669308</v>
      </c>
      <c r="Z16" s="2">
        <v>-66.77</v>
      </c>
      <c r="AA16" s="6">
        <v>6000000</v>
      </c>
    </row>
    <row r="17" spans="1:27" ht="12.75">
      <c r="A17" s="27" t="s">
        <v>44</v>
      </c>
      <c r="B17" s="33"/>
      <c r="C17" s="6">
        <v>1293360</v>
      </c>
      <c r="D17" s="6">
        <v>0</v>
      </c>
      <c r="E17" s="7">
        <v>0</v>
      </c>
      <c r="F17" s="8">
        <v>0</v>
      </c>
      <c r="G17" s="8">
        <v>119460</v>
      </c>
      <c r="H17" s="8">
        <v>76190</v>
      </c>
      <c r="I17" s="8">
        <v>95810</v>
      </c>
      <c r="J17" s="8">
        <v>291460</v>
      </c>
      <c r="K17" s="8">
        <v>111900</v>
      </c>
      <c r="L17" s="8">
        <v>149610</v>
      </c>
      <c r="M17" s="8">
        <v>241080</v>
      </c>
      <c r="N17" s="8">
        <v>502590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794050</v>
      </c>
      <c r="X17" s="8">
        <v>1500000</v>
      </c>
      <c r="Y17" s="8">
        <v>-705950</v>
      </c>
      <c r="Z17" s="2">
        <v>-47.06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224311000</v>
      </c>
      <c r="D19" s="6">
        <v>0</v>
      </c>
      <c r="E19" s="7">
        <v>232176000</v>
      </c>
      <c r="F19" s="8">
        <v>232176000</v>
      </c>
      <c r="G19" s="8">
        <v>93913000</v>
      </c>
      <c r="H19" s="8">
        <v>0</v>
      </c>
      <c r="I19" s="8">
        <v>0</v>
      </c>
      <c r="J19" s="8">
        <v>93913000</v>
      </c>
      <c r="K19" s="8">
        <v>144368</v>
      </c>
      <c r="L19" s="8">
        <v>308655</v>
      </c>
      <c r="M19" s="8">
        <v>75535823</v>
      </c>
      <c r="N19" s="8">
        <v>75988846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169901846</v>
      </c>
      <c r="X19" s="8">
        <v>112205500</v>
      </c>
      <c r="Y19" s="8">
        <v>57696346</v>
      </c>
      <c r="Z19" s="2">
        <v>51.42</v>
      </c>
      <c r="AA19" s="6">
        <v>232176000</v>
      </c>
    </row>
    <row r="20" spans="1:27" ht="12.75">
      <c r="A20" s="27" t="s">
        <v>47</v>
      </c>
      <c r="B20" s="33"/>
      <c r="C20" s="6">
        <v>2473876</v>
      </c>
      <c r="D20" s="6">
        <v>0</v>
      </c>
      <c r="E20" s="7">
        <v>10900000</v>
      </c>
      <c r="F20" s="30">
        <v>10900000</v>
      </c>
      <c r="G20" s="30">
        <v>135804</v>
      </c>
      <c r="H20" s="30">
        <v>230135</v>
      </c>
      <c r="I20" s="30">
        <v>111318</v>
      </c>
      <c r="J20" s="30">
        <v>477257</v>
      </c>
      <c r="K20" s="30">
        <v>172396</v>
      </c>
      <c r="L20" s="30">
        <v>131922</v>
      </c>
      <c r="M20" s="30">
        <v>73632</v>
      </c>
      <c r="N20" s="30">
        <v>377950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855207</v>
      </c>
      <c r="X20" s="30">
        <v>47471826</v>
      </c>
      <c r="Y20" s="30">
        <v>-46616619</v>
      </c>
      <c r="Z20" s="31">
        <v>-98.2</v>
      </c>
      <c r="AA20" s="32">
        <v>10900000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249364171</v>
      </c>
      <c r="D22" s="37">
        <f>SUM(D5:D21)</f>
        <v>0</v>
      </c>
      <c r="E22" s="38">
        <f t="shared" si="0"/>
        <v>266026000</v>
      </c>
      <c r="F22" s="39">
        <f t="shared" si="0"/>
        <v>266026000</v>
      </c>
      <c r="G22" s="39">
        <f t="shared" si="0"/>
        <v>95796350</v>
      </c>
      <c r="H22" s="39">
        <f t="shared" si="0"/>
        <v>1813385</v>
      </c>
      <c r="I22" s="39">
        <f t="shared" si="0"/>
        <v>1794958</v>
      </c>
      <c r="J22" s="39">
        <f t="shared" si="0"/>
        <v>99404693</v>
      </c>
      <c r="K22" s="39">
        <f t="shared" si="0"/>
        <v>2128416</v>
      </c>
      <c r="L22" s="39">
        <f t="shared" si="0"/>
        <v>2080190</v>
      </c>
      <c r="M22" s="39">
        <f t="shared" si="0"/>
        <v>77318658</v>
      </c>
      <c r="N22" s="39">
        <f t="shared" si="0"/>
        <v>81527264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180931957</v>
      </c>
      <c r="X22" s="39">
        <f t="shared" si="0"/>
        <v>172552054</v>
      </c>
      <c r="Y22" s="39">
        <f t="shared" si="0"/>
        <v>8379903</v>
      </c>
      <c r="Z22" s="40">
        <f>+IF(X22&lt;&gt;0,+(Y22/X22)*100,0)</f>
        <v>4.856449289209852</v>
      </c>
      <c r="AA22" s="37">
        <f>SUM(AA5:AA21)</f>
        <v>266026000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121884355</v>
      </c>
      <c r="D25" s="6">
        <v>0</v>
      </c>
      <c r="E25" s="7">
        <v>107640072</v>
      </c>
      <c r="F25" s="8">
        <v>107640072</v>
      </c>
      <c r="G25" s="8">
        <v>0</v>
      </c>
      <c r="H25" s="8">
        <v>0</v>
      </c>
      <c r="I25" s="8">
        <v>8188708</v>
      </c>
      <c r="J25" s="8">
        <v>8188708</v>
      </c>
      <c r="K25" s="8">
        <v>7550627</v>
      </c>
      <c r="L25" s="8">
        <v>0</v>
      </c>
      <c r="M25" s="8">
        <v>8301872</v>
      </c>
      <c r="N25" s="8">
        <v>15852499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24041207</v>
      </c>
      <c r="X25" s="8">
        <v>56497152</v>
      </c>
      <c r="Y25" s="8">
        <v>-32455945</v>
      </c>
      <c r="Z25" s="2">
        <v>-57.45</v>
      </c>
      <c r="AA25" s="6">
        <v>107640072</v>
      </c>
    </row>
    <row r="26" spans="1:27" ht="12.75">
      <c r="A26" s="29" t="s">
        <v>52</v>
      </c>
      <c r="B26" s="28"/>
      <c r="C26" s="6">
        <v>25088557</v>
      </c>
      <c r="D26" s="6">
        <v>0</v>
      </c>
      <c r="E26" s="7">
        <v>24667637</v>
      </c>
      <c r="F26" s="8">
        <v>24667637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11139756</v>
      </c>
      <c r="Y26" s="8">
        <v>-11139756</v>
      </c>
      <c r="Z26" s="2">
        <v>-100</v>
      </c>
      <c r="AA26" s="6">
        <v>24667637</v>
      </c>
    </row>
    <row r="27" spans="1:27" ht="12.75">
      <c r="A27" s="29" t="s">
        <v>53</v>
      </c>
      <c r="B27" s="28"/>
      <c r="C27" s="6">
        <v>3387397</v>
      </c>
      <c r="D27" s="6">
        <v>0</v>
      </c>
      <c r="E27" s="7">
        <v>1010344</v>
      </c>
      <c r="F27" s="8">
        <v>1010344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505170</v>
      </c>
      <c r="Y27" s="8">
        <v>-505170</v>
      </c>
      <c r="Z27" s="2">
        <v>-100</v>
      </c>
      <c r="AA27" s="6">
        <v>1010344</v>
      </c>
    </row>
    <row r="28" spans="1:27" ht="12.75">
      <c r="A28" s="29" t="s">
        <v>54</v>
      </c>
      <c r="B28" s="28"/>
      <c r="C28" s="6">
        <v>57441881</v>
      </c>
      <c r="D28" s="6">
        <v>0</v>
      </c>
      <c r="E28" s="7">
        <v>70000000</v>
      </c>
      <c r="F28" s="8">
        <v>70000000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2034288</v>
      </c>
      <c r="N28" s="8">
        <v>2034288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2034288</v>
      </c>
      <c r="X28" s="8">
        <v>34999998</v>
      </c>
      <c r="Y28" s="8">
        <v>-32965710</v>
      </c>
      <c r="Z28" s="2">
        <v>-94.19</v>
      </c>
      <c r="AA28" s="6">
        <v>70000000</v>
      </c>
    </row>
    <row r="29" spans="1:27" ht="12.75">
      <c r="A29" s="29" t="s">
        <v>55</v>
      </c>
      <c r="B29" s="28"/>
      <c r="C29" s="6">
        <v>1920007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2518500</v>
      </c>
      <c r="I31" s="8">
        <v>-7015</v>
      </c>
      <c r="J31" s="8">
        <v>2511485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2511485</v>
      </c>
      <c r="X31" s="8">
        <v>15000</v>
      </c>
      <c r="Y31" s="8">
        <v>2496485</v>
      </c>
      <c r="Z31" s="2">
        <v>16643.23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100497252</v>
      </c>
      <c r="F32" s="8">
        <v>100497252</v>
      </c>
      <c r="G32" s="8">
        <v>13210641</v>
      </c>
      <c r="H32" s="8">
        <v>4709345</v>
      </c>
      <c r="I32" s="8">
        <v>4953367</v>
      </c>
      <c r="J32" s="8">
        <v>22873353</v>
      </c>
      <c r="K32" s="8">
        <v>7946568</v>
      </c>
      <c r="L32" s="8">
        <v>6830572</v>
      </c>
      <c r="M32" s="8">
        <v>5720981</v>
      </c>
      <c r="N32" s="8">
        <v>20498121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43371474</v>
      </c>
      <c r="X32" s="8">
        <v>53211822</v>
      </c>
      <c r="Y32" s="8">
        <v>-9840348</v>
      </c>
      <c r="Z32" s="2">
        <v>-18.49</v>
      </c>
      <c r="AA32" s="6">
        <v>100497252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114280535</v>
      </c>
      <c r="D34" s="6">
        <v>0</v>
      </c>
      <c r="E34" s="7">
        <v>49481195</v>
      </c>
      <c r="F34" s="8">
        <v>49481195</v>
      </c>
      <c r="G34" s="8">
        <v>17274</v>
      </c>
      <c r="H34" s="8">
        <v>2917709</v>
      </c>
      <c r="I34" s="8">
        <v>3173278</v>
      </c>
      <c r="J34" s="8">
        <v>6108261</v>
      </c>
      <c r="K34" s="8">
        <v>1980068</v>
      </c>
      <c r="L34" s="8">
        <v>1996338</v>
      </c>
      <c r="M34" s="8">
        <v>1923100</v>
      </c>
      <c r="N34" s="8">
        <v>5899506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12007767</v>
      </c>
      <c r="X34" s="8">
        <v>50268246</v>
      </c>
      <c r="Y34" s="8">
        <v>-38260479</v>
      </c>
      <c r="Z34" s="2">
        <v>-76.11</v>
      </c>
      <c r="AA34" s="6">
        <v>49481195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324002732</v>
      </c>
      <c r="D36" s="37">
        <f>SUM(D25:D35)</f>
        <v>0</v>
      </c>
      <c r="E36" s="38">
        <f t="shared" si="1"/>
        <v>353296500</v>
      </c>
      <c r="F36" s="39">
        <f t="shared" si="1"/>
        <v>353296500</v>
      </c>
      <c r="G36" s="39">
        <f t="shared" si="1"/>
        <v>13227915</v>
      </c>
      <c r="H36" s="39">
        <f t="shared" si="1"/>
        <v>10145554</v>
      </c>
      <c r="I36" s="39">
        <f t="shared" si="1"/>
        <v>16308338</v>
      </c>
      <c r="J36" s="39">
        <f t="shared" si="1"/>
        <v>39681807</v>
      </c>
      <c r="K36" s="39">
        <f t="shared" si="1"/>
        <v>17477263</v>
      </c>
      <c r="L36" s="39">
        <f t="shared" si="1"/>
        <v>8826910</v>
      </c>
      <c r="M36" s="39">
        <f t="shared" si="1"/>
        <v>17980241</v>
      </c>
      <c r="N36" s="39">
        <f t="shared" si="1"/>
        <v>44284414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83966221</v>
      </c>
      <c r="X36" s="39">
        <f t="shared" si="1"/>
        <v>206637144</v>
      </c>
      <c r="Y36" s="39">
        <f t="shared" si="1"/>
        <v>-122670923</v>
      </c>
      <c r="Z36" s="40">
        <f>+IF(X36&lt;&gt;0,+(Y36/X36)*100,0)</f>
        <v>-59.365378665899485</v>
      </c>
      <c r="AA36" s="37">
        <f>SUM(AA25:AA35)</f>
        <v>353296500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-74638561</v>
      </c>
      <c r="D38" s="50">
        <f>+D22-D36</f>
        <v>0</v>
      </c>
      <c r="E38" s="51">
        <f t="shared" si="2"/>
        <v>-87270500</v>
      </c>
      <c r="F38" s="52">
        <f t="shared" si="2"/>
        <v>-87270500</v>
      </c>
      <c r="G38" s="52">
        <f t="shared" si="2"/>
        <v>82568435</v>
      </c>
      <c r="H38" s="52">
        <f t="shared" si="2"/>
        <v>-8332169</v>
      </c>
      <c r="I38" s="52">
        <f t="shared" si="2"/>
        <v>-14513380</v>
      </c>
      <c r="J38" s="52">
        <f t="shared" si="2"/>
        <v>59722886</v>
      </c>
      <c r="K38" s="52">
        <f t="shared" si="2"/>
        <v>-15348847</v>
      </c>
      <c r="L38" s="52">
        <f t="shared" si="2"/>
        <v>-6746720</v>
      </c>
      <c r="M38" s="52">
        <f t="shared" si="2"/>
        <v>59338417</v>
      </c>
      <c r="N38" s="52">
        <f t="shared" si="2"/>
        <v>37242850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96965736</v>
      </c>
      <c r="X38" s="52">
        <f>IF(F22=F36,0,X22-X36)</f>
        <v>-34085090</v>
      </c>
      <c r="Y38" s="52">
        <f t="shared" si="2"/>
        <v>131050826</v>
      </c>
      <c r="Z38" s="53">
        <f>+IF(X38&lt;&gt;0,+(Y38/X38)*100,0)</f>
        <v>-384.4813846758216</v>
      </c>
      <c r="AA38" s="50">
        <f>+AA22-AA36</f>
        <v>-87270500</v>
      </c>
    </row>
    <row r="39" spans="1:27" ht="12.75">
      <c r="A39" s="27" t="s">
        <v>64</v>
      </c>
      <c r="B39" s="33"/>
      <c r="C39" s="6">
        <v>74807709</v>
      </c>
      <c r="D39" s="6">
        <v>0</v>
      </c>
      <c r="E39" s="7">
        <v>79138000</v>
      </c>
      <c r="F39" s="8">
        <v>79138000</v>
      </c>
      <c r="G39" s="8">
        <v>10788424</v>
      </c>
      <c r="H39" s="8">
        <v>2395989</v>
      </c>
      <c r="I39" s="8">
        <v>0</v>
      </c>
      <c r="J39" s="8">
        <v>13184413</v>
      </c>
      <c r="K39" s="8">
        <v>8284162</v>
      </c>
      <c r="L39" s="8">
        <v>5371567</v>
      </c>
      <c r="M39" s="8">
        <v>9087501</v>
      </c>
      <c r="N39" s="8">
        <v>22743230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35927643</v>
      </c>
      <c r="X39" s="8">
        <v>37513500</v>
      </c>
      <c r="Y39" s="8">
        <v>-1585857</v>
      </c>
      <c r="Z39" s="2">
        <v>-4.23</v>
      </c>
      <c r="AA39" s="6">
        <v>79138000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169148</v>
      </c>
      <c r="D42" s="59">
        <f>SUM(D38:D41)</f>
        <v>0</v>
      </c>
      <c r="E42" s="60">
        <f t="shared" si="3"/>
        <v>-8132500</v>
      </c>
      <c r="F42" s="61">
        <f t="shared" si="3"/>
        <v>-8132500</v>
      </c>
      <c r="G42" s="61">
        <f t="shared" si="3"/>
        <v>93356859</v>
      </c>
      <c r="H42" s="61">
        <f t="shared" si="3"/>
        <v>-5936180</v>
      </c>
      <c r="I42" s="61">
        <f t="shared" si="3"/>
        <v>-14513380</v>
      </c>
      <c r="J42" s="61">
        <f t="shared" si="3"/>
        <v>72907299</v>
      </c>
      <c r="K42" s="61">
        <f t="shared" si="3"/>
        <v>-7064685</v>
      </c>
      <c r="L42" s="61">
        <f t="shared" si="3"/>
        <v>-1375153</v>
      </c>
      <c r="M42" s="61">
        <f t="shared" si="3"/>
        <v>68425918</v>
      </c>
      <c r="N42" s="61">
        <f t="shared" si="3"/>
        <v>59986080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132893379</v>
      </c>
      <c r="X42" s="61">
        <f t="shared" si="3"/>
        <v>3428410</v>
      </c>
      <c r="Y42" s="61">
        <f t="shared" si="3"/>
        <v>129464969</v>
      </c>
      <c r="Z42" s="62">
        <f>+IF(X42&lt;&gt;0,+(Y42/X42)*100,0)</f>
        <v>3776.239393771457</v>
      </c>
      <c r="AA42" s="59">
        <f>SUM(AA38:AA41)</f>
        <v>-8132500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169148</v>
      </c>
      <c r="D44" s="67">
        <f>+D42-D43</f>
        <v>0</v>
      </c>
      <c r="E44" s="68">
        <f t="shared" si="4"/>
        <v>-8132500</v>
      </c>
      <c r="F44" s="69">
        <f t="shared" si="4"/>
        <v>-8132500</v>
      </c>
      <c r="G44" s="69">
        <f t="shared" si="4"/>
        <v>93356859</v>
      </c>
      <c r="H44" s="69">
        <f t="shared" si="4"/>
        <v>-5936180</v>
      </c>
      <c r="I44" s="69">
        <f t="shared" si="4"/>
        <v>-14513380</v>
      </c>
      <c r="J44" s="69">
        <f t="shared" si="4"/>
        <v>72907299</v>
      </c>
      <c r="K44" s="69">
        <f t="shared" si="4"/>
        <v>-7064685</v>
      </c>
      <c r="L44" s="69">
        <f t="shared" si="4"/>
        <v>-1375153</v>
      </c>
      <c r="M44" s="69">
        <f t="shared" si="4"/>
        <v>68425918</v>
      </c>
      <c r="N44" s="69">
        <f t="shared" si="4"/>
        <v>59986080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132893379</v>
      </c>
      <c r="X44" s="69">
        <f t="shared" si="4"/>
        <v>3428410</v>
      </c>
      <c r="Y44" s="69">
        <f t="shared" si="4"/>
        <v>129464969</v>
      </c>
      <c r="Z44" s="70">
        <f>+IF(X44&lt;&gt;0,+(Y44/X44)*100,0)</f>
        <v>3776.239393771457</v>
      </c>
      <c r="AA44" s="67">
        <f>+AA42-AA43</f>
        <v>-8132500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169148</v>
      </c>
      <c r="D46" s="59">
        <f>SUM(D44:D45)</f>
        <v>0</v>
      </c>
      <c r="E46" s="60">
        <f t="shared" si="5"/>
        <v>-8132500</v>
      </c>
      <c r="F46" s="61">
        <f t="shared" si="5"/>
        <v>-8132500</v>
      </c>
      <c r="G46" s="61">
        <f t="shared" si="5"/>
        <v>93356859</v>
      </c>
      <c r="H46" s="61">
        <f t="shared" si="5"/>
        <v>-5936180</v>
      </c>
      <c r="I46" s="61">
        <f t="shared" si="5"/>
        <v>-14513380</v>
      </c>
      <c r="J46" s="61">
        <f t="shared" si="5"/>
        <v>72907299</v>
      </c>
      <c r="K46" s="61">
        <f t="shared" si="5"/>
        <v>-7064685</v>
      </c>
      <c r="L46" s="61">
        <f t="shared" si="5"/>
        <v>-1375153</v>
      </c>
      <c r="M46" s="61">
        <f t="shared" si="5"/>
        <v>68425918</v>
      </c>
      <c r="N46" s="61">
        <f t="shared" si="5"/>
        <v>59986080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132893379</v>
      </c>
      <c r="X46" s="61">
        <f t="shared" si="5"/>
        <v>3428410</v>
      </c>
      <c r="Y46" s="61">
        <f t="shared" si="5"/>
        <v>129464969</v>
      </c>
      <c r="Z46" s="62">
        <f>+IF(X46&lt;&gt;0,+(Y46/X46)*100,0)</f>
        <v>3776.239393771457</v>
      </c>
      <c r="AA46" s="59">
        <f>SUM(AA44:AA45)</f>
        <v>-8132500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169148</v>
      </c>
      <c r="D48" s="75">
        <f>SUM(D46:D47)</f>
        <v>0</v>
      </c>
      <c r="E48" s="76">
        <f t="shared" si="6"/>
        <v>-8132500</v>
      </c>
      <c r="F48" s="77">
        <f t="shared" si="6"/>
        <v>-8132500</v>
      </c>
      <c r="G48" s="77">
        <f t="shared" si="6"/>
        <v>93356859</v>
      </c>
      <c r="H48" s="78">
        <f t="shared" si="6"/>
        <v>-5936180</v>
      </c>
      <c r="I48" s="78">
        <f t="shared" si="6"/>
        <v>-14513380</v>
      </c>
      <c r="J48" s="78">
        <f t="shared" si="6"/>
        <v>72907299</v>
      </c>
      <c r="K48" s="78">
        <f t="shared" si="6"/>
        <v>-7064685</v>
      </c>
      <c r="L48" s="78">
        <f t="shared" si="6"/>
        <v>-1375153</v>
      </c>
      <c r="M48" s="77">
        <f t="shared" si="6"/>
        <v>68425918</v>
      </c>
      <c r="N48" s="77">
        <f t="shared" si="6"/>
        <v>59986080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132893379</v>
      </c>
      <c r="X48" s="78">
        <f t="shared" si="6"/>
        <v>3428410</v>
      </c>
      <c r="Y48" s="78">
        <f t="shared" si="6"/>
        <v>129464969</v>
      </c>
      <c r="Z48" s="79">
        <f>+IF(X48&lt;&gt;0,+(Y48/X48)*100,0)</f>
        <v>3776.239393771457</v>
      </c>
      <c r="AA48" s="80">
        <f>SUM(AA46:AA47)</f>
        <v>-8132500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19964756</v>
      </c>
      <c r="D5" s="6">
        <v>0</v>
      </c>
      <c r="E5" s="7">
        <v>19472000</v>
      </c>
      <c r="F5" s="8">
        <v>19472000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1192000</v>
      </c>
      <c r="N5" s="8">
        <v>1192000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1192000</v>
      </c>
      <c r="X5" s="8">
        <v>9736050</v>
      </c>
      <c r="Y5" s="8">
        <v>-8544050</v>
      </c>
      <c r="Z5" s="2">
        <v>-87.76</v>
      </c>
      <c r="AA5" s="6">
        <v>19472000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4100000</v>
      </c>
      <c r="F10" s="30">
        <v>4100000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2050002</v>
      </c>
      <c r="Y10" s="30">
        <v>-2050002</v>
      </c>
      <c r="Z10" s="31">
        <v>-100</v>
      </c>
      <c r="AA10" s="32">
        <v>4100000</v>
      </c>
    </row>
    <row r="11" spans="1:27" ht="12.75">
      <c r="A11" s="29" t="s">
        <v>38</v>
      </c>
      <c r="B11" s="33"/>
      <c r="C11" s="6">
        <v>4712906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451000</v>
      </c>
      <c r="N11" s="8">
        <v>451000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451000</v>
      </c>
      <c r="X11" s="8"/>
      <c r="Y11" s="8">
        <v>451000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2620104</v>
      </c>
      <c r="D12" s="6">
        <v>0</v>
      </c>
      <c r="E12" s="7">
        <v>3202000</v>
      </c>
      <c r="F12" s="8">
        <v>3202000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217000</v>
      </c>
      <c r="N12" s="8">
        <v>217000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217000</v>
      </c>
      <c r="X12" s="8">
        <v>1600998</v>
      </c>
      <c r="Y12" s="8">
        <v>-1383998</v>
      </c>
      <c r="Z12" s="2">
        <v>-86.45</v>
      </c>
      <c r="AA12" s="6">
        <v>3202000</v>
      </c>
    </row>
    <row r="13" spans="1:27" ht="12.75">
      <c r="A13" s="27" t="s">
        <v>40</v>
      </c>
      <c r="B13" s="33"/>
      <c r="C13" s="6">
        <v>3585521</v>
      </c>
      <c r="D13" s="6">
        <v>0</v>
      </c>
      <c r="E13" s="7">
        <v>2500000</v>
      </c>
      <c r="F13" s="8">
        <v>2500000</v>
      </c>
      <c r="G13" s="8">
        <v>507712</v>
      </c>
      <c r="H13" s="8">
        <v>643967</v>
      </c>
      <c r="I13" s="8">
        <v>545685</v>
      </c>
      <c r="J13" s="8">
        <v>1697364</v>
      </c>
      <c r="K13" s="8">
        <v>0</v>
      </c>
      <c r="L13" s="8">
        <v>241234</v>
      </c>
      <c r="M13" s="8">
        <v>450712</v>
      </c>
      <c r="N13" s="8">
        <v>691946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2389310</v>
      </c>
      <c r="X13" s="8">
        <v>1249998</v>
      </c>
      <c r="Y13" s="8">
        <v>1139312</v>
      </c>
      <c r="Z13" s="2">
        <v>91.15</v>
      </c>
      <c r="AA13" s="6">
        <v>2500000</v>
      </c>
    </row>
    <row r="14" spans="1:27" ht="12.75">
      <c r="A14" s="27" t="s">
        <v>41</v>
      </c>
      <c r="B14" s="33"/>
      <c r="C14" s="6">
        <v>7994116</v>
      </c>
      <c r="D14" s="6">
        <v>0</v>
      </c>
      <c r="E14" s="7">
        <v>7477498</v>
      </c>
      <c r="F14" s="8">
        <v>7477498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3738498</v>
      </c>
      <c r="Y14" s="8">
        <v>-3738498</v>
      </c>
      <c r="Z14" s="2">
        <v>-100</v>
      </c>
      <c r="AA14" s="6">
        <v>7477498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320580</v>
      </c>
      <c r="D16" s="6">
        <v>0</v>
      </c>
      <c r="E16" s="7">
        <v>8522000</v>
      </c>
      <c r="F16" s="8">
        <v>8522000</v>
      </c>
      <c r="G16" s="8">
        <v>28000</v>
      </c>
      <c r="H16" s="8">
        <v>34100</v>
      </c>
      <c r="I16" s="8">
        <v>23000</v>
      </c>
      <c r="J16" s="8">
        <v>85100</v>
      </c>
      <c r="K16" s="8">
        <v>0</v>
      </c>
      <c r="L16" s="8">
        <v>5600</v>
      </c>
      <c r="M16" s="8">
        <v>3262000</v>
      </c>
      <c r="N16" s="8">
        <v>3267600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3352700</v>
      </c>
      <c r="X16" s="8">
        <v>4261002</v>
      </c>
      <c r="Y16" s="8">
        <v>-908302</v>
      </c>
      <c r="Z16" s="2">
        <v>-21.32</v>
      </c>
      <c r="AA16" s="6">
        <v>8522000</v>
      </c>
    </row>
    <row r="17" spans="1:27" ht="12.75">
      <c r="A17" s="27" t="s">
        <v>44</v>
      </c>
      <c r="B17" s="33"/>
      <c r="C17" s="6">
        <v>3918442</v>
      </c>
      <c r="D17" s="6">
        <v>0</v>
      </c>
      <c r="E17" s="7">
        <v>1000000</v>
      </c>
      <c r="F17" s="8">
        <v>1000000</v>
      </c>
      <c r="G17" s="8">
        <v>49917</v>
      </c>
      <c r="H17" s="8">
        <v>132291</v>
      </c>
      <c r="I17" s="8">
        <v>119619</v>
      </c>
      <c r="J17" s="8">
        <v>301827</v>
      </c>
      <c r="K17" s="8">
        <v>0</v>
      </c>
      <c r="L17" s="8">
        <v>148062</v>
      </c>
      <c r="M17" s="8">
        <v>280587</v>
      </c>
      <c r="N17" s="8">
        <v>428649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730476</v>
      </c>
      <c r="X17" s="8">
        <v>499998</v>
      </c>
      <c r="Y17" s="8">
        <v>230478</v>
      </c>
      <c r="Z17" s="2">
        <v>46.1</v>
      </c>
      <c r="AA17" s="6">
        <v>1000000</v>
      </c>
    </row>
    <row r="18" spans="1:27" ht="12.75">
      <c r="A18" s="29" t="s">
        <v>45</v>
      </c>
      <c r="B18" s="28"/>
      <c r="C18" s="6">
        <v>603997</v>
      </c>
      <c r="D18" s="6">
        <v>0</v>
      </c>
      <c r="E18" s="7">
        <v>3000000</v>
      </c>
      <c r="F18" s="8">
        <v>3000000</v>
      </c>
      <c r="G18" s="8">
        <v>329597</v>
      </c>
      <c r="H18" s="8">
        <v>339037</v>
      </c>
      <c r="I18" s="8">
        <v>263930</v>
      </c>
      <c r="J18" s="8">
        <v>932564</v>
      </c>
      <c r="K18" s="8">
        <v>0</v>
      </c>
      <c r="L18" s="8">
        <v>407520</v>
      </c>
      <c r="M18" s="8">
        <v>731522</v>
      </c>
      <c r="N18" s="8">
        <v>1139042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2071606</v>
      </c>
      <c r="X18" s="8">
        <v>1500000</v>
      </c>
      <c r="Y18" s="8">
        <v>571606</v>
      </c>
      <c r="Z18" s="2">
        <v>38.11</v>
      </c>
      <c r="AA18" s="6">
        <v>3000000</v>
      </c>
    </row>
    <row r="19" spans="1:27" ht="12.75">
      <c r="A19" s="27" t="s">
        <v>46</v>
      </c>
      <c r="B19" s="33"/>
      <c r="C19" s="6">
        <v>227313356</v>
      </c>
      <c r="D19" s="6">
        <v>0</v>
      </c>
      <c r="E19" s="7">
        <v>238283597</v>
      </c>
      <c r="F19" s="8">
        <v>238283597</v>
      </c>
      <c r="G19" s="8">
        <v>97653000</v>
      </c>
      <c r="H19" s="8">
        <v>2028000</v>
      </c>
      <c r="I19" s="8">
        <v>0</v>
      </c>
      <c r="J19" s="8">
        <v>99681000</v>
      </c>
      <c r="K19" s="8">
        <v>0</v>
      </c>
      <c r="L19" s="8">
        <v>0</v>
      </c>
      <c r="M19" s="8">
        <v>70926000</v>
      </c>
      <c r="N19" s="8">
        <v>70926000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170607000</v>
      </c>
      <c r="X19" s="8">
        <v>119142000</v>
      </c>
      <c r="Y19" s="8">
        <v>51465000</v>
      </c>
      <c r="Z19" s="2">
        <v>43.2</v>
      </c>
      <c r="AA19" s="6">
        <v>238283597</v>
      </c>
    </row>
    <row r="20" spans="1:27" ht="12.75">
      <c r="A20" s="27" t="s">
        <v>47</v>
      </c>
      <c r="B20" s="33"/>
      <c r="C20" s="6">
        <v>684761</v>
      </c>
      <c r="D20" s="6">
        <v>0</v>
      </c>
      <c r="E20" s="7">
        <v>700000</v>
      </c>
      <c r="F20" s="30">
        <v>700000</v>
      </c>
      <c r="G20" s="30">
        <v>154082</v>
      </c>
      <c r="H20" s="30">
        <v>103885</v>
      </c>
      <c r="I20" s="30">
        <v>105612</v>
      </c>
      <c r="J20" s="30">
        <v>363579</v>
      </c>
      <c r="K20" s="30">
        <v>0</v>
      </c>
      <c r="L20" s="30">
        <v>96144</v>
      </c>
      <c r="M20" s="30">
        <v>161826</v>
      </c>
      <c r="N20" s="30">
        <v>257970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621549</v>
      </c>
      <c r="X20" s="30">
        <v>349998</v>
      </c>
      <c r="Y20" s="30">
        <v>271551</v>
      </c>
      <c r="Z20" s="31">
        <v>77.59</v>
      </c>
      <c r="AA20" s="32">
        <v>700000</v>
      </c>
    </row>
    <row r="21" spans="1:27" ht="12.75">
      <c r="A21" s="27" t="s">
        <v>48</v>
      </c>
      <c r="B21" s="33"/>
      <c r="C21" s="6">
        <v>205438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124998</v>
      </c>
      <c r="Y21" s="8">
        <v>-124998</v>
      </c>
      <c r="Z21" s="2">
        <v>-100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271923977</v>
      </c>
      <c r="D22" s="37">
        <f>SUM(D5:D21)</f>
        <v>0</v>
      </c>
      <c r="E22" s="38">
        <f t="shared" si="0"/>
        <v>288507095</v>
      </c>
      <c r="F22" s="39">
        <f t="shared" si="0"/>
        <v>288507095</v>
      </c>
      <c r="G22" s="39">
        <f t="shared" si="0"/>
        <v>98722308</v>
      </c>
      <c r="H22" s="39">
        <f t="shared" si="0"/>
        <v>3281280</v>
      </c>
      <c r="I22" s="39">
        <f t="shared" si="0"/>
        <v>1057846</v>
      </c>
      <c r="J22" s="39">
        <f t="shared" si="0"/>
        <v>103061434</v>
      </c>
      <c r="K22" s="39">
        <f t="shared" si="0"/>
        <v>0</v>
      </c>
      <c r="L22" s="39">
        <f t="shared" si="0"/>
        <v>898560</v>
      </c>
      <c r="M22" s="39">
        <f t="shared" si="0"/>
        <v>77672647</v>
      </c>
      <c r="N22" s="39">
        <f t="shared" si="0"/>
        <v>78571207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181632641</v>
      </c>
      <c r="X22" s="39">
        <f t="shared" si="0"/>
        <v>144253542</v>
      </c>
      <c r="Y22" s="39">
        <f t="shared" si="0"/>
        <v>37379099</v>
      </c>
      <c r="Z22" s="40">
        <f>+IF(X22&lt;&gt;0,+(Y22/X22)*100,0)</f>
        <v>25.91208401662678</v>
      </c>
      <c r="AA22" s="37">
        <f>SUM(AA5:AA21)</f>
        <v>288507095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31017428</v>
      </c>
      <c r="D25" s="6">
        <v>0</v>
      </c>
      <c r="E25" s="7">
        <v>189390760</v>
      </c>
      <c r="F25" s="8">
        <v>189390760</v>
      </c>
      <c r="G25" s="8">
        <v>14101531</v>
      </c>
      <c r="H25" s="8">
        <v>13188809</v>
      </c>
      <c r="I25" s="8">
        <v>24072732</v>
      </c>
      <c r="J25" s="8">
        <v>51363072</v>
      </c>
      <c r="K25" s="8">
        <v>0</v>
      </c>
      <c r="L25" s="8">
        <v>12886313</v>
      </c>
      <c r="M25" s="8">
        <v>13076670</v>
      </c>
      <c r="N25" s="8">
        <v>25962983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77326055</v>
      </c>
      <c r="X25" s="8">
        <v>94695378</v>
      </c>
      <c r="Y25" s="8">
        <v>-17369323</v>
      </c>
      <c r="Z25" s="2">
        <v>-18.34</v>
      </c>
      <c r="AA25" s="6">
        <v>189390760</v>
      </c>
    </row>
    <row r="26" spans="1:27" ht="12.75">
      <c r="A26" s="29" t="s">
        <v>52</v>
      </c>
      <c r="B26" s="28"/>
      <c r="C26" s="6">
        <v>25800375</v>
      </c>
      <c r="D26" s="6">
        <v>0</v>
      </c>
      <c r="E26" s="7">
        <v>29096945</v>
      </c>
      <c r="F26" s="8">
        <v>29096945</v>
      </c>
      <c r="G26" s="8">
        <v>2694930</v>
      </c>
      <c r="H26" s="8">
        <v>2866434</v>
      </c>
      <c r="I26" s="8">
        <v>3068064</v>
      </c>
      <c r="J26" s="8">
        <v>8629428</v>
      </c>
      <c r="K26" s="8">
        <v>0</v>
      </c>
      <c r="L26" s="8">
        <v>2688331</v>
      </c>
      <c r="M26" s="8">
        <v>2684203</v>
      </c>
      <c r="N26" s="8">
        <v>5372534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14001962</v>
      </c>
      <c r="X26" s="8">
        <v>14695206</v>
      </c>
      <c r="Y26" s="8">
        <v>-693244</v>
      </c>
      <c r="Z26" s="2">
        <v>-4.72</v>
      </c>
      <c r="AA26" s="6">
        <v>29096945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28961000</v>
      </c>
      <c r="F27" s="8">
        <v>28961000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14480502</v>
      </c>
      <c r="Y27" s="8">
        <v>-14480502</v>
      </c>
      <c r="Z27" s="2">
        <v>-100</v>
      </c>
      <c r="AA27" s="6">
        <v>28961000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112814000</v>
      </c>
      <c r="F28" s="8">
        <v>112814000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56407002</v>
      </c>
      <c r="Y28" s="8">
        <v>-56407002</v>
      </c>
      <c r="Z28" s="2">
        <v>-100</v>
      </c>
      <c r="AA28" s="6">
        <v>112814000</v>
      </c>
    </row>
    <row r="29" spans="1:27" ht="12.75">
      <c r="A29" s="29" t="s">
        <v>55</v>
      </c>
      <c r="B29" s="28"/>
      <c r="C29" s="6">
        <v>1526577</v>
      </c>
      <c r="D29" s="6">
        <v>0</v>
      </c>
      <c r="E29" s="7">
        <v>30000</v>
      </c>
      <c r="F29" s="8">
        <v>30000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15000</v>
      </c>
      <c r="Y29" s="8">
        <v>-15000</v>
      </c>
      <c r="Z29" s="2">
        <v>-100</v>
      </c>
      <c r="AA29" s="6">
        <v>30000</v>
      </c>
    </row>
    <row r="30" spans="1:27" ht="12.75">
      <c r="A30" s="29" t="s">
        <v>56</v>
      </c>
      <c r="B30" s="28"/>
      <c r="C30" s="6">
        <v>3804310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2292766</v>
      </c>
      <c r="D31" s="6">
        <v>0</v>
      </c>
      <c r="E31" s="7">
        <v>0</v>
      </c>
      <c r="F31" s="8">
        <v>0</v>
      </c>
      <c r="G31" s="8">
        <v>0</v>
      </c>
      <c r="H31" s="8">
        <v>609</v>
      </c>
      <c r="I31" s="8">
        <v>0</v>
      </c>
      <c r="J31" s="8">
        <v>609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609</v>
      </c>
      <c r="X31" s="8"/>
      <c r="Y31" s="8">
        <v>609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17744384</v>
      </c>
      <c r="D32" s="6">
        <v>0</v>
      </c>
      <c r="E32" s="7">
        <v>20510208</v>
      </c>
      <c r="F32" s="8">
        <v>20510208</v>
      </c>
      <c r="G32" s="8">
        <v>0</v>
      </c>
      <c r="H32" s="8">
        <v>583363</v>
      </c>
      <c r="I32" s="8">
        <v>1884495</v>
      </c>
      <c r="J32" s="8">
        <v>2467858</v>
      </c>
      <c r="K32" s="8">
        <v>0</v>
      </c>
      <c r="L32" s="8">
        <v>2615227</v>
      </c>
      <c r="M32" s="8">
        <v>4418443</v>
      </c>
      <c r="N32" s="8">
        <v>7033670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9501528</v>
      </c>
      <c r="X32" s="8">
        <v>10255104</v>
      </c>
      <c r="Y32" s="8">
        <v>-753576</v>
      </c>
      <c r="Z32" s="2">
        <v>-7.35</v>
      </c>
      <c r="AA32" s="6">
        <v>20510208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12000000</v>
      </c>
      <c r="F33" s="8">
        <v>12000000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6000000</v>
      </c>
      <c r="Y33" s="8">
        <v>-6000000</v>
      </c>
      <c r="Z33" s="2">
        <v>-100</v>
      </c>
      <c r="AA33" s="6">
        <v>12000000</v>
      </c>
    </row>
    <row r="34" spans="1:27" ht="12.75">
      <c r="A34" s="29" t="s">
        <v>60</v>
      </c>
      <c r="B34" s="28"/>
      <c r="C34" s="6">
        <v>22124064</v>
      </c>
      <c r="D34" s="6">
        <v>0</v>
      </c>
      <c r="E34" s="7">
        <v>31763244</v>
      </c>
      <c r="F34" s="8">
        <v>31763244</v>
      </c>
      <c r="G34" s="8">
        <v>3932557</v>
      </c>
      <c r="H34" s="8">
        <v>98071</v>
      </c>
      <c r="I34" s="8">
        <v>707397</v>
      </c>
      <c r="J34" s="8">
        <v>4738025</v>
      </c>
      <c r="K34" s="8">
        <v>0</v>
      </c>
      <c r="L34" s="8">
        <v>1563894</v>
      </c>
      <c r="M34" s="8">
        <v>4025641</v>
      </c>
      <c r="N34" s="8">
        <v>5589535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10327560</v>
      </c>
      <c r="X34" s="8">
        <v>15734886</v>
      </c>
      <c r="Y34" s="8">
        <v>-5407326</v>
      </c>
      <c r="Z34" s="2">
        <v>-34.37</v>
      </c>
      <c r="AA34" s="6">
        <v>31763244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104309904</v>
      </c>
      <c r="D36" s="37">
        <f>SUM(D25:D35)</f>
        <v>0</v>
      </c>
      <c r="E36" s="38">
        <f t="shared" si="1"/>
        <v>424566157</v>
      </c>
      <c r="F36" s="39">
        <f t="shared" si="1"/>
        <v>424566157</v>
      </c>
      <c r="G36" s="39">
        <f t="shared" si="1"/>
        <v>20729018</v>
      </c>
      <c r="H36" s="39">
        <f t="shared" si="1"/>
        <v>16737286</v>
      </c>
      <c r="I36" s="39">
        <f t="shared" si="1"/>
        <v>29732688</v>
      </c>
      <c r="J36" s="39">
        <f t="shared" si="1"/>
        <v>67198992</v>
      </c>
      <c r="K36" s="39">
        <f t="shared" si="1"/>
        <v>0</v>
      </c>
      <c r="L36" s="39">
        <f t="shared" si="1"/>
        <v>19753765</v>
      </c>
      <c r="M36" s="39">
        <f t="shared" si="1"/>
        <v>24204957</v>
      </c>
      <c r="N36" s="39">
        <f t="shared" si="1"/>
        <v>43958722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111157714</v>
      </c>
      <c r="X36" s="39">
        <f t="shared" si="1"/>
        <v>212283078</v>
      </c>
      <c r="Y36" s="39">
        <f t="shared" si="1"/>
        <v>-101125364</v>
      </c>
      <c r="Z36" s="40">
        <f>+IF(X36&lt;&gt;0,+(Y36/X36)*100,0)</f>
        <v>-47.63703492183207</v>
      </c>
      <c r="AA36" s="37">
        <f>SUM(AA25:AA35)</f>
        <v>424566157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167614073</v>
      </c>
      <c r="D38" s="50">
        <f>+D22-D36</f>
        <v>0</v>
      </c>
      <c r="E38" s="51">
        <f t="shared" si="2"/>
        <v>-136059062</v>
      </c>
      <c r="F38" s="52">
        <f t="shared" si="2"/>
        <v>-136059062</v>
      </c>
      <c r="G38" s="52">
        <f t="shared" si="2"/>
        <v>77993290</v>
      </c>
      <c r="H38" s="52">
        <f t="shared" si="2"/>
        <v>-13456006</v>
      </c>
      <c r="I38" s="52">
        <f t="shared" si="2"/>
        <v>-28674842</v>
      </c>
      <c r="J38" s="52">
        <f t="shared" si="2"/>
        <v>35862442</v>
      </c>
      <c r="K38" s="52">
        <f t="shared" si="2"/>
        <v>0</v>
      </c>
      <c r="L38" s="52">
        <f t="shared" si="2"/>
        <v>-18855205</v>
      </c>
      <c r="M38" s="52">
        <f t="shared" si="2"/>
        <v>53467690</v>
      </c>
      <c r="N38" s="52">
        <f t="shared" si="2"/>
        <v>34612485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70474927</v>
      </c>
      <c r="X38" s="52">
        <f>IF(F22=F36,0,X22-X36)</f>
        <v>-68029536</v>
      </c>
      <c r="Y38" s="52">
        <f t="shared" si="2"/>
        <v>138504463</v>
      </c>
      <c r="Z38" s="53">
        <f>+IF(X38&lt;&gt;0,+(Y38/X38)*100,0)</f>
        <v>-203.59460190938245</v>
      </c>
      <c r="AA38" s="50">
        <f>+AA22-AA36</f>
        <v>-136059062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71584000</v>
      </c>
      <c r="F39" s="8">
        <v>71584000</v>
      </c>
      <c r="G39" s="8">
        <v>0</v>
      </c>
      <c r="H39" s="8">
        <v>3389875</v>
      </c>
      <c r="I39" s="8">
        <v>3204559</v>
      </c>
      <c r="J39" s="8">
        <v>6594434</v>
      </c>
      <c r="K39" s="8">
        <v>0</v>
      </c>
      <c r="L39" s="8">
        <v>6784000</v>
      </c>
      <c r="M39" s="8">
        <v>8006810</v>
      </c>
      <c r="N39" s="8">
        <v>14790810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21385244</v>
      </c>
      <c r="X39" s="8">
        <v>35792202</v>
      </c>
      <c r="Y39" s="8">
        <v>-14406958</v>
      </c>
      <c r="Z39" s="2">
        <v>-40.25</v>
      </c>
      <c r="AA39" s="6">
        <v>71584000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167614073</v>
      </c>
      <c r="D42" s="59">
        <f>SUM(D38:D41)</f>
        <v>0</v>
      </c>
      <c r="E42" s="60">
        <f t="shared" si="3"/>
        <v>-64475062</v>
      </c>
      <c r="F42" s="61">
        <f t="shared" si="3"/>
        <v>-64475062</v>
      </c>
      <c r="G42" s="61">
        <f t="shared" si="3"/>
        <v>77993290</v>
      </c>
      <c r="H42" s="61">
        <f t="shared" si="3"/>
        <v>-10066131</v>
      </c>
      <c r="I42" s="61">
        <f t="shared" si="3"/>
        <v>-25470283</v>
      </c>
      <c r="J42" s="61">
        <f t="shared" si="3"/>
        <v>42456876</v>
      </c>
      <c r="K42" s="61">
        <f t="shared" si="3"/>
        <v>0</v>
      </c>
      <c r="L42" s="61">
        <f t="shared" si="3"/>
        <v>-12071205</v>
      </c>
      <c r="M42" s="61">
        <f t="shared" si="3"/>
        <v>61474500</v>
      </c>
      <c r="N42" s="61">
        <f t="shared" si="3"/>
        <v>49403295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91860171</v>
      </c>
      <c r="X42" s="61">
        <f t="shared" si="3"/>
        <v>-32237334</v>
      </c>
      <c r="Y42" s="61">
        <f t="shared" si="3"/>
        <v>124097505</v>
      </c>
      <c r="Z42" s="62">
        <f>+IF(X42&lt;&gt;0,+(Y42/X42)*100,0)</f>
        <v>-384.94965185396535</v>
      </c>
      <c r="AA42" s="59">
        <f>SUM(AA38:AA41)</f>
        <v>-64475062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167614073</v>
      </c>
      <c r="D44" s="67">
        <f>+D42-D43</f>
        <v>0</v>
      </c>
      <c r="E44" s="68">
        <f t="shared" si="4"/>
        <v>-64475062</v>
      </c>
      <c r="F44" s="69">
        <f t="shared" si="4"/>
        <v>-64475062</v>
      </c>
      <c r="G44" s="69">
        <f t="shared" si="4"/>
        <v>77993290</v>
      </c>
      <c r="H44" s="69">
        <f t="shared" si="4"/>
        <v>-10066131</v>
      </c>
      <c r="I44" s="69">
        <f t="shared" si="4"/>
        <v>-25470283</v>
      </c>
      <c r="J44" s="69">
        <f t="shared" si="4"/>
        <v>42456876</v>
      </c>
      <c r="K44" s="69">
        <f t="shared" si="4"/>
        <v>0</v>
      </c>
      <c r="L44" s="69">
        <f t="shared" si="4"/>
        <v>-12071205</v>
      </c>
      <c r="M44" s="69">
        <f t="shared" si="4"/>
        <v>61474500</v>
      </c>
      <c r="N44" s="69">
        <f t="shared" si="4"/>
        <v>49403295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91860171</v>
      </c>
      <c r="X44" s="69">
        <f t="shared" si="4"/>
        <v>-32237334</v>
      </c>
      <c r="Y44" s="69">
        <f t="shared" si="4"/>
        <v>124097505</v>
      </c>
      <c r="Z44" s="70">
        <f>+IF(X44&lt;&gt;0,+(Y44/X44)*100,0)</f>
        <v>-384.94965185396535</v>
      </c>
      <c r="AA44" s="67">
        <f>+AA42-AA43</f>
        <v>-64475062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167614073</v>
      </c>
      <c r="D46" s="59">
        <f>SUM(D44:D45)</f>
        <v>0</v>
      </c>
      <c r="E46" s="60">
        <f t="shared" si="5"/>
        <v>-64475062</v>
      </c>
      <c r="F46" s="61">
        <f t="shared" si="5"/>
        <v>-64475062</v>
      </c>
      <c r="G46" s="61">
        <f t="shared" si="5"/>
        <v>77993290</v>
      </c>
      <c r="H46" s="61">
        <f t="shared" si="5"/>
        <v>-10066131</v>
      </c>
      <c r="I46" s="61">
        <f t="shared" si="5"/>
        <v>-25470283</v>
      </c>
      <c r="J46" s="61">
        <f t="shared" si="5"/>
        <v>42456876</v>
      </c>
      <c r="K46" s="61">
        <f t="shared" si="5"/>
        <v>0</v>
      </c>
      <c r="L46" s="61">
        <f t="shared" si="5"/>
        <v>-12071205</v>
      </c>
      <c r="M46" s="61">
        <f t="shared" si="5"/>
        <v>61474500</v>
      </c>
      <c r="N46" s="61">
        <f t="shared" si="5"/>
        <v>49403295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91860171</v>
      </c>
      <c r="X46" s="61">
        <f t="shared" si="5"/>
        <v>-32237334</v>
      </c>
      <c r="Y46" s="61">
        <f t="shared" si="5"/>
        <v>124097505</v>
      </c>
      <c r="Z46" s="62">
        <f>+IF(X46&lt;&gt;0,+(Y46/X46)*100,0)</f>
        <v>-384.94965185396535</v>
      </c>
      <c r="AA46" s="59">
        <f>SUM(AA44:AA45)</f>
        <v>-64475062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167614073</v>
      </c>
      <c r="D48" s="75">
        <f>SUM(D46:D47)</f>
        <v>0</v>
      </c>
      <c r="E48" s="76">
        <f t="shared" si="6"/>
        <v>-64475062</v>
      </c>
      <c r="F48" s="77">
        <f t="shared" si="6"/>
        <v>-64475062</v>
      </c>
      <c r="G48" s="77">
        <f t="shared" si="6"/>
        <v>77993290</v>
      </c>
      <c r="H48" s="78">
        <f t="shared" si="6"/>
        <v>-10066131</v>
      </c>
      <c r="I48" s="78">
        <f t="shared" si="6"/>
        <v>-25470283</v>
      </c>
      <c r="J48" s="78">
        <f t="shared" si="6"/>
        <v>42456876</v>
      </c>
      <c r="K48" s="78">
        <f t="shared" si="6"/>
        <v>0</v>
      </c>
      <c r="L48" s="78">
        <f t="shared" si="6"/>
        <v>-12071205</v>
      </c>
      <c r="M48" s="77">
        <f t="shared" si="6"/>
        <v>61474500</v>
      </c>
      <c r="N48" s="77">
        <f t="shared" si="6"/>
        <v>49403295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91860171</v>
      </c>
      <c r="X48" s="78">
        <f t="shared" si="6"/>
        <v>-32237334</v>
      </c>
      <c r="Y48" s="78">
        <f t="shared" si="6"/>
        <v>124097505</v>
      </c>
      <c r="Z48" s="79">
        <f>+IF(X48&lt;&gt;0,+(Y48/X48)*100,0)</f>
        <v>-384.94965185396535</v>
      </c>
      <c r="AA48" s="80">
        <f>SUM(AA46:AA47)</f>
        <v>-64475062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23726893</v>
      </c>
      <c r="D5" s="6">
        <v>0</v>
      </c>
      <c r="E5" s="7">
        <v>25790820</v>
      </c>
      <c r="F5" s="8">
        <v>25790820</v>
      </c>
      <c r="G5" s="8">
        <v>2112587</v>
      </c>
      <c r="H5" s="8">
        <v>2112587</v>
      </c>
      <c r="I5" s="8">
        <v>2112587</v>
      </c>
      <c r="J5" s="8">
        <v>6337761</v>
      </c>
      <c r="K5" s="8">
        <v>2109488</v>
      </c>
      <c r="L5" s="8">
        <v>0</v>
      </c>
      <c r="M5" s="8">
        <v>4223624</v>
      </c>
      <c r="N5" s="8">
        <v>6333112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12670873</v>
      </c>
      <c r="X5" s="8">
        <v>12895410</v>
      </c>
      <c r="Y5" s="8">
        <v>-224537</v>
      </c>
      <c r="Z5" s="2">
        <v>-1.74</v>
      </c>
      <c r="AA5" s="6">
        <v>25790820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9328</v>
      </c>
      <c r="J6" s="8">
        <v>9328</v>
      </c>
      <c r="K6" s="8">
        <v>0</v>
      </c>
      <c r="L6" s="8">
        <v>0</v>
      </c>
      <c r="M6" s="8">
        <v>2827</v>
      </c>
      <c r="N6" s="8">
        <v>2827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12155</v>
      </c>
      <c r="X6" s="8"/>
      <c r="Y6" s="8">
        <v>12155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6944663</v>
      </c>
      <c r="D7" s="6">
        <v>0</v>
      </c>
      <c r="E7" s="7">
        <v>3400872</v>
      </c>
      <c r="F7" s="8">
        <v>3400872</v>
      </c>
      <c r="G7" s="8">
        <v>424137</v>
      </c>
      <c r="H7" s="8">
        <v>267421</v>
      </c>
      <c r="I7" s="8">
        <v>294099</v>
      </c>
      <c r="J7" s="8">
        <v>985657</v>
      </c>
      <c r="K7" s="8">
        <v>307486</v>
      </c>
      <c r="L7" s="8">
        <v>9139</v>
      </c>
      <c r="M7" s="8">
        <v>8191</v>
      </c>
      <c r="N7" s="8">
        <v>324816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1310473</v>
      </c>
      <c r="X7" s="8">
        <v>1700436</v>
      </c>
      <c r="Y7" s="8">
        <v>-389963</v>
      </c>
      <c r="Z7" s="2">
        <v>-22.93</v>
      </c>
      <c r="AA7" s="6">
        <v>3400872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9886160</v>
      </c>
      <c r="D10" s="6">
        <v>0</v>
      </c>
      <c r="E10" s="7">
        <v>10469181</v>
      </c>
      <c r="F10" s="30">
        <v>10469181</v>
      </c>
      <c r="G10" s="30">
        <v>859341</v>
      </c>
      <c r="H10" s="30">
        <v>859341</v>
      </c>
      <c r="I10" s="30">
        <v>859341</v>
      </c>
      <c r="J10" s="30">
        <v>2578023</v>
      </c>
      <c r="K10" s="30">
        <v>857576</v>
      </c>
      <c r="L10" s="30">
        <v>0</v>
      </c>
      <c r="M10" s="30">
        <v>1717799</v>
      </c>
      <c r="N10" s="30">
        <v>2575375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5153398</v>
      </c>
      <c r="X10" s="30">
        <v>5234592</v>
      </c>
      <c r="Y10" s="30">
        <v>-81194</v>
      </c>
      <c r="Z10" s="31">
        <v>-1.55</v>
      </c>
      <c r="AA10" s="32">
        <v>10469181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528835</v>
      </c>
      <c r="D12" s="6">
        <v>0</v>
      </c>
      <c r="E12" s="7">
        <v>276676</v>
      </c>
      <c r="F12" s="8">
        <v>276676</v>
      </c>
      <c r="G12" s="8">
        <v>47578</v>
      </c>
      <c r="H12" s="8">
        <v>37554</v>
      </c>
      <c r="I12" s="8">
        <v>44830</v>
      </c>
      <c r="J12" s="8">
        <v>129962</v>
      </c>
      <c r="K12" s="8">
        <v>44397</v>
      </c>
      <c r="L12" s="8">
        <v>-7070</v>
      </c>
      <c r="M12" s="8">
        <v>32376</v>
      </c>
      <c r="N12" s="8">
        <v>69703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199665</v>
      </c>
      <c r="X12" s="8">
        <v>138336</v>
      </c>
      <c r="Y12" s="8">
        <v>61329</v>
      </c>
      <c r="Z12" s="2">
        <v>44.33</v>
      </c>
      <c r="AA12" s="6">
        <v>276676</v>
      </c>
    </row>
    <row r="13" spans="1:27" ht="12.75">
      <c r="A13" s="27" t="s">
        <v>40</v>
      </c>
      <c r="B13" s="33"/>
      <c r="C13" s="6">
        <v>111022</v>
      </c>
      <c r="D13" s="6">
        <v>0</v>
      </c>
      <c r="E13" s="7">
        <v>225331</v>
      </c>
      <c r="F13" s="8">
        <v>225331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19561</v>
      </c>
      <c r="N13" s="8">
        <v>19561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19561</v>
      </c>
      <c r="X13" s="8">
        <v>112668</v>
      </c>
      <c r="Y13" s="8">
        <v>-93107</v>
      </c>
      <c r="Z13" s="2">
        <v>-82.64</v>
      </c>
      <c r="AA13" s="6">
        <v>225331</v>
      </c>
    </row>
    <row r="14" spans="1:27" ht="12.75">
      <c r="A14" s="27" t="s">
        <v>41</v>
      </c>
      <c r="B14" s="33"/>
      <c r="C14" s="6">
        <v>5285514</v>
      </c>
      <c r="D14" s="6">
        <v>0</v>
      </c>
      <c r="E14" s="7">
        <v>2104000</v>
      </c>
      <c r="F14" s="8">
        <v>2104000</v>
      </c>
      <c r="G14" s="8">
        <v>0</v>
      </c>
      <c r="H14" s="8">
        <v>662558</v>
      </c>
      <c r="I14" s="8">
        <v>675514</v>
      </c>
      <c r="J14" s="8">
        <v>1338072</v>
      </c>
      <c r="K14" s="8">
        <v>684616</v>
      </c>
      <c r="L14" s="8">
        <v>-603</v>
      </c>
      <c r="M14" s="8">
        <v>404417</v>
      </c>
      <c r="N14" s="8">
        <v>1088430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2426502</v>
      </c>
      <c r="X14" s="8">
        <v>1051998</v>
      </c>
      <c r="Y14" s="8">
        <v>1374504</v>
      </c>
      <c r="Z14" s="2">
        <v>130.66</v>
      </c>
      <c r="AA14" s="6">
        <v>2104000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29299</v>
      </c>
      <c r="D16" s="6">
        <v>0</v>
      </c>
      <c r="E16" s="7">
        <v>2815</v>
      </c>
      <c r="F16" s="8">
        <v>2815</v>
      </c>
      <c r="G16" s="8">
        <v>0</v>
      </c>
      <c r="H16" s="8">
        <v>0</v>
      </c>
      <c r="I16" s="8">
        <v>0</v>
      </c>
      <c r="J16" s="8">
        <v>0</v>
      </c>
      <c r="K16" s="8">
        <v>50179</v>
      </c>
      <c r="L16" s="8">
        <v>136809</v>
      </c>
      <c r="M16" s="8">
        <v>37398</v>
      </c>
      <c r="N16" s="8">
        <v>224386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224386</v>
      </c>
      <c r="X16" s="8">
        <v>1410</v>
      </c>
      <c r="Y16" s="8">
        <v>222976</v>
      </c>
      <c r="Z16" s="2">
        <v>15813.9</v>
      </c>
      <c r="AA16" s="6">
        <v>2815</v>
      </c>
    </row>
    <row r="17" spans="1:27" ht="12.75">
      <c r="A17" s="27" t="s">
        <v>44</v>
      </c>
      <c r="B17" s="33"/>
      <c r="C17" s="6">
        <v>1121695</v>
      </c>
      <c r="D17" s="6">
        <v>0</v>
      </c>
      <c r="E17" s="7">
        <v>2200000</v>
      </c>
      <c r="F17" s="8">
        <v>2200000</v>
      </c>
      <c r="G17" s="8">
        <v>103489</v>
      </c>
      <c r="H17" s="8">
        <v>120566</v>
      </c>
      <c r="I17" s="8">
        <v>83617</v>
      </c>
      <c r="J17" s="8">
        <v>307672</v>
      </c>
      <c r="K17" s="8">
        <v>0</v>
      </c>
      <c r="L17" s="8">
        <v>0</v>
      </c>
      <c r="M17" s="8">
        <v>61535</v>
      </c>
      <c r="N17" s="8">
        <v>61535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369207</v>
      </c>
      <c r="X17" s="8">
        <v>1099998</v>
      </c>
      <c r="Y17" s="8">
        <v>-730791</v>
      </c>
      <c r="Z17" s="2">
        <v>-66.44</v>
      </c>
      <c r="AA17" s="6">
        <v>2200000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44477609</v>
      </c>
      <c r="D19" s="6">
        <v>0</v>
      </c>
      <c r="E19" s="7">
        <v>45547000</v>
      </c>
      <c r="F19" s="8">
        <v>45547000</v>
      </c>
      <c r="G19" s="8">
        <v>19454021</v>
      </c>
      <c r="H19" s="8">
        <v>42575</v>
      </c>
      <c r="I19" s="8">
        <v>34060</v>
      </c>
      <c r="J19" s="8">
        <v>19530656</v>
      </c>
      <c r="K19" s="8">
        <v>1418120</v>
      </c>
      <c r="L19" s="8">
        <v>288958</v>
      </c>
      <c r="M19" s="8">
        <v>677472</v>
      </c>
      <c r="N19" s="8">
        <v>2384550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21915206</v>
      </c>
      <c r="X19" s="8">
        <v>38714950</v>
      </c>
      <c r="Y19" s="8">
        <v>-16799744</v>
      </c>
      <c r="Z19" s="2">
        <v>-43.39</v>
      </c>
      <c r="AA19" s="6">
        <v>45547000</v>
      </c>
    </row>
    <row r="20" spans="1:27" ht="12.75">
      <c r="A20" s="27" t="s">
        <v>47</v>
      </c>
      <c r="B20" s="33"/>
      <c r="C20" s="6">
        <v>802435</v>
      </c>
      <c r="D20" s="6">
        <v>0</v>
      </c>
      <c r="E20" s="7">
        <v>20032630</v>
      </c>
      <c r="F20" s="30">
        <v>20032630</v>
      </c>
      <c r="G20" s="30">
        <v>332863</v>
      </c>
      <c r="H20" s="30">
        <v>350096</v>
      </c>
      <c r="I20" s="30">
        <v>424083</v>
      </c>
      <c r="J20" s="30">
        <v>1107042</v>
      </c>
      <c r="K20" s="30">
        <v>371628</v>
      </c>
      <c r="L20" s="30">
        <v>690791</v>
      </c>
      <c r="M20" s="30">
        <v>683781</v>
      </c>
      <c r="N20" s="30">
        <v>1746200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2853242</v>
      </c>
      <c r="X20" s="30">
        <v>14516316</v>
      </c>
      <c r="Y20" s="30">
        <v>-11663074</v>
      </c>
      <c r="Z20" s="31">
        <v>-80.34</v>
      </c>
      <c r="AA20" s="32">
        <v>20032630</v>
      </c>
    </row>
    <row r="21" spans="1:27" ht="12.75">
      <c r="A21" s="27" t="s">
        <v>48</v>
      </c>
      <c r="B21" s="33"/>
      <c r="C21" s="6">
        <v>1284000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94198125</v>
      </c>
      <c r="D22" s="37">
        <f>SUM(D5:D21)</f>
        <v>0</v>
      </c>
      <c r="E22" s="38">
        <f t="shared" si="0"/>
        <v>110049325</v>
      </c>
      <c r="F22" s="39">
        <f t="shared" si="0"/>
        <v>110049325</v>
      </c>
      <c r="G22" s="39">
        <f t="shared" si="0"/>
        <v>23334016</v>
      </c>
      <c r="H22" s="39">
        <f t="shared" si="0"/>
        <v>4452698</v>
      </c>
      <c r="I22" s="39">
        <f t="shared" si="0"/>
        <v>4537459</v>
      </c>
      <c r="J22" s="39">
        <f t="shared" si="0"/>
        <v>32324173</v>
      </c>
      <c r="K22" s="39">
        <f t="shared" si="0"/>
        <v>5843490</v>
      </c>
      <c r="L22" s="39">
        <f t="shared" si="0"/>
        <v>1118024</v>
      </c>
      <c r="M22" s="39">
        <f t="shared" si="0"/>
        <v>7868981</v>
      </c>
      <c r="N22" s="39">
        <f t="shared" si="0"/>
        <v>14830495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47154668</v>
      </c>
      <c r="X22" s="39">
        <f t="shared" si="0"/>
        <v>75466114</v>
      </c>
      <c r="Y22" s="39">
        <f t="shared" si="0"/>
        <v>-28311446</v>
      </c>
      <c r="Z22" s="40">
        <f>+IF(X22&lt;&gt;0,+(Y22/X22)*100,0)</f>
        <v>-37.51544169877357</v>
      </c>
      <c r="AA22" s="37">
        <f>SUM(AA5:AA21)</f>
        <v>110049325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50635875</v>
      </c>
      <c r="D25" s="6">
        <v>0</v>
      </c>
      <c r="E25" s="7">
        <v>50444467</v>
      </c>
      <c r="F25" s="8">
        <v>50444467</v>
      </c>
      <c r="G25" s="8">
        <v>3633892</v>
      </c>
      <c r="H25" s="8">
        <v>4288394</v>
      </c>
      <c r="I25" s="8">
        <v>3900661</v>
      </c>
      <c r="J25" s="8">
        <v>11822947</v>
      </c>
      <c r="K25" s="8">
        <v>4094672</v>
      </c>
      <c r="L25" s="8">
        <v>6554715</v>
      </c>
      <c r="M25" s="8">
        <v>4139010</v>
      </c>
      <c r="N25" s="8">
        <v>14788397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26611344</v>
      </c>
      <c r="X25" s="8">
        <v>28375014</v>
      </c>
      <c r="Y25" s="8">
        <v>-1763670</v>
      </c>
      <c r="Z25" s="2">
        <v>-6.22</v>
      </c>
      <c r="AA25" s="6">
        <v>50444467</v>
      </c>
    </row>
    <row r="26" spans="1:27" ht="12.75">
      <c r="A26" s="29" t="s">
        <v>52</v>
      </c>
      <c r="B26" s="28"/>
      <c r="C26" s="6">
        <v>4137141</v>
      </c>
      <c r="D26" s="6">
        <v>0</v>
      </c>
      <c r="E26" s="7">
        <v>4600000</v>
      </c>
      <c r="F26" s="8">
        <v>4600000</v>
      </c>
      <c r="G26" s="8">
        <v>344727</v>
      </c>
      <c r="H26" s="8">
        <v>351278</v>
      </c>
      <c r="I26" s="8">
        <v>430275</v>
      </c>
      <c r="J26" s="8">
        <v>1126280</v>
      </c>
      <c r="K26" s="8">
        <v>285093</v>
      </c>
      <c r="L26" s="8">
        <v>362953</v>
      </c>
      <c r="M26" s="8">
        <v>741675</v>
      </c>
      <c r="N26" s="8">
        <v>1389721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2516001</v>
      </c>
      <c r="X26" s="8">
        <v>2299998</v>
      </c>
      <c r="Y26" s="8">
        <v>216003</v>
      </c>
      <c r="Z26" s="2">
        <v>9.39</v>
      </c>
      <c r="AA26" s="6">
        <v>4600000</v>
      </c>
    </row>
    <row r="27" spans="1:27" ht="12.75">
      <c r="A27" s="29" t="s">
        <v>53</v>
      </c>
      <c r="B27" s="28"/>
      <c r="C27" s="6">
        <v>17459465</v>
      </c>
      <c r="D27" s="6">
        <v>0</v>
      </c>
      <c r="E27" s="7">
        <v>12500000</v>
      </c>
      <c r="F27" s="8">
        <v>12500000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12500000</v>
      </c>
    </row>
    <row r="28" spans="1:27" ht="12.75">
      <c r="A28" s="29" t="s">
        <v>54</v>
      </c>
      <c r="B28" s="28"/>
      <c r="C28" s="6">
        <v>17102646</v>
      </c>
      <c r="D28" s="6">
        <v>0</v>
      </c>
      <c r="E28" s="7">
        <v>25000000</v>
      </c>
      <c r="F28" s="8">
        <v>25000000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25000000</v>
      </c>
    </row>
    <row r="29" spans="1:27" ht="12.75">
      <c r="A29" s="29" t="s">
        <v>55</v>
      </c>
      <c r="B29" s="28"/>
      <c r="C29" s="6">
        <v>3075885</v>
      </c>
      <c r="D29" s="6">
        <v>0</v>
      </c>
      <c r="E29" s="7">
        <v>665000</v>
      </c>
      <c r="F29" s="8">
        <v>665000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332500</v>
      </c>
      <c r="Y29" s="8">
        <v>-332500</v>
      </c>
      <c r="Z29" s="2">
        <v>-100</v>
      </c>
      <c r="AA29" s="6">
        <v>665000</v>
      </c>
    </row>
    <row r="30" spans="1:27" ht="12.75">
      <c r="A30" s="29" t="s">
        <v>56</v>
      </c>
      <c r="B30" s="28"/>
      <c r="C30" s="6">
        <v>8377501</v>
      </c>
      <c r="D30" s="6">
        <v>0</v>
      </c>
      <c r="E30" s="7">
        <v>8700000</v>
      </c>
      <c r="F30" s="8">
        <v>8700000</v>
      </c>
      <c r="G30" s="8">
        <v>0</v>
      </c>
      <c r="H30" s="8">
        <v>0</v>
      </c>
      <c r="I30" s="8">
        <v>0</v>
      </c>
      <c r="J30" s="8">
        <v>0</v>
      </c>
      <c r="K30" s="8">
        <v>2365253</v>
      </c>
      <c r="L30" s="8">
        <v>0</v>
      </c>
      <c r="M30" s="8">
        <v>0</v>
      </c>
      <c r="N30" s="8">
        <v>2365253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2365253</v>
      </c>
      <c r="X30" s="8">
        <v>4350000</v>
      </c>
      <c r="Y30" s="8">
        <v>-1984747</v>
      </c>
      <c r="Z30" s="2">
        <v>-45.63</v>
      </c>
      <c r="AA30" s="6">
        <v>8700000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1259</v>
      </c>
      <c r="J31" s="8">
        <v>1259</v>
      </c>
      <c r="K31" s="8">
        <v>1140</v>
      </c>
      <c r="L31" s="8">
        <v>0</v>
      </c>
      <c r="M31" s="8">
        <v>0</v>
      </c>
      <c r="N31" s="8">
        <v>1140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2399</v>
      </c>
      <c r="X31" s="8"/>
      <c r="Y31" s="8">
        <v>2399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29205394</v>
      </c>
      <c r="D34" s="6">
        <v>0</v>
      </c>
      <c r="E34" s="7">
        <v>32677760</v>
      </c>
      <c r="F34" s="8">
        <v>32677760</v>
      </c>
      <c r="G34" s="8">
        <v>65443</v>
      </c>
      <c r="H34" s="8">
        <v>124365</v>
      </c>
      <c r="I34" s="8">
        <v>276994</v>
      </c>
      <c r="J34" s="8">
        <v>466802</v>
      </c>
      <c r="K34" s="8">
        <v>1827397</v>
      </c>
      <c r="L34" s="8">
        <v>1151993</v>
      </c>
      <c r="M34" s="8">
        <v>211323</v>
      </c>
      <c r="N34" s="8">
        <v>3190713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3657515</v>
      </c>
      <c r="X34" s="8">
        <v>16338882</v>
      </c>
      <c r="Y34" s="8">
        <v>-12681367</v>
      </c>
      <c r="Z34" s="2">
        <v>-77.61</v>
      </c>
      <c r="AA34" s="6">
        <v>32677760</v>
      </c>
    </row>
    <row r="35" spans="1:27" ht="12.75">
      <c r="A35" s="27" t="s">
        <v>61</v>
      </c>
      <c r="B35" s="33"/>
      <c r="C35" s="6">
        <v>147211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130141118</v>
      </c>
      <c r="D36" s="37">
        <f>SUM(D25:D35)</f>
        <v>0</v>
      </c>
      <c r="E36" s="38">
        <f t="shared" si="1"/>
        <v>134587227</v>
      </c>
      <c r="F36" s="39">
        <f t="shared" si="1"/>
        <v>134587227</v>
      </c>
      <c r="G36" s="39">
        <f t="shared" si="1"/>
        <v>4044062</v>
      </c>
      <c r="H36" s="39">
        <f t="shared" si="1"/>
        <v>4764037</v>
      </c>
      <c r="I36" s="39">
        <f t="shared" si="1"/>
        <v>4609189</v>
      </c>
      <c r="J36" s="39">
        <f t="shared" si="1"/>
        <v>13417288</v>
      </c>
      <c r="K36" s="39">
        <f t="shared" si="1"/>
        <v>8573555</v>
      </c>
      <c r="L36" s="39">
        <f t="shared" si="1"/>
        <v>8069661</v>
      </c>
      <c r="M36" s="39">
        <f t="shared" si="1"/>
        <v>5092008</v>
      </c>
      <c r="N36" s="39">
        <f t="shared" si="1"/>
        <v>21735224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35152512</v>
      </c>
      <c r="X36" s="39">
        <f t="shared" si="1"/>
        <v>51696394</v>
      </c>
      <c r="Y36" s="39">
        <f t="shared" si="1"/>
        <v>-16543882</v>
      </c>
      <c r="Z36" s="40">
        <f>+IF(X36&lt;&gt;0,+(Y36/X36)*100,0)</f>
        <v>-32.00200385349895</v>
      </c>
      <c r="AA36" s="37">
        <f>SUM(AA25:AA35)</f>
        <v>134587227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-35942993</v>
      </c>
      <c r="D38" s="50">
        <f>+D22-D36</f>
        <v>0</v>
      </c>
      <c r="E38" s="51">
        <f t="shared" si="2"/>
        <v>-24537902</v>
      </c>
      <c r="F38" s="52">
        <f t="shared" si="2"/>
        <v>-24537902</v>
      </c>
      <c r="G38" s="52">
        <f t="shared" si="2"/>
        <v>19289954</v>
      </c>
      <c r="H38" s="52">
        <f t="shared" si="2"/>
        <v>-311339</v>
      </c>
      <c r="I38" s="52">
        <f t="shared" si="2"/>
        <v>-71730</v>
      </c>
      <c r="J38" s="52">
        <f t="shared" si="2"/>
        <v>18906885</v>
      </c>
      <c r="K38" s="52">
        <f t="shared" si="2"/>
        <v>-2730065</v>
      </c>
      <c r="L38" s="52">
        <f t="shared" si="2"/>
        <v>-6951637</v>
      </c>
      <c r="M38" s="52">
        <f t="shared" si="2"/>
        <v>2776973</v>
      </c>
      <c r="N38" s="52">
        <f t="shared" si="2"/>
        <v>-6904729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12002156</v>
      </c>
      <c r="X38" s="52">
        <f>IF(F22=F36,0,X22-X36)</f>
        <v>23769720</v>
      </c>
      <c r="Y38" s="52">
        <f t="shared" si="2"/>
        <v>-11767564</v>
      </c>
      <c r="Z38" s="53">
        <f>+IF(X38&lt;&gt;0,+(Y38/X38)*100,0)</f>
        <v>-49.506531839668284</v>
      </c>
      <c r="AA38" s="50">
        <f>+AA22-AA36</f>
        <v>-24537902</v>
      </c>
    </row>
    <row r="39" spans="1:27" ht="12.75">
      <c r="A39" s="27" t="s">
        <v>64</v>
      </c>
      <c r="B39" s="33"/>
      <c r="C39" s="6">
        <v>14699296</v>
      </c>
      <c r="D39" s="6">
        <v>0</v>
      </c>
      <c r="E39" s="7">
        <v>17116000</v>
      </c>
      <c r="F39" s="8">
        <v>17116000</v>
      </c>
      <c r="G39" s="8">
        <v>71561</v>
      </c>
      <c r="H39" s="8">
        <v>84106</v>
      </c>
      <c r="I39" s="8">
        <v>0</v>
      </c>
      <c r="J39" s="8">
        <v>155667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155667</v>
      </c>
      <c r="X39" s="8">
        <v>13692800</v>
      </c>
      <c r="Y39" s="8">
        <v>-13537133</v>
      </c>
      <c r="Z39" s="2">
        <v>-98.86</v>
      </c>
      <c r="AA39" s="6">
        <v>17116000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-21243697</v>
      </c>
      <c r="D42" s="59">
        <f>SUM(D38:D41)</f>
        <v>0</v>
      </c>
      <c r="E42" s="60">
        <f t="shared" si="3"/>
        <v>-7421902</v>
      </c>
      <c r="F42" s="61">
        <f t="shared" si="3"/>
        <v>-7421902</v>
      </c>
      <c r="G42" s="61">
        <f t="shared" si="3"/>
        <v>19361515</v>
      </c>
      <c r="H42" s="61">
        <f t="shared" si="3"/>
        <v>-227233</v>
      </c>
      <c r="I42" s="61">
        <f t="shared" si="3"/>
        <v>-71730</v>
      </c>
      <c r="J42" s="61">
        <f t="shared" si="3"/>
        <v>19062552</v>
      </c>
      <c r="K42" s="61">
        <f t="shared" si="3"/>
        <v>-2730065</v>
      </c>
      <c r="L42" s="61">
        <f t="shared" si="3"/>
        <v>-6951637</v>
      </c>
      <c r="M42" s="61">
        <f t="shared" si="3"/>
        <v>2776973</v>
      </c>
      <c r="N42" s="61">
        <f t="shared" si="3"/>
        <v>-6904729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12157823</v>
      </c>
      <c r="X42" s="61">
        <f t="shared" si="3"/>
        <v>37462520</v>
      </c>
      <c r="Y42" s="61">
        <f t="shared" si="3"/>
        <v>-25304697</v>
      </c>
      <c r="Z42" s="62">
        <f>+IF(X42&lt;&gt;0,+(Y42/X42)*100,0)</f>
        <v>-67.54670267776967</v>
      </c>
      <c r="AA42" s="59">
        <f>SUM(AA38:AA41)</f>
        <v>-7421902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-21243697</v>
      </c>
      <c r="D44" s="67">
        <f>+D42-D43</f>
        <v>0</v>
      </c>
      <c r="E44" s="68">
        <f t="shared" si="4"/>
        <v>-7421902</v>
      </c>
      <c r="F44" s="69">
        <f t="shared" si="4"/>
        <v>-7421902</v>
      </c>
      <c r="G44" s="69">
        <f t="shared" si="4"/>
        <v>19361515</v>
      </c>
      <c r="H44" s="69">
        <f t="shared" si="4"/>
        <v>-227233</v>
      </c>
      <c r="I44" s="69">
        <f t="shared" si="4"/>
        <v>-71730</v>
      </c>
      <c r="J44" s="69">
        <f t="shared" si="4"/>
        <v>19062552</v>
      </c>
      <c r="K44" s="69">
        <f t="shared" si="4"/>
        <v>-2730065</v>
      </c>
      <c r="L44" s="69">
        <f t="shared" si="4"/>
        <v>-6951637</v>
      </c>
      <c r="M44" s="69">
        <f t="shared" si="4"/>
        <v>2776973</v>
      </c>
      <c r="N44" s="69">
        <f t="shared" si="4"/>
        <v>-6904729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12157823</v>
      </c>
      <c r="X44" s="69">
        <f t="shared" si="4"/>
        <v>37462520</v>
      </c>
      <c r="Y44" s="69">
        <f t="shared" si="4"/>
        <v>-25304697</v>
      </c>
      <c r="Z44" s="70">
        <f>+IF(X44&lt;&gt;0,+(Y44/X44)*100,0)</f>
        <v>-67.54670267776967</v>
      </c>
      <c r="AA44" s="67">
        <f>+AA42-AA43</f>
        <v>-7421902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-21243697</v>
      </c>
      <c r="D46" s="59">
        <f>SUM(D44:D45)</f>
        <v>0</v>
      </c>
      <c r="E46" s="60">
        <f t="shared" si="5"/>
        <v>-7421902</v>
      </c>
      <c r="F46" s="61">
        <f t="shared" si="5"/>
        <v>-7421902</v>
      </c>
      <c r="G46" s="61">
        <f t="shared" si="5"/>
        <v>19361515</v>
      </c>
      <c r="H46" s="61">
        <f t="shared" si="5"/>
        <v>-227233</v>
      </c>
      <c r="I46" s="61">
        <f t="shared" si="5"/>
        <v>-71730</v>
      </c>
      <c r="J46" s="61">
        <f t="shared" si="5"/>
        <v>19062552</v>
      </c>
      <c r="K46" s="61">
        <f t="shared" si="5"/>
        <v>-2730065</v>
      </c>
      <c r="L46" s="61">
        <f t="shared" si="5"/>
        <v>-6951637</v>
      </c>
      <c r="M46" s="61">
        <f t="shared" si="5"/>
        <v>2776973</v>
      </c>
      <c r="N46" s="61">
        <f t="shared" si="5"/>
        <v>-6904729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12157823</v>
      </c>
      <c r="X46" s="61">
        <f t="shared" si="5"/>
        <v>37462520</v>
      </c>
      <c r="Y46" s="61">
        <f t="shared" si="5"/>
        <v>-25304697</v>
      </c>
      <c r="Z46" s="62">
        <f>+IF(X46&lt;&gt;0,+(Y46/X46)*100,0)</f>
        <v>-67.54670267776967</v>
      </c>
      <c r="AA46" s="59">
        <f>SUM(AA44:AA45)</f>
        <v>-7421902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-21243697</v>
      </c>
      <c r="D48" s="75">
        <f>SUM(D46:D47)</f>
        <v>0</v>
      </c>
      <c r="E48" s="76">
        <f t="shared" si="6"/>
        <v>-7421902</v>
      </c>
      <c r="F48" s="77">
        <f t="shared" si="6"/>
        <v>-7421902</v>
      </c>
      <c r="G48" s="77">
        <f t="shared" si="6"/>
        <v>19361515</v>
      </c>
      <c r="H48" s="78">
        <f t="shared" si="6"/>
        <v>-227233</v>
      </c>
      <c r="I48" s="78">
        <f t="shared" si="6"/>
        <v>-71730</v>
      </c>
      <c r="J48" s="78">
        <f t="shared" si="6"/>
        <v>19062552</v>
      </c>
      <c r="K48" s="78">
        <f t="shared" si="6"/>
        <v>-2730065</v>
      </c>
      <c r="L48" s="78">
        <f t="shared" si="6"/>
        <v>-6951637</v>
      </c>
      <c r="M48" s="77">
        <f t="shared" si="6"/>
        <v>2776973</v>
      </c>
      <c r="N48" s="77">
        <f t="shared" si="6"/>
        <v>-6904729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12157823</v>
      </c>
      <c r="X48" s="78">
        <f t="shared" si="6"/>
        <v>37462520</v>
      </c>
      <c r="Y48" s="78">
        <f t="shared" si="6"/>
        <v>-25304697</v>
      </c>
      <c r="Z48" s="79">
        <f>+IF(X48&lt;&gt;0,+(Y48/X48)*100,0)</f>
        <v>-67.54670267776967</v>
      </c>
      <c r="AA48" s="80">
        <f>SUM(AA46:AA47)</f>
        <v>-7421902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16893468</v>
      </c>
      <c r="D5" s="6">
        <v>0</v>
      </c>
      <c r="E5" s="7">
        <v>17659223</v>
      </c>
      <c r="F5" s="8">
        <v>17659223</v>
      </c>
      <c r="G5" s="8">
        <v>1414423</v>
      </c>
      <c r="H5" s="8">
        <v>3579703</v>
      </c>
      <c r="I5" s="8">
        <v>1320835</v>
      </c>
      <c r="J5" s="8">
        <v>6314961</v>
      </c>
      <c r="K5" s="8">
        <v>1320835</v>
      </c>
      <c r="L5" s="8">
        <v>1320835</v>
      </c>
      <c r="M5" s="8">
        <v>1320835</v>
      </c>
      <c r="N5" s="8">
        <v>3962505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10277466</v>
      </c>
      <c r="X5" s="8">
        <v>8400000</v>
      </c>
      <c r="Y5" s="8">
        <v>1877466</v>
      </c>
      <c r="Z5" s="2">
        <v>22.35</v>
      </c>
      <c r="AA5" s="6">
        <v>17659223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25279860</v>
      </c>
      <c r="D7" s="6">
        <v>0</v>
      </c>
      <c r="E7" s="7">
        <v>45161354</v>
      </c>
      <c r="F7" s="8">
        <v>45161354</v>
      </c>
      <c r="G7" s="8">
        <v>2692295</v>
      </c>
      <c r="H7" s="8">
        <v>2631145</v>
      </c>
      <c r="I7" s="8">
        <v>2772159</v>
      </c>
      <c r="J7" s="8">
        <v>8095599</v>
      </c>
      <c r="K7" s="8">
        <v>2772159</v>
      </c>
      <c r="L7" s="8">
        <v>0</v>
      </c>
      <c r="M7" s="8">
        <v>0</v>
      </c>
      <c r="N7" s="8">
        <v>2772159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10867758</v>
      </c>
      <c r="X7" s="8">
        <v>22200000</v>
      </c>
      <c r="Y7" s="8">
        <v>-11332242</v>
      </c>
      <c r="Z7" s="2">
        <v>-51.05</v>
      </c>
      <c r="AA7" s="6">
        <v>45161354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10139504</v>
      </c>
      <c r="D10" s="6">
        <v>0</v>
      </c>
      <c r="E10" s="7">
        <v>10718189</v>
      </c>
      <c r="F10" s="30">
        <v>10718189</v>
      </c>
      <c r="G10" s="30">
        <v>955816</v>
      </c>
      <c r="H10" s="30">
        <v>996048</v>
      </c>
      <c r="I10" s="30">
        <v>-456094</v>
      </c>
      <c r="J10" s="30">
        <v>1495770</v>
      </c>
      <c r="K10" s="30">
        <v>498500</v>
      </c>
      <c r="L10" s="30">
        <v>551277</v>
      </c>
      <c r="M10" s="30">
        <v>0</v>
      </c>
      <c r="N10" s="30">
        <v>1049777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2545547</v>
      </c>
      <c r="X10" s="30">
        <v>5358000</v>
      </c>
      <c r="Y10" s="30">
        <v>-2812453</v>
      </c>
      <c r="Z10" s="31">
        <v>-52.49</v>
      </c>
      <c r="AA10" s="32">
        <v>10718189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474076</v>
      </c>
      <c r="D12" s="6">
        <v>0</v>
      </c>
      <c r="E12" s="7">
        <v>5057482</v>
      </c>
      <c r="F12" s="8">
        <v>5057482</v>
      </c>
      <c r="G12" s="8">
        <v>259441</v>
      </c>
      <c r="H12" s="8">
        <v>17705</v>
      </c>
      <c r="I12" s="8">
        <v>23152</v>
      </c>
      <c r="J12" s="8">
        <v>300298</v>
      </c>
      <c r="K12" s="8">
        <v>10616</v>
      </c>
      <c r="L12" s="8">
        <v>3819</v>
      </c>
      <c r="M12" s="8">
        <v>0</v>
      </c>
      <c r="N12" s="8">
        <v>14435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314733</v>
      </c>
      <c r="X12" s="8">
        <v>2528736</v>
      </c>
      <c r="Y12" s="8">
        <v>-2214003</v>
      </c>
      <c r="Z12" s="2">
        <v>-87.55</v>
      </c>
      <c r="AA12" s="6">
        <v>5057482</v>
      </c>
    </row>
    <row r="13" spans="1:27" ht="12.75">
      <c r="A13" s="27" t="s">
        <v>40</v>
      </c>
      <c r="B13" s="33"/>
      <c r="C13" s="6">
        <v>4096127</v>
      </c>
      <c r="D13" s="6">
        <v>0</v>
      </c>
      <c r="E13" s="7">
        <v>6800000</v>
      </c>
      <c r="F13" s="8">
        <v>6800000</v>
      </c>
      <c r="G13" s="8">
        <v>71549</v>
      </c>
      <c r="H13" s="8">
        <v>171202</v>
      </c>
      <c r="I13" s="8">
        <v>127020</v>
      </c>
      <c r="J13" s="8">
        <v>369771</v>
      </c>
      <c r="K13" s="8">
        <v>0</v>
      </c>
      <c r="L13" s="8">
        <v>0</v>
      </c>
      <c r="M13" s="8">
        <v>210056</v>
      </c>
      <c r="N13" s="8">
        <v>210056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579827</v>
      </c>
      <c r="X13" s="8">
        <v>3399996</v>
      </c>
      <c r="Y13" s="8">
        <v>-2820169</v>
      </c>
      <c r="Z13" s="2">
        <v>-82.95</v>
      </c>
      <c r="AA13" s="6">
        <v>6800000</v>
      </c>
    </row>
    <row r="14" spans="1:27" ht="12.75">
      <c r="A14" s="27" t="s">
        <v>41</v>
      </c>
      <c r="B14" s="33"/>
      <c r="C14" s="6">
        <v>4524154</v>
      </c>
      <c r="D14" s="6">
        <v>0</v>
      </c>
      <c r="E14" s="7">
        <v>2640000</v>
      </c>
      <c r="F14" s="8">
        <v>2640000</v>
      </c>
      <c r="G14" s="8">
        <v>100527</v>
      </c>
      <c r="H14" s="8">
        <v>866725</v>
      </c>
      <c r="I14" s="8">
        <v>766466</v>
      </c>
      <c r="J14" s="8">
        <v>1733718</v>
      </c>
      <c r="K14" s="8">
        <v>-386173</v>
      </c>
      <c r="L14" s="8">
        <v>404588</v>
      </c>
      <c r="M14" s="8">
        <v>0</v>
      </c>
      <c r="N14" s="8">
        <v>18415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1752133</v>
      </c>
      <c r="X14" s="8">
        <v>1320000</v>
      </c>
      <c r="Y14" s="8">
        <v>432133</v>
      </c>
      <c r="Z14" s="2">
        <v>32.74</v>
      </c>
      <c r="AA14" s="6">
        <v>2640000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571605</v>
      </c>
      <c r="D16" s="6">
        <v>0</v>
      </c>
      <c r="E16" s="7">
        <v>506318</v>
      </c>
      <c r="F16" s="8">
        <v>506318</v>
      </c>
      <c r="G16" s="8">
        <v>2304</v>
      </c>
      <c r="H16" s="8">
        <v>3287</v>
      </c>
      <c r="I16" s="8">
        <v>4392</v>
      </c>
      <c r="J16" s="8">
        <v>9983</v>
      </c>
      <c r="K16" s="8">
        <v>1913</v>
      </c>
      <c r="L16" s="8">
        <v>478</v>
      </c>
      <c r="M16" s="8">
        <v>0</v>
      </c>
      <c r="N16" s="8">
        <v>2391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12374</v>
      </c>
      <c r="X16" s="8">
        <v>253158</v>
      </c>
      <c r="Y16" s="8">
        <v>-240784</v>
      </c>
      <c r="Z16" s="2">
        <v>-95.11</v>
      </c>
      <c r="AA16" s="6">
        <v>506318</v>
      </c>
    </row>
    <row r="17" spans="1:27" ht="12.75">
      <c r="A17" s="27" t="s">
        <v>44</v>
      </c>
      <c r="B17" s="33"/>
      <c r="C17" s="6">
        <v>915085</v>
      </c>
      <c r="D17" s="6">
        <v>0</v>
      </c>
      <c r="E17" s="7">
        <v>2613124</v>
      </c>
      <c r="F17" s="8">
        <v>2613124</v>
      </c>
      <c r="G17" s="8">
        <v>35293</v>
      </c>
      <c r="H17" s="8">
        <v>86682</v>
      </c>
      <c r="I17" s="8">
        <v>153225</v>
      </c>
      <c r="J17" s="8">
        <v>275200</v>
      </c>
      <c r="K17" s="8">
        <v>38798</v>
      </c>
      <c r="L17" s="8">
        <v>0</v>
      </c>
      <c r="M17" s="8">
        <v>0</v>
      </c>
      <c r="N17" s="8">
        <v>38798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313998</v>
      </c>
      <c r="X17" s="8">
        <v>1306560</v>
      </c>
      <c r="Y17" s="8">
        <v>-992562</v>
      </c>
      <c r="Z17" s="2">
        <v>-75.97</v>
      </c>
      <c r="AA17" s="6">
        <v>2613124</v>
      </c>
    </row>
    <row r="18" spans="1:27" ht="12.75">
      <c r="A18" s="29" t="s">
        <v>45</v>
      </c>
      <c r="B18" s="28"/>
      <c r="C18" s="6">
        <v>354727</v>
      </c>
      <c r="D18" s="6">
        <v>0</v>
      </c>
      <c r="E18" s="7">
        <v>1667952</v>
      </c>
      <c r="F18" s="8">
        <v>1667952</v>
      </c>
      <c r="G18" s="8">
        <v>-123647</v>
      </c>
      <c r="H18" s="8">
        <v>131118</v>
      </c>
      <c r="I18" s="8">
        <v>36636</v>
      </c>
      <c r="J18" s="8">
        <v>44107</v>
      </c>
      <c r="K18" s="8">
        <v>33028</v>
      </c>
      <c r="L18" s="8">
        <v>0</v>
      </c>
      <c r="M18" s="8">
        <v>0</v>
      </c>
      <c r="N18" s="8">
        <v>33028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77135</v>
      </c>
      <c r="X18" s="8">
        <v>833976</v>
      </c>
      <c r="Y18" s="8">
        <v>-756841</v>
      </c>
      <c r="Z18" s="2">
        <v>-90.75</v>
      </c>
      <c r="AA18" s="6">
        <v>1667952</v>
      </c>
    </row>
    <row r="19" spans="1:27" ht="12.75">
      <c r="A19" s="27" t="s">
        <v>46</v>
      </c>
      <c r="B19" s="33"/>
      <c r="C19" s="6">
        <v>102211232</v>
      </c>
      <c r="D19" s="6">
        <v>0</v>
      </c>
      <c r="E19" s="7">
        <v>102914700</v>
      </c>
      <c r="F19" s="8">
        <v>102914700</v>
      </c>
      <c r="G19" s="8">
        <v>8329472</v>
      </c>
      <c r="H19" s="8">
        <v>8214305</v>
      </c>
      <c r="I19" s="8">
        <v>8869319</v>
      </c>
      <c r="J19" s="8">
        <v>25413096</v>
      </c>
      <c r="K19" s="8">
        <v>9171956</v>
      </c>
      <c r="L19" s="8">
        <v>8329472</v>
      </c>
      <c r="M19" s="8">
        <v>8308000</v>
      </c>
      <c r="N19" s="8">
        <v>25809428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51222524</v>
      </c>
      <c r="X19" s="8">
        <v>80000000</v>
      </c>
      <c r="Y19" s="8">
        <v>-28777476</v>
      </c>
      <c r="Z19" s="2">
        <v>-35.97</v>
      </c>
      <c r="AA19" s="6">
        <v>102914700</v>
      </c>
    </row>
    <row r="20" spans="1:27" ht="12.75">
      <c r="A20" s="27" t="s">
        <v>47</v>
      </c>
      <c r="B20" s="33"/>
      <c r="C20" s="6">
        <v>1603575</v>
      </c>
      <c r="D20" s="6">
        <v>0</v>
      </c>
      <c r="E20" s="7">
        <v>2493812</v>
      </c>
      <c r="F20" s="30">
        <v>2493812</v>
      </c>
      <c r="G20" s="30">
        <v>323333</v>
      </c>
      <c r="H20" s="30">
        <v>115092</v>
      </c>
      <c r="I20" s="30">
        <v>117626</v>
      </c>
      <c r="J20" s="30">
        <v>556051</v>
      </c>
      <c r="K20" s="30">
        <v>145493</v>
      </c>
      <c r="L20" s="30">
        <v>96785</v>
      </c>
      <c r="M20" s="30">
        <v>0</v>
      </c>
      <c r="N20" s="30">
        <v>242278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798329</v>
      </c>
      <c r="X20" s="30">
        <v>694734</v>
      </c>
      <c r="Y20" s="30">
        <v>103595</v>
      </c>
      <c r="Z20" s="31">
        <v>14.91</v>
      </c>
      <c r="AA20" s="32">
        <v>2493812</v>
      </c>
    </row>
    <row r="21" spans="1:27" ht="12.75">
      <c r="A21" s="27" t="s">
        <v>48</v>
      </c>
      <c r="B21" s="33"/>
      <c r="C21" s="6">
        <v>2261904</v>
      </c>
      <c r="D21" s="6">
        <v>0</v>
      </c>
      <c r="E21" s="7">
        <v>10091900</v>
      </c>
      <c r="F21" s="8">
        <v>10091900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5045952</v>
      </c>
      <c r="Y21" s="8">
        <v>-5045952</v>
      </c>
      <c r="Z21" s="2">
        <v>-100</v>
      </c>
      <c r="AA21" s="6">
        <v>10091900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169325317</v>
      </c>
      <c r="D22" s="37">
        <f>SUM(D5:D21)</f>
        <v>0</v>
      </c>
      <c r="E22" s="38">
        <f t="shared" si="0"/>
        <v>208324054</v>
      </c>
      <c r="F22" s="39">
        <f t="shared" si="0"/>
        <v>208324054</v>
      </c>
      <c r="G22" s="39">
        <f t="shared" si="0"/>
        <v>14060806</v>
      </c>
      <c r="H22" s="39">
        <f t="shared" si="0"/>
        <v>16813012</v>
      </c>
      <c r="I22" s="39">
        <f t="shared" si="0"/>
        <v>13734736</v>
      </c>
      <c r="J22" s="39">
        <f t="shared" si="0"/>
        <v>44608554</v>
      </c>
      <c r="K22" s="39">
        <f t="shared" si="0"/>
        <v>13607125</v>
      </c>
      <c r="L22" s="39">
        <f t="shared" si="0"/>
        <v>10707254</v>
      </c>
      <c r="M22" s="39">
        <f t="shared" si="0"/>
        <v>9838891</v>
      </c>
      <c r="N22" s="39">
        <f t="shared" si="0"/>
        <v>34153270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78761824</v>
      </c>
      <c r="X22" s="39">
        <f t="shared" si="0"/>
        <v>131341112</v>
      </c>
      <c r="Y22" s="39">
        <f t="shared" si="0"/>
        <v>-52579288</v>
      </c>
      <c r="Z22" s="40">
        <f>+IF(X22&lt;&gt;0,+(Y22/X22)*100,0)</f>
        <v>-40.032619793869266</v>
      </c>
      <c r="AA22" s="37">
        <f>SUM(AA5:AA21)</f>
        <v>208324054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120079772</v>
      </c>
      <c r="D25" s="6">
        <v>0</v>
      </c>
      <c r="E25" s="7">
        <v>117083245</v>
      </c>
      <c r="F25" s="8">
        <v>117083245</v>
      </c>
      <c r="G25" s="8">
        <v>9235819</v>
      </c>
      <c r="H25" s="8">
        <v>12373142</v>
      </c>
      <c r="I25" s="8">
        <v>9916886</v>
      </c>
      <c r="J25" s="8">
        <v>31525847</v>
      </c>
      <c r="K25" s="8">
        <v>9190407</v>
      </c>
      <c r="L25" s="8">
        <v>15548621</v>
      </c>
      <c r="M25" s="8">
        <v>9716730</v>
      </c>
      <c r="N25" s="8">
        <v>34455758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65981605</v>
      </c>
      <c r="X25" s="8">
        <v>58091112</v>
      </c>
      <c r="Y25" s="8">
        <v>7890493</v>
      </c>
      <c r="Z25" s="2">
        <v>13.58</v>
      </c>
      <c r="AA25" s="6">
        <v>117083245</v>
      </c>
    </row>
    <row r="26" spans="1:27" ht="12.75">
      <c r="A26" s="29" t="s">
        <v>52</v>
      </c>
      <c r="B26" s="28"/>
      <c r="C26" s="6">
        <v>12242827</v>
      </c>
      <c r="D26" s="6">
        <v>0</v>
      </c>
      <c r="E26" s="7">
        <v>13243862</v>
      </c>
      <c r="F26" s="8">
        <v>13243862</v>
      </c>
      <c r="G26" s="8">
        <v>1021505</v>
      </c>
      <c r="H26" s="8">
        <v>998581</v>
      </c>
      <c r="I26" s="8">
        <v>1012096</v>
      </c>
      <c r="J26" s="8">
        <v>3032182</v>
      </c>
      <c r="K26" s="8">
        <v>957775</v>
      </c>
      <c r="L26" s="8">
        <v>1003471</v>
      </c>
      <c r="M26" s="8">
        <v>1022239</v>
      </c>
      <c r="N26" s="8">
        <v>2983485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6015667</v>
      </c>
      <c r="X26" s="8">
        <v>6621930</v>
      </c>
      <c r="Y26" s="8">
        <v>-606263</v>
      </c>
      <c r="Z26" s="2">
        <v>-9.16</v>
      </c>
      <c r="AA26" s="6">
        <v>13243862</v>
      </c>
    </row>
    <row r="27" spans="1:27" ht="12.75">
      <c r="A27" s="29" t="s">
        <v>53</v>
      </c>
      <c r="B27" s="28"/>
      <c r="C27" s="6">
        <v>10352410</v>
      </c>
      <c r="D27" s="6">
        <v>0</v>
      </c>
      <c r="E27" s="7">
        <v>2500000</v>
      </c>
      <c r="F27" s="8">
        <v>2500000</v>
      </c>
      <c r="G27" s="8">
        <v>208333</v>
      </c>
      <c r="H27" s="8">
        <v>208333</v>
      </c>
      <c r="I27" s="8">
        <v>208333</v>
      </c>
      <c r="J27" s="8">
        <v>624999</v>
      </c>
      <c r="K27" s="8">
        <v>208333</v>
      </c>
      <c r="L27" s="8">
        <v>208333</v>
      </c>
      <c r="M27" s="8">
        <v>208333</v>
      </c>
      <c r="N27" s="8">
        <v>624999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1249998</v>
      </c>
      <c r="X27" s="8">
        <v>1249998</v>
      </c>
      <c r="Y27" s="8">
        <v>0</v>
      </c>
      <c r="Z27" s="2">
        <v>0</v>
      </c>
      <c r="AA27" s="6">
        <v>2500000</v>
      </c>
    </row>
    <row r="28" spans="1:27" ht="12.75">
      <c r="A28" s="29" t="s">
        <v>54</v>
      </c>
      <c r="B28" s="28"/>
      <c r="C28" s="6">
        <v>29852879</v>
      </c>
      <c r="D28" s="6">
        <v>0</v>
      </c>
      <c r="E28" s="7">
        <v>28000000</v>
      </c>
      <c r="F28" s="8">
        <v>28000000</v>
      </c>
      <c r="G28" s="8">
        <v>2333333</v>
      </c>
      <c r="H28" s="8">
        <v>2333333</v>
      </c>
      <c r="I28" s="8">
        <v>2333333</v>
      </c>
      <c r="J28" s="8">
        <v>6999999</v>
      </c>
      <c r="K28" s="8">
        <v>2333333</v>
      </c>
      <c r="L28" s="8">
        <v>2333333</v>
      </c>
      <c r="M28" s="8">
        <v>2333333</v>
      </c>
      <c r="N28" s="8">
        <v>6999999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13999998</v>
      </c>
      <c r="X28" s="8">
        <v>13999998</v>
      </c>
      <c r="Y28" s="8">
        <v>0</v>
      </c>
      <c r="Z28" s="2">
        <v>0</v>
      </c>
      <c r="AA28" s="6">
        <v>28000000</v>
      </c>
    </row>
    <row r="29" spans="1:27" ht="12.75">
      <c r="A29" s="29" t="s">
        <v>55</v>
      </c>
      <c r="B29" s="28"/>
      <c r="C29" s="6">
        <v>37782</v>
      </c>
      <c r="D29" s="6">
        <v>0</v>
      </c>
      <c r="E29" s="7">
        <v>50000</v>
      </c>
      <c r="F29" s="8">
        <v>50000</v>
      </c>
      <c r="G29" s="8">
        <v>0</v>
      </c>
      <c r="H29" s="8">
        <v>0</v>
      </c>
      <c r="I29" s="8">
        <v>34090</v>
      </c>
      <c r="J29" s="8">
        <v>34090</v>
      </c>
      <c r="K29" s="8">
        <v>117</v>
      </c>
      <c r="L29" s="8">
        <v>0</v>
      </c>
      <c r="M29" s="8">
        <v>0</v>
      </c>
      <c r="N29" s="8">
        <v>117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34207</v>
      </c>
      <c r="X29" s="8">
        <v>25002</v>
      </c>
      <c r="Y29" s="8">
        <v>9205</v>
      </c>
      <c r="Z29" s="2">
        <v>36.82</v>
      </c>
      <c r="AA29" s="6">
        <v>50000</v>
      </c>
    </row>
    <row r="30" spans="1:27" ht="12.75">
      <c r="A30" s="29" t="s">
        <v>56</v>
      </c>
      <c r="B30" s="28"/>
      <c r="C30" s="6">
        <v>27072041</v>
      </c>
      <c r="D30" s="6">
        <v>0</v>
      </c>
      <c r="E30" s="7">
        <v>30049600</v>
      </c>
      <c r="F30" s="8">
        <v>30049600</v>
      </c>
      <c r="G30" s="8">
        <v>1740</v>
      </c>
      <c r="H30" s="8">
        <v>7377698</v>
      </c>
      <c r="I30" s="8">
        <v>23744</v>
      </c>
      <c r="J30" s="8">
        <v>7403182</v>
      </c>
      <c r="K30" s="8">
        <v>72185</v>
      </c>
      <c r="L30" s="8">
        <v>0</v>
      </c>
      <c r="M30" s="8">
        <v>0</v>
      </c>
      <c r="N30" s="8">
        <v>72185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7475367</v>
      </c>
      <c r="X30" s="8">
        <v>15024798</v>
      </c>
      <c r="Y30" s="8">
        <v>-7549431</v>
      </c>
      <c r="Z30" s="2">
        <v>-50.25</v>
      </c>
      <c r="AA30" s="6">
        <v>30049600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248400</v>
      </c>
      <c r="F31" s="8">
        <v>248400</v>
      </c>
      <c r="G31" s="8">
        <v>1653</v>
      </c>
      <c r="H31" s="8">
        <v>61933</v>
      </c>
      <c r="I31" s="8">
        <v>16495</v>
      </c>
      <c r="J31" s="8">
        <v>80081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80081</v>
      </c>
      <c r="X31" s="8">
        <v>124200</v>
      </c>
      <c r="Y31" s="8">
        <v>-44119</v>
      </c>
      <c r="Z31" s="2">
        <v>-35.52</v>
      </c>
      <c r="AA31" s="6">
        <v>248400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20075699</v>
      </c>
      <c r="F32" s="8">
        <v>20075699</v>
      </c>
      <c r="G32" s="8">
        <v>853561</v>
      </c>
      <c r="H32" s="8">
        <v>1188155</v>
      </c>
      <c r="I32" s="8">
        <v>2378860</v>
      </c>
      <c r="J32" s="8">
        <v>4420576</v>
      </c>
      <c r="K32" s="8">
        <v>134007</v>
      </c>
      <c r="L32" s="8">
        <v>0</v>
      </c>
      <c r="M32" s="8">
        <v>0</v>
      </c>
      <c r="N32" s="8">
        <v>134007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4554583</v>
      </c>
      <c r="X32" s="8">
        <v>10332798</v>
      </c>
      <c r="Y32" s="8">
        <v>-5778215</v>
      </c>
      <c r="Z32" s="2">
        <v>-55.92</v>
      </c>
      <c r="AA32" s="6">
        <v>20075699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62290007</v>
      </c>
      <c r="D34" s="6">
        <v>0</v>
      </c>
      <c r="E34" s="7">
        <v>26067700</v>
      </c>
      <c r="F34" s="8">
        <v>26067700</v>
      </c>
      <c r="G34" s="8">
        <v>2248969</v>
      </c>
      <c r="H34" s="8">
        <v>557444</v>
      </c>
      <c r="I34" s="8">
        <v>1275429</v>
      </c>
      <c r="J34" s="8">
        <v>4081842</v>
      </c>
      <c r="K34" s="8">
        <v>310882</v>
      </c>
      <c r="L34" s="8">
        <v>234238</v>
      </c>
      <c r="M34" s="8">
        <v>71584</v>
      </c>
      <c r="N34" s="8">
        <v>616704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4698546</v>
      </c>
      <c r="X34" s="8">
        <v>12040008</v>
      </c>
      <c r="Y34" s="8">
        <v>-7341462</v>
      </c>
      <c r="Z34" s="2">
        <v>-60.98</v>
      </c>
      <c r="AA34" s="6">
        <v>26067700</v>
      </c>
    </row>
    <row r="35" spans="1:27" ht="12.75">
      <c r="A35" s="27" t="s">
        <v>61</v>
      </c>
      <c r="B35" s="33"/>
      <c r="C35" s="6">
        <v>2338580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264266298</v>
      </c>
      <c r="D36" s="37">
        <f>SUM(D25:D35)</f>
        <v>0</v>
      </c>
      <c r="E36" s="38">
        <f t="shared" si="1"/>
        <v>237318506</v>
      </c>
      <c r="F36" s="39">
        <f t="shared" si="1"/>
        <v>237318506</v>
      </c>
      <c r="G36" s="39">
        <f t="shared" si="1"/>
        <v>15904913</v>
      </c>
      <c r="H36" s="39">
        <f t="shared" si="1"/>
        <v>25098619</v>
      </c>
      <c r="I36" s="39">
        <f t="shared" si="1"/>
        <v>17199266</v>
      </c>
      <c r="J36" s="39">
        <f t="shared" si="1"/>
        <v>58202798</v>
      </c>
      <c r="K36" s="39">
        <f t="shared" si="1"/>
        <v>13207039</v>
      </c>
      <c r="L36" s="39">
        <f t="shared" si="1"/>
        <v>19327996</v>
      </c>
      <c r="M36" s="39">
        <f t="shared" si="1"/>
        <v>13352219</v>
      </c>
      <c r="N36" s="39">
        <f t="shared" si="1"/>
        <v>45887254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104090052</v>
      </c>
      <c r="X36" s="39">
        <f t="shared" si="1"/>
        <v>117509844</v>
      </c>
      <c r="Y36" s="39">
        <f t="shared" si="1"/>
        <v>-13419792</v>
      </c>
      <c r="Z36" s="40">
        <f>+IF(X36&lt;&gt;0,+(Y36/X36)*100,0)</f>
        <v>-11.420142809482412</v>
      </c>
      <c r="AA36" s="37">
        <f>SUM(AA25:AA35)</f>
        <v>237318506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-94940981</v>
      </c>
      <c r="D38" s="50">
        <f>+D22-D36</f>
        <v>0</v>
      </c>
      <c r="E38" s="51">
        <f t="shared" si="2"/>
        <v>-28994452</v>
      </c>
      <c r="F38" s="52">
        <f t="shared" si="2"/>
        <v>-28994452</v>
      </c>
      <c r="G38" s="52">
        <f t="shared" si="2"/>
        <v>-1844107</v>
      </c>
      <c r="H38" s="52">
        <f t="shared" si="2"/>
        <v>-8285607</v>
      </c>
      <c r="I38" s="52">
        <f t="shared" si="2"/>
        <v>-3464530</v>
      </c>
      <c r="J38" s="52">
        <f t="shared" si="2"/>
        <v>-13594244</v>
      </c>
      <c r="K38" s="52">
        <f t="shared" si="2"/>
        <v>400086</v>
      </c>
      <c r="L38" s="52">
        <f t="shared" si="2"/>
        <v>-8620742</v>
      </c>
      <c r="M38" s="52">
        <f t="shared" si="2"/>
        <v>-3513328</v>
      </c>
      <c r="N38" s="52">
        <f t="shared" si="2"/>
        <v>-11733984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-25328228</v>
      </c>
      <c r="X38" s="52">
        <f>IF(F22=F36,0,X22-X36)</f>
        <v>13831268</v>
      </c>
      <c r="Y38" s="52">
        <f t="shared" si="2"/>
        <v>-39159496</v>
      </c>
      <c r="Z38" s="53">
        <f>+IF(X38&lt;&gt;0,+(Y38/X38)*100,0)</f>
        <v>-283.1229645756268</v>
      </c>
      <c r="AA38" s="50">
        <f>+AA22-AA36</f>
        <v>-28994452</v>
      </c>
    </row>
    <row r="39" spans="1:27" ht="12.75">
      <c r="A39" s="27" t="s">
        <v>64</v>
      </c>
      <c r="B39" s="33"/>
      <c r="C39" s="6">
        <v>31600066</v>
      </c>
      <c r="D39" s="6">
        <v>0</v>
      </c>
      <c r="E39" s="7">
        <v>31252300</v>
      </c>
      <c r="F39" s="8">
        <v>31252300</v>
      </c>
      <c r="G39" s="8">
        <v>911341</v>
      </c>
      <c r="H39" s="8">
        <v>471223</v>
      </c>
      <c r="I39" s="8">
        <v>901913</v>
      </c>
      <c r="J39" s="8">
        <v>2284477</v>
      </c>
      <c r="K39" s="8">
        <v>370283</v>
      </c>
      <c r="L39" s="8">
        <v>0</v>
      </c>
      <c r="M39" s="8">
        <v>0</v>
      </c>
      <c r="N39" s="8">
        <v>370283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2654760</v>
      </c>
      <c r="X39" s="8">
        <v>20000000</v>
      </c>
      <c r="Y39" s="8">
        <v>-17345240</v>
      </c>
      <c r="Z39" s="2">
        <v>-86.73</v>
      </c>
      <c r="AA39" s="6">
        <v>31252300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-63340915</v>
      </c>
      <c r="D42" s="59">
        <f>SUM(D38:D41)</f>
        <v>0</v>
      </c>
      <c r="E42" s="60">
        <f t="shared" si="3"/>
        <v>2257848</v>
      </c>
      <c r="F42" s="61">
        <f t="shared" si="3"/>
        <v>2257848</v>
      </c>
      <c r="G42" s="61">
        <f t="shared" si="3"/>
        <v>-932766</v>
      </c>
      <c r="H42" s="61">
        <f t="shared" si="3"/>
        <v>-7814384</v>
      </c>
      <c r="I42" s="61">
        <f t="shared" si="3"/>
        <v>-2562617</v>
      </c>
      <c r="J42" s="61">
        <f t="shared" si="3"/>
        <v>-11309767</v>
      </c>
      <c r="K42" s="61">
        <f t="shared" si="3"/>
        <v>770369</v>
      </c>
      <c r="L42" s="61">
        <f t="shared" si="3"/>
        <v>-8620742</v>
      </c>
      <c r="M42" s="61">
        <f t="shared" si="3"/>
        <v>-3513328</v>
      </c>
      <c r="N42" s="61">
        <f t="shared" si="3"/>
        <v>-11363701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-22673468</v>
      </c>
      <c r="X42" s="61">
        <f t="shared" si="3"/>
        <v>33831268</v>
      </c>
      <c r="Y42" s="61">
        <f t="shared" si="3"/>
        <v>-56504736</v>
      </c>
      <c r="Z42" s="62">
        <f>+IF(X42&lt;&gt;0,+(Y42/X42)*100,0)</f>
        <v>-167.01926750129496</v>
      </c>
      <c r="AA42" s="59">
        <f>SUM(AA38:AA41)</f>
        <v>2257848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-63340915</v>
      </c>
      <c r="D44" s="67">
        <f>+D42-D43</f>
        <v>0</v>
      </c>
      <c r="E44" s="68">
        <f t="shared" si="4"/>
        <v>2257848</v>
      </c>
      <c r="F44" s="69">
        <f t="shared" si="4"/>
        <v>2257848</v>
      </c>
      <c r="G44" s="69">
        <f t="shared" si="4"/>
        <v>-932766</v>
      </c>
      <c r="H44" s="69">
        <f t="shared" si="4"/>
        <v>-7814384</v>
      </c>
      <c r="I44" s="69">
        <f t="shared" si="4"/>
        <v>-2562617</v>
      </c>
      <c r="J44" s="69">
        <f t="shared" si="4"/>
        <v>-11309767</v>
      </c>
      <c r="K44" s="69">
        <f t="shared" si="4"/>
        <v>770369</v>
      </c>
      <c r="L44" s="69">
        <f t="shared" si="4"/>
        <v>-8620742</v>
      </c>
      <c r="M44" s="69">
        <f t="shared" si="4"/>
        <v>-3513328</v>
      </c>
      <c r="N44" s="69">
        <f t="shared" si="4"/>
        <v>-11363701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-22673468</v>
      </c>
      <c r="X44" s="69">
        <f t="shared" si="4"/>
        <v>33831268</v>
      </c>
      <c r="Y44" s="69">
        <f t="shared" si="4"/>
        <v>-56504736</v>
      </c>
      <c r="Z44" s="70">
        <f>+IF(X44&lt;&gt;0,+(Y44/X44)*100,0)</f>
        <v>-167.01926750129496</v>
      </c>
      <c r="AA44" s="67">
        <f>+AA42-AA43</f>
        <v>2257848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-63340915</v>
      </c>
      <c r="D46" s="59">
        <f>SUM(D44:D45)</f>
        <v>0</v>
      </c>
      <c r="E46" s="60">
        <f t="shared" si="5"/>
        <v>2257848</v>
      </c>
      <c r="F46" s="61">
        <f t="shared" si="5"/>
        <v>2257848</v>
      </c>
      <c r="G46" s="61">
        <f t="shared" si="5"/>
        <v>-932766</v>
      </c>
      <c r="H46" s="61">
        <f t="shared" si="5"/>
        <v>-7814384</v>
      </c>
      <c r="I46" s="61">
        <f t="shared" si="5"/>
        <v>-2562617</v>
      </c>
      <c r="J46" s="61">
        <f t="shared" si="5"/>
        <v>-11309767</v>
      </c>
      <c r="K46" s="61">
        <f t="shared" si="5"/>
        <v>770369</v>
      </c>
      <c r="L46" s="61">
        <f t="shared" si="5"/>
        <v>-8620742</v>
      </c>
      <c r="M46" s="61">
        <f t="shared" si="5"/>
        <v>-3513328</v>
      </c>
      <c r="N46" s="61">
        <f t="shared" si="5"/>
        <v>-11363701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-22673468</v>
      </c>
      <c r="X46" s="61">
        <f t="shared" si="5"/>
        <v>33831268</v>
      </c>
      <c r="Y46" s="61">
        <f t="shared" si="5"/>
        <v>-56504736</v>
      </c>
      <c r="Z46" s="62">
        <f>+IF(X46&lt;&gt;0,+(Y46/X46)*100,0)</f>
        <v>-167.01926750129496</v>
      </c>
      <c r="AA46" s="59">
        <f>SUM(AA44:AA45)</f>
        <v>2257848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-63340915</v>
      </c>
      <c r="D48" s="75">
        <f>SUM(D46:D47)</f>
        <v>0</v>
      </c>
      <c r="E48" s="76">
        <f t="shared" si="6"/>
        <v>2257848</v>
      </c>
      <c r="F48" s="77">
        <f t="shared" si="6"/>
        <v>2257848</v>
      </c>
      <c r="G48" s="77">
        <f t="shared" si="6"/>
        <v>-932766</v>
      </c>
      <c r="H48" s="78">
        <f t="shared" si="6"/>
        <v>-7814384</v>
      </c>
      <c r="I48" s="78">
        <f t="shared" si="6"/>
        <v>-2562617</v>
      </c>
      <c r="J48" s="78">
        <f t="shared" si="6"/>
        <v>-11309767</v>
      </c>
      <c r="K48" s="78">
        <f t="shared" si="6"/>
        <v>770369</v>
      </c>
      <c r="L48" s="78">
        <f t="shared" si="6"/>
        <v>-8620742</v>
      </c>
      <c r="M48" s="77">
        <f t="shared" si="6"/>
        <v>-3513328</v>
      </c>
      <c r="N48" s="77">
        <f t="shared" si="6"/>
        <v>-11363701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-22673468</v>
      </c>
      <c r="X48" s="78">
        <f t="shared" si="6"/>
        <v>33831268</v>
      </c>
      <c r="Y48" s="78">
        <f t="shared" si="6"/>
        <v>-56504736</v>
      </c>
      <c r="Z48" s="79">
        <f>+IF(X48&lt;&gt;0,+(Y48/X48)*100,0)</f>
        <v>-167.01926750129496</v>
      </c>
      <c r="AA48" s="80">
        <f>SUM(AA46:AA47)</f>
        <v>2257848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25080555</v>
      </c>
      <c r="D5" s="6">
        <v>0</v>
      </c>
      <c r="E5" s="7">
        <v>28779832</v>
      </c>
      <c r="F5" s="8">
        <v>28779832</v>
      </c>
      <c r="G5" s="8">
        <v>22720594</v>
      </c>
      <c r="H5" s="8">
        <v>3950222</v>
      </c>
      <c r="I5" s="8">
        <v>434386</v>
      </c>
      <c r="J5" s="8">
        <v>27105202</v>
      </c>
      <c r="K5" s="8">
        <v>772163</v>
      </c>
      <c r="L5" s="8">
        <v>434386</v>
      </c>
      <c r="M5" s="8">
        <v>434386</v>
      </c>
      <c r="N5" s="8">
        <v>1640935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28746137</v>
      </c>
      <c r="X5" s="8">
        <v>14389914</v>
      </c>
      <c r="Y5" s="8">
        <v>14356223</v>
      </c>
      <c r="Z5" s="2">
        <v>99.77</v>
      </c>
      <c r="AA5" s="6">
        <v>28779832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758857</v>
      </c>
      <c r="D10" s="6">
        <v>0</v>
      </c>
      <c r="E10" s="7">
        <v>755323</v>
      </c>
      <c r="F10" s="30">
        <v>755323</v>
      </c>
      <c r="G10" s="30">
        <v>65789</v>
      </c>
      <c r="H10" s="30">
        <v>67390</v>
      </c>
      <c r="I10" s="30">
        <v>67471</v>
      </c>
      <c r="J10" s="30">
        <v>200650</v>
      </c>
      <c r="K10" s="30">
        <v>67147</v>
      </c>
      <c r="L10" s="30">
        <v>66984</v>
      </c>
      <c r="M10" s="30">
        <v>67309</v>
      </c>
      <c r="N10" s="30">
        <v>201440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402090</v>
      </c>
      <c r="X10" s="30"/>
      <c r="Y10" s="30">
        <v>402090</v>
      </c>
      <c r="Z10" s="31">
        <v>0</v>
      </c>
      <c r="AA10" s="32">
        <v>755323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155982</v>
      </c>
      <c r="D12" s="6">
        <v>0</v>
      </c>
      <c r="E12" s="7">
        <v>572207</v>
      </c>
      <c r="F12" s="8">
        <v>572207</v>
      </c>
      <c r="G12" s="8">
        <v>18579</v>
      </c>
      <c r="H12" s="8">
        <v>9300</v>
      </c>
      <c r="I12" s="8">
        <v>13682</v>
      </c>
      <c r="J12" s="8">
        <v>41561</v>
      </c>
      <c r="K12" s="8">
        <v>9729</v>
      </c>
      <c r="L12" s="8">
        <v>13682</v>
      </c>
      <c r="M12" s="8">
        <v>13682</v>
      </c>
      <c r="N12" s="8">
        <v>37093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78654</v>
      </c>
      <c r="X12" s="8">
        <v>286104</v>
      </c>
      <c r="Y12" s="8">
        <v>-207450</v>
      </c>
      <c r="Z12" s="2">
        <v>-72.51</v>
      </c>
      <c r="AA12" s="6">
        <v>572207</v>
      </c>
    </row>
    <row r="13" spans="1:27" ht="12.75">
      <c r="A13" s="27" t="s">
        <v>40</v>
      </c>
      <c r="B13" s="33"/>
      <c r="C13" s="6">
        <v>755148</v>
      </c>
      <c r="D13" s="6">
        <v>0</v>
      </c>
      <c r="E13" s="7">
        <v>2701720</v>
      </c>
      <c r="F13" s="8">
        <v>2701720</v>
      </c>
      <c r="G13" s="8">
        <v>0</v>
      </c>
      <c r="H13" s="8">
        <v>186369</v>
      </c>
      <c r="I13" s="8">
        <v>149490</v>
      </c>
      <c r="J13" s="8">
        <v>335859</v>
      </c>
      <c r="K13" s="8">
        <v>107592</v>
      </c>
      <c r="L13" s="8">
        <v>121220</v>
      </c>
      <c r="M13" s="8">
        <v>51287</v>
      </c>
      <c r="N13" s="8">
        <v>280099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615958</v>
      </c>
      <c r="X13" s="8">
        <v>1350858</v>
      </c>
      <c r="Y13" s="8">
        <v>-734900</v>
      </c>
      <c r="Z13" s="2">
        <v>-54.4</v>
      </c>
      <c r="AA13" s="6">
        <v>2701720</v>
      </c>
    </row>
    <row r="14" spans="1:27" ht="12.75">
      <c r="A14" s="27" t="s">
        <v>41</v>
      </c>
      <c r="B14" s="33"/>
      <c r="C14" s="6">
        <v>1985149</v>
      </c>
      <c r="D14" s="6">
        <v>0</v>
      </c>
      <c r="E14" s="7">
        <v>4343234</v>
      </c>
      <c r="F14" s="8">
        <v>4343234</v>
      </c>
      <c r="G14" s="8">
        <v>252645</v>
      </c>
      <c r="H14" s="8">
        <v>171432</v>
      </c>
      <c r="I14" s="8">
        <v>89998</v>
      </c>
      <c r="J14" s="8">
        <v>514075</v>
      </c>
      <c r="K14" s="8">
        <v>160836</v>
      </c>
      <c r="L14" s="8">
        <v>217565</v>
      </c>
      <c r="M14" s="8">
        <v>232790</v>
      </c>
      <c r="N14" s="8">
        <v>611191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1125266</v>
      </c>
      <c r="X14" s="8">
        <v>2171616</v>
      </c>
      <c r="Y14" s="8">
        <v>-1046350</v>
      </c>
      <c r="Z14" s="2">
        <v>-48.18</v>
      </c>
      <c r="AA14" s="6">
        <v>4343234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449700</v>
      </c>
      <c r="D16" s="6">
        <v>0</v>
      </c>
      <c r="E16" s="7">
        <v>3899788</v>
      </c>
      <c r="F16" s="8">
        <v>3899788</v>
      </c>
      <c r="G16" s="8">
        <v>15210</v>
      </c>
      <c r="H16" s="8">
        <v>24085</v>
      </c>
      <c r="I16" s="8">
        <v>13187</v>
      </c>
      <c r="J16" s="8">
        <v>52482</v>
      </c>
      <c r="K16" s="8">
        <v>22528</v>
      </c>
      <c r="L16" s="8">
        <v>19200</v>
      </c>
      <c r="M16" s="8">
        <v>19635</v>
      </c>
      <c r="N16" s="8">
        <v>61363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113845</v>
      </c>
      <c r="X16" s="8">
        <v>1949892</v>
      </c>
      <c r="Y16" s="8">
        <v>-1836047</v>
      </c>
      <c r="Z16" s="2">
        <v>-94.16</v>
      </c>
      <c r="AA16" s="6">
        <v>3899788</v>
      </c>
    </row>
    <row r="17" spans="1:27" ht="12.75">
      <c r="A17" s="27" t="s">
        <v>44</v>
      </c>
      <c r="B17" s="33"/>
      <c r="C17" s="6">
        <v>1715473</v>
      </c>
      <c r="D17" s="6">
        <v>0</v>
      </c>
      <c r="E17" s="7">
        <v>2248877</v>
      </c>
      <c r="F17" s="8">
        <v>2248877</v>
      </c>
      <c r="G17" s="8">
        <v>136970</v>
      </c>
      <c r="H17" s="8">
        <v>145938</v>
      </c>
      <c r="I17" s="8">
        <v>105441</v>
      </c>
      <c r="J17" s="8">
        <v>388349</v>
      </c>
      <c r="K17" s="8">
        <v>174884</v>
      </c>
      <c r="L17" s="8">
        <v>171910</v>
      </c>
      <c r="M17" s="8">
        <v>88427</v>
      </c>
      <c r="N17" s="8">
        <v>435221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823570</v>
      </c>
      <c r="X17" s="8">
        <v>1124436</v>
      </c>
      <c r="Y17" s="8">
        <v>-300866</v>
      </c>
      <c r="Z17" s="2">
        <v>-26.76</v>
      </c>
      <c r="AA17" s="6">
        <v>2248877</v>
      </c>
    </row>
    <row r="18" spans="1:27" ht="12.75">
      <c r="A18" s="29" t="s">
        <v>45</v>
      </c>
      <c r="B18" s="28"/>
      <c r="C18" s="6">
        <v>309521</v>
      </c>
      <c r="D18" s="6">
        <v>0</v>
      </c>
      <c r="E18" s="7">
        <v>509106</v>
      </c>
      <c r="F18" s="8">
        <v>509106</v>
      </c>
      <c r="G18" s="8">
        <v>42063</v>
      </c>
      <c r="H18" s="8">
        <v>33398</v>
      </c>
      <c r="I18" s="8">
        <v>23929</v>
      </c>
      <c r="J18" s="8">
        <v>99390</v>
      </c>
      <c r="K18" s="8">
        <v>27094</v>
      </c>
      <c r="L18" s="8">
        <v>27042</v>
      </c>
      <c r="M18" s="8">
        <v>29858</v>
      </c>
      <c r="N18" s="8">
        <v>83994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183384</v>
      </c>
      <c r="X18" s="8">
        <v>254556</v>
      </c>
      <c r="Y18" s="8">
        <v>-71172</v>
      </c>
      <c r="Z18" s="2">
        <v>-27.96</v>
      </c>
      <c r="AA18" s="6">
        <v>509106</v>
      </c>
    </row>
    <row r="19" spans="1:27" ht="12.75">
      <c r="A19" s="27" t="s">
        <v>46</v>
      </c>
      <c r="B19" s="33"/>
      <c r="C19" s="6">
        <v>135032399</v>
      </c>
      <c r="D19" s="6">
        <v>0</v>
      </c>
      <c r="E19" s="7">
        <v>95935267</v>
      </c>
      <c r="F19" s="8">
        <v>95935267</v>
      </c>
      <c r="G19" s="8">
        <v>31453000</v>
      </c>
      <c r="H19" s="8">
        <v>0</v>
      </c>
      <c r="I19" s="8">
        <v>0</v>
      </c>
      <c r="J19" s="8">
        <v>31453000</v>
      </c>
      <c r="K19" s="8">
        <v>0</v>
      </c>
      <c r="L19" s="8">
        <v>62486</v>
      </c>
      <c r="M19" s="8">
        <v>31822446</v>
      </c>
      <c r="N19" s="8">
        <v>31884932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63337932</v>
      </c>
      <c r="X19" s="8">
        <v>47967636</v>
      </c>
      <c r="Y19" s="8">
        <v>15370296</v>
      </c>
      <c r="Z19" s="2">
        <v>32.04</v>
      </c>
      <c r="AA19" s="6">
        <v>95935267</v>
      </c>
    </row>
    <row r="20" spans="1:27" ht="12.75">
      <c r="A20" s="27" t="s">
        <v>47</v>
      </c>
      <c r="B20" s="33"/>
      <c r="C20" s="6">
        <v>1077629</v>
      </c>
      <c r="D20" s="6">
        <v>0</v>
      </c>
      <c r="E20" s="7">
        <v>4468009</v>
      </c>
      <c r="F20" s="30">
        <v>4468009</v>
      </c>
      <c r="G20" s="30">
        <v>20574</v>
      </c>
      <c r="H20" s="30">
        <v>6841</v>
      </c>
      <c r="I20" s="30">
        <v>24976</v>
      </c>
      <c r="J20" s="30">
        <v>52391</v>
      </c>
      <c r="K20" s="30">
        <v>6993</v>
      </c>
      <c r="L20" s="30">
        <v>14783</v>
      </c>
      <c r="M20" s="30">
        <v>2961</v>
      </c>
      <c r="N20" s="30">
        <v>24737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77128</v>
      </c>
      <c r="X20" s="30">
        <v>2234004</v>
      </c>
      <c r="Y20" s="30">
        <v>-2156876</v>
      </c>
      <c r="Z20" s="31">
        <v>-96.55</v>
      </c>
      <c r="AA20" s="32">
        <v>4468009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167320413</v>
      </c>
      <c r="D22" s="37">
        <f>SUM(D5:D21)</f>
        <v>0</v>
      </c>
      <c r="E22" s="38">
        <f t="shared" si="0"/>
        <v>144213363</v>
      </c>
      <c r="F22" s="39">
        <f t="shared" si="0"/>
        <v>144213363</v>
      </c>
      <c r="G22" s="39">
        <f t="shared" si="0"/>
        <v>54725424</v>
      </c>
      <c r="H22" s="39">
        <f t="shared" si="0"/>
        <v>4594975</v>
      </c>
      <c r="I22" s="39">
        <f t="shared" si="0"/>
        <v>922560</v>
      </c>
      <c r="J22" s="39">
        <f t="shared" si="0"/>
        <v>60242959</v>
      </c>
      <c r="K22" s="39">
        <f t="shared" si="0"/>
        <v>1348966</v>
      </c>
      <c r="L22" s="39">
        <f t="shared" si="0"/>
        <v>1149258</v>
      </c>
      <c r="M22" s="39">
        <f t="shared" si="0"/>
        <v>32762781</v>
      </c>
      <c r="N22" s="39">
        <f t="shared" si="0"/>
        <v>35261005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95503964</v>
      </c>
      <c r="X22" s="39">
        <f t="shared" si="0"/>
        <v>71729016</v>
      </c>
      <c r="Y22" s="39">
        <f t="shared" si="0"/>
        <v>23774948</v>
      </c>
      <c r="Z22" s="40">
        <f>+IF(X22&lt;&gt;0,+(Y22/X22)*100,0)</f>
        <v>33.14550976134958</v>
      </c>
      <c r="AA22" s="37">
        <f>SUM(AA5:AA21)</f>
        <v>144213363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58806424</v>
      </c>
      <c r="D25" s="6">
        <v>0</v>
      </c>
      <c r="E25" s="7">
        <v>66807170</v>
      </c>
      <c r="F25" s="8">
        <v>66807170</v>
      </c>
      <c r="G25" s="8">
        <v>4861491</v>
      </c>
      <c r="H25" s="8">
        <v>5017031</v>
      </c>
      <c r="I25" s="8">
        <v>6045554</v>
      </c>
      <c r="J25" s="8">
        <v>15924076</v>
      </c>
      <c r="K25" s="8">
        <v>5335913</v>
      </c>
      <c r="L25" s="8">
        <v>5895265</v>
      </c>
      <c r="M25" s="8">
        <v>6484092</v>
      </c>
      <c r="N25" s="8">
        <v>17715270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33639346</v>
      </c>
      <c r="X25" s="8">
        <v>33403589</v>
      </c>
      <c r="Y25" s="8">
        <v>235757</v>
      </c>
      <c r="Z25" s="2">
        <v>0.71</v>
      </c>
      <c r="AA25" s="6">
        <v>66807170</v>
      </c>
    </row>
    <row r="26" spans="1:27" ht="12.75">
      <c r="A26" s="29" t="s">
        <v>52</v>
      </c>
      <c r="B26" s="28"/>
      <c r="C26" s="6">
        <v>9521166</v>
      </c>
      <c r="D26" s="6">
        <v>0</v>
      </c>
      <c r="E26" s="7">
        <v>9439403</v>
      </c>
      <c r="F26" s="8">
        <v>9439403</v>
      </c>
      <c r="G26" s="8">
        <v>671207</v>
      </c>
      <c r="H26" s="8">
        <v>686061</v>
      </c>
      <c r="I26" s="8">
        <v>834642</v>
      </c>
      <c r="J26" s="8">
        <v>2191910</v>
      </c>
      <c r="K26" s="8">
        <v>711679</v>
      </c>
      <c r="L26" s="8">
        <v>695897</v>
      </c>
      <c r="M26" s="8">
        <v>739568</v>
      </c>
      <c r="N26" s="8">
        <v>2147144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4339054</v>
      </c>
      <c r="X26" s="8">
        <v>4719702</v>
      </c>
      <c r="Y26" s="8">
        <v>-380648</v>
      </c>
      <c r="Z26" s="2">
        <v>-8.07</v>
      </c>
      <c r="AA26" s="6">
        <v>9439403</v>
      </c>
    </row>
    <row r="27" spans="1:27" ht="12.75">
      <c r="A27" s="29" t="s">
        <v>53</v>
      </c>
      <c r="B27" s="28"/>
      <c r="C27" s="6">
        <v>545461</v>
      </c>
      <c r="D27" s="6">
        <v>0</v>
      </c>
      <c r="E27" s="7">
        <v>2169600</v>
      </c>
      <c r="F27" s="8">
        <v>2169600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1084800</v>
      </c>
      <c r="Y27" s="8">
        <v>-1084800</v>
      </c>
      <c r="Z27" s="2">
        <v>-100</v>
      </c>
      <c r="AA27" s="6">
        <v>2169600</v>
      </c>
    </row>
    <row r="28" spans="1:27" ht="12.75">
      <c r="A28" s="29" t="s">
        <v>54</v>
      </c>
      <c r="B28" s="28"/>
      <c r="C28" s="6">
        <v>33458370</v>
      </c>
      <c r="D28" s="6">
        <v>0</v>
      </c>
      <c r="E28" s="7">
        <v>15052845</v>
      </c>
      <c r="F28" s="8">
        <v>15052845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7526424</v>
      </c>
      <c r="Y28" s="8">
        <v>-7526424</v>
      </c>
      <c r="Z28" s="2">
        <v>-100</v>
      </c>
      <c r="AA28" s="6">
        <v>15052845</v>
      </c>
    </row>
    <row r="29" spans="1:27" ht="12.75">
      <c r="A29" s="29" t="s">
        <v>55</v>
      </c>
      <c r="B29" s="28"/>
      <c r="C29" s="6">
        <v>886155</v>
      </c>
      <c r="D29" s="6">
        <v>0</v>
      </c>
      <c r="E29" s="7">
        <v>2100000</v>
      </c>
      <c r="F29" s="8">
        <v>2100000</v>
      </c>
      <c r="G29" s="8">
        <v>4597</v>
      </c>
      <c r="H29" s="8">
        <v>3643</v>
      </c>
      <c r="I29" s="8">
        <v>4235</v>
      </c>
      <c r="J29" s="8">
        <v>12475</v>
      </c>
      <c r="K29" s="8">
        <v>106041</v>
      </c>
      <c r="L29" s="8">
        <v>-3565</v>
      </c>
      <c r="M29" s="8">
        <v>258</v>
      </c>
      <c r="N29" s="8">
        <v>102734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115209</v>
      </c>
      <c r="X29" s="8">
        <v>1050000</v>
      </c>
      <c r="Y29" s="8">
        <v>-934791</v>
      </c>
      <c r="Z29" s="2">
        <v>-89.03</v>
      </c>
      <c r="AA29" s="6">
        <v>2100000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1911272</v>
      </c>
      <c r="F31" s="8">
        <v>1911272</v>
      </c>
      <c r="G31" s="8">
        <v>0</v>
      </c>
      <c r="H31" s="8">
        <v>336408</v>
      </c>
      <c r="I31" s="8">
        <v>254575</v>
      </c>
      <c r="J31" s="8">
        <v>590983</v>
      </c>
      <c r="K31" s="8">
        <v>601157</v>
      </c>
      <c r="L31" s="8">
        <v>301361</v>
      </c>
      <c r="M31" s="8">
        <v>449446</v>
      </c>
      <c r="N31" s="8">
        <v>1351964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1942947</v>
      </c>
      <c r="X31" s="8">
        <v>955638</v>
      </c>
      <c r="Y31" s="8">
        <v>987309</v>
      </c>
      <c r="Z31" s="2">
        <v>103.31</v>
      </c>
      <c r="AA31" s="6">
        <v>1911272</v>
      </c>
    </row>
    <row r="32" spans="1:27" ht="12.75">
      <c r="A32" s="29" t="s">
        <v>58</v>
      </c>
      <c r="B32" s="28"/>
      <c r="C32" s="6">
        <v>18253831</v>
      </c>
      <c r="D32" s="6">
        <v>0</v>
      </c>
      <c r="E32" s="7">
        <v>23482205</v>
      </c>
      <c r="F32" s="8">
        <v>23482205</v>
      </c>
      <c r="G32" s="8">
        <v>809837</v>
      </c>
      <c r="H32" s="8">
        <v>1248574</v>
      </c>
      <c r="I32" s="8">
        <v>2043277</v>
      </c>
      <c r="J32" s="8">
        <v>4101688</v>
      </c>
      <c r="K32" s="8">
        <v>2489018</v>
      </c>
      <c r="L32" s="8">
        <v>3397371</v>
      </c>
      <c r="M32" s="8">
        <v>6999063</v>
      </c>
      <c r="N32" s="8">
        <v>12885452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16987140</v>
      </c>
      <c r="X32" s="8">
        <v>11741101</v>
      </c>
      <c r="Y32" s="8">
        <v>5246039</v>
      </c>
      <c r="Z32" s="2">
        <v>44.68</v>
      </c>
      <c r="AA32" s="6">
        <v>23482205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25000</v>
      </c>
      <c r="F33" s="8">
        <v>25000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12498</v>
      </c>
      <c r="Y33" s="8">
        <v>-12498</v>
      </c>
      <c r="Z33" s="2">
        <v>-100</v>
      </c>
      <c r="AA33" s="6">
        <v>25000</v>
      </c>
    </row>
    <row r="34" spans="1:27" ht="12.75">
      <c r="A34" s="29" t="s">
        <v>60</v>
      </c>
      <c r="B34" s="28"/>
      <c r="C34" s="6">
        <v>28239356</v>
      </c>
      <c r="D34" s="6">
        <v>0</v>
      </c>
      <c r="E34" s="7">
        <v>16893204</v>
      </c>
      <c r="F34" s="8">
        <v>16893204</v>
      </c>
      <c r="G34" s="8">
        <v>481500</v>
      </c>
      <c r="H34" s="8">
        <v>1422481</v>
      </c>
      <c r="I34" s="8">
        <v>912944</v>
      </c>
      <c r="J34" s="8">
        <v>2816925</v>
      </c>
      <c r="K34" s="8">
        <v>986525</v>
      </c>
      <c r="L34" s="8">
        <v>1145645</v>
      </c>
      <c r="M34" s="8">
        <v>962018</v>
      </c>
      <c r="N34" s="8">
        <v>3094188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5911113</v>
      </c>
      <c r="X34" s="8">
        <v>8446667</v>
      </c>
      <c r="Y34" s="8">
        <v>-2535554</v>
      </c>
      <c r="Z34" s="2">
        <v>-30.02</v>
      </c>
      <c r="AA34" s="6">
        <v>16893204</v>
      </c>
    </row>
    <row r="35" spans="1:27" ht="12.75">
      <c r="A35" s="27" t="s">
        <v>61</v>
      </c>
      <c r="B35" s="33"/>
      <c r="C35" s="6">
        <v>-3538258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146172505</v>
      </c>
      <c r="D36" s="37">
        <f>SUM(D25:D35)</f>
        <v>0</v>
      </c>
      <c r="E36" s="38">
        <f t="shared" si="1"/>
        <v>137880699</v>
      </c>
      <c r="F36" s="39">
        <f t="shared" si="1"/>
        <v>137880699</v>
      </c>
      <c r="G36" s="39">
        <f t="shared" si="1"/>
        <v>6828632</v>
      </c>
      <c r="H36" s="39">
        <f t="shared" si="1"/>
        <v>8714198</v>
      </c>
      <c r="I36" s="39">
        <f t="shared" si="1"/>
        <v>10095227</v>
      </c>
      <c r="J36" s="39">
        <f t="shared" si="1"/>
        <v>25638057</v>
      </c>
      <c r="K36" s="39">
        <f t="shared" si="1"/>
        <v>10230333</v>
      </c>
      <c r="L36" s="39">
        <f t="shared" si="1"/>
        <v>11431974</v>
      </c>
      <c r="M36" s="39">
        <f t="shared" si="1"/>
        <v>15634445</v>
      </c>
      <c r="N36" s="39">
        <f t="shared" si="1"/>
        <v>37296752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62934809</v>
      </c>
      <c r="X36" s="39">
        <f t="shared" si="1"/>
        <v>68940419</v>
      </c>
      <c r="Y36" s="39">
        <f t="shared" si="1"/>
        <v>-6005610</v>
      </c>
      <c r="Z36" s="40">
        <f>+IF(X36&lt;&gt;0,+(Y36/X36)*100,0)</f>
        <v>-8.711304757228122</v>
      </c>
      <c r="AA36" s="37">
        <f>SUM(AA25:AA35)</f>
        <v>137880699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21147908</v>
      </c>
      <c r="D38" s="50">
        <f>+D22-D36</f>
        <v>0</v>
      </c>
      <c r="E38" s="51">
        <f t="shared" si="2"/>
        <v>6332664</v>
      </c>
      <c r="F38" s="52">
        <f t="shared" si="2"/>
        <v>6332664</v>
      </c>
      <c r="G38" s="52">
        <f t="shared" si="2"/>
        <v>47896792</v>
      </c>
      <c r="H38" s="52">
        <f t="shared" si="2"/>
        <v>-4119223</v>
      </c>
      <c r="I38" s="52">
        <f t="shared" si="2"/>
        <v>-9172667</v>
      </c>
      <c r="J38" s="52">
        <f t="shared" si="2"/>
        <v>34604902</v>
      </c>
      <c r="K38" s="52">
        <f t="shared" si="2"/>
        <v>-8881367</v>
      </c>
      <c r="L38" s="52">
        <f t="shared" si="2"/>
        <v>-10282716</v>
      </c>
      <c r="M38" s="52">
        <f t="shared" si="2"/>
        <v>17128336</v>
      </c>
      <c r="N38" s="52">
        <f t="shared" si="2"/>
        <v>-2035747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32569155</v>
      </c>
      <c r="X38" s="52">
        <f>IF(F22=F36,0,X22-X36)</f>
        <v>2788597</v>
      </c>
      <c r="Y38" s="52">
        <f t="shared" si="2"/>
        <v>29780558</v>
      </c>
      <c r="Z38" s="53">
        <f>+IF(X38&lt;&gt;0,+(Y38/X38)*100,0)</f>
        <v>1067.9405450124202</v>
      </c>
      <c r="AA38" s="50">
        <f>+AA22-AA36</f>
        <v>6332664</v>
      </c>
    </row>
    <row r="39" spans="1:27" ht="12.75">
      <c r="A39" s="27" t="s">
        <v>64</v>
      </c>
      <c r="B39" s="33"/>
      <c r="C39" s="6">
        <v>35732544</v>
      </c>
      <c r="D39" s="6">
        <v>0</v>
      </c>
      <c r="E39" s="7">
        <v>26347900</v>
      </c>
      <c r="F39" s="8">
        <v>26347900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13173948</v>
      </c>
      <c r="Y39" s="8">
        <v>-13173948</v>
      </c>
      <c r="Z39" s="2">
        <v>-100</v>
      </c>
      <c r="AA39" s="6">
        <v>26347900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56880452</v>
      </c>
      <c r="D42" s="59">
        <f>SUM(D38:D41)</f>
        <v>0</v>
      </c>
      <c r="E42" s="60">
        <f t="shared" si="3"/>
        <v>32680564</v>
      </c>
      <c r="F42" s="61">
        <f t="shared" si="3"/>
        <v>32680564</v>
      </c>
      <c r="G42" s="61">
        <f t="shared" si="3"/>
        <v>47896792</v>
      </c>
      <c r="H42" s="61">
        <f t="shared" si="3"/>
        <v>-4119223</v>
      </c>
      <c r="I42" s="61">
        <f t="shared" si="3"/>
        <v>-9172667</v>
      </c>
      <c r="J42" s="61">
        <f t="shared" si="3"/>
        <v>34604902</v>
      </c>
      <c r="K42" s="61">
        <f t="shared" si="3"/>
        <v>-8881367</v>
      </c>
      <c r="L42" s="61">
        <f t="shared" si="3"/>
        <v>-10282716</v>
      </c>
      <c r="M42" s="61">
        <f t="shared" si="3"/>
        <v>17128336</v>
      </c>
      <c r="N42" s="61">
        <f t="shared" si="3"/>
        <v>-2035747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32569155</v>
      </c>
      <c r="X42" s="61">
        <f t="shared" si="3"/>
        <v>15962545</v>
      </c>
      <c r="Y42" s="61">
        <f t="shared" si="3"/>
        <v>16606610</v>
      </c>
      <c r="Z42" s="62">
        <f>+IF(X42&lt;&gt;0,+(Y42/X42)*100,0)</f>
        <v>104.03485158538315</v>
      </c>
      <c r="AA42" s="59">
        <f>SUM(AA38:AA41)</f>
        <v>32680564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56880452</v>
      </c>
      <c r="D44" s="67">
        <f>+D42-D43</f>
        <v>0</v>
      </c>
      <c r="E44" s="68">
        <f t="shared" si="4"/>
        <v>32680564</v>
      </c>
      <c r="F44" s="69">
        <f t="shared" si="4"/>
        <v>32680564</v>
      </c>
      <c r="G44" s="69">
        <f t="shared" si="4"/>
        <v>47896792</v>
      </c>
      <c r="H44" s="69">
        <f t="shared" si="4"/>
        <v>-4119223</v>
      </c>
      <c r="I44" s="69">
        <f t="shared" si="4"/>
        <v>-9172667</v>
      </c>
      <c r="J44" s="69">
        <f t="shared" si="4"/>
        <v>34604902</v>
      </c>
      <c r="K44" s="69">
        <f t="shared" si="4"/>
        <v>-8881367</v>
      </c>
      <c r="L44" s="69">
        <f t="shared" si="4"/>
        <v>-10282716</v>
      </c>
      <c r="M44" s="69">
        <f t="shared" si="4"/>
        <v>17128336</v>
      </c>
      <c r="N44" s="69">
        <f t="shared" si="4"/>
        <v>-2035747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32569155</v>
      </c>
      <c r="X44" s="69">
        <f t="shared" si="4"/>
        <v>15962545</v>
      </c>
      <c r="Y44" s="69">
        <f t="shared" si="4"/>
        <v>16606610</v>
      </c>
      <c r="Z44" s="70">
        <f>+IF(X44&lt;&gt;0,+(Y44/X44)*100,0)</f>
        <v>104.03485158538315</v>
      </c>
      <c r="AA44" s="67">
        <f>+AA42-AA43</f>
        <v>32680564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56880452</v>
      </c>
      <c r="D46" s="59">
        <f>SUM(D44:D45)</f>
        <v>0</v>
      </c>
      <c r="E46" s="60">
        <f t="shared" si="5"/>
        <v>32680564</v>
      </c>
      <c r="F46" s="61">
        <f t="shared" si="5"/>
        <v>32680564</v>
      </c>
      <c r="G46" s="61">
        <f t="shared" si="5"/>
        <v>47896792</v>
      </c>
      <c r="H46" s="61">
        <f t="shared" si="5"/>
        <v>-4119223</v>
      </c>
      <c r="I46" s="61">
        <f t="shared" si="5"/>
        <v>-9172667</v>
      </c>
      <c r="J46" s="61">
        <f t="shared" si="5"/>
        <v>34604902</v>
      </c>
      <c r="K46" s="61">
        <f t="shared" si="5"/>
        <v>-8881367</v>
      </c>
      <c r="L46" s="61">
        <f t="shared" si="5"/>
        <v>-10282716</v>
      </c>
      <c r="M46" s="61">
        <f t="shared" si="5"/>
        <v>17128336</v>
      </c>
      <c r="N46" s="61">
        <f t="shared" si="5"/>
        <v>-2035747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32569155</v>
      </c>
      <c r="X46" s="61">
        <f t="shared" si="5"/>
        <v>15962545</v>
      </c>
      <c r="Y46" s="61">
        <f t="shared" si="5"/>
        <v>16606610</v>
      </c>
      <c r="Z46" s="62">
        <f>+IF(X46&lt;&gt;0,+(Y46/X46)*100,0)</f>
        <v>104.03485158538315</v>
      </c>
      <c r="AA46" s="59">
        <f>SUM(AA44:AA45)</f>
        <v>32680564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56880452</v>
      </c>
      <c r="D48" s="75">
        <f>SUM(D46:D47)</f>
        <v>0</v>
      </c>
      <c r="E48" s="76">
        <f t="shared" si="6"/>
        <v>32680564</v>
      </c>
      <c r="F48" s="77">
        <f t="shared" si="6"/>
        <v>32680564</v>
      </c>
      <c r="G48" s="77">
        <f t="shared" si="6"/>
        <v>47896792</v>
      </c>
      <c r="H48" s="78">
        <f t="shared" si="6"/>
        <v>-4119223</v>
      </c>
      <c r="I48" s="78">
        <f t="shared" si="6"/>
        <v>-9172667</v>
      </c>
      <c r="J48" s="78">
        <f t="shared" si="6"/>
        <v>34604902</v>
      </c>
      <c r="K48" s="78">
        <f t="shared" si="6"/>
        <v>-8881367</v>
      </c>
      <c r="L48" s="78">
        <f t="shared" si="6"/>
        <v>-10282716</v>
      </c>
      <c r="M48" s="77">
        <f t="shared" si="6"/>
        <v>17128336</v>
      </c>
      <c r="N48" s="77">
        <f t="shared" si="6"/>
        <v>-2035747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32569155</v>
      </c>
      <c r="X48" s="78">
        <f t="shared" si="6"/>
        <v>15962545</v>
      </c>
      <c r="Y48" s="78">
        <f t="shared" si="6"/>
        <v>16606610</v>
      </c>
      <c r="Z48" s="79">
        <f>+IF(X48&lt;&gt;0,+(Y48/X48)*100,0)</f>
        <v>104.03485158538315</v>
      </c>
      <c r="AA48" s="80">
        <f>SUM(AA46:AA47)</f>
        <v>32680564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59860398</v>
      </c>
      <c r="D5" s="6">
        <v>0</v>
      </c>
      <c r="E5" s="7">
        <v>76208713</v>
      </c>
      <c r="F5" s="8">
        <v>76208713</v>
      </c>
      <c r="G5" s="8">
        <v>78504257</v>
      </c>
      <c r="H5" s="8">
        <v>0</v>
      </c>
      <c r="I5" s="8">
        <v>-3193079</v>
      </c>
      <c r="J5" s="8">
        <v>75311178</v>
      </c>
      <c r="K5" s="8">
        <v>-276923</v>
      </c>
      <c r="L5" s="8">
        <v>-102452</v>
      </c>
      <c r="M5" s="8">
        <v>-1909</v>
      </c>
      <c r="N5" s="8">
        <v>-381284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74929894</v>
      </c>
      <c r="X5" s="8">
        <v>38104356</v>
      </c>
      <c r="Y5" s="8">
        <v>36825538</v>
      </c>
      <c r="Z5" s="2">
        <v>96.64</v>
      </c>
      <c r="AA5" s="6">
        <v>76208713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57798071</v>
      </c>
      <c r="D7" s="6">
        <v>0</v>
      </c>
      <c r="E7" s="7">
        <v>61763690</v>
      </c>
      <c r="F7" s="8">
        <v>61763690</v>
      </c>
      <c r="G7" s="8">
        <v>4117298</v>
      </c>
      <c r="H7" s="8">
        <v>0</v>
      </c>
      <c r="I7" s="8">
        <v>8110377</v>
      </c>
      <c r="J7" s="8">
        <v>12227675</v>
      </c>
      <c r="K7" s="8">
        <v>4400889</v>
      </c>
      <c r="L7" s="8">
        <v>6957288</v>
      </c>
      <c r="M7" s="8">
        <v>8555750</v>
      </c>
      <c r="N7" s="8">
        <v>19913927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32141602</v>
      </c>
      <c r="X7" s="8">
        <v>30881844</v>
      </c>
      <c r="Y7" s="8">
        <v>1259758</v>
      </c>
      <c r="Z7" s="2">
        <v>4.08</v>
      </c>
      <c r="AA7" s="6">
        <v>61763690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15330767</v>
      </c>
      <c r="D10" s="6">
        <v>0</v>
      </c>
      <c r="E10" s="7">
        <v>19486858</v>
      </c>
      <c r="F10" s="30">
        <v>19486858</v>
      </c>
      <c r="G10" s="30">
        <v>1700874</v>
      </c>
      <c r="H10" s="30">
        <v>0</v>
      </c>
      <c r="I10" s="30">
        <v>3467923</v>
      </c>
      <c r="J10" s="30">
        <v>5168797</v>
      </c>
      <c r="K10" s="30">
        <v>1705922</v>
      </c>
      <c r="L10" s="30">
        <v>3205855</v>
      </c>
      <c r="M10" s="30">
        <v>4993625</v>
      </c>
      <c r="N10" s="30">
        <v>9905402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15074199</v>
      </c>
      <c r="X10" s="30">
        <v>9743430</v>
      </c>
      <c r="Y10" s="30">
        <v>5330769</v>
      </c>
      <c r="Z10" s="31">
        <v>54.71</v>
      </c>
      <c r="AA10" s="32">
        <v>19486858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594786</v>
      </c>
      <c r="D12" s="6">
        <v>0</v>
      </c>
      <c r="E12" s="7">
        <v>730000</v>
      </c>
      <c r="F12" s="8">
        <v>730000</v>
      </c>
      <c r="G12" s="8">
        <v>66675</v>
      </c>
      <c r="H12" s="8">
        <v>0</v>
      </c>
      <c r="I12" s="8">
        <v>47232</v>
      </c>
      <c r="J12" s="8">
        <v>113907</v>
      </c>
      <c r="K12" s="8">
        <v>37639</v>
      </c>
      <c r="L12" s="8">
        <v>44717</v>
      </c>
      <c r="M12" s="8">
        <v>39645</v>
      </c>
      <c r="N12" s="8">
        <v>122001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235908</v>
      </c>
      <c r="X12" s="8">
        <v>364998</v>
      </c>
      <c r="Y12" s="8">
        <v>-129090</v>
      </c>
      <c r="Z12" s="2">
        <v>-35.37</v>
      </c>
      <c r="AA12" s="6">
        <v>730000</v>
      </c>
    </row>
    <row r="13" spans="1:27" ht="12.75">
      <c r="A13" s="27" t="s">
        <v>40</v>
      </c>
      <c r="B13" s="33"/>
      <c r="C13" s="6">
        <v>2722211</v>
      </c>
      <c r="D13" s="6">
        <v>0</v>
      </c>
      <c r="E13" s="7">
        <v>2120000</v>
      </c>
      <c r="F13" s="8">
        <v>2120000</v>
      </c>
      <c r="G13" s="8">
        <v>0</v>
      </c>
      <c r="H13" s="8">
        <v>0</v>
      </c>
      <c r="I13" s="8">
        <v>0</v>
      </c>
      <c r="J13" s="8">
        <v>0</v>
      </c>
      <c r="K13" s="8">
        <v>35376</v>
      </c>
      <c r="L13" s="8">
        <v>8850</v>
      </c>
      <c r="M13" s="8">
        <v>0</v>
      </c>
      <c r="N13" s="8">
        <v>44226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44226</v>
      </c>
      <c r="X13" s="8">
        <v>1060002</v>
      </c>
      <c r="Y13" s="8">
        <v>-1015776</v>
      </c>
      <c r="Z13" s="2">
        <v>-95.83</v>
      </c>
      <c r="AA13" s="6">
        <v>2120000</v>
      </c>
    </row>
    <row r="14" spans="1:27" ht="12.75">
      <c r="A14" s="27" t="s">
        <v>41</v>
      </c>
      <c r="B14" s="33"/>
      <c r="C14" s="6">
        <v>21437205</v>
      </c>
      <c r="D14" s="6">
        <v>0</v>
      </c>
      <c r="E14" s="7">
        <v>22260000</v>
      </c>
      <c r="F14" s="8">
        <v>22260000</v>
      </c>
      <c r="G14" s="8">
        <v>1796804</v>
      </c>
      <c r="H14" s="8">
        <v>0</v>
      </c>
      <c r="I14" s="8">
        <v>3675016</v>
      </c>
      <c r="J14" s="8">
        <v>5471820</v>
      </c>
      <c r="K14" s="8">
        <v>1870967</v>
      </c>
      <c r="L14" s="8">
        <v>2040216</v>
      </c>
      <c r="M14" s="8">
        <v>10361095</v>
      </c>
      <c r="N14" s="8">
        <v>14272278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19744098</v>
      </c>
      <c r="X14" s="8">
        <v>11130000</v>
      </c>
      <c r="Y14" s="8">
        <v>8614098</v>
      </c>
      <c r="Z14" s="2">
        <v>77.4</v>
      </c>
      <c r="AA14" s="6">
        <v>22260000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89050</v>
      </c>
      <c r="D16" s="6">
        <v>0</v>
      </c>
      <c r="E16" s="7">
        <v>190800</v>
      </c>
      <c r="F16" s="8">
        <v>190800</v>
      </c>
      <c r="G16" s="8">
        <v>2450</v>
      </c>
      <c r="H16" s="8">
        <v>0</v>
      </c>
      <c r="I16" s="8">
        <v>0</v>
      </c>
      <c r="J16" s="8">
        <v>2450</v>
      </c>
      <c r="K16" s="8">
        <v>21650</v>
      </c>
      <c r="L16" s="8">
        <v>5250</v>
      </c>
      <c r="M16" s="8">
        <v>2350</v>
      </c>
      <c r="N16" s="8">
        <v>29250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31700</v>
      </c>
      <c r="X16" s="8">
        <v>95400</v>
      </c>
      <c r="Y16" s="8">
        <v>-63700</v>
      </c>
      <c r="Z16" s="2">
        <v>-66.77</v>
      </c>
      <c r="AA16" s="6">
        <v>190800</v>
      </c>
    </row>
    <row r="17" spans="1:27" ht="12.75">
      <c r="A17" s="27" t="s">
        <v>44</v>
      </c>
      <c r="B17" s="33"/>
      <c r="C17" s="6">
        <v>3516632</v>
      </c>
      <c r="D17" s="6">
        <v>0</v>
      </c>
      <c r="E17" s="7">
        <v>4028000</v>
      </c>
      <c r="F17" s="8">
        <v>4028000</v>
      </c>
      <c r="G17" s="8">
        <v>473554</v>
      </c>
      <c r="H17" s="8">
        <v>0</v>
      </c>
      <c r="I17" s="8">
        <v>301178</v>
      </c>
      <c r="J17" s="8">
        <v>774732</v>
      </c>
      <c r="K17" s="8">
        <v>338166</v>
      </c>
      <c r="L17" s="8">
        <v>430682</v>
      </c>
      <c r="M17" s="8">
        <v>279345</v>
      </c>
      <c r="N17" s="8">
        <v>1048193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1822925</v>
      </c>
      <c r="X17" s="8">
        <v>2014002</v>
      </c>
      <c r="Y17" s="8">
        <v>-191077</v>
      </c>
      <c r="Z17" s="2">
        <v>-9.49</v>
      </c>
      <c r="AA17" s="6">
        <v>4028000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204810761</v>
      </c>
      <c r="D19" s="6">
        <v>0</v>
      </c>
      <c r="E19" s="7">
        <v>168633598</v>
      </c>
      <c r="F19" s="8">
        <v>168633598</v>
      </c>
      <c r="G19" s="8">
        <v>65079999</v>
      </c>
      <c r="H19" s="8">
        <v>0</v>
      </c>
      <c r="I19" s="8">
        <v>0</v>
      </c>
      <c r="J19" s="8">
        <v>65079999</v>
      </c>
      <c r="K19" s="8">
        <v>0</v>
      </c>
      <c r="L19" s="8">
        <v>0</v>
      </c>
      <c r="M19" s="8">
        <v>52064000</v>
      </c>
      <c r="N19" s="8">
        <v>52064000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117143999</v>
      </c>
      <c r="X19" s="8">
        <v>84732150</v>
      </c>
      <c r="Y19" s="8">
        <v>32411849</v>
      </c>
      <c r="Z19" s="2">
        <v>38.25</v>
      </c>
      <c r="AA19" s="6">
        <v>168633598</v>
      </c>
    </row>
    <row r="20" spans="1:27" ht="12.75">
      <c r="A20" s="27" t="s">
        <v>47</v>
      </c>
      <c r="B20" s="33"/>
      <c r="C20" s="6">
        <v>5818730</v>
      </c>
      <c r="D20" s="6">
        <v>0</v>
      </c>
      <c r="E20" s="7">
        <v>5139940</v>
      </c>
      <c r="F20" s="30">
        <v>5139940</v>
      </c>
      <c r="G20" s="30">
        <v>501942</v>
      </c>
      <c r="H20" s="30">
        <v>0</v>
      </c>
      <c r="I20" s="30">
        <v>3217935</v>
      </c>
      <c r="J20" s="30">
        <v>3719877</v>
      </c>
      <c r="K20" s="30">
        <v>3267194</v>
      </c>
      <c r="L20" s="30">
        <v>38321</v>
      </c>
      <c r="M20" s="30">
        <v>3559862</v>
      </c>
      <c r="N20" s="30">
        <v>6865377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10585254</v>
      </c>
      <c r="X20" s="30">
        <v>2569968</v>
      </c>
      <c r="Y20" s="30">
        <v>8015286</v>
      </c>
      <c r="Z20" s="31">
        <v>311.88</v>
      </c>
      <c r="AA20" s="32">
        <v>5139940</v>
      </c>
    </row>
    <row r="21" spans="1:27" ht="12.75">
      <c r="A21" s="27" t="s">
        <v>48</v>
      </c>
      <c r="B21" s="33"/>
      <c r="C21" s="6">
        <v>2280800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374259411</v>
      </c>
      <c r="D22" s="37">
        <f>SUM(D5:D21)</f>
        <v>0</v>
      </c>
      <c r="E22" s="38">
        <f t="shared" si="0"/>
        <v>360561599</v>
      </c>
      <c r="F22" s="39">
        <f t="shared" si="0"/>
        <v>360561599</v>
      </c>
      <c r="G22" s="39">
        <f t="shared" si="0"/>
        <v>152243853</v>
      </c>
      <c r="H22" s="39">
        <f t="shared" si="0"/>
        <v>0</v>
      </c>
      <c r="I22" s="39">
        <f t="shared" si="0"/>
        <v>15626582</v>
      </c>
      <c r="J22" s="39">
        <f t="shared" si="0"/>
        <v>167870435</v>
      </c>
      <c r="K22" s="39">
        <f t="shared" si="0"/>
        <v>11400880</v>
      </c>
      <c r="L22" s="39">
        <f t="shared" si="0"/>
        <v>12628727</v>
      </c>
      <c r="M22" s="39">
        <f t="shared" si="0"/>
        <v>79853763</v>
      </c>
      <c r="N22" s="39">
        <f t="shared" si="0"/>
        <v>103883370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271753805</v>
      </c>
      <c r="X22" s="39">
        <f t="shared" si="0"/>
        <v>180696150</v>
      </c>
      <c r="Y22" s="39">
        <f t="shared" si="0"/>
        <v>91057655</v>
      </c>
      <c r="Z22" s="40">
        <f>+IF(X22&lt;&gt;0,+(Y22/X22)*100,0)</f>
        <v>50.39269237335715</v>
      </c>
      <c r="AA22" s="37">
        <f>SUM(AA5:AA21)</f>
        <v>360561599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137055994</v>
      </c>
      <c r="D25" s="6">
        <v>0</v>
      </c>
      <c r="E25" s="7">
        <v>149305714</v>
      </c>
      <c r="F25" s="8">
        <v>149305714</v>
      </c>
      <c r="G25" s="8">
        <v>11229743</v>
      </c>
      <c r="H25" s="8">
        <v>0</v>
      </c>
      <c r="I25" s="8">
        <v>12717538</v>
      </c>
      <c r="J25" s="8">
        <v>23947281</v>
      </c>
      <c r="K25" s="8">
        <v>12199214</v>
      </c>
      <c r="L25" s="8">
        <v>12174373</v>
      </c>
      <c r="M25" s="8">
        <v>12718088</v>
      </c>
      <c r="N25" s="8">
        <v>37091675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61038956</v>
      </c>
      <c r="X25" s="8">
        <v>74652858</v>
      </c>
      <c r="Y25" s="8">
        <v>-13613902</v>
      </c>
      <c r="Z25" s="2">
        <v>-18.24</v>
      </c>
      <c r="AA25" s="6">
        <v>149305714</v>
      </c>
    </row>
    <row r="26" spans="1:27" ht="12.75">
      <c r="A26" s="29" t="s">
        <v>52</v>
      </c>
      <c r="B26" s="28"/>
      <c r="C26" s="6">
        <v>16573828</v>
      </c>
      <c r="D26" s="6">
        <v>0</v>
      </c>
      <c r="E26" s="7">
        <v>16448162</v>
      </c>
      <c r="F26" s="8">
        <v>16448162</v>
      </c>
      <c r="G26" s="8">
        <v>1468281</v>
      </c>
      <c r="H26" s="8">
        <v>0</v>
      </c>
      <c r="I26" s="8">
        <v>1435151</v>
      </c>
      <c r="J26" s="8">
        <v>2903432</v>
      </c>
      <c r="K26" s="8">
        <v>1463398</v>
      </c>
      <c r="L26" s="8">
        <v>1443617</v>
      </c>
      <c r="M26" s="8">
        <v>1752604</v>
      </c>
      <c r="N26" s="8">
        <v>4659619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7563051</v>
      </c>
      <c r="X26" s="8">
        <v>8224080</v>
      </c>
      <c r="Y26" s="8">
        <v>-661029</v>
      </c>
      <c r="Z26" s="2">
        <v>-8.04</v>
      </c>
      <c r="AA26" s="6">
        <v>16448162</v>
      </c>
    </row>
    <row r="27" spans="1:27" ht="12.75">
      <c r="A27" s="29" t="s">
        <v>53</v>
      </c>
      <c r="B27" s="28"/>
      <c r="C27" s="6">
        <v>27528554</v>
      </c>
      <c r="D27" s="6">
        <v>0</v>
      </c>
      <c r="E27" s="7">
        <v>22222733</v>
      </c>
      <c r="F27" s="8">
        <v>22222733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11111364</v>
      </c>
      <c r="Y27" s="8">
        <v>-11111364</v>
      </c>
      <c r="Z27" s="2">
        <v>-100</v>
      </c>
      <c r="AA27" s="6">
        <v>22222733</v>
      </c>
    </row>
    <row r="28" spans="1:27" ht="12.75">
      <c r="A28" s="29" t="s">
        <v>54</v>
      </c>
      <c r="B28" s="28"/>
      <c r="C28" s="6">
        <v>30048096</v>
      </c>
      <c r="D28" s="6">
        <v>0</v>
      </c>
      <c r="E28" s="7">
        <v>40810000</v>
      </c>
      <c r="F28" s="8">
        <v>40810000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20404998</v>
      </c>
      <c r="Y28" s="8">
        <v>-20404998</v>
      </c>
      <c r="Z28" s="2">
        <v>-100</v>
      </c>
      <c r="AA28" s="6">
        <v>40810000</v>
      </c>
    </row>
    <row r="29" spans="1:27" ht="12.75">
      <c r="A29" s="29" t="s">
        <v>55</v>
      </c>
      <c r="B29" s="28"/>
      <c r="C29" s="6">
        <v>15962519</v>
      </c>
      <c r="D29" s="6">
        <v>0</v>
      </c>
      <c r="E29" s="7">
        <v>2809000</v>
      </c>
      <c r="F29" s="8">
        <v>2809000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1404498</v>
      </c>
      <c r="Y29" s="8">
        <v>-1404498</v>
      </c>
      <c r="Z29" s="2">
        <v>-100</v>
      </c>
      <c r="AA29" s="6">
        <v>2809000</v>
      </c>
    </row>
    <row r="30" spans="1:27" ht="12.75">
      <c r="A30" s="29" t="s">
        <v>56</v>
      </c>
      <c r="B30" s="28"/>
      <c r="C30" s="6">
        <v>63870551</v>
      </c>
      <c r="D30" s="6">
        <v>0</v>
      </c>
      <c r="E30" s="7">
        <v>55000000</v>
      </c>
      <c r="F30" s="8">
        <v>55000000</v>
      </c>
      <c r="G30" s="8">
        <v>0</v>
      </c>
      <c r="H30" s="8">
        <v>0</v>
      </c>
      <c r="I30" s="8">
        <v>2642496</v>
      </c>
      <c r="J30" s="8">
        <v>2642496</v>
      </c>
      <c r="K30" s="8">
        <v>4606962</v>
      </c>
      <c r="L30" s="8">
        <v>4359441</v>
      </c>
      <c r="M30" s="8">
        <v>6210529</v>
      </c>
      <c r="N30" s="8">
        <v>15176932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17819428</v>
      </c>
      <c r="X30" s="8">
        <v>27499998</v>
      </c>
      <c r="Y30" s="8">
        <v>-9680570</v>
      </c>
      <c r="Z30" s="2">
        <v>-35.2</v>
      </c>
      <c r="AA30" s="6">
        <v>55000000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35529800</v>
      </c>
      <c r="F32" s="8">
        <v>35529800</v>
      </c>
      <c r="G32" s="8">
        <v>0</v>
      </c>
      <c r="H32" s="8">
        <v>0</v>
      </c>
      <c r="I32" s="8">
        <v>39169</v>
      </c>
      <c r="J32" s="8">
        <v>39169</v>
      </c>
      <c r="K32" s="8">
        <v>19584</v>
      </c>
      <c r="L32" s="8">
        <v>0</v>
      </c>
      <c r="M32" s="8">
        <v>470544</v>
      </c>
      <c r="N32" s="8">
        <v>490128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529297</v>
      </c>
      <c r="X32" s="8">
        <v>397500</v>
      </c>
      <c r="Y32" s="8">
        <v>131797</v>
      </c>
      <c r="Z32" s="2">
        <v>33.16</v>
      </c>
      <c r="AA32" s="6">
        <v>35529800</v>
      </c>
    </row>
    <row r="33" spans="1:27" ht="12.75">
      <c r="A33" s="29" t="s">
        <v>59</v>
      </c>
      <c r="B33" s="28"/>
      <c r="C33" s="6">
        <v>7577983</v>
      </c>
      <c r="D33" s="6">
        <v>0</v>
      </c>
      <c r="E33" s="7">
        <v>15500000</v>
      </c>
      <c r="F33" s="8">
        <v>15500000</v>
      </c>
      <c r="G33" s="8">
        <v>497851</v>
      </c>
      <c r="H33" s="8">
        <v>0</v>
      </c>
      <c r="I33" s="8">
        <v>1419487</v>
      </c>
      <c r="J33" s="8">
        <v>1917338</v>
      </c>
      <c r="K33" s="8">
        <v>624053</v>
      </c>
      <c r="L33" s="8">
        <v>2376118</v>
      </c>
      <c r="M33" s="8">
        <v>2747719</v>
      </c>
      <c r="N33" s="8">
        <v>5747890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7665228</v>
      </c>
      <c r="X33" s="8">
        <v>7750002</v>
      </c>
      <c r="Y33" s="8">
        <v>-84774</v>
      </c>
      <c r="Z33" s="2">
        <v>-1.09</v>
      </c>
      <c r="AA33" s="6">
        <v>15500000</v>
      </c>
    </row>
    <row r="34" spans="1:27" ht="12.75">
      <c r="A34" s="29" t="s">
        <v>60</v>
      </c>
      <c r="B34" s="28"/>
      <c r="C34" s="6">
        <v>86431573</v>
      </c>
      <c r="D34" s="6">
        <v>0</v>
      </c>
      <c r="E34" s="7">
        <v>42247175</v>
      </c>
      <c r="F34" s="8">
        <v>42247175</v>
      </c>
      <c r="G34" s="8">
        <v>6637953</v>
      </c>
      <c r="H34" s="8">
        <v>0</v>
      </c>
      <c r="I34" s="8">
        <v>16424818</v>
      </c>
      <c r="J34" s="8">
        <v>23062771</v>
      </c>
      <c r="K34" s="8">
        <v>14411989</v>
      </c>
      <c r="L34" s="8">
        <v>10162027</v>
      </c>
      <c r="M34" s="8">
        <v>12679939</v>
      </c>
      <c r="N34" s="8">
        <v>37253955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60316726</v>
      </c>
      <c r="X34" s="8">
        <v>37944186</v>
      </c>
      <c r="Y34" s="8">
        <v>22372540</v>
      </c>
      <c r="Z34" s="2">
        <v>58.96</v>
      </c>
      <c r="AA34" s="6">
        <v>42247175</v>
      </c>
    </row>
    <row r="35" spans="1:27" ht="12.75">
      <c r="A35" s="27" t="s">
        <v>61</v>
      </c>
      <c r="B35" s="33"/>
      <c r="C35" s="6">
        <v>2974343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388023441</v>
      </c>
      <c r="D36" s="37">
        <f>SUM(D25:D35)</f>
        <v>0</v>
      </c>
      <c r="E36" s="38">
        <f t="shared" si="1"/>
        <v>379872584</v>
      </c>
      <c r="F36" s="39">
        <f t="shared" si="1"/>
        <v>379872584</v>
      </c>
      <c r="G36" s="39">
        <f t="shared" si="1"/>
        <v>19833828</v>
      </c>
      <c r="H36" s="39">
        <f t="shared" si="1"/>
        <v>0</v>
      </c>
      <c r="I36" s="39">
        <f t="shared" si="1"/>
        <v>34678659</v>
      </c>
      <c r="J36" s="39">
        <f t="shared" si="1"/>
        <v>54512487</v>
      </c>
      <c r="K36" s="39">
        <f t="shared" si="1"/>
        <v>33325200</v>
      </c>
      <c r="L36" s="39">
        <f t="shared" si="1"/>
        <v>30515576</v>
      </c>
      <c r="M36" s="39">
        <f t="shared" si="1"/>
        <v>36579423</v>
      </c>
      <c r="N36" s="39">
        <f t="shared" si="1"/>
        <v>100420199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154932686</v>
      </c>
      <c r="X36" s="39">
        <f t="shared" si="1"/>
        <v>189389484</v>
      </c>
      <c r="Y36" s="39">
        <f t="shared" si="1"/>
        <v>-34456798</v>
      </c>
      <c r="Z36" s="40">
        <f>+IF(X36&lt;&gt;0,+(Y36/X36)*100,0)</f>
        <v>-18.193617339387227</v>
      </c>
      <c r="AA36" s="37">
        <f>SUM(AA25:AA35)</f>
        <v>379872584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-13764030</v>
      </c>
      <c r="D38" s="50">
        <f>+D22-D36</f>
        <v>0</v>
      </c>
      <c r="E38" s="51">
        <f t="shared" si="2"/>
        <v>-19310985</v>
      </c>
      <c r="F38" s="52">
        <f t="shared" si="2"/>
        <v>-19310985</v>
      </c>
      <c r="G38" s="52">
        <f t="shared" si="2"/>
        <v>132410025</v>
      </c>
      <c r="H38" s="52">
        <f t="shared" si="2"/>
        <v>0</v>
      </c>
      <c r="I38" s="52">
        <f t="shared" si="2"/>
        <v>-19052077</v>
      </c>
      <c r="J38" s="52">
        <f t="shared" si="2"/>
        <v>113357948</v>
      </c>
      <c r="K38" s="52">
        <f t="shared" si="2"/>
        <v>-21924320</v>
      </c>
      <c r="L38" s="52">
        <f t="shared" si="2"/>
        <v>-17886849</v>
      </c>
      <c r="M38" s="52">
        <f t="shared" si="2"/>
        <v>43274340</v>
      </c>
      <c r="N38" s="52">
        <f t="shared" si="2"/>
        <v>3463171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116821119</v>
      </c>
      <c r="X38" s="52">
        <f>IF(F22=F36,0,X22-X36)</f>
        <v>-8693334</v>
      </c>
      <c r="Y38" s="52">
        <f t="shared" si="2"/>
        <v>125514453</v>
      </c>
      <c r="Z38" s="53">
        <f>+IF(X38&lt;&gt;0,+(Y38/X38)*100,0)</f>
        <v>-1443.801112438565</v>
      </c>
      <c r="AA38" s="50">
        <f>+AA22-AA36</f>
        <v>-19310985</v>
      </c>
    </row>
    <row r="39" spans="1:27" ht="12.75">
      <c r="A39" s="27" t="s">
        <v>64</v>
      </c>
      <c r="B39" s="33"/>
      <c r="C39" s="6">
        <v>68209325</v>
      </c>
      <c r="D39" s="6">
        <v>0</v>
      </c>
      <c r="E39" s="7">
        <v>34637400</v>
      </c>
      <c r="F39" s="8">
        <v>34637400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20108936</v>
      </c>
      <c r="Y39" s="8">
        <v>-20108936</v>
      </c>
      <c r="Z39" s="2">
        <v>-100</v>
      </c>
      <c r="AA39" s="6">
        <v>34637400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54445295</v>
      </c>
      <c r="D42" s="59">
        <f>SUM(D38:D41)</f>
        <v>0</v>
      </c>
      <c r="E42" s="60">
        <f t="shared" si="3"/>
        <v>15326415</v>
      </c>
      <c r="F42" s="61">
        <f t="shared" si="3"/>
        <v>15326415</v>
      </c>
      <c r="G42" s="61">
        <f t="shared" si="3"/>
        <v>132410025</v>
      </c>
      <c r="H42" s="61">
        <f t="shared" si="3"/>
        <v>0</v>
      </c>
      <c r="I42" s="61">
        <f t="shared" si="3"/>
        <v>-19052077</v>
      </c>
      <c r="J42" s="61">
        <f t="shared" si="3"/>
        <v>113357948</v>
      </c>
      <c r="K42" s="61">
        <f t="shared" si="3"/>
        <v>-21924320</v>
      </c>
      <c r="L42" s="61">
        <f t="shared" si="3"/>
        <v>-17886849</v>
      </c>
      <c r="M42" s="61">
        <f t="shared" si="3"/>
        <v>43274340</v>
      </c>
      <c r="N42" s="61">
        <f t="shared" si="3"/>
        <v>3463171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116821119</v>
      </c>
      <c r="X42" s="61">
        <f t="shared" si="3"/>
        <v>11415602</v>
      </c>
      <c r="Y42" s="61">
        <f t="shared" si="3"/>
        <v>105405517</v>
      </c>
      <c r="Z42" s="62">
        <f>+IF(X42&lt;&gt;0,+(Y42/X42)*100,0)</f>
        <v>923.34610999928</v>
      </c>
      <c r="AA42" s="59">
        <f>SUM(AA38:AA41)</f>
        <v>15326415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54445295</v>
      </c>
      <c r="D44" s="67">
        <f>+D42-D43</f>
        <v>0</v>
      </c>
      <c r="E44" s="68">
        <f t="shared" si="4"/>
        <v>15326415</v>
      </c>
      <c r="F44" s="69">
        <f t="shared" si="4"/>
        <v>15326415</v>
      </c>
      <c r="G44" s="69">
        <f t="shared" si="4"/>
        <v>132410025</v>
      </c>
      <c r="H44" s="69">
        <f t="shared" si="4"/>
        <v>0</v>
      </c>
      <c r="I44" s="69">
        <f t="shared" si="4"/>
        <v>-19052077</v>
      </c>
      <c r="J44" s="69">
        <f t="shared" si="4"/>
        <v>113357948</v>
      </c>
      <c r="K44" s="69">
        <f t="shared" si="4"/>
        <v>-21924320</v>
      </c>
      <c r="L44" s="69">
        <f t="shared" si="4"/>
        <v>-17886849</v>
      </c>
      <c r="M44" s="69">
        <f t="shared" si="4"/>
        <v>43274340</v>
      </c>
      <c r="N44" s="69">
        <f t="shared" si="4"/>
        <v>3463171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116821119</v>
      </c>
      <c r="X44" s="69">
        <f t="shared" si="4"/>
        <v>11415602</v>
      </c>
      <c r="Y44" s="69">
        <f t="shared" si="4"/>
        <v>105405517</v>
      </c>
      <c r="Z44" s="70">
        <f>+IF(X44&lt;&gt;0,+(Y44/X44)*100,0)</f>
        <v>923.34610999928</v>
      </c>
      <c r="AA44" s="67">
        <f>+AA42-AA43</f>
        <v>15326415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54445295</v>
      </c>
      <c r="D46" s="59">
        <f>SUM(D44:D45)</f>
        <v>0</v>
      </c>
      <c r="E46" s="60">
        <f t="shared" si="5"/>
        <v>15326415</v>
      </c>
      <c r="F46" s="61">
        <f t="shared" si="5"/>
        <v>15326415</v>
      </c>
      <c r="G46" s="61">
        <f t="shared" si="5"/>
        <v>132410025</v>
      </c>
      <c r="H46" s="61">
        <f t="shared" si="5"/>
        <v>0</v>
      </c>
      <c r="I46" s="61">
        <f t="shared" si="5"/>
        <v>-19052077</v>
      </c>
      <c r="J46" s="61">
        <f t="shared" si="5"/>
        <v>113357948</v>
      </c>
      <c r="K46" s="61">
        <f t="shared" si="5"/>
        <v>-21924320</v>
      </c>
      <c r="L46" s="61">
        <f t="shared" si="5"/>
        <v>-17886849</v>
      </c>
      <c r="M46" s="61">
        <f t="shared" si="5"/>
        <v>43274340</v>
      </c>
      <c r="N46" s="61">
        <f t="shared" si="5"/>
        <v>3463171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116821119</v>
      </c>
      <c r="X46" s="61">
        <f t="shared" si="5"/>
        <v>11415602</v>
      </c>
      <c r="Y46" s="61">
        <f t="shared" si="5"/>
        <v>105405517</v>
      </c>
      <c r="Z46" s="62">
        <f>+IF(X46&lt;&gt;0,+(Y46/X46)*100,0)</f>
        <v>923.34610999928</v>
      </c>
      <c r="AA46" s="59">
        <f>SUM(AA44:AA45)</f>
        <v>15326415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54445295</v>
      </c>
      <c r="D48" s="75">
        <f>SUM(D46:D47)</f>
        <v>0</v>
      </c>
      <c r="E48" s="76">
        <f t="shared" si="6"/>
        <v>15326415</v>
      </c>
      <c r="F48" s="77">
        <f t="shared" si="6"/>
        <v>15326415</v>
      </c>
      <c r="G48" s="77">
        <f t="shared" si="6"/>
        <v>132410025</v>
      </c>
      <c r="H48" s="78">
        <f t="shared" si="6"/>
        <v>0</v>
      </c>
      <c r="I48" s="78">
        <f t="shared" si="6"/>
        <v>-19052077</v>
      </c>
      <c r="J48" s="78">
        <f t="shared" si="6"/>
        <v>113357948</v>
      </c>
      <c r="K48" s="78">
        <f t="shared" si="6"/>
        <v>-21924320</v>
      </c>
      <c r="L48" s="78">
        <f t="shared" si="6"/>
        <v>-17886849</v>
      </c>
      <c r="M48" s="77">
        <f t="shared" si="6"/>
        <v>43274340</v>
      </c>
      <c r="N48" s="77">
        <f t="shared" si="6"/>
        <v>3463171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116821119</v>
      </c>
      <c r="X48" s="78">
        <f t="shared" si="6"/>
        <v>11415602</v>
      </c>
      <c r="Y48" s="78">
        <f t="shared" si="6"/>
        <v>105405517</v>
      </c>
      <c r="Z48" s="79">
        <f>+IF(X48&lt;&gt;0,+(Y48/X48)*100,0)</f>
        <v>923.34610999928</v>
      </c>
      <c r="AA48" s="80">
        <f>SUM(AA46:AA47)</f>
        <v>15326415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248188873</v>
      </c>
      <c r="F8" s="8">
        <v>248188873</v>
      </c>
      <c r="G8" s="8">
        <v>0</v>
      </c>
      <c r="H8" s="8">
        <v>0</v>
      </c>
      <c r="I8" s="8">
        <v>24387</v>
      </c>
      <c r="J8" s="8">
        <v>24387</v>
      </c>
      <c r="K8" s="8">
        <v>24387</v>
      </c>
      <c r="L8" s="8">
        <v>0</v>
      </c>
      <c r="M8" s="8">
        <v>1793</v>
      </c>
      <c r="N8" s="8">
        <v>26180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50567</v>
      </c>
      <c r="X8" s="8">
        <v>129058212</v>
      </c>
      <c r="Y8" s="8">
        <v>-129007645</v>
      </c>
      <c r="Z8" s="2">
        <v>-99.96</v>
      </c>
      <c r="AA8" s="6">
        <v>248188873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126216215</v>
      </c>
      <c r="F9" s="8">
        <v>126216215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65632433</v>
      </c>
      <c r="Y9" s="8">
        <v>-65632433</v>
      </c>
      <c r="Z9" s="2">
        <v>-100</v>
      </c>
      <c r="AA9" s="6">
        <v>126216215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2492896</v>
      </c>
      <c r="F10" s="30">
        <v>2492896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92236</v>
      </c>
      <c r="N10" s="30">
        <v>92236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92236</v>
      </c>
      <c r="X10" s="30">
        <v>1296307</v>
      </c>
      <c r="Y10" s="30">
        <v>-1204071</v>
      </c>
      <c r="Z10" s="31">
        <v>-92.88</v>
      </c>
      <c r="AA10" s="32">
        <v>2492896</v>
      </c>
    </row>
    <row r="11" spans="1:27" ht="12.75">
      <c r="A11" s="29" t="s">
        <v>38</v>
      </c>
      <c r="B11" s="33"/>
      <c r="C11" s="6">
        <v>262030590</v>
      </c>
      <c r="D11" s="6">
        <v>0</v>
      </c>
      <c r="E11" s="7">
        <v>6949292</v>
      </c>
      <c r="F11" s="8">
        <v>6949292</v>
      </c>
      <c r="G11" s="8">
        <v>685016</v>
      </c>
      <c r="H11" s="8">
        <v>395231</v>
      </c>
      <c r="I11" s="8">
        <v>5174153</v>
      </c>
      <c r="J11" s="8">
        <v>6254400</v>
      </c>
      <c r="K11" s="8">
        <v>5174153</v>
      </c>
      <c r="L11" s="8">
        <v>33362879</v>
      </c>
      <c r="M11" s="8">
        <v>231887</v>
      </c>
      <c r="N11" s="8">
        <v>38768919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45023319</v>
      </c>
      <c r="X11" s="8">
        <v>3613633</v>
      </c>
      <c r="Y11" s="8">
        <v>41409686</v>
      </c>
      <c r="Z11" s="2">
        <v>1145.93</v>
      </c>
      <c r="AA11" s="6">
        <v>6949292</v>
      </c>
    </row>
    <row r="12" spans="1:27" ht="12.75">
      <c r="A12" s="29" t="s">
        <v>39</v>
      </c>
      <c r="B12" s="33"/>
      <c r="C12" s="6">
        <v>308026</v>
      </c>
      <c r="D12" s="6">
        <v>0</v>
      </c>
      <c r="E12" s="7">
        <v>306567</v>
      </c>
      <c r="F12" s="8">
        <v>306567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153282</v>
      </c>
      <c r="Y12" s="8">
        <v>-153282</v>
      </c>
      <c r="Z12" s="2">
        <v>-100</v>
      </c>
      <c r="AA12" s="6">
        <v>306567</v>
      </c>
    </row>
    <row r="13" spans="1:27" ht="12.75">
      <c r="A13" s="27" t="s">
        <v>40</v>
      </c>
      <c r="B13" s="33"/>
      <c r="C13" s="6">
        <v>6542063</v>
      </c>
      <c r="D13" s="6">
        <v>0</v>
      </c>
      <c r="E13" s="7">
        <v>2903500</v>
      </c>
      <c r="F13" s="8">
        <v>2903500</v>
      </c>
      <c r="G13" s="8">
        <v>171137</v>
      </c>
      <c r="H13" s="8">
        <v>0</v>
      </c>
      <c r="I13" s="8">
        <v>751598</v>
      </c>
      <c r="J13" s="8">
        <v>922735</v>
      </c>
      <c r="K13" s="8">
        <v>751598</v>
      </c>
      <c r="L13" s="8">
        <v>190138</v>
      </c>
      <c r="M13" s="8">
        <v>0</v>
      </c>
      <c r="N13" s="8">
        <v>941736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1864471</v>
      </c>
      <c r="X13" s="8">
        <v>1509820</v>
      </c>
      <c r="Y13" s="8">
        <v>354651</v>
      </c>
      <c r="Z13" s="2">
        <v>23.49</v>
      </c>
      <c r="AA13" s="6">
        <v>2903500</v>
      </c>
    </row>
    <row r="14" spans="1:27" ht="12.75">
      <c r="A14" s="27" t="s">
        <v>41</v>
      </c>
      <c r="B14" s="33"/>
      <c r="C14" s="6">
        <v>11555029</v>
      </c>
      <c r="D14" s="6">
        <v>0</v>
      </c>
      <c r="E14" s="7">
        <v>2815281</v>
      </c>
      <c r="F14" s="8">
        <v>2815281</v>
      </c>
      <c r="G14" s="8">
        <v>8275</v>
      </c>
      <c r="H14" s="8">
        <v>0</v>
      </c>
      <c r="I14" s="8">
        <v>-8632</v>
      </c>
      <c r="J14" s="8">
        <v>-357</v>
      </c>
      <c r="K14" s="8">
        <v>-8632</v>
      </c>
      <c r="L14" s="8">
        <v>921336</v>
      </c>
      <c r="M14" s="8">
        <v>6517742</v>
      </c>
      <c r="N14" s="8">
        <v>7430446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7430089</v>
      </c>
      <c r="X14" s="8">
        <v>1463947</v>
      </c>
      <c r="Y14" s="8">
        <v>5966142</v>
      </c>
      <c r="Z14" s="2">
        <v>407.54</v>
      </c>
      <c r="AA14" s="6">
        <v>2815281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1350361264</v>
      </c>
      <c r="D19" s="6">
        <v>0</v>
      </c>
      <c r="E19" s="7">
        <v>819537078</v>
      </c>
      <c r="F19" s="8">
        <v>819537078</v>
      </c>
      <c r="G19" s="8">
        <v>0</v>
      </c>
      <c r="H19" s="8">
        <v>0</v>
      </c>
      <c r="I19" s="8">
        <v>375966</v>
      </c>
      <c r="J19" s="8">
        <v>375966</v>
      </c>
      <c r="K19" s="8">
        <v>375966</v>
      </c>
      <c r="L19" s="8">
        <v>61416</v>
      </c>
      <c r="M19" s="8">
        <v>258044000</v>
      </c>
      <c r="N19" s="8">
        <v>258481382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258857348</v>
      </c>
      <c r="X19" s="8">
        <v>412256060</v>
      </c>
      <c r="Y19" s="8">
        <v>-153398712</v>
      </c>
      <c r="Z19" s="2">
        <v>-37.21</v>
      </c>
      <c r="AA19" s="6">
        <v>819537078</v>
      </c>
    </row>
    <row r="20" spans="1:27" ht="12.75">
      <c r="A20" s="27" t="s">
        <v>47</v>
      </c>
      <c r="B20" s="33"/>
      <c r="C20" s="6">
        <v>2021295</v>
      </c>
      <c r="D20" s="6">
        <v>0</v>
      </c>
      <c r="E20" s="7">
        <v>58361192</v>
      </c>
      <c r="F20" s="30">
        <v>58361192</v>
      </c>
      <c r="G20" s="30">
        <v>-76815</v>
      </c>
      <c r="H20" s="30">
        <v>0</v>
      </c>
      <c r="I20" s="30">
        <v>570767</v>
      </c>
      <c r="J20" s="30">
        <v>493952</v>
      </c>
      <c r="K20" s="30">
        <v>570767</v>
      </c>
      <c r="L20" s="30">
        <v>129985</v>
      </c>
      <c r="M20" s="30">
        <v>18790935</v>
      </c>
      <c r="N20" s="30">
        <v>19491687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19985639</v>
      </c>
      <c r="X20" s="30">
        <v>30347821</v>
      </c>
      <c r="Y20" s="30">
        <v>-10362182</v>
      </c>
      <c r="Z20" s="31">
        <v>-34.14</v>
      </c>
      <c r="AA20" s="32">
        <v>58361192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1632818267</v>
      </c>
      <c r="D22" s="37">
        <f>SUM(D5:D21)</f>
        <v>0</v>
      </c>
      <c r="E22" s="38">
        <f t="shared" si="0"/>
        <v>1267770894</v>
      </c>
      <c r="F22" s="39">
        <f t="shared" si="0"/>
        <v>1267770894</v>
      </c>
      <c r="G22" s="39">
        <f t="shared" si="0"/>
        <v>787613</v>
      </c>
      <c r="H22" s="39">
        <f t="shared" si="0"/>
        <v>395231</v>
      </c>
      <c r="I22" s="39">
        <f t="shared" si="0"/>
        <v>6888239</v>
      </c>
      <c r="J22" s="39">
        <f t="shared" si="0"/>
        <v>8071083</v>
      </c>
      <c r="K22" s="39">
        <f t="shared" si="0"/>
        <v>6888239</v>
      </c>
      <c r="L22" s="39">
        <f t="shared" si="0"/>
        <v>34665754</v>
      </c>
      <c r="M22" s="39">
        <f t="shared" si="0"/>
        <v>283678593</v>
      </c>
      <c r="N22" s="39">
        <f t="shared" si="0"/>
        <v>325232586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333303669</v>
      </c>
      <c r="X22" s="39">
        <f t="shared" si="0"/>
        <v>645331515</v>
      </c>
      <c r="Y22" s="39">
        <f t="shared" si="0"/>
        <v>-312027846</v>
      </c>
      <c r="Z22" s="40">
        <f>+IF(X22&lt;&gt;0,+(Y22/X22)*100,0)</f>
        <v>-48.35155865586388</v>
      </c>
      <c r="AA22" s="37">
        <f>SUM(AA5:AA21)</f>
        <v>1267770894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740792873</v>
      </c>
      <c r="D25" s="6">
        <v>0</v>
      </c>
      <c r="E25" s="7">
        <v>836089557</v>
      </c>
      <c r="F25" s="8">
        <v>836089557</v>
      </c>
      <c r="G25" s="8">
        <v>59743280</v>
      </c>
      <c r="H25" s="8">
        <v>60652414</v>
      </c>
      <c r="I25" s="8">
        <v>178104748</v>
      </c>
      <c r="J25" s="8">
        <v>298500442</v>
      </c>
      <c r="K25" s="8">
        <v>178104748</v>
      </c>
      <c r="L25" s="8">
        <v>34104345</v>
      </c>
      <c r="M25" s="8">
        <v>57319659</v>
      </c>
      <c r="N25" s="8">
        <v>269528752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568029194</v>
      </c>
      <c r="X25" s="8">
        <v>396415134</v>
      </c>
      <c r="Y25" s="8">
        <v>171614060</v>
      </c>
      <c r="Z25" s="2">
        <v>43.29</v>
      </c>
      <c r="AA25" s="6">
        <v>836089557</v>
      </c>
    </row>
    <row r="26" spans="1:27" ht="12.75">
      <c r="A26" s="29" t="s">
        <v>52</v>
      </c>
      <c r="B26" s="28"/>
      <c r="C26" s="6">
        <v>14644800</v>
      </c>
      <c r="D26" s="6">
        <v>0</v>
      </c>
      <c r="E26" s="7">
        <v>16033915</v>
      </c>
      <c r="F26" s="8">
        <v>16033915</v>
      </c>
      <c r="G26" s="8">
        <v>1210993</v>
      </c>
      <c r="H26" s="8">
        <v>1158626</v>
      </c>
      <c r="I26" s="8">
        <v>3694087</v>
      </c>
      <c r="J26" s="8">
        <v>6063706</v>
      </c>
      <c r="K26" s="8">
        <v>3694087</v>
      </c>
      <c r="L26" s="8">
        <v>0</v>
      </c>
      <c r="M26" s="8">
        <v>1241802</v>
      </c>
      <c r="N26" s="8">
        <v>4935889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10999595</v>
      </c>
      <c r="X26" s="8">
        <v>8016960</v>
      </c>
      <c r="Y26" s="8">
        <v>2982635</v>
      </c>
      <c r="Z26" s="2">
        <v>37.2</v>
      </c>
      <c r="AA26" s="6">
        <v>16033915</v>
      </c>
    </row>
    <row r="27" spans="1:27" ht="12.75">
      <c r="A27" s="29" t="s">
        <v>53</v>
      </c>
      <c r="B27" s="28"/>
      <c r="C27" s="6">
        <v>162267045</v>
      </c>
      <c r="D27" s="6">
        <v>0</v>
      </c>
      <c r="E27" s="7">
        <v>108195340</v>
      </c>
      <c r="F27" s="8">
        <v>108195340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37868369</v>
      </c>
      <c r="Y27" s="8">
        <v>-37868369</v>
      </c>
      <c r="Z27" s="2">
        <v>-100</v>
      </c>
      <c r="AA27" s="6">
        <v>108195340</v>
      </c>
    </row>
    <row r="28" spans="1:27" ht="12.75">
      <c r="A28" s="29" t="s">
        <v>54</v>
      </c>
      <c r="B28" s="28"/>
      <c r="C28" s="6">
        <v>116351181</v>
      </c>
      <c r="D28" s="6">
        <v>0</v>
      </c>
      <c r="E28" s="7">
        <v>106863686</v>
      </c>
      <c r="F28" s="8">
        <v>106863686</v>
      </c>
      <c r="G28" s="8">
        <v>0</v>
      </c>
      <c r="H28" s="8">
        <v>0</v>
      </c>
      <c r="I28" s="8">
        <v>8940721</v>
      </c>
      <c r="J28" s="8">
        <v>8940721</v>
      </c>
      <c r="K28" s="8">
        <v>8940721</v>
      </c>
      <c r="L28" s="8">
        <v>23574086</v>
      </c>
      <c r="M28" s="8">
        <v>0</v>
      </c>
      <c r="N28" s="8">
        <v>32514807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41455528</v>
      </c>
      <c r="X28" s="8">
        <v>37402290</v>
      </c>
      <c r="Y28" s="8">
        <v>4053238</v>
      </c>
      <c r="Z28" s="2">
        <v>10.84</v>
      </c>
      <c r="AA28" s="6">
        <v>106863686</v>
      </c>
    </row>
    <row r="29" spans="1:27" ht="12.75">
      <c r="A29" s="29" t="s">
        <v>55</v>
      </c>
      <c r="B29" s="28"/>
      <c r="C29" s="6">
        <v>27527496</v>
      </c>
      <c r="D29" s="6">
        <v>0</v>
      </c>
      <c r="E29" s="7">
        <v>25139014</v>
      </c>
      <c r="F29" s="8">
        <v>25139014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8798655</v>
      </c>
      <c r="Y29" s="8">
        <v>-8798655</v>
      </c>
      <c r="Z29" s="2">
        <v>-100</v>
      </c>
      <c r="AA29" s="6">
        <v>25139014</v>
      </c>
    </row>
    <row r="30" spans="1:27" ht="12.75">
      <c r="A30" s="29" t="s">
        <v>56</v>
      </c>
      <c r="B30" s="28"/>
      <c r="C30" s="6">
        <v>92358696</v>
      </c>
      <c r="D30" s="6">
        <v>0</v>
      </c>
      <c r="E30" s="7">
        <v>100672274</v>
      </c>
      <c r="F30" s="8">
        <v>100672274</v>
      </c>
      <c r="G30" s="8">
        <v>0</v>
      </c>
      <c r="H30" s="8">
        <v>2228126</v>
      </c>
      <c r="I30" s="8">
        <v>9225608</v>
      </c>
      <c r="J30" s="8">
        <v>11453734</v>
      </c>
      <c r="K30" s="8">
        <v>9225608</v>
      </c>
      <c r="L30" s="8">
        <v>0</v>
      </c>
      <c r="M30" s="8">
        <v>0</v>
      </c>
      <c r="N30" s="8">
        <v>9225608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20679342</v>
      </c>
      <c r="X30" s="8">
        <v>35235296</v>
      </c>
      <c r="Y30" s="8">
        <v>-14555954</v>
      </c>
      <c r="Z30" s="2">
        <v>-41.31</v>
      </c>
      <c r="AA30" s="6">
        <v>100672274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1512696</v>
      </c>
      <c r="J31" s="8">
        <v>1512696</v>
      </c>
      <c r="K31" s="8">
        <v>1512696</v>
      </c>
      <c r="L31" s="8">
        <v>0</v>
      </c>
      <c r="M31" s="8">
        <v>0</v>
      </c>
      <c r="N31" s="8">
        <v>1512696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3025392</v>
      </c>
      <c r="X31" s="8"/>
      <c r="Y31" s="8">
        <v>3025392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39887987</v>
      </c>
      <c r="D32" s="6">
        <v>0</v>
      </c>
      <c r="E32" s="7">
        <v>29560500</v>
      </c>
      <c r="F32" s="8">
        <v>29560500</v>
      </c>
      <c r="G32" s="8">
        <v>1250949</v>
      </c>
      <c r="H32" s="8">
        <v>521773</v>
      </c>
      <c r="I32" s="8">
        <v>6091001</v>
      </c>
      <c r="J32" s="8">
        <v>7863723</v>
      </c>
      <c r="K32" s="8">
        <v>6091001</v>
      </c>
      <c r="L32" s="8">
        <v>0</v>
      </c>
      <c r="M32" s="8">
        <v>0</v>
      </c>
      <c r="N32" s="8">
        <v>6091001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13954724</v>
      </c>
      <c r="X32" s="8">
        <v>10346175</v>
      </c>
      <c r="Y32" s="8">
        <v>3608549</v>
      </c>
      <c r="Z32" s="2">
        <v>34.88</v>
      </c>
      <c r="AA32" s="6">
        <v>29560500</v>
      </c>
    </row>
    <row r="33" spans="1:27" ht="12.75">
      <c r="A33" s="29" t="s">
        <v>59</v>
      </c>
      <c r="B33" s="28"/>
      <c r="C33" s="6">
        <v>43662675</v>
      </c>
      <c r="D33" s="6">
        <v>0</v>
      </c>
      <c r="E33" s="7">
        <v>22605799</v>
      </c>
      <c r="F33" s="8">
        <v>22605799</v>
      </c>
      <c r="G33" s="8">
        <v>5175266</v>
      </c>
      <c r="H33" s="8">
        <v>0</v>
      </c>
      <c r="I33" s="8">
        <v>5175266</v>
      </c>
      <c r="J33" s="8">
        <v>10350532</v>
      </c>
      <c r="K33" s="8">
        <v>5175266</v>
      </c>
      <c r="L33" s="8">
        <v>0</v>
      </c>
      <c r="M33" s="8">
        <v>0</v>
      </c>
      <c r="N33" s="8">
        <v>5175266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15525798</v>
      </c>
      <c r="X33" s="8">
        <v>4720000</v>
      </c>
      <c r="Y33" s="8">
        <v>10805798</v>
      </c>
      <c r="Z33" s="2">
        <v>228.94</v>
      </c>
      <c r="AA33" s="6">
        <v>22605799</v>
      </c>
    </row>
    <row r="34" spans="1:27" ht="12.75">
      <c r="A34" s="29" t="s">
        <v>60</v>
      </c>
      <c r="B34" s="28"/>
      <c r="C34" s="6">
        <v>236813521</v>
      </c>
      <c r="D34" s="6">
        <v>0</v>
      </c>
      <c r="E34" s="7">
        <v>249055746</v>
      </c>
      <c r="F34" s="8">
        <v>249055746</v>
      </c>
      <c r="G34" s="8">
        <v>3737141</v>
      </c>
      <c r="H34" s="8">
        <v>13351925</v>
      </c>
      <c r="I34" s="8">
        <v>29608962</v>
      </c>
      <c r="J34" s="8">
        <v>46698028</v>
      </c>
      <c r="K34" s="8">
        <v>29608962</v>
      </c>
      <c r="L34" s="8">
        <v>19547426</v>
      </c>
      <c r="M34" s="8">
        <v>39029077</v>
      </c>
      <c r="N34" s="8">
        <v>88185465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134883493</v>
      </c>
      <c r="X34" s="8">
        <v>87169511</v>
      </c>
      <c r="Y34" s="8">
        <v>47713982</v>
      </c>
      <c r="Z34" s="2">
        <v>54.74</v>
      </c>
      <c r="AA34" s="6">
        <v>249055746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15337</v>
      </c>
      <c r="J35" s="8">
        <v>15337</v>
      </c>
      <c r="K35" s="8">
        <v>15337</v>
      </c>
      <c r="L35" s="8">
        <v>0</v>
      </c>
      <c r="M35" s="8">
        <v>0</v>
      </c>
      <c r="N35" s="8">
        <v>15337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30674</v>
      </c>
      <c r="X35" s="8"/>
      <c r="Y35" s="8">
        <v>30674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1474306274</v>
      </c>
      <c r="D36" s="37">
        <f>SUM(D25:D35)</f>
        <v>0</v>
      </c>
      <c r="E36" s="38">
        <f t="shared" si="1"/>
        <v>1494215831</v>
      </c>
      <c r="F36" s="39">
        <f t="shared" si="1"/>
        <v>1494215831</v>
      </c>
      <c r="G36" s="39">
        <f t="shared" si="1"/>
        <v>71117629</v>
      </c>
      <c r="H36" s="39">
        <f t="shared" si="1"/>
        <v>77912864</v>
      </c>
      <c r="I36" s="39">
        <f t="shared" si="1"/>
        <v>242368426</v>
      </c>
      <c r="J36" s="39">
        <f t="shared" si="1"/>
        <v>391398919</v>
      </c>
      <c r="K36" s="39">
        <f t="shared" si="1"/>
        <v>242368426</v>
      </c>
      <c r="L36" s="39">
        <f t="shared" si="1"/>
        <v>77225857</v>
      </c>
      <c r="M36" s="39">
        <f t="shared" si="1"/>
        <v>97590538</v>
      </c>
      <c r="N36" s="39">
        <f t="shared" si="1"/>
        <v>417184821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808583740</v>
      </c>
      <c r="X36" s="39">
        <f t="shared" si="1"/>
        <v>625972390</v>
      </c>
      <c r="Y36" s="39">
        <f t="shared" si="1"/>
        <v>182611350</v>
      </c>
      <c r="Z36" s="40">
        <f>+IF(X36&lt;&gt;0,+(Y36/X36)*100,0)</f>
        <v>29.17242883508009</v>
      </c>
      <c r="AA36" s="37">
        <f>SUM(AA25:AA35)</f>
        <v>1494215831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158511993</v>
      </c>
      <c r="D38" s="50">
        <f>+D22-D36</f>
        <v>0</v>
      </c>
      <c r="E38" s="51">
        <f t="shared" si="2"/>
        <v>-226444937</v>
      </c>
      <c r="F38" s="52">
        <f t="shared" si="2"/>
        <v>-226444937</v>
      </c>
      <c r="G38" s="52">
        <f t="shared" si="2"/>
        <v>-70330016</v>
      </c>
      <c r="H38" s="52">
        <f t="shared" si="2"/>
        <v>-77517633</v>
      </c>
      <c r="I38" s="52">
        <f t="shared" si="2"/>
        <v>-235480187</v>
      </c>
      <c r="J38" s="52">
        <f t="shared" si="2"/>
        <v>-383327836</v>
      </c>
      <c r="K38" s="52">
        <f t="shared" si="2"/>
        <v>-235480187</v>
      </c>
      <c r="L38" s="52">
        <f t="shared" si="2"/>
        <v>-42560103</v>
      </c>
      <c r="M38" s="52">
        <f t="shared" si="2"/>
        <v>186088055</v>
      </c>
      <c r="N38" s="52">
        <f t="shared" si="2"/>
        <v>-91952235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-475280071</v>
      </c>
      <c r="X38" s="52">
        <f>IF(F22=F36,0,X22-X36)</f>
        <v>19359125</v>
      </c>
      <c r="Y38" s="52">
        <f t="shared" si="2"/>
        <v>-494639196</v>
      </c>
      <c r="Z38" s="53">
        <f>+IF(X38&lt;&gt;0,+(Y38/X38)*100,0)</f>
        <v>-2555.0700044552636</v>
      </c>
      <c r="AA38" s="50">
        <f>+AA22-AA36</f>
        <v>-226444937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513004730</v>
      </c>
      <c r="F39" s="8">
        <v>513004730</v>
      </c>
      <c r="G39" s="8">
        <v>0</v>
      </c>
      <c r="H39" s="8">
        <v>0</v>
      </c>
      <c r="I39" s="8">
        <v>7080000</v>
      </c>
      <c r="J39" s="8">
        <v>7080000</v>
      </c>
      <c r="K39" s="8">
        <v>7080000</v>
      </c>
      <c r="L39" s="8">
        <v>32291408</v>
      </c>
      <c r="M39" s="8">
        <v>0</v>
      </c>
      <c r="N39" s="8">
        <v>39371408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46451408</v>
      </c>
      <c r="X39" s="8">
        <v>224437192</v>
      </c>
      <c r="Y39" s="8">
        <v>-177985784</v>
      </c>
      <c r="Z39" s="2">
        <v>-79.3</v>
      </c>
      <c r="AA39" s="6">
        <v>513004730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32065174</v>
      </c>
      <c r="Y41" s="55">
        <v>-32065174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158511993</v>
      </c>
      <c r="D42" s="59">
        <f>SUM(D38:D41)</f>
        <v>0</v>
      </c>
      <c r="E42" s="60">
        <f t="shared" si="3"/>
        <v>286559793</v>
      </c>
      <c r="F42" s="61">
        <f t="shared" si="3"/>
        <v>286559793</v>
      </c>
      <c r="G42" s="61">
        <f t="shared" si="3"/>
        <v>-70330016</v>
      </c>
      <c r="H42" s="61">
        <f t="shared" si="3"/>
        <v>-77517633</v>
      </c>
      <c r="I42" s="61">
        <f t="shared" si="3"/>
        <v>-228400187</v>
      </c>
      <c r="J42" s="61">
        <f t="shared" si="3"/>
        <v>-376247836</v>
      </c>
      <c r="K42" s="61">
        <f t="shared" si="3"/>
        <v>-228400187</v>
      </c>
      <c r="L42" s="61">
        <f t="shared" si="3"/>
        <v>-10268695</v>
      </c>
      <c r="M42" s="61">
        <f t="shared" si="3"/>
        <v>186088055</v>
      </c>
      <c r="N42" s="61">
        <f t="shared" si="3"/>
        <v>-52580827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-428828663</v>
      </c>
      <c r="X42" s="61">
        <f t="shared" si="3"/>
        <v>275861491</v>
      </c>
      <c r="Y42" s="61">
        <f t="shared" si="3"/>
        <v>-704690154</v>
      </c>
      <c r="Z42" s="62">
        <f>+IF(X42&lt;&gt;0,+(Y42/X42)*100,0)</f>
        <v>-255.45071602618142</v>
      </c>
      <c r="AA42" s="59">
        <f>SUM(AA38:AA41)</f>
        <v>286559793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158511993</v>
      </c>
      <c r="D44" s="67">
        <f>+D42-D43</f>
        <v>0</v>
      </c>
      <c r="E44" s="68">
        <f t="shared" si="4"/>
        <v>286559793</v>
      </c>
      <c r="F44" s="69">
        <f t="shared" si="4"/>
        <v>286559793</v>
      </c>
      <c r="G44" s="69">
        <f t="shared" si="4"/>
        <v>-70330016</v>
      </c>
      <c r="H44" s="69">
        <f t="shared" si="4"/>
        <v>-77517633</v>
      </c>
      <c r="I44" s="69">
        <f t="shared" si="4"/>
        <v>-228400187</v>
      </c>
      <c r="J44" s="69">
        <f t="shared" si="4"/>
        <v>-376247836</v>
      </c>
      <c r="K44" s="69">
        <f t="shared" si="4"/>
        <v>-228400187</v>
      </c>
      <c r="L44" s="69">
        <f t="shared" si="4"/>
        <v>-10268695</v>
      </c>
      <c r="M44" s="69">
        <f t="shared" si="4"/>
        <v>186088055</v>
      </c>
      <c r="N44" s="69">
        <f t="shared" si="4"/>
        <v>-52580827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-428828663</v>
      </c>
      <c r="X44" s="69">
        <f t="shared" si="4"/>
        <v>275861491</v>
      </c>
      <c r="Y44" s="69">
        <f t="shared" si="4"/>
        <v>-704690154</v>
      </c>
      <c r="Z44" s="70">
        <f>+IF(X44&lt;&gt;0,+(Y44/X44)*100,0)</f>
        <v>-255.45071602618142</v>
      </c>
      <c r="AA44" s="67">
        <f>+AA42-AA43</f>
        <v>286559793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158511993</v>
      </c>
      <c r="D46" s="59">
        <f>SUM(D44:D45)</f>
        <v>0</v>
      </c>
      <c r="E46" s="60">
        <f t="shared" si="5"/>
        <v>286559793</v>
      </c>
      <c r="F46" s="61">
        <f t="shared" si="5"/>
        <v>286559793</v>
      </c>
      <c r="G46" s="61">
        <f t="shared" si="5"/>
        <v>-70330016</v>
      </c>
      <c r="H46" s="61">
        <f t="shared" si="5"/>
        <v>-77517633</v>
      </c>
      <c r="I46" s="61">
        <f t="shared" si="5"/>
        <v>-228400187</v>
      </c>
      <c r="J46" s="61">
        <f t="shared" si="5"/>
        <v>-376247836</v>
      </c>
      <c r="K46" s="61">
        <f t="shared" si="5"/>
        <v>-228400187</v>
      </c>
      <c r="L46" s="61">
        <f t="shared" si="5"/>
        <v>-10268695</v>
      </c>
      <c r="M46" s="61">
        <f t="shared" si="5"/>
        <v>186088055</v>
      </c>
      <c r="N46" s="61">
        <f t="shared" si="5"/>
        <v>-52580827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-428828663</v>
      </c>
      <c r="X46" s="61">
        <f t="shared" si="5"/>
        <v>275861491</v>
      </c>
      <c r="Y46" s="61">
        <f t="shared" si="5"/>
        <v>-704690154</v>
      </c>
      <c r="Z46" s="62">
        <f>+IF(X46&lt;&gt;0,+(Y46/X46)*100,0)</f>
        <v>-255.45071602618142</v>
      </c>
      <c r="AA46" s="59">
        <f>SUM(AA44:AA45)</f>
        <v>286559793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158511993</v>
      </c>
      <c r="D48" s="75">
        <f>SUM(D46:D47)</f>
        <v>0</v>
      </c>
      <c r="E48" s="76">
        <f t="shared" si="6"/>
        <v>286559793</v>
      </c>
      <c r="F48" s="77">
        <f t="shared" si="6"/>
        <v>286559793</v>
      </c>
      <c r="G48" s="77">
        <f t="shared" si="6"/>
        <v>-70330016</v>
      </c>
      <c r="H48" s="78">
        <f t="shared" si="6"/>
        <v>-77517633</v>
      </c>
      <c r="I48" s="78">
        <f t="shared" si="6"/>
        <v>-228400187</v>
      </c>
      <c r="J48" s="78">
        <f t="shared" si="6"/>
        <v>-376247836</v>
      </c>
      <c r="K48" s="78">
        <f t="shared" si="6"/>
        <v>-228400187</v>
      </c>
      <c r="L48" s="78">
        <f t="shared" si="6"/>
        <v>-10268695</v>
      </c>
      <c r="M48" s="77">
        <f t="shared" si="6"/>
        <v>186088055</v>
      </c>
      <c r="N48" s="77">
        <f t="shared" si="6"/>
        <v>-52580827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-428828663</v>
      </c>
      <c r="X48" s="78">
        <f t="shared" si="6"/>
        <v>275861491</v>
      </c>
      <c r="Y48" s="78">
        <f t="shared" si="6"/>
        <v>-704690154</v>
      </c>
      <c r="Z48" s="79">
        <f>+IF(X48&lt;&gt;0,+(Y48/X48)*100,0)</f>
        <v>-255.45071602618142</v>
      </c>
      <c r="AA48" s="80">
        <f>SUM(AA46:AA47)</f>
        <v>286559793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40299750</v>
      </c>
      <c r="D5" s="6">
        <v>0</v>
      </c>
      <c r="E5" s="7">
        <v>42525876</v>
      </c>
      <c r="F5" s="8">
        <v>42525876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42525876</v>
      </c>
      <c r="Y5" s="8">
        <v>-42525876</v>
      </c>
      <c r="Z5" s="2">
        <v>-100</v>
      </c>
      <c r="AA5" s="6">
        <v>42525876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88208621</v>
      </c>
      <c r="D7" s="6">
        <v>0</v>
      </c>
      <c r="E7" s="7">
        <v>124689718</v>
      </c>
      <c r="F7" s="8">
        <v>124689718</v>
      </c>
      <c r="G7" s="8">
        <v>3632363</v>
      </c>
      <c r="H7" s="8">
        <v>3632363</v>
      </c>
      <c r="I7" s="8">
        <v>3632363</v>
      </c>
      <c r="J7" s="8">
        <v>10897089</v>
      </c>
      <c r="K7" s="8">
        <v>3632363</v>
      </c>
      <c r="L7" s="8">
        <v>3632363</v>
      </c>
      <c r="M7" s="8">
        <v>3212521</v>
      </c>
      <c r="N7" s="8">
        <v>10477247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21374336</v>
      </c>
      <c r="X7" s="8">
        <v>62648238</v>
      </c>
      <c r="Y7" s="8">
        <v>-41273902</v>
      </c>
      <c r="Z7" s="2">
        <v>-65.88</v>
      </c>
      <c r="AA7" s="6">
        <v>124689718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2</v>
      </c>
      <c r="H9" s="8">
        <v>2</v>
      </c>
      <c r="I9" s="8">
        <v>2</v>
      </c>
      <c r="J9" s="8">
        <v>6</v>
      </c>
      <c r="K9" s="8">
        <v>2</v>
      </c>
      <c r="L9" s="8">
        <v>2</v>
      </c>
      <c r="M9" s="8">
        <v>2</v>
      </c>
      <c r="N9" s="8">
        <v>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</v>
      </c>
      <c r="X9" s="8"/>
      <c r="Y9" s="8">
        <v>12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21806986</v>
      </c>
      <c r="D10" s="6">
        <v>0</v>
      </c>
      <c r="E10" s="7">
        <v>23166000</v>
      </c>
      <c r="F10" s="30">
        <v>23166000</v>
      </c>
      <c r="G10" s="30">
        <v>1669674</v>
      </c>
      <c r="H10" s="30">
        <v>1669674</v>
      </c>
      <c r="I10" s="30">
        <v>1669674</v>
      </c>
      <c r="J10" s="30">
        <v>5009022</v>
      </c>
      <c r="K10" s="30">
        <v>1669674</v>
      </c>
      <c r="L10" s="30">
        <v>1669674</v>
      </c>
      <c r="M10" s="30">
        <v>1669674</v>
      </c>
      <c r="N10" s="30">
        <v>5009022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10018044</v>
      </c>
      <c r="X10" s="30">
        <v>11583000</v>
      </c>
      <c r="Y10" s="30">
        <v>-1564956</v>
      </c>
      <c r="Z10" s="31">
        <v>-13.51</v>
      </c>
      <c r="AA10" s="32">
        <v>23166000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26324998</v>
      </c>
      <c r="F11" s="8">
        <v>26324998</v>
      </c>
      <c r="G11" s="8">
        <v>-172502</v>
      </c>
      <c r="H11" s="8">
        <v>-172502</v>
      </c>
      <c r="I11" s="8">
        <v>-172502</v>
      </c>
      <c r="J11" s="8">
        <v>-517506</v>
      </c>
      <c r="K11" s="8">
        <v>-170288</v>
      </c>
      <c r="L11" s="8">
        <v>-170288</v>
      </c>
      <c r="M11" s="8">
        <v>-170288</v>
      </c>
      <c r="N11" s="8">
        <v>-510864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-1028370</v>
      </c>
      <c r="X11" s="8">
        <v>13162500</v>
      </c>
      <c r="Y11" s="8">
        <v>-14190870</v>
      </c>
      <c r="Z11" s="2">
        <v>-107.81</v>
      </c>
      <c r="AA11" s="6">
        <v>26324998</v>
      </c>
    </row>
    <row r="12" spans="1:27" ht="12.75">
      <c r="A12" s="29" t="s">
        <v>39</v>
      </c>
      <c r="B12" s="33"/>
      <c r="C12" s="6">
        <v>2289988</v>
      </c>
      <c r="D12" s="6">
        <v>0</v>
      </c>
      <c r="E12" s="7">
        <v>2811473</v>
      </c>
      <c r="F12" s="8">
        <v>2811473</v>
      </c>
      <c r="G12" s="8">
        <v>543938</v>
      </c>
      <c r="H12" s="8">
        <v>543938</v>
      </c>
      <c r="I12" s="8">
        <v>543938</v>
      </c>
      <c r="J12" s="8">
        <v>1631814</v>
      </c>
      <c r="K12" s="8">
        <v>1049814</v>
      </c>
      <c r="L12" s="8">
        <v>1049814</v>
      </c>
      <c r="M12" s="8">
        <v>1049814</v>
      </c>
      <c r="N12" s="8">
        <v>3149442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4781256</v>
      </c>
      <c r="X12" s="8">
        <v>1405734</v>
      </c>
      <c r="Y12" s="8">
        <v>3375522</v>
      </c>
      <c r="Z12" s="2">
        <v>240.13</v>
      </c>
      <c r="AA12" s="6">
        <v>2811473</v>
      </c>
    </row>
    <row r="13" spans="1:27" ht="12.75">
      <c r="A13" s="27" t="s">
        <v>40</v>
      </c>
      <c r="B13" s="33"/>
      <c r="C13" s="6">
        <v>263928</v>
      </c>
      <c r="D13" s="6">
        <v>0</v>
      </c>
      <c r="E13" s="7">
        <v>293083</v>
      </c>
      <c r="F13" s="8">
        <v>293083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146544</v>
      </c>
      <c r="Y13" s="8">
        <v>-146544</v>
      </c>
      <c r="Z13" s="2">
        <v>-100</v>
      </c>
      <c r="AA13" s="6">
        <v>293083</v>
      </c>
    </row>
    <row r="14" spans="1:27" ht="12.75">
      <c r="A14" s="27" t="s">
        <v>41</v>
      </c>
      <c r="B14" s="33"/>
      <c r="C14" s="6">
        <v>12696417</v>
      </c>
      <c r="D14" s="6">
        <v>0</v>
      </c>
      <c r="E14" s="7">
        <v>6107400</v>
      </c>
      <c r="F14" s="8">
        <v>6107400</v>
      </c>
      <c r="G14" s="8">
        <v>63632</v>
      </c>
      <c r="H14" s="8">
        <v>63632</v>
      </c>
      <c r="I14" s="8">
        <v>63632</v>
      </c>
      <c r="J14" s="8">
        <v>190896</v>
      </c>
      <c r="K14" s="8">
        <v>63632</v>
      </c>
      <c r="L14" s="8">
        <v>63632</v>
      </c>
      <c r="M14" s="8">
        <v>63632</v>
      </c>
      <c r="N14" s="8">
        <v>190896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381792</v>
      </c>
      <c r="X14" s="8">
        <v>3053700</v>
      </c>
      <c r="Y14" s="8">
        <v>-2671908</v>
      </c>
      <c r="Z14" s="2">
        <v>-87.5</v>
      </c>
      <c r="AA14" s="6">
        <v>6107400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232258</v>
      </c>
      <c r="D16" s="6">
        <v>0</v>
      </c>
      <c r="E16" s="7">
        <v>3500000</v>
      </c>
      <c r="F16" s="8">
        <v>3500000</v>
      </c>
      <c r="G16" s="8">
        <v>1282693</v>
      </c>
      <c r="H16" s="8">
        <v>1282693</v>
      </c>
      <c r="I16" s="8">
        <v>1395383</v>
      </c>
      <c r="J16" s="8">
        <v>3960769</v>
      </c>
      <c r="K16" s="8">
        <v>1455674</v>
      </c>
      <c r="L16" s="8">
        <v>1455674</v>
      </c>
      <c r="M16" s="8">
        <v>1467634</v>
      </c>
      <c r="N16" s="8">
        <v>4378982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8339751</v>
      </c>
      <c r="X16" s="8">
        <v>1750002</v>
      </c>
      <c r="Y16" s="8">
        <v>6589749</v>
      </c>
      <c r="Z16" s="2">
        <v>376.56</v>
      </c>
      <c r="AA16" s="6">
        <v>3500000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5265000</v>
      </c>
      <c r="F17" s="8">
        <v>5265000</v>
      </c>
      <c r="G17" s="8">
        <v>398321</v>
      </c>
      <c r="H17" s="8">
        <v>398321</v>
      </c>
      <c r="I17" s="8">
        <v>398321</v>
      </c>
      <c r="J17" s="8">
        <v>1194963</v>
      </c>
      <c r="K17" s="8">
        <v>398321</v>
      </c>
      <c r="L17" s="8">
        <v>398321</v>
      </c>
      <c r="M17" s="8">
        <v>398321</v>
      </c>
      <c r="N17" s="8">
        <v>1194963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2389926</v>
      </c>
      <c r="X17" s="8">
        <v>2632500</v>
      </c>
      <c r="Y17" s="8">
        <v>-242574</v>
      </c>
      <c r="Z17" s="2">
        <v>-9.21</v>
      </c>
      <c r="AA17" s="6">
        <v>5265000</v>
      </c>
    </row>
    <row r="18" spans="1:27" ht="12.75">
      <c r="A18" s="29" t="s">
        <v>45</v>
      </c>
      <c r="B18" s="28"/>
      <c r="C18" s="6">
        <v>4553386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52210693</v>
      </c>
      <c r="D19" s="6">
        <v>0</v>
      </c>
      <c r="E19" s="7">
        <v>47534000</v>
      </c>
      <c r="F19" s="8">
        <v>47534000</v>
      </c>
      <c r="G19" s="8">
        <v>1955212</v>
      </c>
      <c r="H19" s="8">
        <v>1955212</v>
      </c>
      <c r="I19" s="8">
        <v>1955212</v>
      </c>
      <c r="J19" s="8">
        <v>5865636</v>
      </c>
      <c r="K19" s="8">
        <v>2622512</v>
      </c>
      <c r="L19" s="8">
        <v>2622512</v>
      </c>
      <c r="M19" s="8">
        <v>3202512</v>
      </c>
      <c r="N19" s="8">
        <v>8447536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14313172</v>
      </c>
      <c r="X19" s="8">
        <v>23463618</v>
      </c>
      <c r="Y19" s="8">
        <v>-9150446</v>
      </c>
      <c r="Z19" s="2">
        <v>-39</v>
      </c>
      <c r="AA19" s="6">
        <v>47534000</v>
      </c>
    </row>
    <row r="20" spans="1:27" ht="12.75">
      <c r="A20" s="27" t="s">
        <v>47</v>
      </c>
      <c r="B20" s="33"/>
      <c r="C20" s="6">
        <v>19418415</v>
      </c>
      <c r="D20" s="6">
        <v>0</v>
      </c>
      <c r="E20" s="7">
        <v>7836974</v>
      </c>
      <c r="F20" s="30">
        <v>7836974</v>
      </c>
      <c r="G20" s="30">
        <v>209078</v>
      </c>
      <c r="H20" s="30">
        <v>209078</v>
      </c>
      <c r="I20" s="30">
        <v>209078</v>
      </c>
      <c r="J20" s="30">
        <v>627234</v>
      </c>
      <c r="K20" s="30">
        <v>209078</v>
      </c>
      <c r="L20" s="30">
        <v>209078</v>
      </c>
      <c r="M20" s="30">
        <v>-113010</v>
      </c>
      <c r="N20" s="30">
        <v>305146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932380</v>
      </c>
      <c r="X20" s="30">
        <v>3918486</v>
      </c>
      <c r="Y20" s="30">
        <v>-2986106</v>
      </c>
      <c r="Z20" s="31">
        <v>-76.21</v>
      </c>
      <c r="AA20" s="32">
        <v>7836974</v>
      </c>
    </row>
    <row r="21" spans="1:27" ht="12.75">
      <c r="A21" s="27" t="s">
        <v>48</v>
      </c>
      <c r="B21" s="33"/>
      <c r="C21" s="6">
        <v>299218</v>
      </c>
      <c r="D21" s="6">
        <v>0</v>
      </c>
      <c r="E21" s="7">
        <v>4500000</v>
      </c>
      <c r="F21" s="8">
        <v>4500000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2250000</v>
      </c>
      <c r="Y21" s="8">
        <v>-2250000</v>
      </c>
      <c r="Z21" s="2">
        <v>-100</v>
      </c>
      <c r="AA21" s="6">
        <v>4500000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242279660</v>
      </c>
      <c r="D22" s="37">
        <f>SUM(D5:D21)</f>
        <v>0</v>
      </c>
      <c r="E22" s="38">
        <f t="shared" si="0"/>
        <v>294554522</v>
      </c>
      <c r="F22" s="39">
        <f t="shared" si="0"/>
        <v>294554522</v>
      </c>
      <c r="G22" s="39">
        <f t="shared" si="0"/>
        <v>9582411</v>
      </c>
      <c r="H22" s="39">
        <f t="shared" si="0"/>
        <v>9582411</v>
      </c>
      <c r="I22" s="39">
        <f t="shared" si="0"/>
        <v>9695101</v>
      </c>
      <c r="J22" s="39">
        <f t="shared" si="0"/>
        <v>28859923</v>
      </c>
      <c r="K22" s="39">
        <f t="shared" si="0"/>
        <v>10930782</v>
      </c>
      <c r="L22" s="39">
        <f t="shared" si="0"/>
        <v>10930782</v>
      </c>
      <c r="M22" s="39">
        <f t="shared" si="0"/>
        <v>10780812</v>
      </c>
      <c r="N22" s="39">
        <f t="shared" si="0"/>
        <v>32642376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61502299</v>
      </c>
      <c r="X22" s="39">
        <f t="shared" si="0"/>
        <v>168540198</v>
      </c>
      <c r="Y22" s="39">
        <f t="shared" si="0"/>
        <v>-107037899</v>
      </c>
      <c r="Z22" s="40">
        <f>+IF(X22&lt;&gt;0,+(Y22/X22)*100,0)</f>
        <v>-63.50882476120029</v>
      </c>
      <c r="AA22" s="37">
        <f>SUM(AA5:AA21)</f>
        <v>294554522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81964835</v>
      </c>
      <c r="D25" s="6">
        <v>0</v>
      </c>
      <c r="E25" s="7">
        <v>86885000</v>
      </c>
      <c r="F25" s="8">
        <v>86885000</v>
      </c>
      <c r="G25" s="8">
        <v>10776461</v>
      </c>
      <c r="H25" s="8">
        <v>10776461</v>
      </c>
      <c r="I25" s="8">
        <v>13689107</v>
      </c>
      <c r="J25" s="8">
        <v>35242029</v>
      </c>
      <c r="K25" s="8">
        <v>15206866</v>
      </c>
      <c r="L25" s="8">
        <v>15206866</v>
      </c>
      <c r="M25" s="8">
        <v>17364866</v>
      </c>
      <c r="N25" s="8">
        <v>47778598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83020627</v>
      </c>
      <c r="X25" s="8">
        <v>43442502</v>
      </c>
      <c r="Y25" s="8">
        <v>39578125</v>
      </c>
      <c r="Z25" s="2">
        <v>91.1</v>
      </c>
      <c r="AA25" s="6">
        <v>86885000</v>
      </c>
    </row>
    <row r="26" spans="1:27" ht="12.75">
      <c r="A26" s="29" t="s">
        <v>52</v>
      </c>
      <c r="B26" s="28"/>
      <c r="C26" s="6">
        <v>7925957</v>
      </c>
      <c r="D26" s="6">
        <v>0</v>
      </c>
      <c r="E26" s="7">
        <v>6949800</v>
      </c>
      <c r="F26" s="8">
        <v>6949800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3474900</v>
      </c>
      <c r="Y26" s="8">
        <v>-3474900</v>
      </c>
      <c r="Z26" s="2">
        <v>-100</v>
      </c>
      <c r="AA26" s="6">
        <v>6949800</v>
      </c>
    </row>
    <row r="27" spans="1:27" ht="12.75">
      <c r="A27" s="29" t="s">
        <v>53</v>
      </c>
      <c r="B27" s="28"/>
      <c r="C27" s="6">
        <v>15371318</v>
      </c>
      <c r="D27" s="6">
        <v>0</v>
      </c>
      <c r="E27" s="7">
        <v>4200000</v>
      </c>
      <c r="F27" s="8">
        <v>4200000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2100000</v>
      </c>
      <c r="Y27" s="8">
        <v>-2100000</v>
      </c>
      <c r="Z27" s="2">
        <v>-100</v>
      </c>
      <c r="AA27" s="6">
        <v>4200000</v>
      </c>
    </row>
    <row r="28" spans="1:27" ht="12.75">
      <c r="A28" s="29" t="s">
        <v>54</v>
      </c>
      <c r="B28" s="28"/>
      <c r="C28" s="6">
        <v>62661345</v>
      </c>
      <c r="D28" s="6">
        <v>0</v>
      </c>
      <c r="E28" s="7">
        <v>60185602</v>
      </c>
      <c r="F28" s="8">
        <v>60185602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30092802</v>
      </c>
      <c r="Y28" s="8">
        <v>-30092802</v>
      </c>
      <c r="Z28" s="2">
        <v>-100</v>
      </c>
      <c r="AA28" s="6">
        <v>60185602</v>
      </c>
    </row>
    <row r="29" spans="1:27" ht="12.75">
      <c r="A29" s="29" t="s">
        <v>55</v>
      </c>
      <c r="B29" s="28"/>
      <c r="C29" s="6">
        <v>14403803</v>
      </c>
      <c r="D29" s="6">
        <v>0</v>
      </c>
      <c r="E29" s="7">
        <v>4000000</v>
      </c>
      <c r="F29" s="8">
        <v>4000000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1999998</v>
      </c>
      <c r="Y29" s="8">
        <v>-1999998</v>
      </c>
      <c r="Z29" s="2">
        <v>-100</v>
      </c>
      <c r="AA29" s="6">
        <v>4000000</v>
      </c>
    </row>
    <row r="30" spans="1:27" ht="12.75">
      <c r="A30" s="29" t="s">
        <v>56</v>
      </c>
      <c r="B30" s="28"/>
      <c r="C30" s="6">
        <v>64444219</v>
      </c>
      <c r="D30" s="6">
        <v>0</v>
      </c>
      <c r="E30" s="7">
        <v>65000000</v>
      </c>
      <c r="F30" s="8">
        <v>65000000</v>
      </c>
      <c r="G30" s="8">
        <v>877193</v>
      </c>
      <c r="H30" s="8">
        <v>877193</v>
      </c>
      <c r="I30" s="8">
        <v>877193</v>
      </c>
      <c r="J30" s="8">
        <v>2631579</v>
      </c>
      <c r="K30" s="8">
        <v>965212</v>
      </c>
      <c r="L30" s="8">
        <v>965212</v>
      </c>
      <c r="M30" s="8">
        <v>965212</v>
      </c>
      <c r="N30" s="8">
        <v>2895636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5527215</v>
      </c>
      <c r="X30" s="8">
        <v>32500002</v>
      </c>
      <c r="Y30" s="8">
        <v>-26972787</v>
      </c>
      <c r="Z30" s="2">
        <v>-82.99</v>
      </c>
      <c r="AA30" s="6">
        <v>65000000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22238592</v>
      </c>
      <c r="F31" s="8">
        <v>22238592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11119296</v>
      </c>
      <c r="Y31" s="8">
        <v>-11119296</v>
      </c>
      <c r="Z31" s="2">
        <v>-100</v>
      </c>
      <c r="AA31" s="6">
        <v>22238592</v>
      </c>
    </row>
    <row r="32" spans="1:27" ht="12.75">
      <c r="A32" s="29" t="s">
        <v>58</v>
      </c>
      <c r="B32" s="28"/>
      <c r="C32" s="6">
        <v>18541437</v>
      </c>
      <c r="D32" s="6">
        <v>0</v>
      </c>
      <c r="E32" s="7">
        <v>8424000</v>
      </c>
      <c r="F32" s="8">
        <v>8424000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4212000</v>
      </c>
      <c r="Y32" s="8">
        <v>-4212000</v>
      </c>
      <c r="Z32" s="2">
        <v>-100</v>
      </c>
      <c r="AA32" s="6">
        <v>8424000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9477000</v>
      </c>
      <c r="F33" s="8">
        <v>9477000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4738500</v>
      </c>
      <c r="Y33" s="8">
        <v>-4738500</v>
      </c>
      <c r="Z33" s="2">
        <v>-100</v>
      </c>
      <c r="AA33" s="6">
        <v>9477000</v>
      </c>
    </row>
    <row r="34" spans="1:27" ht="12.75">
      <c r="A34" s="29" t="s">
        <v>60</v>
      </c>
      <c r="B34" s="28"/>
      <c r="C34" s="6">
        <v>49192390</v>
      </c>
      <c r="D34" s="6">
        <v>0</v>
      </c>
      <c r="E34" s="7">
        <v>19394878</v>
      </c>
      <c r="F34" s="8">
        <v>19394878</v>
      </c>
      <c r="G34" s="8">
        <v>3347165</v>
      </c>
      <c r="H34" s="8">
        <v>3347165</v>
      </c>
      <c r="I34" s="8">
        <v>3347165</v>
      </c>
      <c r="J34" s="8">
        <v>10041495</v>
      </c>
      <c r="K34" s="8">
        <v>3140111</v>
      </c>
      <c r="L34" s="8">
        <v>3140111</v>
      </c>
      <c r="M34" s="8">
        <v>3607144</v>
      </c>
      <c r="N34" s="8">
        <v>9887366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19928861</v>
      </c>
      <c r="X34" s="8">
        <v>9697440</v>
      </c>
      <c r="Y34" s="8">
        <v>10231421</v>
      </c>
      <c r="Z34" s="2">
        <v>105.51</v>
      </c>
      <c r="AA34" s="6">
        <v>19394878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314505304</v>
      </c>
      <c r="D36" s="37">
        <f>SUM(D25:D35)</f>
        <v>0</v>
      </c>
      <c r="E36" s="38">
        <f t="shared" si="1"/>
        <v>286754872</v>
      </c>
      <c r="F36" s="39">
        <f t="shared" si="1"/>
        <v>286754872</v>
      </c>
      <c r="G36" s="39">
        <f t="shared" si="1"/>
        <v>15000819</v>
      </c>
      <c r="H36" s="39">
        <f t="shared" si="1"/>
        <v>15000819</v>
      </c>
      <c r="I36" s="39">
        <f t="shared" si="1"/>
        <v>17913465</v>
      </c>
      <c r="J36" s="39">
        <f t="shared" si="1"/>
        <v>47915103</v>
      </c>
      <c r="K36" s="39">
        <f t="shared" si="1"/>
        <v>19312189</v>
      </c>
      <c r="L36" s="39">
        <f t="shared" si="1"/>
        <v>19312189</v>
      </c>
      <c r="M36" s="39">
        <f t="shared" si="1"/>
        <v>21937222</v>
      </c>
      <c r="N36" s="39">
        <f t="shared" si="1"/>
        <v>60561600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108476703</v>
      </c>
      <c r="X36" s="39">
        <f t="shared" si="1"/>
        <v>143377440</v>
      </c>
      <c r="Y36" s="39">
        <f t="shared" si="1"/>
        <v>-34900737</v>
      </c>
      <c r="Z36" s="40">
        <f>+IF(X36&lt;&gt;0,+(Y36/X36)*100,0)</f>
        <v>-24.341860895270553</v>
      </c>
      <c r="AA36" s="37">
        <f>SUM(AA25:AA35)</f>
        <v>286754872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-72225644</v>
      </c>
      <c r="D38" s="50">
        <f>+D22-D36</f>
        <v>0</v>
      </c>
      <c r="E38" s="51">
        <f t="shared" si="2"/>
        <v>7799650</v>
      </c>
      <c r="F38" s="52">
        <f t="shared" si="2"/>
        <v>7799650</v>
      </c>
      <c r="G38" s="52">
        <f t="shared" si="2"/>
        <v>-5418408</v>
      </c>
      <c r="H38" s="52">
        <f t="shared" si="2"/>
        <v>-5418408</v>
      </c>
      <c r="I38" s="52">
        <f t="shared" si="2"/>
        <v>-8218364</v>
      </c>
      <c r="J38" s="52">
        <f t="shared" si="2"/>
        <v>-19055180</v>
      </c>
      <c r="K38" s="52">
        <f t="shared" si="2"/>
        <v>-8381407</v>
      </c>
      <c r="L38" s="52">
        <f t="shared" si="2"/>
        <v>-8381407</v>
      </c>
      <c r="M38" s="52">
        <f t="shared" si="2"/>
        <v>-11156410</v>
      </c>
      <c r="N38" s="52">
        <f t="shared" si="2"/>
        <v>-27919224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-46974404</v>
      </c>
      <c r="X38" s="52">
        <f>IF(F22=F36,0,X22-X36)</f>
        <v>25162758</v>
      </c>
      <c r="Y38" s="52">
        <f t="shared" si="2"/>
        <v>-72137162</v>
      </c>
      <c r="Z38" s="53">
        <f>+IF(X38&lt;&gt;0,+(Y38/X38)*100,0)</f>
        <v>-286.68225478304083</v>
      </c>
      <c r="AA38" s="50">
        <f>+AA22-AA36</f>
        <v>7799650</v>
      </c>
    </row>
    <row r="39" spans="1:27" ht="12.75">
      <c r="A39" s="27" t="s">
        <v>64</v>
      </c>
      <c r="B39" s="33"/>
      <c r="C39" s="6">
        <v>25313000</v>
      </c>
      <c r="D39" s="6">
        <v>0</v>
      </c>
      <c r="E39" s="7">
        <v>22862000</v>
      </c>
      <c r="F39" s="8">
        <v>22862000</v>
      </c>
      <c r="G39" s="8">
        <v>78525</v>
      </c>
      <c r="H39" s="8">
        <v>78525</v>
      </c>
      <c r="I39" s="8">
        <v>78525</v>
      </c>
      <c r="J39" s="8">
        <v>235575</v>
      </c>
      <c r="K39" s="8">
        <v>78525</v>
      </c>
      <c r="L39" s="8">
        <v>78525</v>
      </c>
      <c r="M39" s="8">
        <v>78525</v>
      </c>
      <c r="N39" s="8">
        <v>235575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471150</v>
      </c>
      <c r="X39" s="8">
        <v>18597734</v>
      </c>
      <c r="Y39" s="8">
        <v>-18126584</v>
      </c>
      <c r="Z39" s="2">
        <v>-97.47</v>
      </c>
      <c r="AA39" s="6">
        <v>22862000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-46912644</v>
      </c>
      <c r="D42" s="59">
        <f>SUM(D38:D41)</f>
        <v>0</v>
      </c>
      <c r="E42" s="60">
        <f t="shared" si="3"/>
        <v>30661650</v>
      </c>
      <c r="F42" s="61">
        <f t="shared" si="3"/>
        <v>30661650</v>
      </c>
      <c r="G42" s="61">
        <f t="shared" si="3"/>
        <v>-5339883</v>
      </c>
      <c r="H42" s="61">
        <f t="shared" si="3"/>
        <v>-5339883</v>
      </c>
      <c r="I42" s="61">
        <f t="shared" si="3"/>
        <v>-8139839</v>
      </c>
      <c r="J42" s="61">
        <f t="shared" si="3"/>
        <v>-18819605</v>
      </c>
      <c r="K42" s="61">
        <f t="shared" si="3"/>
        <v>-8302882</v>
      </c>
      <c r="L42" s="61">
        <f t="shared" si="3"/>
        <v>-8302882</v>
      </c>
      <c r="M42" s="61">
        <f t="shared" si="3"/>
        <v>-11077885</v>
      </c>
      <c r="N42" s="61">
        <f t="shared" si="3"/>
        <v>-27683649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-46503254</v>
      </c>
      <c r="X42" s="61">
        <f t="shared" si="3"/>
        <v>43760492</v>
      </c>
      <c r="Y42" s="61">
        <f t="shared" si="3"/>
        <v>-90263746</v>
      </c>
      <c r="Z42" s="62">
        <f>+IF(X42&lt;&gt;0,+(Y42/X42)*100,0)</f>
        <v>-206.26766719167603</v>
      </c>
      <c r="AA42" s="59">
        <f>SUM(AA38:AA41)</f>
        <v>30661650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-46912644</v>
      </c>
      <c r="D44" s="67">
        <f>+D42-D43</f>
        <v>0</v>
      </c>
      <c r="E44" s="68">
        <f t="shared" si="4"/>
        <v>30661650</v>
      </c>
      <c r="F44" s="69">
        <f t="shared" si="4"/>
        <v>30661650</v>
      </c>
      <c r="G44" s="69">
        <f t="shared" si="4"/>
        <v>-5339883</v>
      </c>
      <c r="H44" s="69">
        <f t="shared" si="4"/>
        <v>-5339883</v>
      </c>
      <c r="I44" s="69">
        <f t="shared" si="4"/>
        <v>-8139839</v>
      </c>
      <c r="J44" s="69">
        <f t="shared" si="4"/>
        <v>-18819605</v>
      </c>
      <c r="K44" s="69">
        <f t="shared" si="4"/>
        <v>-8302882</v>
      </c>
      <c r="L44" s="69">
        <f t="shared" si="4"/>
        <v>-8302882</v>
      </c>
      <c r="M44" s="69">
        <f t="shared" si="4"/>
        <v>-11077885</v>
      </c>
      <c r="N44" s="69">
        <f t="shared" si="4"/>
        <v>-27683649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-46503254</v>
      </c>
      <c r="X44" s="69">
        <f t="shared" si="4"/>
        <v>43760492</v>
      </c>
      <c r="Y44" s="69">
        <f t="shared" si="4"/>
        <v>-90263746</v>
      </c>
      <c r="Z44" s="70">
        <f>+IF(X44&lt;&gt;0,+(Y44/X44)*100,0)</f>
        <v>-206.26766719167603</v>
      </c>
      <c r="AA44" s="67">
        <f>+AA42-AA43</f>
        <v>30661650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-46912644</v>
      </c>
      <c r="D46" s="59">
        <f>SUM(D44:D45)</f>
        <v>0</v>
      </c>
      <c r="E46" s="60">
        <f t="shared" si="5"/>
        <v>30661650</v>
      </c>
      <c r="F46" s="61">
        <f t="shared" si="5"/>
        <v>30661650</v>
      </c>
      <c r="G46" s="61">
        <f t="shared" si="5"/>
        <v>-5339883</v>
      </c>
      <c r="H46" s="61">
        <f t="shared" si="5"/>
        <v>-5339883</v>
      </c>
      <c r="I46" s="61">
        <f t="shared" si="5"/>
        <v>-8139839</v>
      </c>
      <c r="J46" s="61">
        <f t="shared" si="5"/>
        <v>-18819605</v>
      </c>
      <c r="K46" s="61">
        <f t="shared" si="5"/>
        <v>-8302882</v>
      </c>
      <c r="L46" s="61">
        <f t="shared" si="5"/>
        <v>-8302882</v>
      </c>
      <c r="M46" s="61">
        <f t="shared" si="5"/>
        <v>-11077885</v>
      </c>
      <c r="N46" s="61">
        <f t="shared" si="5"/>
        <v>-27683649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-46503254</v>
      </c>
      <c r="X46" s="61">
        <f t="shared" si="5"/>
        <v>43760492</v>
      </c>
      <c r="Y46" s="61">
        <f t="shared" si="5"/>
        <v>-90263746</v>
      </c>
      <c r="Z46" s="62">
        <f>+IF(X46&lt;&gt;0,+(Y46/X46)*100,0)</f>
        <v>-206.26766719167603</v>
      </c>
      <c r="AA46" s="59">
        <f>SUM(AA44:AA45)</f>
        <v>30661650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-46912644</v>
      </c>
      <c r="D48" s="75">
        <f>SUM(D46:D47)</f>
        <v>0</v>
      </c>
      <c r="E48" s="76">
        <f t="shared" si="6"/>
        <v>30661650</v>
      </c>
      <c r="F48" s="77">
        <f t="shared" si="6"/>
        <v>30661650</v>
      </c>
      <c r="G48" s="77">
        <f t="shared" si="6"/>
        <v>-5339883</v>
      </c>
      <c r="H48" s="78">
        <f t="shared" si="6"/>
        <v>-5339883</v>
      </c>
      <c r="I48" s="78">
        <f t="shared" si="6"/>
        <v>-8139839</v>
      </c>
      <c r="J48" s="78">
        <f t="shared" si="6"/>
        <v>-18819605</v>
      </c>
      <c r="K48" s="78">
        <f t="shared" si="6"/>
        <v>-8302882</v>
      </c>
      <c r="L48" s="78">
        <f t="shared" si="6"/>
        <v>-8302882</v>
      </c>
      <c r="M48" s="77">
        <f t="shared" si="6"/>
        <v>-11077885</v>
      </c>
      <c r="N48" s="77">
        <f t="shared" si="6"/>
        <v>-27683649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-46503254</v>
      </c>
      <c r="X48" s="78">
        <f t="shared" si="6"/>
        <v>43760492</v>
      </c>
      <c r="Y48" s="78">
        <f t="shared" si="6"/>
        <v>-90263746</v>
      </c>
      <c r="Z48" s="79">
        <f>+IF(X48&lt;&gt;0,+(Y48/X48)*100,0)</f>
        <v>-206.26766719167603</v>
      </c>
      <c r="AA48" s="80">
        <f>SUM(AA46:AA47)</f>
        <v>30661650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7916658</v>
      </c>
      <c r="D5" s="6">
        <v>0</v>
      </c>
      <c r="E5" s="7">
        <v>7500000</v>
      </c>
      <c r="F5" s="8">
        <v>7500000</v>
      </c>
      <c r="G5" s="8">
        <v>-280254</v>
      </c>
      <c r="H5" s="8">
        <v>280113</v>
      </c>
      <c r="I5" s="8">
        <v>274539</v>
      </c>
      <c r="J5" s="8">
        <v>274398</v>
      </c>
      <c r="K5" s="8">
        <v>273231</v>
      </c>
      <c r="L5" s="8">
        <v>396787</v>
      </c>
      <c r="M5" s="8">
        <v>0</v>
      </c>
      <c r="N5" s="8">
        <v>670018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944416</v>
      </c>
      <c r="X5" s="8">
        <v>3836874</v>
      </c>
      <c r="Y5" s="8">
        <v>-2892458</v>
      </c>
      <c r="Z5" s="2">
        <v>-75.39</v>
      </c>
      <c r="AA5" s="6">
        <v>7500000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368</v>
      </c>
      <c r="J6" s="8">
        <v>368</v>
      </c>
      <c r="K6" s="8">
        <v>5807</v>
      </c>
      <c r="L6" s="8">
        <v>1660</v>
      </c>
      <c r="M6" s="8">
        <v>0</v>
      </c>
      <c r="N6" s="8">
        <v>7467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7835</v>
      </c>
      <c r="X6" s="8"/>
      <c r="Y6" s="8">
        <v>7835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900000</v>
      </c>
      <c r="F10" s="30">
        <v>900000</v>
      </c>
      <c r="G10" s="30">
        <v>-71593</v>
      </c>
      <c r="H10" s="30">
        <v>71593</v>
      </c>
      <c r="I10" s="30">
        <v>71340</v>
      </c>
      <c r="J10" s="30">
        <v>71340</v>
      </c>
      <c r="K10" s="30">
        <v>71340</v>
      </c>
      <c r="L10" s="30">
        <v>71340</v>
      </c>
      <c r="M10" s="30">
        <v>0</v>
      </c>
      <c r="N10" s="30">
        <v>142680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214020</v>
      </c>
      <c r="X10" s="30"/>
      <c r="Y10" s="30">
        <v>214020</v>
      </c>
      <c r="Z10" s="31">
        <v>0</v>
      </c>
      <c r="AA10" s="32">
        <v>900000</v>
      </c>
    </row>
    <row r="11" spans="1:27" ht="12.75">
      <c r="A11" s="29" t="s">
        <v>38</v>
      </c>
      <c r="B11" s="33"/>
      <c r="C11" s="6">
        <v>1193969</v>
      </c>
      <c r="D11" s="6">
        <v>0</v>
      </c>
      <c r="E11" s="7">
        <v>0</v>
      </c>
      <c r="F11" s="8">
        <v>0</v>
      </c>
      <c r="G11" s="8">
        <v>0</v>
      </c>
      <c r="H11" s="8">
        <v>74388</v>
      </c>
      <c r="I11" s="8">
        <v>0</v>
      </c>
      <c r="J11" s="8">
        <v>74388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74388</v>
      </c>
      <c r="X11" s="8"/>
      <c r="Y11" s="8">
        <v>74388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1164326</v>
      </c>
      <c r="D12" s="6">
        <v>0</v>
      </c>
      <c r="E12" s="7">
        <v>1669005</v>
      </c>
      <c r="F12" s="8">
        <v>1669005</v>
      </c>
      <c r="G12" s="8">
        <v>-74272</v>
      </c>
      <c r="H12" s="8">
        <v>0</v>
      </c>
      <c r="I12" s="8">
        <v>70773</v>
      </c>
      <c r="J12" s="8">
        <v>-3499</v>
      </c>
      <c r="K12" s="8">
        <v>76319</v>
      </c>
      <c r="L12" s="8">
        <v>77678</v>
      </c>
      <c r="M12" s="8">
        <v>0</v>
      </c>
      <c r="N12" s="8">
        <v>153997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150498</v>
      </c>
      <c r="X12" s="8">
        <v>834504</v>
      </c>
      <c r="Y12" s="8">
        <v>-684006</v>
      </c>
      <c r="Z12" s="2">
        <v>-81.97</v>
      </c>
      <c r="AA12" s="6">
        <v>1669005</v>
      </c>
    </row>
    <row r="13" spans="1:27" ht="12.75">
      <c r="A13" s="27" t="s">
        <v>40</v>
      </c>
      <c r="B13" s="33"/>
      <c r="C13" s="6">
        <v>2869772</v>
      </c>
      <c r="D13" s="6">
        <v>0</v>
      </c>
      <c r="E13" s="7">
        <v>1000000</v>
      </c>
      <c r="F13" s="8">
        <v>1000000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1000000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-118988</v>
      </c>
      <c r="H14" s="8">
        <v>369321</v>
      </c>
      <c r="I14" s="8">
        <v>300549</v>
      </c>
      <c r="J14" s="8">
        <v>550882</v>
      </c>
      <c r="K14" s="8">
        <v>0</v>
      </c>
      <c r="L14" s="8">
        <v>2676</v>
      </c>
      <c r="M14" s="8">
        <v>0</v>
      </c>
      <c r="N14" s="8">
        <v>2676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553558</v>
      </c>
      <c r="X14" s="8"/>
      <c r="Y14" s="8">
        <v>553558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78506</v>
      </c>
      <c r="D16" s="6">
        <v>0</v>
      </c>
      <c r="E16" s="7">
        <v>1004526</v>
      </c>
      <c r="F16" s="8">
        <v>1004526</v>
      </c>
      <c r="G16" s="8">
        <v>-6250</v>
      </c>
      <c r="H16" s="8">
        <v>4300</v>
      </c>
      <c r="I16" s="8">
        <v>9168</v>
      </c>
      <c r="J16" s="8">
        <v>7218</v>
      </c>
      <c r="K16" s="8">
        <v>7596</v>
      </c>
      <c r="L16" s="8">
        <v>10507</v>
      </c>
      <c r="M16" s="8">
        <v>0</v>
      </c>
      <c r="N16" s="8">
        <v>18103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25321</v>
      </c>
      <c r="X16" s="8">
        <v>915408</v>
      </c>
      <c r="Y16" s="8">
        <v>-890087</v>
      </c>
      <c r="Z16" s="2">
        <v>-97.23</v>
      </c>
      <c r="AA16" s="6">
        <v>1004526</v>
      </c>
    </row>
    <row r="17" spans="1:27" ht="12.75">
      <c r="A17" s="27" t="s">
        <v>44</v>
      </c>
      <c r="B17" s="33"/>
      <c r="C17" s="6">
        <v>2059175</v>
      </c>
      <c r="D17" s="6">
        <v>0</v>
      </c>
      <c r="E17" s="7">
        <v>2063180</v>
      </c>
      <c r="F17" s="8">
        <v>2063180</v>
      </c>
      <c r="G17" s="8">
        <v>-215033</v>
      </c>
      <c r="H17" s="8">
        <v>238630</v>
      </c>
      <c r="I17" s="8">
        <v>163803</v>
      </c>
      <c r="J17" s="8">
        <v>187400</v>
      </c>
      <c r="K17" s="8">
        <v>3876</v>
      </c>
      <c r="L17" s="8">
        <v>109972</v>
      </c>
      <c r="M17" s="8">
        <v>0</v>
      </c>
      <c r="N17" s="8">
        <v>113848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301248</v>
      </c>
      <c r="X17" s="8">
        <v>1345104</v>
      </c>
      <c r="Y17" s="8">
        <v>-1043856</v>
      </c>
      <c r="Z17" s="2">
        <v>-77.6</v>
      </c>
      <c r="AA17" s="6">
        <v>2063180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162087603</v>
      </c>
      <c r="D19" s="6">
        <v>0</v>
      </c>
      <c r="E19" s="7">
        <v>154899000</v>
      </c>
      <c r="F19" s="8">
        <v>154899000</v>
      </c>
      <c r="G19" s="8">
        <v>0</v>
      </c>
      <c r="H19" s="8">
        <v>725000</v>
      </c>
      <c r="I19" s="8">
        <v>0</v>
      </c>
      <c r="J19" s="8">
        <v>725000</v>
      </c>
      <c r="K19" s="8">
        <v>0</v>
      </c>
      <c r="L19" s="8">
        <v>1304000</v>
      </c>
      <c r="M19" s="8">
        <v>0</v>
      </c>
      <c r="N19" s="8">
        <v>1304000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2029000</v>
      </c>
      <c r="X19" s="8">
        <v>97380498</v>
      </c>
      <c r="Y19" s="8">
        <v>-95351498</v>
      </c>
      <c r="Z19" s="2">
        <v>-97.92</v>
      </c>
      <c r="AA19" s="6">
        <v>154899000</v>
      </c>
    </row>
    <row r="20" spans="1:27" ht="12.75">
      <c r="A20" s="27" t="s">
        <v>47</v>
      </c>
      <c r="B20" s="33"/>
      <c r="C20" s="6">
        <v>4902776</v>
      </c>
      <c r="D20" s="6">
        <v>0</v>
      </c>
      <c r="E20" s="7">
        <v>14537916</v>
      </c>
      <c r="F20" s="30">
        <v>14537916</v>
      </c>
      <c r="G20" s="30">
        <v>84023</v>
      </c>
      <c r="H20" s="30">
        <v>180529</v>
      </c>
      <c r="I20" s="30">
        <v>193336</v>
      </c>
      <c r="J20" s="30">
        <v>457888</v>
      </c>
      <c r="K20" s="30">
        <v>47954</v>
      </c>
      <c r="L20" s="30">
        <v>126389</v>
      </c>
      <c r="M20" s="30">
        <v>0</v>
      </c>
      <c r="N20" s="30">
        <v>174343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632231</v>
      </c>
      <c r="X20" s="30">
        <v>375006</v>
      </c>
      <c r="Y20" s="30">
        <v>257225</v>
      </c>
      <c r="Z20" s="31">
        <v>68.59</v>
      </c>
      <c r="AA20" s="32">
        <v>14537916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683424</v>
      </c>
      <c r="H21" s="8">
        <v>0</v>
      </c>
      <c r="I21" s="34">
        <v>0</v>
      </c>
      <c r="J21" s="8">
        <v>683424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683424</v>
      </c>
      <c r="X21" s="8"/>
      <c r="Y21" s="8">
        <v>683424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182272785</v>
      </c>
      <c r="D22" s="37">
        <f>SUM(D5:D21)</f>
        <v>0</v>
      </c>
      <c r="E22" s="38">
        <f t="shared" si="0"/>
        <v>183573627</v>
      </c>
      <c r="F22" s="39">
        <f t="shared" si="0"/>
        <v>183573627</v>
      </c>
      <c r="G22" s="39">
        <f t="shared" si="0"/>
        <v>1057</v>
      </c>
      <c r="H22" s="39">
        <f t="shared" si="0"/>
        <v>1943874</v>
      </c>
      <c r="I22" s="39">
        <f t="shared" si="0"/>
        <v>1083876</v>
      </c>
      <c r="J22" s="39">
        <f t="shared" si="0"/>
        <v>3028807</v>
      </c>
      <c r="K22" s="39">
        <f t="shared" si="0"/>
        <v>486123</v>
      </c>
      <c r="L22" s="39">
        <f t="shared" si="0"/>
        <v>2101009</v>
      </c>
      <c r="M22" s="39">
        <f t="shared" si="0"/>
        <v>0</v>
      </c>
      <c r="N22" s="39">
        <f t="shared" si="0"/>
        <v>2587132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5615939</v>
      </c>
      <c r="X22" s="39">
        <f t="shared" si="0"/>
        <v>104687394</v>
      </c>
      <c r="Y22" s="39">
        <f t="shared" si="0"/>
        <v>-99071455</v>
      </c>
      <c r="Z22" s="40">
        <f>+IF(X22&lt;&gt;0,+(Y22/X22)*100,0)</f>
        <v>-94.63551552348318</v>
      </c>
      <c r="AA22" s="37">
        <f>SUM(AA5:AA21)</f>
        <v>183573627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103921663</v>
      </c>
      <c r="D25" s="6">
        <v>0</v>
      </c>
      <c r="E25" s="7">
        <v>116360971</v>
      </c>
      <c r="F25" s="8">
        <v>116360971</v>
      </c>
      <c r="G25" s="8">
        <v>36354</v>
      </c>
      <c r="H25" s="8">
        <v>36354</v>
      </c>
      <c r="I25" s="8">
        <v>38531</v>
      </c>
      <c r="J25" s="8">
        <v>111239</v>
      </c>
      <c r="K25" s="8">
        <v>0</v>
      </c>
      <c r="L25" s="8">
        <v>39782</v>
      </c>
      <c r="M25" s="8">
        <v>0</v>
      </c>
      <c r="N25" s="8">
        <v>39782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151021</v>
      </c>
      <c r="X25" s="8">
        <v>58180536</v>
      </c>
      <c r="Y25" s="8">
        <v>-58029515</v>
      </c>
      <c r="Z25" s="2">
        <v>-99.74</v>
      </c>
      <c r="AA25" s="6">
        <v>116360971</v>
      </c>
    </row>
    <row r="26" spans="1:27" ht="12.75">
      <c r="A26" s="29" t="s">
        <v>52</v>
      </c>
      <c r="B26" s="28"/>
      <c r="C26" s="6">
        <v>15994166</v>
      </c>
      <c r="D26" s="6">
        <v>0</v>
      </c>
      <c r="E26" s="7">
        <v>16738232</v>
      </c>
      <c r="F26" s="8">
        <v>16738232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8369118</v>
      </c>
      <c r="Y26" s="8">
        <v>-8369118</v>
      </c>
      <c r="Z26" s="2">
        <v>-100</v>
      </c>
      <c r="AA26" s="6">
        <v>16738232</v>
      </c>
    </row>
    <row r="27" spans="1:27" ht="12.75">
      <c r="A27" s="29" t="s">
        <v>53</v>
      </c>
      <c r="B27" s="28"/>
      <c r="C27" s="6">
        <v>3812347</v>
      </c>
      <c r="D27" s="6">
        <v>0</v>
      </c>
      <c r="E27" s="7">
        <v>641132</v>
      </c>
      <c r="F27" s="8">
        <v>641132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641132</v>
      </c>
    </row>
    <row r="28" spans="1:27" ht="12.75">
      <c r="A28" s="29" t="s">
        <v>54</v>
      </c>
      <c r="B28" s="28"/>
      <c r="C28" s="6">
        <v>20986046</v>
      </c>
      <c r="D28" s="6">
        <v>0</v>
      </c>
      <c r="E28" s="7">
        <v>23646182</v>
      </c>
      <c r="F28" s="8">
        <v>23646182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23646182</v>
      </c>
    </row>
    <row r="29" spans="1:27" ht="12.75">
      <c r="A29" s="29" t="s">
        <v>55</v>
      </c>
      <c r="B29" s="28"/>
      <c r="C29" s="6">
        <v>65</v>
      </c>
      <c r="D29" s="6">
        <v>0</v>
      </c>
      <c r="E29" s="7">
        <v>0</v>
      </c>
      <c r="F29" s="8">
        <v>0</v>
      </c>
      <c r="G29" s="8">
        <v>4733</v>
      </c>
      <c r="H29" s="8">
        <v>4244</v>
      </c>
      <c r="I29" s="8">
        <v>3828</v>
      </c>
      <c r="J29" s="8">
        <v>12805</v>
      </c>
      <c r="K29" s="8">
        <v>2748</v>
      </c>
      <c r="L29" s="8">
        <v>0</v>
      </c>
      <c r="M29" s="8">
        <v>0</v>
      </c>
      <c r="N29" s="8">
        <v>2748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15553</v>
      </c>
      <c r="X29" s="8"/>
      <c r="Y29" s="8">
        <v>15553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1355071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7715505</v>
      </c>
      <c r="F31" s="8">
        <v>7715505</v>
      </c>
      <c r="G31" s="8">
        <v>159316</v>
      </c>
      <c r="H31" s="8">
        <v>144615</v>
      </c>
      <c r="I31" s="8">
        <v>358142</v>
      </c>
      <c r="J31" s="8">
        <v>662073</v>
      </c>
      <c r="K31" s="8">
        <v>0</v>
      </c>
      <c r="L31" s="8">
        <v>200919</v>
      </c>
      <c r="M31" s="8">
        <v>0</v>
      </c>
      <c r="N31" s="8">
        <v>200919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862992</v>
      </c>
      <c r="X31" s="8">
        <v>3673824</v>
      </c>
      <c r="Y31" s="8">
        <v>-2810832</v>
      </c>
      <c r="Z31" s="2">
        <v>-76.51</v>
      </c>
      <c r="AA31" s="6">
        <v>7715505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9339836</v>
      </c>
      <c r="F32" s="8">
        <v>9339836</v>
      </c>
      <c r="G32" s="8">
        <v>787177</v>
      </c>
      <c r="H32" s="8">
        <v>1408442</v>
      </c>
      <c r="I32" s="8">
        <v>2029611</v>
      </c>
      <c r="J32" s="8">
        <v>4225230</v>
      </c>
      <c r="K32" s="8">
        <v>1396702</v>
      </c>
      <c r="L32" s="8">
        <v>1188743</v>
      </c>
      <c r="M32" s="8">
        <v>0</v>
      </c>
      <c r="N32" s="8">
        <v>2585445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6810675</v>
      </c>
      <c r="X32" s="8">
        <v>4669920</v>
      </c>
      <c r="Y32" s="8">
        <v>2140755</v>
      </c>
      <c r="Z32" s="2">
        <v>45.84</v>
      </c>
      <c r="AA32" s="6">
        <v>9339836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3800</v>
      </c>
      <c r="J33" s="8">
        <v>3800</v>
      </c>
      <c r="K33" s="8">
        <v>0</v>
      </c>
      <c r="L33" s="8">
        <v>1746</v>
      </c>
      <c r="M33" s="8">
        <v>0</v>
      </c>
      <c r="N33" s="8">
        <v>1746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5546</v>
      </c>
      <c r="X33" s="8"/>
      <c r="Y33" s="8">
        <v>5546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49976561</v>
      </c>
      <c r="D34" s="6">
        <v>0</v>
      </c>
      <c r="E34" s="7">
        <v>31858899</v>
      </c>
      <c r="F34" s="8">
        <v>31858899</v>
      </c>
      <c r="G34" s="8">
        <v>973452</v>
      </c>
      <c r="H34" s="8">
        <v>1256228</v>
      </c>
      <c r="I34" s="8">
        <v>976292</v>
      </c>
      <c r="J34" s="8">
        <v>3205972</v>
      </c>
      <c r="K34" s="8">
        <v>1117646</v>
      </c>
      <c r="L34" s="8">
        <v>2176708</v>
      </c>
      <c r="M34" s="8">
        <v>0</v>
      </c>
      <c r="N34" s="8">
        <v>3294354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6500326</v>
      </c>
      <c r="X34" s="8">
        <v>15929448</v>
      </c>
      <c r="Y34" s="8">
        <v>-9429122</v>
      </c>
      <c r="Z34" s="2">
        <v>-59.19</v>
      </c>
      <c r="AA34" s="6">
        <v>31858899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196045919</v>
      </c>
      <c r="D36" s="37">
        <f>SUM(D25:D35)</f>
        <v>0</v>
      </c>
      <c r="E36" s="38">
        <f t="shared" si="1"/>
        <v>206300757</v>
      </c>
      <c r="F36" s="39">
        <f t="shared" si="1"/>
        <v>206300757</v>
      </c>
      <c r="G36" s="39">
        <f t="shared" si="1"/>
        <v>1961032</v>
      </c>
      <c r="H36" s="39">
        <f t="shared" si="1"/>
        <v>2849883</v>
      </c>
      <c r="I36" s="39">
        <f t="shared" si="1"/>
        <v>3410204</v>
      </c>
      <c r="J36" s="39">
        <f t="shared" si="1"/>
        <v>8221119</v>
      </c>
      <c r="K36" s="39">
        <f t="shared" si="1"/>
        <v>2517096</v>
      </c>
      <c r="L36" s="39">
        <f t="shared" si="1"/>
        <v>3607898</v>
      </c>
      <c r="M36" s="39">
        <f t="shared" si="1"/>
        <v>0</v>
      </c>
      <c r="N36" s="39">
        <f t="shared" si="1"/>
        <v>6124994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14346113</v>
      </c>
      <c r="X36" s="39">
        <f t="shared" si="1"/>
        <v>90822846</v>
      </c>
      <c r="Y36" s="39">
        <f t="shared" si="1"/>
        <v>-76476733</v>
      </c>
      <c r="Z36" s="40">
        <f>+IF(X36&lt;&gt;0,+(Y36/X36)*100,0)</f>
        <v>-84.20429040508157</v>
      </c>
      <c r="AA36" s="37">
        <f>SUM(AA25:AA35)</f>
        <v>206300757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-13773134</v>
      </c>
      <c r="D38" s="50">
        <f>+D22-D36</f>
        <v>0</v>
      </c>
      <c r="E38" s="51">
        <f t="shared" si="2"/>
        <v>-22727130</v>
      </c>
      <c r="F38" s="52">
        <f t="shared" si="2"/>
        <v>-22727130</v>
      </c>
      <c r="G38" s="52">
        <f t="shared" si="2"/>
        <v>-1959975</v>
      </c>
      <c r="H38" s="52">
        <f t="shared" si="2"/>
        <v>-906009</v>
      </c>
      <c r="I38" s="52">
        <f t="shared" si="2"/>
        <v>-2326328</v>
      </c>
      <c r="J38" s="52">
        <f t="shared" si="2"/>
        <v>-5192312</v>
      </c>
      <c r="K38" s="52">
        <f t="shared" si="2"/>
        <v>-2030973</v>
      </c>
      <c r="L38" s="52">
        <f t="shared" si="2"/>
        <v>-1506889</v>
      </c>
      <c r="M38" s="52">
        <f t="shared" si="2"/>
        <v>0</v>
      </c>
      <c r="N38" s="52">
        <f t="shared" si="2"/>
        <v>-3537862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-8730174</v>
      </c>
      <c r="X38" s="52">
        <f>IF(F22=F36,0,X22-X36)</f>
        <v>13864548</v>
      </c>
      <c r="Y38" s="52">
        <f t="shared" si="2"/>
        <v>-22594722</v>
      </c>
      <c r="Z38" s="53">
        <f>+IF(X38&lt;&gt;0,+(Y38/X38)*100,0)</f>
        <v>-162.9676063006165</v>
      </c>
      <c r="AA38" s="50">
        <f>+AA22-AA36</f>
        <v>-22727130</v>
      </c>
    </row>
    <row r="39" spans="1:27" ht="12.75">
      <c r="A39" s="27" t="s">
        <v>64</v>
      </c>
      <c r="B39" s="33"/>
      <c r="C39" s="6">
        <v>51598295</v>
      </c>
      <c r="D39" s="6">
        <v>0</v>
      </c>
      <c r="E39" s="7">
        <v>55962000</v>
      </c>
      <c r="F39" s="8">
        <v>55962000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4134081</v>
      </c>
      <c r="M39" s="8">
        <v>0</v>
      </c>
      <c r="N39" s="8">
        <v>4134081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4134081</v>
      </c>
      <c r="X39" s="8">
        <v>1607502</v>
      </c>
      <c r="Y39" s="8">
        <v>2526579</v>
      </c>
      <c r="Z39" s="2">
        <v>157.17</v>
      </c>
      <c r="AA39" s="6">
        <v>55962000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1107498</v>
      </c>
      <c r="Y40" s="30">
        <v>-1107498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-2543700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35281461</v>
      </c>
      <c r="D42" s="59">
        <f>SUM(D38:D41)</f>
        <v>0</v>
      </c>
      <c r="E42" s="60">
        <f t="shared" si="3"/>
        <v>33234870</v>
      </c>
      <c r="F42" s="61">
        <f t="shared" si="3"/>
        <v>33234870</v>
      </c>
      <c r="G42" s="61">
        <f t="shared" si="3"/>
        <v>-1959975</v>
      </c>
      <c r="H42" s="61">
        <f t="shared" si="3"/>
        <v>-906009</v>
      </c>
      <c r="I42" s="61">
        <f t="shared" si="3"/>
        <v>-2326328</v>
      </c>
      <c r="J42" s="61">
        <f t="shared" si="3"/>
        <v>-5192312</v>
      </c>
      <c r="K42" s="61">
        <f t="shared" si="3"/>
        <v>-2030973</v>
      </c>
      <c r="L42" s="61">
        <f t="shared" si="3"/>
        <v>2627192</v>
      </c>
      <c r="M42" s="61">
        <f t="shared" si="3"/>
        <v>0</v>
      </c>
      <c r="N42" s="61">
        <f t="shared" si="3"/>
        <v>596219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-4596093</v>
      </c>
      <c r="X42" s="61">
        <f t="shared" si="3"/>
        <v>16579548</v>
      </c>
      <c r="Y42" s="61">
        <f t="shared" si="3"/>
        <v>-21175641</v>
      </c>
      <c r="Z42" s="62">
        <f>+IF(X42&lt;&gt;0,+(Y42/X42)*100,0)</f>
        <v>-127.72146140534109</v>
      </c>
      <c r="AA42" s="59">
        <f>SUM(AA38:AA41)</f>
        <v>33234870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35281461</v>
      </c>
      <c r="D44" s="67">
        <f>+D42-D43</f>
        <v>0</v>
      </c>
      <c r="E44" s="68">
        <f t="shared" si="4"/>
        <v>33234870</v>
      </c>
      <c r="F44" s="69">
        <f t="shared" si="4"/>
        <v>33234870</v>
      </c>
      <c r="G44" s="69">
        <f t="shared" si="4"/>
        <v>-1959975</v>
      </c>
      <c r="H44" s="69">
        <f t="shared" si="4"/>
        <v>-906009</v>
      </c>
      <c r="I44" s="69">
        <f t="shared" si="4"/>
        <v>-2326328</v>
      </c>
      <c r="J44" s="69">
        <f t="shared" si="4"/>
        <v>-5192312</v>
      </c>
      <c r="K44" s="69">
        <f t="shared" si="4"/>
        <v>-2030973</v>
      </c>
      <c r="L44" s="69">
        <f t="shared" si="4"/>
        <v>2627192</v>
      </c>
      <c r="M44" s="69">
        <f t="shared" si="4"/>
        <v>0</v>
      </c>
      <c r="N44" s="69">
        <f t="shared" si="4"/>
        <v>596219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-4596093</v>
      </c>
      <c r="X44" s="69">
        <f t="shared" si="4"/>
        <v>16579548</v>
      </c>
      <c r="Y44" s="69">
        <f t="shared" si="4"/>
        <v>-21175641</v>
      </c>
      <c r="Z44" s="70">
        <f>+IF(X44&lt;&gt;0,+(Y44/X44)*100,0)</f>
        <v>-127.72146140534109</v>
      </c>
      <c r="AA44" s="67">
        <f>+AA42-AA43</f>
        <v>33234870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35281461</v>
      </c>
      <c r="D46" s="59">
        <f>SUM(D44:D45)</f>
        <v>0</v>
      </c>
      <c r="E46" s="60">
        <f t="shared" si="5"/>
        <v>33234870</v>
      </c>
      <c r="F46" s="61">
        <f t="shared" si="5"/>
        <v>33234870</v>
      </c>
      <c r="G46" s="61">
        <f t="shared" si="5"/>
        <v>-1959975</v>
      </c>
      <c r="H46" s="61">
        <f t="shared" si="5"/>
        <v>-906009</v>
      </c>
      <c r="I46" s="61">
        <f t="shared" si="5"/>
        <v>-2326328</v>
      </c>
      <c r="J46" s="61">
        <f t="shared" si="5"/>
        <v>-5192312</v>
      </c>
      <c r="K46" s="61">
        <f t="shared" si="5"/>
        <v>-2030973</v>
      </c>
      <c r="L46" s="61">
        <f t="shared" si="5"/>
        <v>2627192</v>
      </c>
      <c r="M46" s="61">
        <f t="shared" si="5"/>
        <v>0</v>
      </c>
      <c r="N46" s="61">
        <f t="shared" si="5"/>
        <v>596219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-4596093</v>
      </c>
      <c r="X46" s="61">
        <f t="shared" si="5"/>
        <v>16579548</v>
      </c>
      <c r="Y46" s="61">
        <f t="shared" si="5"/>
        <v>-21175641</v>
      </c>
      <c r="Z46" s="62">
        <f>+IF(X46&lt;&gt;0,+(Y46/X46)*100,0)</f>
        <v>-127.72146140534109</v>
      </c>
      <c r="AA46" s="59">
        <f>SUM(AA44:AA45)</f>
        <v>33234870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35281461</v>
      </c>
      <c r="D48" s="75">
        <f>SUM(D46:D47)</f>
        <v>0</v>
      </c>
      <c r="E48" s="76">
        <f t="shared" si="6"/>
        <v>33234870</v>
      </c>
      <c r="F48" s="77">
        <f t="shared" si="6"/>
        <v>33234870</v>
      </c>
      <c r="G48" s="77">
        <f t="shared" si="6"/>
        <v>-1959975</v>
      </c>
      <c r="H48" s="78">
        <f t="shared" si="6"/>
        <v>-906009</v>
      </c>
      <c r="I48" s="78">
        <f t="shared" si="6"/>
        <v>-2326328</v>
      </c>
      <c r="J48" s="78">
        <f t="shared" si="6"/>
        <v>-5192312</v>
      </c>
      <c r="K48" s="78">
        <f t="shared" si="6"/>
        <v>-2030973</v>
      </c>
      <c r="L48" s="78">
        <f t="shared" si="6"/>
        <v>2627192</v>
      </c>
      <c r="M48" s="77">
        <f t="shared" si="6"/>
        <v>0</v>
      </c>
      <c r="N48" s="77">
        <f t="shared" si="6"/>
        <v>596219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-4596093</v>
      </c>
      <c r="X48" s="78">
        <f t="shared" si="6"/>
        <v>16579548</v>
      </c>
      <c r="Y48" s="78">
        <f t="shared" si="6"/>
        <v>-21175641</v>
      </c>
      <c r="Z48" s="79">
        <f>+IF(X48&lt;&gt;0,+(Y48/X48)*100,0)</f>
        <v>-127.72146140534109</v>
      </c>
      <c r="AA48" s="80">
        <f>SUM(AA46:AA47)</f>
        <v>33234870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2007605470</v>
      </c>
      <c r="D5" s="6">
        <v>0</v>
      </c>
      <c r="E5" s="7">
        <v>2177931330</v>
      </c>
      <c r="F5" s="8">
        <v>2177931330</v>
      </c>
      <c r="G5" s="8">
        <v>179622391</v>
      </c>
      <c r="H5" s="8">
        <v>180831510</v>
      </c>
      <c r="I5" s="8">
        <v>199920299</v>
      </c>
      <c r="J5" s="8">
        <v>560374200</v>
      </c>
      <c r="K5" s="8">
        <v>121307170</v>
      </c>
      <c r="L5" s="8">
        <v>183122830</v>
      </c>
      <c r="M5" s="8">
        <v>183956451</v>
      </c>
      <c r="N5" s="8">
        <v>488386451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1048760651</v>
      </c>
      <c r="X5" s="8">
        <v>1089312640</v>
      </c>
      <c r="Y5" s="8">
        <v>-40551989</v>
      </c>
      <c r="Z5" s="2">
        <v>-3.72</v>
      </c>
      <c r="AA5" s="6">
        <v>2177931330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3482486254</v>
      </c>
      <c r="D7" s="6">
        <v>0</v>
      </c>
      <c r="E7" s="7">
        <v>3964692030</v>
      </c>
      <c r="F7" s="8">
        <v>3964692030</v>
      </c>
      <c r="G7" s="8">
        <v>419689438</v>
      </c>
      <c r="H7" s="8">
        <v>402231121</v>
      </c>
      <c r="I7" s="8">
        <v>234851913</v>
      </c>
      <c r="J7" s="8">
        <v>1056772472</v>
      </c>
      <c r="K7" s="8">
        <v>268138507</v>
      </c>
      <c r="L7" s="8">
        <v>257015186</v>
      </c>
      <c r="M7" s="8">
        <v>458341524</v>
      </c>
      <c r="N7" s="8">
        <v>983495217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2040267689</v>
      </c>
      <c r="X7" s="8">
        <v>2047201900</v>
      </c>
      <c r="Y7" s="8">
        <v>-6934211</v>
      </c>
      <c r="Z7" s="2">
        <v>-0.34</v>
      </c>
      <c r="AA7" s="6">
        <v>3964692030</v>
      </c>
    </row>
    <row r="8" spans="1:27" ht="12.75">
      <c r="A8" s="29" t="s">
        <v>35</v>
      </c>
      <c r="B8" s="28"/>
      <c r="C8" s="6">
        <v>1074385399</v>
      </c>
      <c r="D8" s="6">
        <v>0</v>
      </c>
      <c r="E8" s="7">
        <v>749546520</v>
      </c>
      <c r="F8" s="8">
        <v>749546520</v>
      </c>
      <c r="G8" s="8">
        <v>29369299</v>
      </c>
      <c r="H8" s="8">
        <v>70018227</v>
      </c>
      <c r="I8" s="8">
        <v>54353421</v>
      </c>
      <c r="J8" s="8">
        <v>153740947</v>
      </c>
      <c r="K8" s="8">
        <v>87808879</v>
      </c>
      <c r="L8" s="8">
        <v>60196129</v>
      </c>
      <c r="M8" s="8">
        <v>87843959</v>
      </c>
      <c r="N8" s="8">
        <v>235848967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389589914</v>
      </c>
      <c r="X8" s="8">
        <v>376555950</v>
      </c>
      <c r="Y8" s="8">
        <v>13033964</v>
      </c>
      <c r="Z8" s="2">
        <v>3.46</v>
      </c>
      <c r="AA8" s="6">
        <v>749546520</v>
      </c>
    </row>
    <row r="9" spans="1:27" ht="12.75">
      <c r="A9" s="29" t="s">
        <v>36</v>
      </c>
      <c r="B9" s="28"/>
      <c r="C9" s="6">
        <v>456870273</v>
      </c>
      <c r="D9" s="6">
        <v>0</v>
      </c>
      <c r="E9" s="7">
        <v>459930070</v>
      </c>
      <c r="F9" s="8">
        <v>459930070</v>
      </c>
      <c r="G9" s="8">
        <v>35126145</v>
      </c>
      <c r="H9" s="8">
        <v>41523361</v>
      </c>
      <c r="I9" s="8">
        <v>49744850</v>
      </c>
      <c r="J9" s="8">
        <v>126394356</v>
      </c>
      <c r="K9" s="8">
        <v>51588533</v>
      </c>
      <c r="L9" s="8">
        <v>47820823</v>
      </c>
      <c r="M9" s="8">
        <v>43113136</v>
      </c>
      <c r="N9" s="8">
        <v>142522492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268916848</v>
      </c>
      <c r="X9" s="8">
        <v>227162450</v>
      </c>
      <c r="Y9" s="8">
        <v>41754398</v>
      </c>
      <c r="Z9" s="2">
        <v>18.38</v>
      </c>
      <c r="AA9" s="6">
        <v>459930070</v>
      </c>
    </row>
    <row r="10" spans="1:27" ht="12.75">
      <c r="A10" s="29" t="s">
        <v>37</v>
      </c>
      <c r="B10" s="28"/>
      <c r="C10" s="6">
        <v>168323250</v>
      </c>
      <c r="D10" s="6">
        <v>0</v>
      </c>
      <c r="E10" s="7">
        <v>294666630</v>
      </c>
      <c r="F10" s="30">
        <v>294666630</v>
      </c>
      <c r="G10" s="30">
        <v>15473337</v>
      </c>
      <c r="H10" s="30">
        <v>15644751</v>
      </c>
      <c r="I10" s="30">
        <v>15956574</v>
      </c>
      <c r="J10" s="30">
        <v>47074662</v>
      </c>
      <c r="K10" s="30">
        <v>15681691</v>
      </c>
      <c r="L10" s="30">
        <v>11364936</v>
      </c>
      <c r="M10" s="30">
        <v>16374473</v>
      </c>
      <c r="N10" s="30">
        <v>43421100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90495762</v>
      </c>
      <c r="X10" s="30">
        <v>148706940</v>
      </c>
      <c r="Y10" s="30">
        <v>-58211178</v>
      </c>
      <c r="Z10" s="31">
        <v>-39.14</v>
      </c>
      <c r="AA10" s="32">
        <v>294666630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13584</v>
      </c>
      <c r="I11" s="8">
        <v>25478</v>
      </c>
      <c r="J11" s="8">
        <v>39062</v>
      </c>
      <c r="K11" s="8">
        <v>0</v>
      </c>
      <c r="L11" s="8">
        <v>53125</v>
      </c>
      <c r="M11" s="8">
        <v>64987</v>
      </c>
      <c r="N11" s="8">
        <v>118112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157174</v>
      </c>
      <c r="X11" s="8">
        <v>100002</v>
      </c>
      <c r="Y11" s="8">
        <v>57172</v>
      </c>
      <c r="Z11" s="2">
        <v>57.17</v>
      </c>
      <c r="AA11" s="6">
        <v>0</v>
      </c>
    </row>
    <row r="12" spans="1:27" ht="12.75">
      <c r="A12" s="29" t="s">
        <v>39</v>
      </c>
      <c r="B12" s="33"/>
      <c r="C12" s="6">
        <v>22472315</v>
      </c>
      <c r="D12" s="6">
        <v>0</v>
      </c>
      <c r="E12" s="7">
        <v>37118460</v>
      </c>
      <c r="F12" s="8">
        <v>37118460</v>
      </c>
      <c r="G12" s="8">
        <v>3041530</v>
      </c>
      <c r="H12" s="8">
        <v>2119458</v>
      </c>
      <c r="I12" s="8">
        <v>3421416</v>
      </c>
      <c r="J12" s="8">
        <v>8582404</v>
      </c>
      <c r="K12" s="8">
        <v>3082978</v>
      </c>
      <c r="L12" s="8">
        <v>2829313</v>
      </c>
      <c r="M12" s="8">
        <v>2720416</v>
      </c>
      <c r="N12" s="8">
        <v>8632707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17215111</v>
      </c>
      <c r="X12" s="8">
        <v>18581142</v>
      </c>
      <c r="Y12" s="8">
        <v>-1366031</v>
      </c>
      <c r="Z12" s="2">
        <v>-7.35</v>
      </c>
      <c r="AA12" s="6">
        <v>37118460</v>
      </c>
    </row>
    <row r="13" spans="1:27" ht="12.75">
      <c r="A13" s="27" t="s">
        <v>40</v>
      </c>
      <c r="B13" s="33"/>
      <c r="C13" s="6">
        <v>155484447</v>
      </c>
      <c r="D13" s="6">
        <v>0</v>
      </c>
      <c r="E13" s="7">
        <v>106591640</v>
      </c>
      <c r="F13" s="8">
        <v>106591640</v>
      </c>
      <c r="G13" s="8">
        <v>23436445</v>
      </c>
      <c r="H13" s="8">
        <v>20776546</v>
      </c>
      <c r="I13" s="8">
        <v>-23345397</v>
      </c>
      <c r="J13" s="8">
        <v>20867594</v>
      </c>
      <c r="K13" s="8">
        <v>14746713</v>
      </c>
      <c r="L13" s="8">
        <v>14173378</v>
      </c>
      <c r="M13" s="8">
        <v>11576997</v>
      </c>
      <c r="N13" s="8">
        <v>40497088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61364682</v>
      </c>
      <c r="X13" s="8">
        <v>55029357</v>
      </c>
      <c r="Y13" s="8">
        <v>6335325</v>
      </c>
      <c r="Z13" s="2">
        <v>11.51</v>
      </c>
      <c r="AA13" s="6">
        <v>106591640</v>
      </c>
    </row>
    <row r="14" spans="1:27" ht="12.75">
      <c r="A14" s="27" t="s">
        <v>41</v>
      </c>
      <c r="B14" s="33"/>
      <c r="C14" s="6">
        <v>224633949</v>
      </c>
      <c r="D14" s="6">
        <v>0</v>
      </c>
      <c r="E14" s="7">
        <v>221487960</v>
      </c>
      <c r="F14" s="8">
        <v>221487960</v>
      </c>
      <c r="G14" s="8">
        <v>19028014</v>
      </c>
      <c r="H14" s="8">
        <v>21156810</v>
      </c>
      <c r="I14" s="8">
        <v>23538060</v>
      </c>
      <c r="J14" s="8">
        <v>63722884</v>
      </c>
      <c r="K14" s="8">
        <v>23454009</v>
      </c>
      <c r="L14" s="8">
        <v>23133228</v>
      </c>
      <c r="M14" s="8">
        <v>23910463</v>
      </c>
      <c r="N14" s="8">
        <v>70497700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134220584</v>
      </c>
      <c r="X14" s="8">
        <v>110320320</v>
      </c>
      <c r="Y14" s="8">
        <v>23900264</v>
      </c>
      <c r="Z14" s="2">
        <v>21.66</v>
      </c>
      <c r="AA14" s="6">
        <v>221487960</v>
      </c>
    </row>
    <row r="15" spans="1:27" ht="12.75">
      <c r="A15" s="27" t="s">
        <v>42</v>
      </c>
      <c r="B15" s="33"/>
      <c r="C15" s="6">
        <v>123095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213071505</v>
      </c>
      <c r="D16" s="6">
        <v>0</v>
      </c>
      <c r="E16" s="7">
        <v>303735420</v>
      </c>
      <c r="F16" s="8">
        <v>303735420</v>
      </c>
      <c r="G16" s="8">
        <v>6849448</v>
      </c>
      <c r="H16" s="8">
        <v>8744666</v>
      </c>
      <c r="I16" s="8">
        <v>5728303</v>
      </c>
      <c r="J16" s="8">
        <v>21322417</v>
      </c>
      <c r="K16" s="8">
        <v>9093168</v>
      </c>
      <c r="L16" s="8">
        <v>9274065</v>
      </c>
      <c r="M16" s="8">
        <v>6463965</v>
      </c>
      <c r="N16" s="8">
        <v>24831198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46153615</v>
      </c>
      <c r="X16" s="8">
        <v>151532930</v>
      </c>
      <c r="Y16" s="8">
        <v>-105379315</v>
      </c>
      <c r="Z16" s="2">
        <v>-69.54</v>
      </c>
      <c r="AA16" s="6">
        <v>303735420</v>
      </c>
    </row>
    <row r="17" spans="1:27" ht="12.75">
      <c r="A17" s="27" t="s">
        <v>44</v>
      </c>
      <c r="B17" s="33"/>
      <c r="C17" s="6">
        <v>19456119</v>
      </c>
      <c r="D17" s="6">
        <v>0</v>
      </c>
      <c r="E17" s="7">
        <v>28033850</v>
      </c>
      <c r="F17" s="8">
        <v>28033850</v>
      </c>
      <c r="G17" s="8">
        <v>2017666</v>
      </c>
      <c r="H17" s="8">
        <v>1715536</v>
      </c>
      <c r="I17" s="8">
        <v>1509780</v>
      </c>
      <c r="J17" s="8">
        <v>5242982</v>
      </c>
      <c r="K17" s="8">
        <v>1924312</v>
      </c>
      <c r="L17" s="8">
        <v>1816366</v>
      </c>
      <c r="M17" s="8">
        <v>1356624</v>
      </c>
      <c r="N17" s="8">
        <v>5097302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10340284</v>
      </c>
      <c r="X17" s="8">
        <v>13740320</v>
      </c>
      <c r="Y17" s="8">
        <v>-3400036</v>
      </c>
      <c r="Z17" s="2">
        <v>-24.74</v>
      </c>
      <c r="AA17" s="6">
        <v>28033850</v>
      </c>
    </row>
    <row r="18" spans="1:27" ht="12.75">
      <c r="A18" s="29" t="s">
        <v>45</v>
      </c>
      <c r="B18" s="28"/>
      <c r="C18" s="6">
        <v>2774279</v>
      </c>
      <c r="D18" s="6">
        <v>0</v>
      </c>
      <c r="E18" s="7">
        <v>2892060</v>
      </c>
      <c r="F18" s="8">
        <v>2892060</v>
      </c>
      <c r="G18" s="8">
        <v>246776</v>
      </c>
      <c r="H18" s="8">
        <v>251517</v>
      </c>
      <c r="I18" s="8">
        <v>255165</v>
      </c>
      <c r="J18" s="8">
        <v>753458</v>
      </c>
      <c r="K18" s="8">
        <v>258302</v>
      </c>
      <c r="L18" s="8">
        <v>261688</v>
      </c>
      <c r="M18" s="8">
        <v>262949</v>
      </c>
      <c r="N18" s="8">
        <v>782939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1536397</v>
      </c>
      <c r="X18" s="8">
        <v>1446000</v>
      </c>
      <c r="Y18" s="8">
        <v>90397</v>
      </c>
      <c r="Z18" s="2">
        <v>6.25</v>
      </c>
      <c r="AA18" s="6">
        <v>2892060</v>
      </c>
    </row>
    <row r="19" spans="1:27" ht="12.75">
      <c r="A19" s="27" t="s">
        <v>46</v>
      </c>
      <c r="B19" s="33"/>
      <c r="C19" s="6">
        <v>1578576802</v>
      </c>
      <c r="D19" s="6">
        <v>0</v>
      </c>
      <c r="E19" s="7">
        <v>1814474396</v>
      </c>
      <c r="F19" s="8">
        <v>1814474396</v>
      </c>
      <c r="G19" s="8">
        <v>397397549</v>
      </c>
      <c r="H19" s="8">
        <v>215997993</v>
      </c>
      <c r="I19" s="8">
        <v>-104224265</v>
      </c>
      <c r="J19" s="8">
        <v>509171277</v>
      </c>
      <c r="K19" s="8">
        <v>-6979222</v>
      </c>
      <c r="L19" s="8">
        <v>22661388</v>
      </c>
      <c r="M19" s="8">
        <v>221379079</v>
      </c>
      <c r="N19" s="8">
        <v>237061245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746232522</v>
      </c>
      <c r="X19" s="8">
        <v>1030288938</v>
      </c>
      <c r="Y19" s="8">
        <v>-284056416</v>
      </c>
      <c r="Z19" s="2">
        <v>-27.57</v>
      </c>
      <c r="AA19" s="6">
        <v>1814474396</v>
      </c>
    </row>
    <row r="20" spans="1:27" ht="12.75">
      <c r="A20" s="27" t="s">
        <v>47</v>
      </c>
      <c r="B20" s="33"/>
      <c r="C20" s="6">
        <v>135852685</v>
      </c>
      <c r="D20" s="6">
        <v>0</v>
      </c>
      <c r="E20" s="7">
        <v>202285730</v>
      </c>
      <c r="F20" s="30">
        <v>202285730</v>
      </c>
      <c r="G20" s="30">
        <v>8736056</v>
      </c>
      <c r="H20" s="30">
        <v>11235590</v>
      </c>
      <c r="I20" s="30">
        <v>22090924</v>
      </c>
      <c r="J20" s="30">
        <v>42062570</v>
      </c>
      <c r="K20" s="30">
        <v>13090338</v>
      </c>
      <c r="L20" s="30">
        <v>11952055</v>
      </c>
      <c r="M20" s="30">
        <v>9613148</v>
      </c>
      <c r="N20" s="30">
        <v>34655541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76718111</v>
      </c>
      <c r="X20" s="30">
        <v>109539610</v>
      </c>
      <c r="Y20" s="30">
        <v>-32821499</v>
      </c>
      <c r="Z20" s="31">
        <v>-29.96</v>
      </c>
      <c r="AA20" s="32">
        <v>202285730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280375</v>
      </c>
      <c r="I21" s="34">
        <v>193100</v>
      </c>
      <c r="J21" s="8">
        <v>473475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473475</v>
      </c>
      <c r="X21" s="8"/>
      <c r="Y21" s="8">
        <v>473475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9542115842</v>
      </c>
      <c r="D22" s="37">
        <f>SUM(D5:D21)</f>
        <v>0</v>
      </c>
      <c r="E22" s="38">
        <f t="shared" si="0"/>
        <v>10363386096</v>
      </c>
      <c r="F22" s="39">
        <f t="shared" si="0"/>
        <v>10363386096</v>
      </c>
      <c r="G22" s="39">
        <f t="shared" si="0"/>
        <v>1140034094</v>
      </c>
      <c r="H22" s="39">
        <f t="shared" si="0"/>
        <v>992541045</v>
      </c>
      <c r="I22" s="39">
        <f t="shared" si="0"/>
        <v>484019621</v>
      </c>
      <c r="J22" s="39">
        <f t="shared" si="0"/>
        <v>2616594760</v>
      </c>
      <c r="K22" s="39">
        <f t="shared" si="0"/>
        <v>603195378</v>
      </c>
      <c r="L22" s="39">
        <f t="shared" si="0"/>
        <v>645674510</v>
      </c>
      <c r="M22" s="39">
        <f t="shared" si="0"/>
        <v>1066978171</v>
      </c>
      <c r="N22" s="39">
        <f t="shared" si="0"/>
        <v>2315848059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4932442819</v>
      </c>
      <c r="X22" s="39">
        <f t="shared" si="0"/>
        <v>5379518499</v>
      </c>
      <c r="Y22" s="39">
        <f t="shared" si="0"/>
        <v>-447075680</v>
      </c>
      <c r="Z22" s="40">
        <f>+IF(X22&lt;&gt;0,+(Y22/X22)*100,0)</f>
        <v>-8.310700671130828</v>
      </c>
      <c r="AA22" s="37">
        <f>SUM(AA5:AA21)</f>
        <v>10363386096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2802867536</v>
      </c>
      <c r="D25" s="6">
        <v>0</v>
      </c>
      <c r="E25" s="7">
        <v>3272707652</v>
      </c>
      <c r="F25" s="8">
        <v>3272707652</v>
      </c>
      <c r="G25" s="8">
        <v>247702763</v>
      </c>
      <c r="H25" s="8">
        <v>219410285</v>
      </c>
      <c r="I25" s="8">
        <v>197465584</v>
      </c>
      <c r="J25" s="8">
        <v>664578632</v>
      </c>
      <c r="K25" s="8">
        <v>229526410</v>
      </c>
      <c r="L25" s="8">
        <v>316208612</v>
      </c>
      <c r="M25" s="8">
        <v>232720118</v>
      </c>
      <c r="N25" s="8">
        <v>778455140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1443033772</v>
      </c>
      <c r="X25" s="8">
        <v>1584243098</v>
      </c>
      <c r="Y25" s="8">
        <v>-141209326</v>
      </c>
      <c r="Z25" s="2">
        <v>-8.91</v>
      </c>
      <c r="AA25" s="6">
        <v>3272707652</v>
      </c>
    </row>
    <row r="26" spans="1:27" ht="12.75">
      <c r="A26" s="29" t="s">
        <v>52</v>
      </c>
      <c r="B26" s="28"/>
      <c r="C26" s="6">
        <v>71264770</v>
      </c>
      <c r="D26" s="6">
        <v>0</v>
      </c>
      <c r="E26" s="7">
        <v>73450700</v>
      </c>
      <c r="F26" s="8">
        <v>73450700</v>
      </c>
      <c r="G26" s="8">
        <v>5859307</v>
      </c>
      <c r="H26" s="8">
        <v>5942113</v>
      </c>
      <c r="I26" s="8">
        <v>6047052</v>
      </c>
      <c r="J26" s="8">
        <v>17848472</v>
      </c>
      <c r="K26" s="8">
        <v>6113248</v>
      </c>
      <c r="L26" s="8">
        <v>6025387</v>
      </c>
      <c r="M26" s="8">
        <v>6057484</v>
      </c>
      <c r="N26" s="8">
        <v>18196119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36044591</v>
      </c>
      <c r="X26" s="8">
        <v>34570410</v>
      </c>
      <c r="Y26" s="8">
        <v>1474181</v>
      </c>
      <c r="Z26" s="2">
        <v>4.26</v>
      </c>
      <c r="AA26" s="6">
        <v>73450700</v>
      </c>
    </row>
    <row r="27" spans="1:27" ht="12.75">
      <c r="A27" s="29" t="s">
        <v>53</v>
      </c>
      <c r="B27" s="28"/>
      <c r="C27" s="6">
        <v>872737179</v>
      </c>
      <c r="D27" s="6">
        <v>0</v>
      </c>
      <c r="E27" s="7">
        <v>541605230</v>
      </c>
      <c r="F27" s="8">
        <v>541605230</v>
      </c>
      <c r="G27" s="8">
        <v>15811642</v>
      </c>
      <c r="H27" s="8">
        <v>14927077</v>
      </c>
      <c r="I27" s="8">
        <v>61119050</v>
      </c>
      <c r="J27" s="8">
        <v>91857769</v>
      </c>
      <c r="K27" s="8">
        <v>13791126</v>
      </c>
      <c r="L27" s="8">
        <v>173239388</v>
      </c>
      <c r="M27" s="8">
        <v>14576958</v>
      </c>
      <c r="N27" s="8">
        <v>201607472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293465241</v>
      </c>
      <c r="X27" s="8">
        <v>266965498</v>
      </c>
      <c r="Y27" s="8">
        <v>26499743</v>
      </c>
      <c r="Z27" s="2">
        <v>9.93</v>
      </c>
      <c r="AA27" s="6">
        <v>541605230</v>
      </c>
    </row>
    <row r="28" spans="1:27" ht="12.75">
      <c r="A28" s="29" t="s">
        <v>54</v>
      </c>
      <c r="B28" s="28"/>
      <c r="C28" s="6">
        <v>280095083</v>
      </c>
      <c r="D28" s="6">
        <v>0</v>
      </c>
      <c r="E28" s="7">
        <v>817711732</v>
      </c>
      <c r="F28" s="8">
        <v>817711732</v>
      </c>
      <c r="G28" s="8">
        <v>68113795</v>
      </c>
      <c r="H28" s="8">
        <v>68153299</v>
      </c>
      <c r="I28" s="8">
        <v>68137056</v>
      </c>
      <c r="J28" s="8">
        <v>204404150</v>
      </c>
      <c r="K28" s="8">
        <v>68137799</v>
      </c>
      <c r="L28" s="8">
        <v>68138564</v>
      </c>
      <c r="M28" s="8">
        <v>68141722</v>
      </c>
      <c r="N28" s="8">
        <v>204418085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408822235</v>
      </c>
      <c r="X28" s="8">
        <v>408410874</v>
      </c>
      <c r="Y28" s="8">
        <v>411361</v>
      </c>
      <c r="Z28" s="2">
        <v>0.1</v>
      </c>
      <c r="AA28" s="6">
        <v>817711732</v>
      </c>
    </row>
    <row r="29" spans="1:27" ht="12.75">
      <c r="A29" s="29" t="s">
        <v>55</v>
      </c>
      <c r="B29" s="28"/>
      <c r="C29" s="6">
        <v>144137627</v>
      </c>
      <c r="D29" s="6">
        <v>0</v>
      </c>
      <c r="E29" s="7">
        <v>142392290</v>
      </c>
      <c r="F29" s="8">
        <v>142392290</v>
      </c>
      <c r="G29" s="8">
        <v>28724648</v>
      </c>
      <c r="H29" s="8">
        <v>0</v>
      </c>
      <c r="I29" s="8">
        <v>-16973260</v>
      </c>
      <c r="J29" s="8">
        <v>11751388</v>
      </c>
      <c r="K29" s="8">
        <v>0</v>
      </c>
      <c r="L29" s="8">
        <v>20242140</v>
      </c>
      <c r="M29" s="8">
        <v>0</v>
      </c>
      <c r="N29" s="8">
        <v>20242140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31993528</v>
      </c>
      <c r="X29" s="8">
        <v>73851880</v>
      </c>
      <c r="Y29" s="8">
        <v>-41858352</v>
      </c>
      <c r="Z29" s="2">
        <v>-56.68</v>
      </c>
      <c r="AA29" s="6">
        <v>142392290</v>
      </c>
    </row>
    <row r="30" spans="1:27" ht="12.75">
      <c r="A30" s="29" t="s">
        <v>56</v>
      </c>
      <c r="B30" s="28"/>
      <c r="C30" s="6">
        <v>3014542934</v>
      </c>
      <c r="D30" s="6">
        <v>0</v>
      </c>
      <c r="E30" s="7">
        <v>3181932490</v>
      </c>
      <c r="F30" s="8">
        <v>3181932490</v>
      </c>
      <c r="G30" s="8">
        <v>335657560</v>
      </c>
      <c r="H30" s="8">
        <v>434641710</v>
      </c>
      <c r="I30" s="8">
        <v>228575158</v>
      </c>
      <c r="J30" s="8">
        <v>998874428</v>
      </c>
      <c r="K30" s="8">
        <v>246816034</v>
      </c>
      <c r="L30" s="8">
        <v>224652218</v>
      </c>
      <c r="M30" s="8">
        <v>201361016</v>
      </c>
      <c r="N30" s="8">
        <v>672829268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1671703696</v>
      </c>
      <c r="X30" s="8">
        <v>1732247340</v>
      </c>
      <c r="Y30" s="8">
        <v>-60543644</v>
      </c>
      <c r="Z30" s="2">
        <v>-3.5</v>
      </c>
      <c r="AA30" s="6">
        <v>3181932490</v>
      </c>
    </row>
    <row r="31" spans="1:27" ht="12.75">
      <c r="A31" s="29" t="s">
        <v>57</v>
      </c>
      <c r="B31" s="28"/>
      <c r="C31" s="6">
        <v>131725408</v>
      </c>
      <c r="D31" s="6">
        <v>0</v>
      </c>
      <c r="E31" s="7">
        <v>191818700</v>
      </c>
      <c r="F31" s="8">
        <v>191818700</v>
      </c>
      <c r="G31" s="8">
        <v>5941465</v>
      </c>
      <c r="H31" s="8">
        <v>17355049</v>
      </c>
      <c r="I31" s="8">
        <v>11418222</v>
      </c>
      <c r="J31" s="8">
        <v>34714736</v>
      </c>
      <c r="K31" s="8">
        <v>14175807</v>
      </c>
      <c r="L31" s="8">
        <v>9471862</v>
      </c>
      <c r="M31" s="8">
        <v>5792083</v>
      </c>
      <c r="N31" s="8">
        <v>29439752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64154488</v>
      </c>
      <c r="X31" s="8">
        <v>80392500</v>
      </c>
      <c r="Y31" s="8">
        <v>-16238012</v>
      </c>
      <c r="Z31" s="2">
        <v>-20.2</v>
      </c>
      <c r="AA31" s="6">
        <v>191818700</v>
      </c>
    </row>
    <row r="32" spans="1:27" ht="12.75">
      <c r="A32" s="29" t="s">
        <v>58</v>
      </c>
      <c r="B32" s="28"/>
      <c r="C32" s="6">
        <v>1041441709</v>
      </c>
      <c r="D32" s="6">
        <v>0</v>
      </c>
      <c r="E32" s="7">
        <v>1369473185</v>
      </c>
      <c r="F32" s="8">
        <v>1369473185</v>
      </c>
      <c r="G32" s="8">
        <v>59870461</v>
      </c>
      <c r="H32" s="8">
        <v>24774711</v>
      </c>
      <c r="I32" s="8">
        <v>19306454</v>
      </c>
      <c r="J32" s="8">
        <v>103951626</v>
      </c>
      <c r="K32" s="8">
        <v>119183556</v>
      </c>
      <c r="L32" s="8">
        <v>65373808</v>
      </c>
      <c r="M32" s="8">
        <v>66816261</v>
      </c>
      <c r="N32" s="8">
        <v>251373625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355325251</v>
      </c>
      <c r="X32" s="8">
        <v>676003448</v>
      </c>
      <c r="Y32" s="8">
        <v>-320678197</v>
      </c>
      <c r="Z32" s="2">
        <v>-47.44</v>
      </c>
      <c r="AA32" s="6">
        <v>1369473185</v>
      </c>
    </row>
    <row r="33" spans="1:27" ht="12.75">
      <c r="A33" s="29" t="s">
        <v>59</v>
      </c>
      <c r="B33" s="28"/>
      <c r="C33" s="6">
        <v>31589318</v>
      </c>
      <c r="D33" s="6">
        <v>0</v>
      </c>
      <c r="E33" s="7">
        <v>89037910</v>
      </c>
      <c r="F33" s="8">
        <v>89037910</v>
      </c>
      <c r="G33" s="8">
        <v>9130606</v>
      </c>
      <c r="H33" s="8">
        <v>8824053</v>
      </c>
      <c r="I33" s="8">
        <v>19785012</v>
      </c>
      <c r="J33" s="8">
        <v>37739671</v>
      </c>
      <c r="K33" s="8">
        <v>18456067</v>
      </c>
      <c r="L33" s="8">
        <v>-10678383</v>
      </c>
      <c r="M33" s="8">
        <v>16712037</v>
      </c>
      <c r="N33" s="8">
        <v>24489721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62229392</v>
      </c>
      <c r="X33" s="8">
        <v>60813540</v>
      </c>
      <c r="Y33" s="8">
        <v>1415852</v>
      </c>
      <c r="Z33" s="2">
        <v>2.33</v>
      </c>
      <c r="AA33" s="6">
        <v>89037910</v>
      </c>
    </row>
    <row r="34" spans="1:27" ht="12.75">
      <c r="A34" s="29" t="s">
        <v>60</v>
      </c>
      <c r="B34" s="28"/>
      <c r="C34" s="6">
        <v>439539517</v>
      </c>
      <c r="D34" s="6">
        <v>0</v>
      </c>
      <c r="E34" s="7">
        <v>694958243</v>
      </c>
      <c r="F34" s="8">
        <v>694958243</v>
      </c>
      <c r="G34" s="8">
        <v>33326976</v>
      </c>
      <c r="H34" s="8">
        <v>30083710</v>
      </c>
      <c r="I34" s="8">
        <v>59017135</v>
      </c>
      <c r="J34" s="8">
        <v>122427821</v>
      </c>
      <c r="K34" s="8">
        <v>35942843</v>
      </c>
      <c r="L34" s="8">
        <v>31210234</v>
      </c>
      <c r="M34" s="8">
        <v>58241017</v>
      </c>
      <c r="N34" s="8">
        <v>125394094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247821915</v>
      </c>
      <c r="X34" s="8">
        <v>348097676</v>
      </c>
      <c r="Y34" s="8">
        <v>-100275761</v>
      </c>
      <c r="Z34" s="2">
        <v>-28.81</v>
      </c>
      <c r="AA34" s="6">
        <v>694958243</v>
      </c>
    </row>
    <row r="35" spans="1:27" ht="12.75">
      <c r="A35" s="27" t="s">
        <v>61</v>
      </c>
      <c r="B35" s="33"/>
      <c r="C35" s="6">
        <v>62696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8830003777</v>
      </c>
      <c r="D36" s="37">
        <f>SUM(D25:D35)</f>
        <v>0</v>
      </c>
      <c r="E36" s="38">
        <f t="shared" si="1"/>
        <v>10375088132</v>
      </c>
      <c r="F36" s="39">
        <f t="shared" si="1"/>
        <v>10375088132</v>
      </c>
      <c r="G36" s="39">
        <f t="shared" si="1"/>
        <v>810139223</v>
      </c>
      <c r="H36" s="39">
        <f t="shared" si="1"/>
        <v>824112007</v>
      </c>
      <c r="I36" s="39">
        <f t="shared" si="1"/>
        <v>653897463</v>
      </c>
      <c r="J36" s="39">
        <f t="shared" si="1"/>
        <v>2288148693</v>
      </c>
      <c r="K36" s="39">
        <f t="shared" si="1"/>
        <v>752142890</v>
      </c>
      <c r="L36" s="39">
        <f t="shared" si="1"/>
        <v>903883830</v>
      </c>
      <c r="M36" s="39">
        <f t="shared" si="1"/>
        <v>670418696</v>
      </c>
      <c r="N36" s="39">
        <f t="shared" si="1"/>
        <v>2326445416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4614594109</v>
      </c>
      <c r="X36" s="39">
        <f t="shared" si="1"/>
        <v>5265596264</v>
      </c>
      <c r="Y36" s="39">
        <f t="shared" si="1"/>
        <v>-651002155</v>
      </c>
      <c r="Z36" s="40">
        <f>+IF(X36&lt;&gt;0,+(Y36/X36)*100,0)</f>
        <v>-12.363313143675537</v>
      </c>
      <c r="AA36" s="37">
        <f>SUM(AA25:AA35)</f>
        <v>10375088132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712112065</v>
      </c>
      <c r="D38" s="50">
        <f>+D22-D36</f>
        <v>0</v>
      </c>
      <c r="E38" s="51">
        <f t="shared" si="2"/>
        <v>-11702036</v>
      </c>
      <c r="F38" s="52">
        <f t="shared" si="2"/>
        <v>-11702036</v>
      </c>
      <c r="G38" s="52">
        <f t="shared" si="2"/>
        <v>329894871</v>
      </c>
      <c r="H38" s="52">
        <f t="shared" si="2"/>
        <v>168429038</v>
      </c>
      <c r="I38" s="52">
        <f t="shared" si="2"/>
        <v>-169877842</v>
      </c>
      <c r="J38" s="52">
        <f t="shared" si="2"/>
        <v>328446067</v>
      </c>
      <c r="K38" s="52">
        <f t="shared" si="2"/>
        <v>-148947512</v>
      </c>
      <c r="L38" s="52">
        <f t="shared" si="2"/>
        <v>-258209320</v>
      </c>
      <c r="M38" s="52">
        <f t="shared" si="2"/>
        <v>396559475</v>
      </c>
      <c r="N38" s="52">
        <f t="shared" si="2"/>
        <v>-10597357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317848710</v>
      </c>
      <c r="X38" s="52">
        <f>IF(F22=F36,0,X22-X36)</f>
        <v>113922235</v>
      </c>
      <c r="Y38" s="52">
        <f t="shared" si="2"/>
        <v>203926475</v>
      </c>
      <c r="Z38" s="53">
        <f>+IF(X38&lt;&gt;0,+(Y38/X38)*100,0)</f>
        <v>179.00498089771503</v>
      </c>
      <c r="AA38" s="50">
        <f>+AA22-AA36</f>
        <v>-11702036</v>
      </c>
    </row>
    <row r="39" spans="1:27" ht="12.75">
      <c r="A39" s="27" t="s">
        <v>64</v>
      </c>
      <c r="B39" s="33"/>
      <c r="C39" s="6">
        <v>1357811536</v>
      </c>
      <c r="D39" s="6">
        <v>0</v>
      </c>
      <c r="E39" s="7">
        <v>997533669</v>
      </c>
      <c r="F39" s="8">
        <v>997533669</v>
      </c>
      <c r="G39" s="8">
        <v>27946152</v>
      </c>
      <c r="H39" s="8">
        <v>26537560</v>
      </c>
      <c r="I39" s="8">
        <v>57870778</v>
      </c>
      <c r="J39" s="8">
        <v>112354490</v>
      </c>
      <c r="K39" s="8">
        <v>50459051</v>
      </c>
      <c r="L39" s="8">
        <v>49376180</v>
      </c>
      <c r="M39" s="8">
        <v>65128232</v>
      </c>
      <c r="N39" s="8">
        <v>164963463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277317953</v>
      </c>
      <c r="X39" s="8">
        <v>421499358</v>
      </c>
      <c r="Y39" s="8">
        <v>-144181405</v>
      </c>
      <c r="Z39" s="2">
        <v>-34.21</v>
      </c>
      <c r="AA39" s="6">
        <v>997533669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32900000</v>
      </c>
      <c r="Y40" s="30">
        <v>-32900000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139981760</v>
      </c>
      <c r="F41" s="8">
        <v>139981760</v>
      </c>
      <c r="G41" s="55">
        <v>0</v>
      </c>
      <c r="H41" s="55">
        <v>0</v>
      </c>
      <c r="I41" s="55">
        <v>3657806</v>
      </c>
      <c r="J41" s="8">
        <v>3657806</v>
      </c>
      <c r="K41" s="55">
        <v>2892863</v>
      </c>
      <c r="L41" s="55">
        <v>10740180</v>
      </c>
      <c r="M41" s="8">
        <v>1166073</v>
      </c>
      <c r="N41" s="55">
        <v>14799116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18456922</v>
      </c>
      <c r="X41" s="8"/>
      <c r="Y41" s="55">
        <v>18456922</v>
      </c>
      <c r="Z41" s="56">
        <v>0</v>
      </c>
      <c r="AA41" s="57">
        <v>139981760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2069923601</v>
      </c>
      <c r="D42" s="59">
        <f>SUM(D38:D41)</f>
        <v>0</v>
      </c>
      <c r="E42" s="60">
        <f t="shared" si="3"/>
        <v>1125813393</v>
      </c>
      <c r="F42" s="61">
        <f t="shared" si="3"/>
        <v>1125813393</v>
      </c>
      <c r="G42" s="61">
        <f t="shared" si="3"/>
        <v>357841023</v>
      </c>
      <c r="H42" s="61">
        <f t="shared" si="3"/>
        <v>194966598</v>
      </c>
      <c r="I42" s="61">
        <f t="shared" si="3"/>
        <v>-108349258</v>
      </c>
      <c r="J42" s="61">
        <f t="shared" si="3"/>
        <v>444458363</v>
      </c>
      <c r="K42" s="61">
        <f t="shared" si="3"/>
        <v>-95595598</v>
      </c>
      <c r="L42" s="61">
        <f t="shared" si="3"/>
        <v>-198092960</v>
      </c>
      <c r="M42" s="61">
        <f t="shared" si="3"/>
        <v>462853780</v>
      </c>
      <c r="N42" s="61">
        <f t="shared" si="3"/>
        <v>169165222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613623585</v>
      </c>
      <c r="X42" s="61">
        <f t="shared" si="3"/>
        <v>568321593</v>
      </c>
      <c r="Y42" s="61">
        <f t="shared" si="3"/>
        <v>45301992</v>
      </c>
      <c r="Z42" s="62">
        <f>+IF(X42&lt;&gt;0,+(Y42/X42)*100,0)</f>
        <v>7.971189650012119</v>
      </c>
      <c r="AA42" s="59">
        <f>SUM(AA38:AA41)</f>
        <v>1125813393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2069923601</v>
      </c>
      <c r="D44" s="67">
        <f>+D42-D43</f>
        <v>0</v>
      </c>
      <c r="E44" s="68">
        <f t="shared" si="4"/>
        <v>1125813393</v>
      </c>
      <c r="F44" s="69">
        <f t="shared" si="4"/>
        <v>1125813393</v>
      </c>
      <c r="G44" s="69">
        <f t="shared" si="4"/>
        <v>357841023</v>
      </c>
      <c r="H44" s="69">
        <f t="shared" si="4"/>
        <v>194966598</v>
      </c>
      <c r="I44" s="69">
        <f t="shared" si="4"/>
        <v>-108349258</v>
      </c>
      <c r="J44" s="69">
        <f t="shared" si="4"/>
        <v>444458363</v>
      </c>
      <c r="K44" s="69">
        <f t="shared" si="4"/>
        <v>-95595598</v>
      </c>
      <c r="L44" s="69">
        <f t="shared" si="4"/>
        <v>-198092960</v>
      </c>
      <c r="M44" s="69">
        <f t="shared" si="4"/>
        <v>462853780</v>
      </c>
      <c r="N44" s="69">
        <f t="shared" si="4"/>
        <v>169165222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613623585</v>
      </c>
      <c r="X44" s="69">
        <f t="shared" si="4"/>
        <v>568321593</v>
      </c>
      <c r="Y44" s="69">
        <f t="shared" si="4"/>
        <v>45301992</v>
      </c>
      <c r="Z44" s="70">
        <f>+IF(X44&lt;&gt;0,+(Y44/X44)*100,0)</f>
        <v>7.971189650012119</v>
      </c>
      <c r="AA44" s="67">
        <f>+AA42-AA43</f>
        <v>1125813393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2069923601</v>
      </c>
      <c r="D46" s="59">
        <f>SUM(D44:D45)</f>
        <v>0</v>
      </c>
      <c r="E46" s="60">
        <f t="shared" si="5"/>
        <v>1125813393</v>
      </c>
      <c r="F46" s="61">
        <f t="shared" si="5"/>
        <v>1125813393</v>
      </c>
      <c r="G46" s="61">
        <f t="shared" si="5"/>
        <v>357841023</v>
      </c>
      <c r="H46" s="61">
        <f t="shared" si="5"/>
        <v>194966598</v>
      </c>
      <c r="I46" s="61">
        <f t="shared" si="5"/>
        <v>-108349258</v>
      </c>
      <c r="J46" s="61">
        <f t="shared" si="5"/>
        <v>444458363</v>
      </c>
      <c r="K46" s="61">
        <f t="shared" si="5"/>
        <v>-95595598</v>
      </c>
      <c r="L46" s="61">
        <f t="shared" si="5"/>
        <v>-198092960</v>
      </c>
      <c r="M46" s="61">
        <f t="shared" si="5"/>
        <v>462853780</v>
      </c>
      <c r="N46" s="61">
        <f t="shared" si="5"/>
        <v>169165222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613623585</v>
      </c>
      <c r="X46" s="61">
        <f t="shared" si="5"/>
        <v>568321593</v>
      </c>
      <c r="Y46" s="61">
        <f t="shared" si="5"/>
        <v>45301992</v>
      </c>
      <c r="Z46" s="62">
        <f>+IF(X46&lt;&gt;0,+(Y46/X46)*100,0)</f>
        <v>7.971189650012119</v>
      </c>
      <c r="AA46" s="59">
        <f>SUM(AA44:AA45)</f>
        <v>1125813393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2069923601</v>
      </c>
      <c r="D48" s="75">
        <f>SUM(D46:D47)</f>
        <v>0</v>
      </c>
      <c r="E48" s="76">
        <f t="shared" si="6"/>
        <v>1125813393</v>
      </c>
      <c r="F48" s="77">
        <f t="shared" si="6"/>
        <v>1125813393</v>
      </c>
      <c r="G48" s="77">
        <f t="shared" si="6"/>
        <v>357841023</v>
      </c>
      <c r="H48" s="78">
        <f t="shared" si="6"/>
        <v>194966598</v>
      </c>
      <c r="I48" s="78">
        <f t="shared" si="6"/>
        <v>-108349258</v>
      </c>
      <c r="J48" s="78">
        <f t="shared" si="6"/>
        <v>444458363</v>
      </c>
      <c r="K48" s="78">
        <f t="shared" si="6"/>
        <v>-95595598</v>
      </c>
      <c r="L48" s="78">
        <f t="shared" si="6"/>
        <v>-198092960</v>
      </c>
      <c r="M48" s="77">
        <f t="shared" si="6"/>
        <v>462853780</v>
      </c>
      <c r="N48" s="77">
        <f t="shared" si="6"/>
        <v>169165222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613623585</v>
      </c>
      <c r="X48" s="78">
        <f t="shared" si="6"/>
        <v>568321593</v>
      </c>
      <c r="Y48" s="78">
        <f t="shared" si="6"/>
        <v>45301992</v>
      </c>
      <c r="Z48" s="79">
        <f>+IF(X48&lt;&gt;0,+(Y48/X48)*100,0)</f>
        <v>7.971189650012119</v>
      </c>
      <c r="AA48" s="80">
        <f>SUM(AA46:AA47)</f>
        <v>1125813393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5211974</v>
      </c>
      <c r="D5" s="6">
        <v>0</v>
      </c>
      <c r="E5" s="7">
        <v>4615315</v>
      </c>
      <c r="F5" s="8">
        <v>4615315</v>
      </c>
      <c r="G5" s="8">
        <v>78684</v>
      </c>
      <c r="H5" s="8">
        <v>-90</v>
      </c>
      <c r="I5" s="8">
        <v>-9983</v>
      </c>
      <c r="J5" s="8">
        <v>68611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68611</v>
      </c>
      <c r="X5" s="8">
        <v>2307660</v>
      </c>
      <c r="Y5" s="8">
        <v>-2239049</v>
      </c>
      <c r="Z5" s="2">
        <v>-97.03</v>
      </c>
      <c r="AA5" s="6">
        <v>4615315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10101477</v>
      </c>
      <c r="D7" s="6">
        <v>0</v>
      </c>
      <c r="E7" s="7">
        <v>10570229</v>
      </c>
      <c r="F7" s="8">
        <v>10570229</v>
      </c>
      <c r="G7" s="8">
        <v>1929452</v>
      </c>
      <c r="H7" s="8">
        <v>862526</v>
      </c>
      <c r="I7" s="8">
        <v>255540</v>
      </c>
      <c r="J7" s="8">
        <v>3047518</v>
      </c>
      <c r="K7" s="8">
        <v>0</v>
      </c>
      <c r="L7" s="8">
        <v>1803151</v>
      </c>
      <c r="M7" s="8">
        <v>0</v>
      </c>
      <c r="N7" s="8">
        <v>1803151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4850669</v>
      </c>
      <c r="X7" s="8">
        <v>5285112</v>
      </c>
      <c r="Y7" s="8">
        <v>-434443</v>
      </c>
      <c r="Z7" s="2">
        <v>-8.22</v>
      </c>
      <c r="AA7" s="6">
        <v>10570229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3483131</v>
      </c>
      <c r="D10" s="6">
        <v>0</v>
      </c>
      <c r="E10" s="7">
        <v>4628590</v>
      </c>
      <c r="F10" s="30">
        <v>4628590</v>
      </c>
      <c r="G10" s="30">
        <v>233247</v>
      </c>
      <c r="H10" s="30">
        <v>291377</v>
      </c>
      <c r="I10" s="30">
        <v>-180068</v>
      </c>
      <c r="J10" s="30">
        <v>344556</v>
      </c>
      <c r="K10" s="30">
        <v>0</v>
      </c>
      <c r="L10" s="30">
        <v>291377</v>
      </c>
      <c r="M10" s="30">
        <v>0</v>
      </c>
      <c r="N10" s="30">
        <v>291377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635933</v>
      </c>
      <c r="X10" s="30">
        <v>2314296</v>
      </c>
      <c r="Y10" s="30">
        <v>-1678363</v>
      </c>
      <c r="Z10" s="31">
        <v>-72.52</v>
      </c>
      <c r="AA10" s="32">
        <v>4628590</v>
      </c>
    </row>
    <row r="11" spans="1:27" ht="12.75">
      <c r="A11" s="29" t="s">
        <v>38</v>
      </c>
      <c r="B11" s="33"/>
      <c r="C11" s="6">
        <v>11896</v>
      </c>
      <c r="D11" s="6">
        <v>0</v>
      </c>
      <c r="E11" s="7">
        <v>0</v>
      </c>
      <c r="F11" s="8">
        <v>0</v>
      </c>
      <c r="G11" s="8">
        <v>0</v>
      </c>
      <c r="H11" s="8">
        <v>-187404</v>
      </c>
      <c r="I11" s="8">
        <v>0</v>
      </c>
      <c r="J11" s="8">
        <v>-187404</v>
      </c>
      <c r="K11" s="8">
        <v>0</v>
      </c>
      <c r="L11" s="8">
        <v>2288104</v>
      </c>
      <c r="M11" s="8">
        <v>0</v>
      </c>
      <c r="N11" s="8">
        <v>2288104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2100700</v>
      </c>
      <c r="X11" s="8"/>
      <c r="Y11" s="8">
        <v>2100700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813070</v>
      </c>
      <c r="D12" s="6">
        <v>0</v>
      </c>
      <c r="E12" s="7">
        <v>973060</v>
      </c>
      <c r="F12" s="8">
        <v>973060</v>
      </c>
      <c r="G12" s="8">
        <v>0</v>
      </c>
      <c r="H12" s="8">
        <v>63242</v>
      </c>
      <c r="I12" s="8">
        <v>884</v>
      </c>
      <c r="J12" s="8">
        <v>64126</v>
      </c>
      <c r="K12" s="8">
        <v>0</v>
      </c>
      <c r="L12" s="8">
        <v>546335</v>
      </c>
      <c r="M12" s="8">
        <v>0</v>
      </c>
      <c r="N12" s="8">
        <v>546335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610461</v>
      </c>
      <c r="X12" s="8">
        <v>486528</v>
      </c>
      <c r="Y12" s="8">
        <v>123933</v>
      </c>
      <c r="Z12" s="2">
        <v>25.47</v>
      </c>
      <c r="AA12" s="6">
        <v>973060</v>
      </c>
    </row>
    <row r="13" spans="1:27" ht="12.75">
      <c r="A13" s="27" t="s">
        <v>40</v>
      </c>
      <c r="B13" s="33"/>
      <c r="C13" s="6">
        <v>1182620</v>
      </c>
      <c r="D13" s="6">
        <v>0</v>
      </c>
      <c r="E13" s="7">
        <v>2045453</v>
      </c>
      <c r="F13" s="8">
        <v>2045453</v>
      </c>
      <c r="G13" s="8">
        <v>126446</v>
      </c>
      <c r="H13" s="8">
        <v>15868</v>
      </c>
      <c r="I13" s="8">
        <v>151266</v>
      </c>
      <c r="J13" s="8">
        <v>293580</v>
      </c>
      <c r="K13" s="8">
        <v>0</v>
      </c>
      <c r="L13" s="8">
        <v>4341</v>
      </c>
      <c r="M13" s="8">
        <v>0</v>
      </c>
      <c r="N13" s="8">
        <v>4341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297921</v>
      </c>
      <c r="X13" s="8">
        <v>1022724</v>
      </c>
      <c r="Y13" s="8">
        <v>-724803</v>
      </c>
      <c r="Z13" s="2">
        <v>-70.87</v>
      </c>
      <c r="AA13" s="6">
        <v>2045453</v>
      </c>
    </row>
    <row r="14" spans="1:27" ht="12.75">
      <c r="A14" s="27" t="s">
        <v>41</v>
      </c>
      <c r="B14" s="33"/>
      <c r="C14" s="6">
        <v>4853965</v>
      </c>
      <c r="D14" s="6">
        <v>0</v>
      </c>
      <c r="E14" s="7">
        <v>5385585</v>
      </c>
      <c r="F14" s="8">
        <v>5385585</v>
      </c>
      <c r="G14" s="8">
        <v>463212</v>
      </c>
      <c r="H14" s="8">
        <v>414536</v>
      </c>
      <c r="I14" s="8">
        <v>401543</v>
      </c>
      <c r="J14" s="8">
        <v>1279291</v>
      </c>
      <c r="K14" s="8">
        <v>0</v>
      </c>
      <c r="L14" s="8">
        <v>397688</v>
      </c>
      <c r="M14" s="8">
        <v>0</v>
      </c>
      <c r="N14" s="8">
        <v>397688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1676979</v>
      </c>
      <c r="X14" s="8">
        <v>2692794</v>
      </c>
      <c r="Y14" s="8">
        <v>-1015815</v>
      </c>
      <c r="Z14" s="2">
        <v>-37.72</v>
      </c>
      <c r="AA14" s="6">
        <v>5385585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9131</v>
      </c>
      <c r="D16" s="6">
        <v>0</v>
      </c>
      <c r="E16" s="7">
        <v>109555</v>
      </c>
      <c r="F16" s="8">
        <v>109555</v>
      </c>
      <c r="G16" s="8">
        <v>700</v>
      </c>
      <c r="H16" s="8">
        <v>3734</v>
      </c>
      <c r="I16" s="8">
        <v>1300</v>
      </c>
      <c r="J16" s="8">
        <v>5734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5734</v>
      </c>
      <c r="X16" s="8">
        <v>54780</v>
      </c>
      <c r="Y16" s="8">
        <v>-49046</v>
      </c>
      <c r="Z16" s="2">
        <v>-89.53</v>
      </c>
      <c r="AA16" s="6">
        <v>109555</v>
      </c>
    </row>
    <row r="17" spans="1:27" ht="12.75">
      <c r="A17" s="27" t="s">
        <v>44</v>
      </c>
      <c r="B17" s="33"/>
      <c r="C17" s="6">
        <v>1637834</v>
      </c>
      <c r="D17" s="6">
        <v>0</v>
      </c>
      <c r="E17" s="7">
        <v>1309264</v>
      </c>
      <c r="F17" s="8">
        <v>1309264</v>
      </c>
      <c r="G17" s="8">
        <v>50297</v>
      </c>
      <c r="H17" s="8">
        <v>96755</v>
      </c>
      <c r="I17" s="8">
        <v>119231</v>
      </c>
      <c r="J17" s="8">
        <v>266283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266283</v>
      </c>
      <c r="X17" s="8">
        <v>654630</v>
      </c>
      <c r="Y17" s="8">
        <v>-388347</v>
      </c>
      <c r="Z17" s="2">
        <v>-59.32</v>
      </c>
      <c r="AA17" s="6">
        <v>1309264</v>
      </c>
    </row>
    <row r="18" spans="1:27" ht="12.75">
      <c r="A18" s="29" t="s">
        <v>45</v>
      </c>
      <c r="B18" s="28"/>
      <c r="C18" s="6">
        <v>74505</v>
      </c>
      <c r="D18" s="6">
        <v>0</v>
      </c>
      <c r="E18" s="7">
        <v>1312896</v>
      </c>
      <c r="F18" s="8">
        <v>1312896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656448</v>
      </c>
      <c r="Y18" s="8">
        <v>-656448</v>
      </c>
      <c r="Z18" s="2">
        <v>-100</v>
      </c>
      <c r="AA18" s="6">
        <v>1312896</v>
      </c>
    </row>
    <row r="19" spans="1:27" ht="12.75">
      <c r="A19" s="27" t="s">
        <v>46</v>
      </c>
      <c r="B19" s="33"/>
      <c r="C19" s="6">
        <v>121753786</v>
      </c>
      <c r="D19" s="6">
        <v>0</v>
      </c>
      <c r="E19" s="7">
        <v>123829410</v>
      </c>
      <c r="F19" s="8">
        <v>123829410</v>
      </c>
      <c r="G19" s="8">
        <v>49315921</v>
      </c>
      <c r="H19" s="8">
        <v>138154</v>
      </c>
      <c r="I19" s="8">
        <v>612523</v>
      </c>
      <c r="J19" s="8">
        <v>50066598</v>
      </c>
      <c r="K19" s="8">
        <v>0</v>
      </c>
      <c r="L19" s="8">
        <v>141395</v>
      </c>
      <c r="M19" s="8">
        <v>0</v>
      </c>
      <c r="N19" s="8">
        <v>141395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50207993</v>
      </c>
      <c r="X19" s="8">
        <v>82552940</v>
      </c>
      <c r="Y19" s="8">
        <v>-32344947</v>
      </c>
      <c r="Z19" s="2">
        <v>-39.18</v>
      </c>
      <c r="AA19" s="6">
        <v>123829410</v>
      </c>
    </row>
    <row r="20" spans="1:27" ht="12.75">
      <c r="A20" s="27" t="s">
        <v>47</v>
      </c>
      <c r="B20" s="33"/>
      <c r="C20" s="6">
        <v>1439016</v>
      </c>
      <c r="D20" s="6">
        <v>0</v>
      </c>
      <c r="E20" s="7">
        <v>553512</v>
      </c>
      <c r="F20" s="30">
        <v>553512</v>
      </c>
      <c r="G20" s="30">
        <v>280898</v>
      </c>
      <c r="H20" s="30">
        <v>828375</v>
      </c>
      <c r="I20" s="30">
        <v>16755</v>
      </c>
      <c r="J20" s="30">
        <v>1126028</v>
      </c>
      <c r="K20" s="30">
        <v>0</v>
      </c>
      <c r="L20" s="30">
        <v>3006863</v>
      </c>
      <c r="M20" s="30">
        <v>0</v>
      </c>
      <c r="N20" s="30">
        <v>3006863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4132891</v>
      </c>
      <c r="X20" s="30">
        <v>276756</v>
      </c>
      <c r="Y20" s="30">
        <v>3856135</v>
      </c>
      <c r="Z20" s="31">
        <v>1393.33</v>
      </c>
      <c r="AA20" s="32">
        <v>553512</v>
      </c>
    </row>
    <row r="21" spans="1:27" ht="12.75">
      <c r="A21" s="27" t="s">
        <v>48</v>
      </c>
      <c r="B21" s="33"/>
      <c r="C21" s="6">
        <v>33412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150605817</v>
      </c>
      <c r="D22" s="37">
        <f>SUM(D5:D21)</f>
        <v>0</v>
      </c>
      <c r="E22" s="38">
        <f t="shared" si="0"/>
        <v>155332869</v>
      </c>
      <c r="F22" s="39">
        <f t="shared" si="0"/>
        <v>155332869</v>
      </c>
      <c r="G22" s="39">
        <f t="shared" si="0"/>
        <v>52478857</v>
      </c>
      <c r="H22" s="39">
        <f t="shared" si="0"/>
        <v>2527073</v>
      </c>
      <c r="I22" s="39">
        <f t="shared" si="0"/>
        <v>1368991</v>
      </c>
      <c r="J22" s="39">
        <f t="shared" si="0"/>
        <v>56374921</v>
      </c>
      <c r="K22" s="39">
        <f t="shared" si="0"/>
        <v>0</v>
      </c>
      <c r="L22" s="39">
        <f t="shared" si="0"/>
        <v>8479254</v>
      </c>
      <c r="M22" s="39">
        <f t="shared" si="0"/>
        <v>0</v>
      </c>
      <c r="N22" s="39">
        <f t="shared" si="0"/>
        <v>8479254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64854175</v>
      </c>
      <c r="X22" s="39">
        <f t="shared" si="0"/>
        <v>98304668</v>
      </c>
      <c r="Y22" s="39">
        <f t="shared" si="0"/>
        <v>-33450493</v>
      </c>
      <c r="Z22" s="40">
        <f>+IF(X22&lt;&gt;0,+(Y22/X22)*100,0)</f>
        <v>-34.02736989051222</v>
      </c>
      <c r="AA22" s="37">
        <f>SUM(AA5:AA21)</f>
        <v>155332869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74155290</v>
      </c>
      <c r="D25" s="6">
        <v>0</v>
      </c>
      <c r="E25" s="7">
        <v>85277813</v>
      </c>
      <c r="F25" s="8">
        <v>85277813</v>
      </c>
      <c r="G25" s="8">
        <v>4083027</v>
      </c>
      <c r="H25" s="8">
        <v>4992217</v>
      </c>
      <c r="I25" s="8">
        <v>5292291</v>
      </c>
      <c r="J25" s="8">
        <v>14367535</v>
      </c>
      <c r="K25" s="8">
        <v>0</v>
      </c>
      <c r="L25" s="8">
        <v>5202733</v>
      </c>
      <c r="M25" s="8">
        <v>0</v>
      </c>
      <c r="N25" s="8">
        <v>5202733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19570268</v>
      </c>
      <c r="X25" s="8">
        <v>42638910</v>
      </c>
      <c r="Y25" s="8">
        <v>-23068642</v>
      </c>
      <c r="Z25" s="2">
        <v>-54.1</v>
      </c>
      <c r="AA25" s="6">
        <v>85277813</v>
      </c>
    </row>
    <row r="26" spans="1:27" ht="12.75">
      <c r="A26" s="29" t="s">
        <v>52</v>
      </c>
      <c r="B26" s="28"/>
      <c r="C26" s="6">
        <v>12466471</v>
      </c>
      <c r="D26" s="6">
        <v>0</v>
      </c>
      <c r="E26" s="7">
        <v>13702560</v>
      </c>
      <c r="F26" s="8">
        <v>13702560</v>
      </c>
      <c r="G26" s="8">
        <v>934241</v>
      </c>
      <c r="H26" s="8">
        <v>942549</v>
      </c>
      <c r="I26" s="8">
        <v>948177</v>
      </c>
      <c r="J26" s="8">
        <v>2824967</v>
      </c>
      <c r="K26" s="8">
        <v>0</v>
      </c>
      <c r="L26" s="8">
        <v>742549</v>
      </c>
      <c r="M26" s="8">
        <v>0</v>
      </c>
      <c r="N26" s="8">
        <v>742549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3567516</v>
      </c>
      <c r="X26" s="8">
        <v>6851280</v>
      </c>
      <c r="Y26" s="8">
        <v>-3283764</v>
      </c>
      <c r="Z26" s="2">
        <v>-47.93</v>
      </c>
      <c r="AA26" s="6">
        <v>13702560</v>
      </c>
    </row>
    <row r="27" spans="1:27" ht="12.75">
      <c r="A27" s="29" t="s">
        <v>53</v>
      </c>
      <c r="B27" s="28"/>
      <c r="C27" s="6">
        <v>8769466</v>
      </c>
      <c r="D27" s="6">
        <v>0</v>
      </c>
      <c r="E27" s="7">
        <v>6000000</v>
      </c>
      <c r="F27" s="8">
        <v>6000000</v>
      </c>
      <c r="G27" s="8">
        <v>625000</v>
      </c>
      <c r="H27" s="8">
        <v>625000</v>
      </c>
      <c r="I27" s="8">
        <v>625000</v>
      </c>
      <c r="J27" s="8">
        <v>1875000</v>
      </c>
      <c r="K27" s="8">
        <v>0</v>
      </c>
      <c r="L27" s="8">
        <v>755000</v>
      </c>
      <c r="M27" s="8">
        <v>0</v>
      </c>
      <c r="N27" s="8">
        <v>755000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2630000</v>
      </c>
      <c r="X27" s="8">
        <v>3000000</v>
      </c>
      <c r="Y27" s="8">
        <v>-370000</v>
      </c>
      <c r="Z27" s="2">
        <v>-12.33</v>
      </c>
      <c r="AA27" s="6">
        <v>6000000</v>
      </c>
    </row>
    <row r="28" spans="1:27" ht="12.75">
      <c r="A28" s="29" t="s">
        <v>54</v>
      </c>
      <c r="B28" s="28"/>
      <c r="C28" s="6">
        <v>26151041</v>
      </c>
      <c r="D28" s="6">
        <v>0</v>
      </c>
      <c r="E28" s="7">
        <v>23721031</v>
      </c>
      <c r="F28" s="8">
        <v>23721031</v>
      </c>
      <c r="G28" s="8">
        <v>1216134</v>
      </c>
      <c r="H28" s="8">
        <v>703622</v>
      </c>
      <c r="I28" s="8">
        <v>1955812</v>
      </c>
      <c r="J28" s="8">
        <v>3875568</v>
      </c>
      <c r="K28" s="8">
        <v>0</v>
      </c>
      <c r="L28" s="8">
        <v>1205206</v>
      </c>
      <c r="M28" s="8">
        <v>0</v>
      </c>
      <c r="N28" s="8">
        <v>1205206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5080774</v>
      </c>
      <c r="X28" s="8">
        <v>11860518</v>
      </c>
      <c r="Y28" s="8">
        <v>-6779744</v>
      </c>
      <c r="Z28" s="2">
        <v>-57.16</v>
      </c>
      <c r="AA28" s="6">
        <v>23721031</v>
      </c>
    </row>
    <row r="29" spans="1:27" ht="12.75">
      <c r="A29" s="29" t="s">
        <v>55</v>
      </c>
      <c r="B29" s="28"/>
      <c r="C29" s="6">
        <v>1663692</v>
      </c>
      <c r="D29" s="6">
        <v>0</v>
      </c>
      <c r="E29" s="7">
        <v>2215786</v>
      </c>
      <c r="F29" s="8">
        <v>2215786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1107894</v>
      </c>
      <c r="Y29" s="8">
        <v>-1107894</v>
      </c>
      <c r="Z29" s="2">
        <v>-100</v>
      </c>
      <c r="AA29" s="6">
        <v>2215786</v>
      </c>
    </row>
    <row r="30" spans="1:27" ht="12.75">
      <c r="A30" s="29" t="s">
        <v>56</v>
      </c>
      <c r="B30" s="28"/>
      <c r="C30" s="6">
        <v>12931660</v>
      </c>
      <c r="D30" s="6">
        <v>0</v>
      </c>
      <c r="E30" s="7">
        <v>15070000</v>
      </c>
      <c r="F30" s="8">
        <v>15070000</v>
      </c>
      <c r="G30" s="8">
        <v>0</v>
      </c>
      <c r="H30" s="8">
        <v>28596</v>
      </c>
      <c r="I30" s="8">
        <v>1785509</v>
      </c>
      <c r="J30" s="8">
        <v>1814105</v>
      </c>
      <c r="K30" s="8">
        <v>0</v>
      </c>
      <c r="L30" s="8">
        <v>28596</v>
      </c>
      <c r="M30" s="8">
        <v>0</v>
      </c>
      <c r="N30" s="8">
        <v>28596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1842701</v>
      </c>
      <c r="X30" s="8">
        <v>7534998</v>
      </c>
      <c r="Y30" s="8">
        <v>-5692297</v>
      </c>
      <c r="Z30" s="2">
        <v>-75.54</v>
      </c>
      <c r="AA30" s="6">
        <v>15070000</v>
      </c>
    </row>
    <row r="31" spans="1:27" ht="12.75">
      <c r="A31" s="29" t="s">
        <v>57</v>
      </c>
      <c r="B31" s="28"/>
      <c r="C31" s="6">
        <v>3742362</v>
      </c>
      <c r="D31" s="6">
        <v>0</v>
      </c>
      <c r="E31" s="7">
        <v>2785500</v>
      </c>
      <c r="F31" s="8">
        <v>2785500</v>
      </c>
      <c r="G31" s="8">
        <v>0</v>
      </c>
      <c r="H31" s="8">
        <v>400249</v>
      </c>
      <c r="I31" s="8">
        <v>0</v>
      </c>
      <c r="J31" s="8">
        <v>400249</v>
      </c>
      <c r="K31" s="8">
        <v>0</v>
      </c>
      <c r="L31" s="8">
        <v>238614</v>
      </c>
      <c r="M31" s="8">
        <v>0</v>
      </c>
      <c r="N31" s="8">
        <v>238614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638863</v>
      </c>
      <c r="X31" s="8">
        <v>1392750</v>
      </c>
      <c r="Y31" s="8">
        <v>-753887</v>
      </c>
      <c r="Z31" s="2">
        <v>-54.13</v>
      </c>
      <c r="AA31" s="6">
        <v>2785500</v>
      </c>
    </row>
    <row r="32" spans="1:27" ht="12.75">
      <c r="A32" s="29" t="s">
        <v>58</v>
      </c>
      <c r="B32" s="28"/>
      <c r="C32" s="6">
        <v>6500662</v>
      </c>
      <c r="D32" s="6">
        <v>0</v>
      </c>
      <c r="E32" s="7">
        <v>12726709</v>
      </c>
      <c r="F32" s="8">
        <v>12726709</v>
      </c>
      <c r="G32" s="8">
        <v>168326</v>
      </c>
      <c r="H32" s="8">
        <v>79646</v>
      </c>
      <c r="I32" s="8">
        <v>584236</v>
      </c>
      <c r="J32" s="8">
        <v>832208</v>
      </c>
      <c r="K32" s="8">
        <v>0</v>
      </c>
      <c r="L32" s="8">
        <v>1464342</v>
      </c>
      <c r="M32" s="8">
        <v>0</v>
      </c>
      <c r="N32" s="8">
        <v>1464342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2296550</v>
      </c>
      <c r="X32" s="8">
        <v>6363354</v>
      </c>
      <c r="Y32" s="8">
        <v>-4066804</v>
      </c>
      <c r="Z32" s="2">
        <v>-63.91</v>
      </c>
      <c r="AA32" s="6">
        <v>12726709</v>
      </c>
    </row>
    <row r="33" spans="1:27" ht="12.75">
      <c r="A33" s="29" t="s">
        <v>59</v>
      </c>
      <c r="B33" s="28"/>
      <c r="C33" s="6">
        <v>4301476</v>
      </c>
      <c r="D33" s="6">
        <v>0</v>
      </c>
      <c r="E33" s="7">
        <v>290000</v>
      </c>
      <c r="F33" s="8">
        <v>290000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145002</v>
      </c>
      <c r="Y33" s="8">
        <v>-145002</v>
      </c>
      <c r="Z33" s="2">
        <v>-100</v>
      </c>
      <c r="AA33" s="6">
        <v>290000</v>
      </c>
    </row>
    <row r="34" spans="1:27" ht="12.75">
      <c r="A34" s="29" t="s">
        <v>60</v>
      </c>
      <c r="B34" s="28"/>
      <c r="C34" s="6">
        <v>39890731</v>
      </c>
      <c r="D34" s="6">
        <v>0</v>
      </c>
      <c r="E34" s="7">
        <v>22238604</v>
      </c>
      <c r="F34" s="8">
        <v>22238604</v>
      </c>
      <c r="G34" s="8">
        <v>3275694</v>
      </c>
      <c r="H34" s="8">
        <v>629932</v>
      </c>
      <c r="I34" s="8">
        <v>2806277</v>
      </c>
      <c r="J34" s="8">
        <v>6711903</v>
      </c>
      <c r="K34" s="8">
        <v>0</v>
      </c>
      <c r="L34" s="8">
        <v>3180861</v>
      </c>
      <c r="M34" s="8">
        <v>0</v>
      </c>
      <c r="N34" s="8">
        <v>3180861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9892764</v>
      </c>
      <c r="X34" s="8">
        <v>11119302</v>
      </c>
      <c r="Y34" s="8">
        <v>-1226538</v>
      </c>
      <c r="Z34" s="2">
        <v>-11.03</v>
      </c>
      <c r="AA34" s="6">
        <v>22238604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190572851</v>
      </c>
      <c r="D36" s="37">
        <f>SUM(D25:D35)</f>
        <v>0</v>
      </c>
      <c r="E36" s="38">
        <f t="shared" si="1"/>
        <v>184028003</v>
      </c>
      <c r="F36" s="39">
        <f t="shared" si="1"/>
        <v>184028003</v>
      </c>
      <c r="G36" s="39">
        <f t="shared" si="1"/>
        <v>10302422</v>
      </c>
      <c r="H36" s="39">
        <f t="shared" si="1"/>
        <v>8401811</v>
      </c>
      <c r="I36" s="39">
        <f t="shared" si="1"/>
        <v>13997302</v>
      </c>
      <c r="J36" s="39">
        <f t="shared" si="1"/>
        <v>32701535</v>
      </c>
      <c r="K36" s="39">
        <f t="shared" si="1"/>
        <v>0</v>
      </c>
      <c r="L36" s="39">
        <f t="shared" si="1"/>
        <v>12817901</v>
      </c>
      <c r="M36" s="39">
        <f t="shared" si="1"/>
        <v>0</v>
      </c>
      <c r="N36" s="39">
        <f t="shared" si="1"/>
        <v>12817901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45519436</v>
      </c>
      <c r="X36" s="39">
        <f t="shared" si="1"/>
        <v>92014008</v>
      </c>
      <c r="Y36" s="39">
        <f t="shared" si="1"/>
        <v>-46494572</v>
      </c>
      <c r="Z36" s="40">
        <f>+IF(X36&lt;&gt;0,+(Y36/X36)*100,0)</f>
        <v>-50.52988453671098</v>
      </c>
      <c r="AA36" s="37">
        <f>SUM(AA25:AA35)</f>
        <v>184028003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-39967034</v>
      </c>
      <c r="D38" s="50">
        <f>+D22-D36</f>
        <v>0</v>
      </c>
      <c r="E38" s="51">
        <f t="shared" si="2"/>
        <v>-28695134</v>
      </c>
      <c r="F38" s="52">
        <f t="shared" si="2"/>
        <v>-28695134</v>
      </c>
      <c r="G38" s="52">
        <f t="shared" si="2"/>
        <v>42176435</v>
      </c>
      <c r="H38" s="52">
        <f t="shared" si="2"/>
        <v>-5874738</v>
      </c>
      <c r="I38" s="52">
        <f t="shared" si="2"/>
        <v>-12628311</v>
      </c>
      <c r="J38" s="52">
        <f t="shared" si="2"/>
        <v>23673386</v>
      </c>
      <c r="K38" s="52">
        <f t="shared" si="2"/>
        <v>0</v>
      </c>
      <c r="L38" s="52">
        <f t="shared" si="2"/>
        <v>-4338647</v>
      </c>
      <c r="M38" s="52">
        <f t="shared" si="2"/>
        <v>0</v>
      </c>
      <c r="N38" s="52">
        <f t="shared" si="2"/>
        <v>-4338647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19334739</v>
      </c>
      <c r="X38" s="52">
        <f>IF(F22=F36,0,X22-X36)</f>
        <v>6290660</v>
      </c>
      <c r="Y38" s="52">
        <f t="shared" si="2"/>
        <v>13044079</v>
      </c>
      <c r="Z38" s="53">
        <f>+IF(X38&lt;&gt;0,+(Y38/X38)*100,0)</f>
        <v>207.35628693968516</v>
      </c>
      <c r="AA38" s="50">
        <f>+AA22-AA36</f>
        <v>-28695134</v>
      </c>
    </row>
    <row r="39" spans="1:27" ht="12.75">
      <c r="A39" s="27" t="s">
        <v>64</v>
      </c>
      <c r="B39" s="33"/>
      <c r="C39" s="6">
        <v>33665950</v>
      </c>
      <c r="D39" s="6">
        <v>0</v>
      </c>
      <c r="E39" s="7">
        <v>44278900</v>
      </c>
      <c r="F39" s="8">
        <v>44278900</v>
      </c>
      <c r="G39" s="8">
        <v>0</v>
      </c>
      <c r="H39" s="8">
        <v>-165</v>
      </c>
      <c r="I39" s="8">
        <v>1405478</v>
      </c>
      <c r="J39" s="8">
        <v>1405313</v>
      </c>
      <c r="K39" s="8">
        <v>0</v>
      </c>
      <c r="L39" s="8">
        <v>4444423</v>
      </c>
      <c r="M39" s="8">
        <v>0</v>
      </c>
      <c r="N39" s="8">
        <v>4444423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5849736</v>
      </c>
      <c r="X39" s="8">
        <v>29519266</v>
      </c>
      <c r="Y39" s="8">
        <v>-23669530</v>
      </c>
      <c r="Z39" s="2">
        <v>-80.18</v>
      </c>
      <c r="AA39" s="6">
        <v>44278900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-6301084</v>
      </c>
      <c r="D42" s="59">
        <f>SUM(D38:D41)</f>
        <v>0</v>
      </c>
      <c r="E42" s="60">
        <f t="shared" si="3"/>
        <v>15583766</v>
      </c>
      <c r="F42" s="61">
        <f t="shared" si="3"/>
        <v>15583766</v>
      </c>
      <c r="G42" s="61">
        <f t="shared" si="3"/>
        <v>42176435</v>
      </c>
      <c r="H42" s="61">
        <f t="shared" si="3"/>
        <v>-5874903</v>
      </c>
      <c r="I42" s="61">
        <f t="shared" si="3"/>
        <v>-11222833</v>
      </c>
      <c r="J42" s="61">
        <f t="shared" si="3"/>
        <v>25078699</v>
      </c>
      <c r="K42" s="61">
        <f t="shared" si="3"/>
        <v>0</v>
      </c>
      <c r="L42" s="61">
        <f t="shared" si="3"/>
        <v>105776</v>
      </c>
      <c r="M42" s="61">
        <f t="shared" si="3"/>
        <v>0</v>
      </c>
      <c r="N42" s="61">
        <f t="shared" si="3"/>
        <v>105776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25184475</v>
      </c>
      <c r="X42" s="61">
        <f t="shared" si="3"/>
        <v>35809926</v>
      </c>
      <c r="Y42" s="61">
        <f t="shared" si="3"/>
        <v>-10625451</v>
      </c>
      <c r="Z42" s="62">
        <f>+IF(X42&lt;&gt;0,+(Y42/X42)*100,0)</f>
        <v>-29.671803845671167</v>
      </c>
      <c r="AA42" s="59">
        <f>SUM(AA38:AA41)</f>
        <v>15583766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-6301084</v>
      </c>
      <c r="D44" s="67">
        <f>+D42-D43</f>
        <v>0</v>
      </c>
      <c r="E44" s="68">
        <f t="shared" si="4"/>
        <v>15583766</v>
      </c>
      <c r="F44" s="69">
        <f t="shared" si="4"/>
        <v>15583766</v>
      </c>
      <c r="G44" s="69">
        <f t="shared" si="4"/>
        <v>42176435</v>
      </c>
      <c r="H44" s="69">
        <f t="shared" si="4"/>
        <v>-5874903</v>
      </c>
      <c r="I44" s="69">
        <f t="shared" si="4"/>
        <v>-11222833</v>
      </c>
      <c r="J44" s="69">
        <f t="shared" si="4"/>
        <v>25078699</v>
      </c>
      <c r="K44" s="69">
        <f t="shared" si="4"/>
        <v>0</v>
      </c>
      <c r="L44" s="69">
        <f t="shared" si="4"/>
        <v>105776</v>
      </c>
      <c r="M44" s="69">
        <f t="shared" si="4"/>
        <v>0</v>
      </c>
      <c r="N44" s="69">
        <f t="shared" si="4"/>
        <v>105776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25184475</v>
      </c>
      <c r="X44" s="69">
        <f t="shared" si="4"/>
        <v>35809926</v>
      </c>
      <c r="Y44" s="69">
        <f t="shared" si="4"/>
        <v>-10625451</v>
      </c>
      <c r="Z44" s="70">
        <f>+IF(X44&lt;&gt;0,+(Y44/X44)*100,0)</f>
        <v>-29.671803845671167</v>
      </c>
      <c r="AA44" s="67">
        <f>+AA42-AA43</f>
        <v>15583766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-6301084</v>
      </c>
      <c r="D46" s="59">
        <f>SUM(D44:D45)</f>
        <v>0</v>
      </c>
      <c r="E46" s="60">
        <f t="shared" si="5"/>
        <v>15583766</v>
      </c>
      <c r="F46" s="61">
        <f t="shared" si="5"/>
        <v>15583766</v>
      </c>
      <c r="G46" s="61">
        <f t="shared" si="5"/>
        <v>42176435</v>
      </c>
      <c r="H46" s="61">
        <f t="shared" si="5"/>
        <v>-5874903</v>
      </c>
      <c r="I46" s="61">
        <f t="shared" si="5"/>
        <v>-11222833</v>
      </c>
      <c r="J46" s="61">
        <f t="shared" si="5"/>
        <v>25078699</v>
      </c>
      <c r="K46" s="61">
        <f t="shared" si="5"/>
        <v>0</v>
      </c>
      <c r="L46" s="61">
        <f t="shared" si="5"/>
        <v>105776</v>
      </c>
      <c r="M46" s="61">
        <f t="shared" si="5"/>
        <v>0</v>
      </c>
      <c r="N46" s="61">
        <f t="shared" si="5"/>
        <v>105776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25184475</v>
      </c>
      <c r="X46" s="61">
        <f t="shared" si="5"/>
        <v>35809926</v>
      </c>
      <c r="Y46" s="61">
        <f t="shared" si="5"/>
        <v>-10625451</v>
      </c>
      <c r="Z46" s="62">
        <f>+IF(X46&lt;&gt;0,+(Y46/X46)*100,0)</f>
        <v>-29.671803845671167</v>
      </c>
      <c r="AA46" s="59">
        <f>SUM(AA44:AA45)</f>
        <v>15583766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-6301084</v>
      </c>
      <c r="D48" s="75">
        <f>SUM(D46:D47)</f>
        <v>0</v>
      </c>
      <c r="E48" s="76">
        <f t="shared" si="6"/>
        <v>15583766</v>
      </c>
      <c r="F48" s="77">
        <f t="shared" si="6"/>
        <v>15583766</v>
      </c>
      <c r="G48" s="77">
        <f t="shared" si="6"/>
        <v>42176435</v>
      </c>
      <c r="H48" s="78">
        <f t="shared" si="6"/>
        <v>-5874903</v>
      </c>
      <c r="I48" s="78">
        <f t="shared" si="6"/>
        <v>-11222833</v>
      </c>
      <c r="J48" s="78">
        <f t="shared" si="6"/>
        <v>25078699</v>
      </c>
      <c r="K48" s="78">
        <f t="shared" si="6"/>
        <v>0</v>
      </c>
      <c r="L48" s="78">
        <f t="shared" si="6"/>
        <v>105776</v>
      </c>
      <c r="M48" s="77">
        <f t="shared" si="6"/>
        <v>0</v>
      </c>
      <c r="N48" s="77">
        <f t="shared" si="6"/>
        <v>105776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25184475</v>
      </c>
      <c r="X48" s="78">
        <f t="shared" si="6"/>
        <v>35809926</v>
      </c>
      <c r="Y48" s="78">
        <f t="shared" si="6"/>
        <v>-10625451</v>
      </c>
      <c r="Z48" s="79">
        <f>+IF(X48&lt;&gt;0,+(Y48/X48)*100,0)</f>
        <v>-29.671803845671167</v>
      </c>
      <c r="AA48" s="80">
        <f>SUM(AA46:AA47)</f>
        <v>15583766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3920799</v>
      </c>
      <c r="D5" s="6">
        <v>0</v>
      </c>
      <c r="E5" s="7">
        <v>4279211</v>
      </c>
      <c r="F5" s="8">
        <v>4279211</v>
      </c>
      <c r="G5" s="8">
        <v>4297603</v>
      </c>
      <c r="H5" s="8">
        <v>0</v>
      </c>
      <c r="I5" s="8">
        <v>0</v>
      </c>
      <c r="J5" s="8">
        <v>4297603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4297603</v>
      </c>
      <c r="X5" s="8">
        <v>2447408</v>
      </c>
      <c r="Y5" s="8">
        <v>1850195</v>
      </c>
      <c r="Z5" s="2">
        <v>75.6</v>
      </c>
      <c r="AA5" s="6">
        <v>4279211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1084743</v>
      </c>
      <c r="F10" s="30">
        <v>1084743</v>
      </c>
      <c r="G10" s="30">
        <v>90265</v>
      </c>
      <c r="H10" s="30">
        <v>90265</v>
      </c>
      <c r="I10" s="30">
        <v>90265</v>
      </c>
      <c r="J10" s="30">
        <v>270795</v>
      </c>
      <c r="K10" s="30">
        <v>90265</v>
      </c>
      <c r="L10" s="30">
        <v>90265</v>
      </c>
      <c r="M10" s="30">
        <v>90265</v>
      </c>
      <c r="N10" s="30">
        <v>270795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541590</v>
      </c>
      <c r="X10" s="30">
        <v>354532</v>
      </c>
      <c r="Y10" s="30">
        <v>187058</v>
      </c>
      <c r="Z10" s="31">
        <v>52.76</v>
      </c>
      <c r="AA10" s="32">
        <v>1084743</v>
      </c>
    </row>
    <row r="11" spans="1:27" ht="12.75">
      <c r="A11" s="29" t="s">
        <v>38</v>
      </c>
      <c r="B11" s="33"/>
      <c r="C11" s="6">
        <v>960597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266050</v>
      </c>
      <c r="D12" s="6">
        <v>0</v>
      </c>
      <c r="E12" s="7">
        <v>243659</v>
      </c>
      <c r="F12" s="8">
        <v>243659</v>
      </c>
      <c r="G12" s="8">
        <v>4459</v>
      </c>
      <c r="H12" s="8">
        <v>0</v>
      </c>
      <c r="I12" s="8">
        <v>3579</v>
      </c>
      <c r="J12" s="8">
        <v>8038</v>
      </c>
      <c r="K12" s="8">
        <v>6789</v>
      </c>
      <c r="L12" s="8">
        <v>10521</v>
      </c>
      <c r="M12" s="8">
        <v>5636</v>
      </c>
      <c r="N12" s="8">
        <v>22946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30984</v>
      </c>
      <c r="X12" s="8">
        <v>64103</v>
      </c>
      <c r="Y12" s="8">
        <v>-33119</v>
      </c>
      <c r="Z12" s="2">
        <v>-51.67</v>
      </c>
      <c r="AA12" s="6">
        <v>243659</v>
      </c>
    </row>
    <row r="13" spans="1:27" ht="12.75">
      <c r="A13" s="27" t="s">
        <v>40</v>
      </c>
      <c r="B13" s="33"/>
      <c r="C13" s="6">
        <v>6372104</v>
      </c>
      <c r="D13" s="6">
        <v>0</v>
      </c>
      <c r="E13" s="7">
        <v>7500000</v>
      </c>
      <c r="F13" s="8">
        <v>7500000</v>
      </c>
      <c r="G13" s="8">
        <v>0</v>
      </c>
      <c r="H13" s="8">
        <v>570415</v>
      </c>
      <c r="I13" s="8">
        <v>507042</v>
      </c>
      <c r="J13" s="8">
        <v>1077457</v>
      </c>
      <c r="K13" s="8">
        <v>446268</v>
      </c>
      <c r="L13" s="8">
        <v>401599</v>
      </c>
      <c r="M13" s="8">
        <v>398200</v>
      </c>
      <c r="N13" s="8">
        <v>1246067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2323524</v>
      </c>
      <c r="X13" s="8">
        <v>2729429</v>
      </c>
      <c r="Y13" s="8">
        <v>-405905</v>
      </c>
      <c r="Z13" s="2">
        <v>-14.87</v>
      </c>
      <c r="AA13" s="6">
        <v>7500000</v>
      </c>
    </row>
    <row r="14" spans="1:27" ht="12.75">
      <c r="A14" s="27" t="s">
        <v>41</v>
      </c>
      <c r="B14" s="33"/>
      <c r="C14" s="6">
        <v>499980</v>
      </c>
      <c r="D14" s="6">
        <v>0</v>
      </c>
      <c r="E14" s="7">
        <v>500000</v>
      </c>
      <c r="F14" s="8">
        <v>500000</v>
      </c>
      <c r="G14" s="8">
        <v>0</v>
      </c>
      <c r="H14" s="8">
        <v>0</v>
      </c>
      <c r="I14" s="8">
        <v>44406</v>
      </c>
      <c r="J14" s="8">
        <v>44406</v>
      </c>
      <c r="K14" s="8">
        <v>44658</v>
      </c>
      <c r="L14" s="8">
        <v>61535</v>
      </c>
      <c r="M14" s="8">
        <v>61535</v>
      </c>
      <c r="N14" s="8">
        <v>167728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212134</v>
      </c>
      <c r="X14" s="8"/>
      <c r="Y14" s="8">
        <v>212134</v>
      </c>
      <c r="Z14" s="2">
        <v>0</v>
      </c>
      <c r="AA14" s="6">
        <v>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1215480</v>
      </c>
      <c r="D16" s="6">
        <v>0</v>
      </c>
      <c r="E16" s="7">
        <v>500000</v>
      </c>
      <c r="F16" s="8">
        <v>500000</v>
      </c>
      <c r="G16" s="8">
        <v>8950</v>
      </c>
      <c r="H16" s="8">
        <v>10250</v>
      </c>
      <c r="I16" s="8">
        <v>3900</v>
      </c>
      <c r="J16" s="8">
        <v>23100</v>
      </c>
      <c r="K16" s="8">
        <v>900</v>
      </c>
      <c r="L16" s="8">
        <v>5900</v>
      </c>
      <c r="M16" s="8">
        <v>9850</v>
      </c>
      <c r="N16" s="8">
        <v>16650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39750</v>
      </c>
      <c r="X16" s="8">
        <v>192029</v>
      </c>
      <c r="Y16" s="8">
        <v>-152279</v>
      </c>
      <c r="Z16" s="2">
        <v>-79.3</v>
      </c>
      <c r="AA16" s="6">
        <v>500000</v>
      </c>
    </row>
    <row r="17" spans="1:27" ht="12.75">
      <c r="A17" s="27" t="s">
        <v>44</v>
      </c>
      <c r="B17" s="33"/>
      <c r="C17" s="6">
        <v>1958848</v>
      </c>
      <c r="D17" s="6">
        <v>0</v>
      </c>
      <c r="E17" s="7">
        <v>1800000</v>
      </c>
      <c r="F17" s="8">
        <v>1800000</v>
      </c>
      <c r="G17" s="8">
        <v>108775</v>
      </c>
      <c r="H17" s="8">
        <v>114294</v>
      </c>
      <c r="I17" s="8">
        <v>75319</v>
      </c>
      <c r="J17" s="8">
        <v>298388</v>
      </c>
      <c r="K17" s="8">
        <v>82412</v>
      </c>
      <c r="L17" s="8">
        <v>99567</v>
      </c>
      <c r="M17" s="8">
        <v>72540</v>
      </c>
      <c r="N17" s="8">
        <v>254519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552907</v>
      </c>
      <c r="X17" s="8">
        <v>1018293</v>
      </c>
      <c r="Y17" s="8">
        <v>-465386</v>
      </c>
      <c r="Z17" s="2">
        <v>-45.7</v>
      </c>
      <c r="AA17" s="6">
        <v>1800000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137783334</v>
      </c>
      <c r="D19" s="6">
        <v>0</v>
      </c>
      <c r="E19" s="7">
        <v>140410999</v>
      </c>
      <c r="F19" s="8">
        <v>140410999</v>
      </c>
      <c r="G19" s="8">
        <v>56721000</v>
      </c>
      <c r="H19" s="8">
        <v>0</v>
      </c>
      <c r="I19" s="8">
        <v>0</v>
      </c>
      <c r="J19" s="8">
        <v>56721000</v>
      </c>
      <c r="K19" s="8">
        <v>0</v>
      </c>
      <c r="L19" s="8">
        <v>1622000</v>
      </c>
      <c r="M19" s="8">
        <v>45377000</v>
      </c>
      <c r="N19" s="8">
        <v>46999000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103720000</v>
      </c>
      <c r="X19" s="8">
        <v>112906000</v>
      </c>
      <c r="Y19" s="8">
        <v>-9186000</v>
      </c>
      <c r="Z19" s="2">
        <v>-8.14</v>
      </c>
      <c r="AA19" s="6">
        <v>140410999</v>
      </c>
    </row>
    <row r="20" spans="1:27" ht="12.75">
      <c r="A20" s="27" t="s">
        <v>47</v>
      </c>
      <c r="B20" s="33"/>
      <c r="C20" s="6">
        <v>1410429</v>
      </c>
      <c r="D20" s="6">
        <v>0</v>
      </c>
      <c r="E20" s="7">
        <v>27580279</v>
      </c>
      <c r="F20" s="30">
        <v>27580279</v>
      </c>
      <c r="G20" s="30">
        <v>1481862</v>
      </c>
      <c r="H20" s="30">
        <v>3970458</v>
      </c>
      <c r="I20" s="30">
        <v>1556173</v>
      </c>
      <c r="J20" s="30">
        <v>7008493</v>
      </c>
      <c r="K20" s="30">
        <v>1134407</v>
      </c>
      <c r="L20" s="30">
        <v>1330206</v>
      </c>
      <c r="M20" s="30">
        <v>2384470</v>
      </c>
      <c r="N20" s="30">
        <v>4849083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11857576</v>
      </c>
      <c r="X20" s="30">
        <v>276911</v>
      </c>
      <c r="Y20" s="30">
        <v>11580665</v>
      </c>
      <c r="Z20" s="31">
        <v>4182.09</v>
      </c>
      <c r="AA20" s="32">
        <v>27580279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154387621</v>
      </c>
      <c r="D22" s="37">
        <f>SUM(D5:D21)</f>
        <v>0</v>
      </c>
      <c r="E22" s="38">
        <f t="shared" si="0"/>
        <v>183898891</v>
      </c>
      <c r="F22" s="39">
        <f t="shared" si="0"/>
        <v>183898891</v>
      </c>
      <c r="G22" s="39">
        <f t="shared" si="0"/>
        <v>62712914</v>
      </c>
      <c r="H22" s="39">
        <f t="shared" si="0"/>
        <v>4755682</v>
      </c>
      <c r="I22" s="39">
        <f t="shared" si="0"/>
        <v>2280684</v>
      </c>
      <c r="J22" s="39">
        <f t="shared" si="0"/>
        <v>69749280</v>
      </c>
      <c r="K22" s="39">
        <f t="shared" si="0"/>
        <v>1805699</v>
      </c>
      <c r="L22" s="39">
        <f t="shared" si="0"/>
        <v>3621593</v>
      </c>
      <c r="M22" s="39">
        <f t="shared" si="0"/>
        <v>48399496</v>
      </c>
      <c r="N22" s="39">
        <f t="shared" si="0"/>
        <v>53826788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123576068</v>
      </c>
      <c r="X22" s="39">
        <f t="shared" si="0"/>
        <v>119988705</v>
      </c>
      <c r="Y22" s="39">
        <f t="shared" si="0"/>
        <v>3587363</v>
      </c>
      <c r="Z22" s="40">
        <f>+IF(X22&lt;&gt;0,+(Y22/X22)*100,0)</f>
        <v>2.9897505769397212</v>
      </c>
      <c r="AA22" s="37">
        <f>SUM(AA5:AA21)</f>
        <v>183898891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66767406</v>
      </c>
      <c r="D25" s="6">
        <v>0</v>
      </c>
      <c r="E25" s="7">
        <v>78242534</v>
      </c>
      <c r="F25" s="8">
        <v>78242534</v>
      </c>
      <c r="G25" s="8">
        <v>5437596</v>
      </c>
      <c r="H25" s="8">
        <v>6145435</v>
      </c>
      <c r="I25" s="8">
        <v>6101436</v>
      </c>
      <c r="J25" s="8">
        <v>17684467</v>
      </c>
      <c r="K25" s="8">
        <v>6101436</v>
      </c>
      <c r="L25" s="8">
        <v>6387891</v>
      </c>
      <c r="M25" s="8">
        <v>6433426</v>
      </c>
      <c r="N25" s="8">
        <v>18922753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36607220</v>
      </c>
      <c r="X25" s="8">
        <v>33062035</v>
      </c>
      <c r="Y25" s="8">
        <v>3545185</v>
      </c>
      <c r="Z25" s="2">
        <v>10.72</v>
      </c>
      <c r="AA25" s="6">
        <v>78242534</v>
      </c>
    </row>
    <row r="26" spans="1:27" ht="12.75">
      <c r="A26" s="29" t="s">
        <v>52</v>
      </c>
      <c r="B26" s="28"/>
      <c r="C26" s="6">
        <v>14759989</v>
      </c>
      <c r="D26" s="6">
        <v>0</v>
      </c>
      <c r="E26" s="7">
        <v>15621259</v>
      </c>
      <c r="F26" s="8">
        <v>15621259</v>
      </c>
      <c r="G26" s="8">
        <v>1240755</v>
      </c>
      <c r="H26" s="8">
        <v>1249100</v>
      </c>
      <c r="I26" s="8">
        <v>1209020</v>
      </c>
      <c r="J26" s="8">
        <v>3698875</v>
      </c>
      <c r="K26" s="8">
        <v>1174532</v>
      </c>
      <c r="L26" s="8">
        <v>1250127</v>
      </c>
      <c r="M26" s="8">
        <v>1298591</v>
      </c>
      <c r="N26" s="8">
        <v>3723250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7422125</v>
      </c>
      <c r="X26" s="8">
        <v>8099881</v>
      </c>
      <c r="Y26" s="8">
        <v>-677756</v>
      </c>
      <c r="Z26" s="2">
        <v>-8.37</v>
      </c>
      <c r="AA26" s="6">
        <v>15621259</v>
      </c>
    </row>
    <row r="27" spans="1:27" ht="12.75">
      <c r="A27" s="29" t="s">
        <v>53</v>
      </c>
      <c r="B27" s="28"/>
      <c r="C27" s="6">
        <v>2334571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2000000</v>
      </c>
    </row>
    <row r="28" spans="1:27" ht="12.75">
      <c r="A28" s="29" t="s">
        <v>54</v>
      </c>
      <c r="B28" s="28"/>
      <c r="C28" s="6">
        <v>42229018</v>
      </c>
      <c r="D28" s="6">
        <v>0</v>
      </c>
      <c r="E28" s="7">
        <v>45760000</v>
      </c>
      <c r="F28" s="8">
        <v>45760000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76</v>
      </c>
      <c r="Y28" s="8">
        <v>-76</v>
      </c>
      <c r="Z28" s="2">
        <v>-100</v>
      </c>
      <c r="AA28" s="6">
        <v>45760000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200000</v>
      </c>
      <c r="F29" s="8">
        <v>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703951</v>
      </c>
      <c r="D31" s="6">
        <v>0</v>
      </c>
      <c r="E31" s="7">
        <v>5270000</v>
      </c>
      <c r="F31" s="8">
        <v>5270000</v>
      </c>
      <c r="G31" s="8">
        <v>81041</v>
      </c>
      <c r="H31" s="8">
        <v>322870</v>
      </c>
      <c r="I31" s="8">
        <v>214849</v>
      </c>
      <c r="J31" s="8">
        <v>618760</v>
      </c>
      <c r="K31" s="8">
        <v>89496</v>
      </c>
      <c r="L31" s="8">
        <v>250685</v>
      </c>
      <c r="M31" s="8">
        <v>156383</v>
      </c>
      <c r="N31" s="8">
        <v>496564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1115324</v>
      </c>
      <c r="X31" s="8">
        <v>2423865</v>
      </c>
      <c r="Y31" s="8">
        <v>-1308541</v>
      </c>
      <c r="Z31" s="2">
        <v>-53.99</v>
      </c>
      <c r="AA31" s="6">
        <v>5270000</v>
      </c>
    </row>
    <row r="32" spans="1:27" ht="12.75">
      <c r="A32" s="29" t="s">
        <v>58</v>
      </c>
      <c r="B32" s="28"/>
      <c r="C32" s="6">
        <v>13492904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3500000</v>
      </c>
      <c r="F33" s="8">
        <v>3500000</v>
      </c>
      <c r="G33" s="8">
        <v>0</v>
      </c>
      <c r="H33" s="8">
        <v>301656</v>
      </c>
      <c r="I33" s="8">
        <v>393324</v>
      </c>
      <c r="J33" s="8">
        <v>694980</v>
      </c>
      <c r="K33" s="8">
        <v>393683</v>
      </c>
      <c r="L33" s="8">
        <v>301345</v>
      </c>
      <c r="M33" s="8">
        <v>479606</v>
      </c>
      <c r="N33" s="8">
        <v>1174634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1869614</v>
      </c>
      <c r="X33" s="8">
        <v>1567558</v>
      </c>
      <c r="Y33" s="8">
        <v>302056</v>
      </c>
      <c r="Z33" s="2">
        <v>19.27</v>
      </c>
      <c r="AA33" s="6">
        <v>3500000</v>
      </c>
    </row>
    <row r="34" spans="1:27" ht="12.75">
      <c r="A34" s="29" t="s">
        <v>60</v>
      </c>
      <c r="B34" s="28"/>
      <c r="C34" s="6">
        <v>61568502</v>
      </c>
      <c r="D34" s="6">
        <v>0</v>
      </c>
      <c r="E34" s="7">
        <v>50780101</v>
      </c>
      <c r="F34" s="8">
        <v>50780101</v>
      </c>
      <c r="G34" s="8">
        <v>6289697</v>
      </c>
      <c r="H34" s="8">
        <v>3718660</v>
      </c>
      <c r="I34" s="8">
        <v>5749277</v>
      </c>
      <c r="J34" s="8">
        <v>15757634</v>
      </c>
      <c r="K34" s="8">
        <v>3289546</v>
      </c>
      <c r="L34" s="8">
        <v>6643087</v>
      </c>
      <c r="M34" s="8">
        <v>5172400</v>
      </c>
      <c r="N34" s="8">
        <v>15105033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30862667</v>
      </c>
      <c r="X34" s="8">
        <v>24702700</v>
      </c>
      <c r="Y34" s="8">
        <v>6159967</v>
      </c>
      <c r="Z34" s="2">
        <v>24.94</v>
      </c>
      <c r="AA34" s="6">
        <v>50780101</v>
      </c>
    </row>
    <row r="35" spans="1:27" ht="12.75">
      <c r="A35" s="27" t="s">
        <v>61</v>
      </c>
      <c r="B35" s="33"/>
      <c r="C35" s="6">
        <v>1364864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203221205</v>
      </c>
      <c r="D36" s="37">
        <f>SUM(D25:D35)</f>
        <v>0</v>
      </c>
      <c r="E36" s="38">
        <f t="shared" si="1"/>
        <v>201373894</v>
      </c>
      <c r="F36" s="39">
        <f t="shared" si="1"/>
        <v>201373894</v>
      </c>
      <c r="G36" s="39">
        <f t="shared" si="1"/>
        <v>13049089</v>
      </c>
      <c r="H36" s="39">
        <f t="shared" si="1"/>
        <v>11737721</v>
      </c>
      <c r="I36" s="39">
        <f t="shared" si="1"/>
        <v>13667906</v>
      </c>
      <c r="J36" s="39">
        <f t="shared" si="1"/>
        <v>38454716</v>
      </c>
      <c r="K36" s="39">
        <f t="shared" si="1"/>
        <v>11048693</v>
      </c>
      <c r="L36" s="39">
        <f t="shared" si="1"/>
        <v>14833135</v>
      </c>
      <c r="M36" s="39">
        <f t="shared" si="1"/>
        <v>13540406</v>
      </c>
      <c r="N36" s="39">
        <f t="shared" si="1"/>
        <v>39422234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77876950</v>
      </c>
      <c r="X36" s="39">
        <f t="shared" si="1"/>
        <v>69856115</v>
      </c>
      <c r="Y36" s="39">
        <f t="shared" si="1"/>
        <v>8020835</v>
      </c>
      <c r="Z36" s="40">
        <f>+IF(X36&lt;&gt;0,+(Y36/X36)*100,0)</f>
        <v>11.481936835450984</v>
      </c>
      <c r="AA36" s="37">
        <f>SUM(AA25:AA35)</f>
        <v>201373894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-48833584</v>
      </c>
      <c r="D38" s="50">
        <f>+D22-D36</f>
        <v>0</v>
      </c>
      <c r="E38" s="51">
        <f t="shared" si="2"/>
        <v>-17475003</v>
      </c>
      <c r="F38" s="52">
        <f t="shared" si="2"/>
        <v>-17475003</v>
      </c>
      <c r="G38" s="52">
        <f t="shared" si="2"/>
        <v>49663825</v>
      </c>
      <c r="H38" s="52">
        <f t="shared" si="2"/>
        <v>-6982039</v>
      </c>
      <c r="I38" s="52">
        <f t="shared" si="2"/>
        <v>-11387222</v>
      </c>
      <c r="J38" s="52">
        <f t="shared" si="2"/>
        <v>31294564</v>
      </c>
      <c r="K38" s="52">
        <f t="shared" si="2"/>
        <v>-9242994</v>
      </c>
      <c r="L38" s="52">
        <f t="shared" si="2"/>
        <v>-11211542</v>
      </c>
      <c r="M38" s="52">
        <f t="shared" si="2"/>
        <v>34859090</v>
      </c>
      <c r="N38" s="52">
        <f t="shared" si="2"/>
        <v>14404554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45699118</v>
      </c>
      <c r="X38" s="52">
        <f>IF(F22=F36,0,X22-X36)</f>
        <v>50132590</v>
      </c>
      <c r="Y38" s="52">
        <f t="shared" si="2"/>
        <v>-4433472</v>
      </c>
      <c r="Z38" s="53">
        <f>+IF(X38&lt;&gt;0,+(Y38/X38)*100,0)</f>
        <v>-8.843492825724743</v>
      </c>
      <c r="AA38" s="50">
        <f>+AA22-AA36</f>
        <v>-17475003</v>
      </c>
    </row>
    <row r="39" spans="1:27" ht="12.75">
      <c r="A39" s="27" t="s">
        <v>64</v>
      </c>
      <c r="B39" s="33"/>
      <c r="C39" s="6">
        <v>57338779</v>
      </c>
      <c r="D39" s="6">
        <v>0</v>
      </c>
      <c r="E39" s="7">
        <v>41794000</v>
      </c>
      <c r="F39" s="8">
        <v>41794000</v>
      </c>
      <c r="G39" s="8">
        <v>17904000</v>
      </c>
      <c r="H39" s="8">
        <v>0</v>
      </c>
      <c r="I39" s="8">
        <v>0</v>
      </c>
      <c r="J39" s="8">
        <v>17904000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17904000</v>
      </c>
      <c r="X39" s="8">
        <v>32607110</v>
      </c>
      <c r="Y39" s="8">
        <v>-14703110</v>
      </c>
      <c r="Z39" s="2">
        <v>-45.09</v>
      </c>
      <c r="AA39" s="6">
        <v>41794000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8505195</v>
      </c>
      <c r="D42" s="59">
        <f>SUM(D38:D41)</f>
        <v>0</v>
      </c>
      <c r="E42" s="60">
        <f t="shared" si="3"/>
        <v>24318997</v>
      </c>
      <c r="F42" s="61">
        <f t="shared" si="3"/>
        <v>24318997</v>
      </c>
      <c r="G42" s="61">
        <f t="shared" si="3"/>
        <v>67567825</v>
      </c>
      <c r="H42" s="61">
        <f t="shared" si="3"/>
        <v>-6982039</v>
      </c>
      <c r="I42" s="61">
        <f t="shared" si="3"/>
        <v>-11387222</v>
      </c>
      <c r="J42" s="61">
        <f t="shared" si="3"/>
        <v>49198564</v>
      </c>
      <c r="K42" s="61">
        <f t="shared" si="3"/>
        <v>-9242994</v>
      </c>
      <c r="L42" s="61">
        <f t="shared" si="3"/>
        <v>-11211542</v>
      </c>
      <c r="M42" s="61">
        <f t="shared" si="3"/>
        <v>34859090</v>
      </c>
      <c r="N42" s="61">
        <f t="shared" si="3"/>
        <v>14404554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63603118</v>
      </c>
      <c r="X42" s="61">
        <f t="shared" si="3"/>
        <v>82739700</v>
      </c>
      <c r="Y42" s="61">
        <f t="shared" si="3"/>
        <v>-19136582</v>
      </c>
      <c r="Z42" s="62">
        <f>+IF(X42&lt;&gt;0,+(Y42/X42)*100,0)</f>
        <v>-23.12865770603471</v>
      </c>
      <c r="AA42" s="59">
        <f>SUM(AA38:AA41)</f>
        <v>24318997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8505195</v>
      </c>
      <c r="D44" s="67">
        <f>+D42-D43</f>
        <v>0</v>
      </c>
      <c r="E44" s="68">
        <f t="shared" si="4"/>
        <v>24318997</v>
      </c>
      <c r="F44" s="69">
        <f t="shared" si="4"/>
        <v>24318997</v>
      </c>
      <c r="G44" s="69">
        <f t="shared" si="4"/>
        <v>67567825</v>
      </c>
      <c r="H44" s="69">
        <f t="shared" si="4"/>
        <v>-6982039</v>
      </c>
      <c r="I44" s="69">
        <f t="shared" si="4"/>
        <v>-11387222</v>
      </c>
      <c r="J44" s="69">
        <f t="shared" si="4"/>
        <v>49198564</v>
      </c>
      <c r="K44" s="69">
        <f t="shared" si="4"/>
        <v>-9242994</v>
      </c>
      <c r="L44" s="69">
        <f t="shared" si="4"/>
        <v>-11211542</v>
      </c>
      <c r="M44" s="69">
        <f t="shared" si="4"/>
        <v>34859090</v>
      </c>
      <c r="N44" s="69">
        <f t="shared" si="4"/>
        <v>14404554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63603118</v>
      </c>
      <c r="X44" s="69">
        <f t="shared" si="4"/>
        <v>82739700</v>
      </c>
      <c r="Y44" s="69">
        <f t="shared" si="4"/>
        <v>-19136582</v>
      </c>
      <c r="Z44" s="70">
        <f>+IF(X44&lt;&gt;0,+(Y44/X44)*100,0)</f>
        <v>-23.12865770603471</v>
      </c>
      <c r="AA44" s="67">
        <f>+AA42-AA43</f>
        <v>24318997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8505195</v>
      </c>
      <c r="D46" s="59">
        <f>SUM(D44:D45)</f>
        <v>0</v>
      </c>
      <c r="E46" s="60">
        <f t="shared" si="5"/>
        <v>24318997</v>
      </c>
      <c r="F46" s="61">
        <f t="shared" si="5"/>
        <v>24318997</v>
      </c>
      <c r="G46" s="61">
        <f t="shared" si="5"/>
        <v>67567825</v>
      </c>
      <c r="H46" s="61">
        <f t="shared" si="5"/>
        <v>-6982039</v>
      </c>
      <c r="I46" s="61">
        <f t="shared" si="5"/>
        <v>-11387222</v>
      </c>
      <c r="J46" s="61">
        <f t="shared" si="5"/>
        <v>49198564</v>
      </c>
      <c r="K46" s="61">
        <f t="shared" si="5"/>
        <v>-9242994</v>
      </c>
      <c r="L46" s="61">
        <f t="shared" si="5"/>
        <v>-11211542</v>
      </c>
      <c r="M46" s="61">
        <f t="shared" si="5"/>
        <v>34859090</v>
      </c>
      <c r="N46" s="61">
        <f t="shared" si="5"/>
        <v>14404554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63603118</v>
      </c>
      <c r="X46" s="61">
        <f t="shared" si="5"/>
        <v>82739700</v>
      </c>
      <c r="Y46" s="61">
        <f t="shared" si="5"/>
        <v>-19136582</v>
      </c>
      <c r="Z46" s="62">
        <f>+IF(X46&lt;&gt;0,+(Y46/X46)*100,0)</f>
        <v>-23.12865770603471</v>
      </c>
      <c r="AA46" s="59">
        <f>SUM(AA44:AA45)</f>
        <v>24318997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8505195</v>
      </c>
      <c r="D48" s="75">
        <f>SUM(D46:D47)</f>
        <v>0</v>
      </c>
      <c r="E48" s="76">
        <f t="shared" si="6"/>
        <v>24318997</v>
      </c>
      <c r="F48" s="77">
        <f t="shared" si="6"/>
        <v>24318997</v>
      </c>
      <c r="G48" s="77">
        <f t="shared" si="6"/>
        <v>67567825</v>
      </c>
      <c r="H48" s="78">
        <f t="shared" si="6"/>
        <v>-6982039</v>
      </c>
      <c r="I48" s="78">
        <f t="shared" si="6"/>
        <v>-11387222</v>
      </c>
      <c r="J48" s="78">
        <f t="shared" si="6"/>
        <v>49198564</v>
      </c>
      <c r="K48" s="78">
        <f t="shared" si="6"/>
        <v>-9242994</v>
      </c>
      <c r="L48" s="78">
        <f t="shared" si="6"/>
        <v>-11211542</v>
      </c>
      <c r="M48" s="77">
        <f t="shared" si="6"/>
        <v>34859090</v>
      </c>
      <c r="N48" s="77">
        <f t="shared" si="6"/>
        <v>14404554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63603118</v>
      </c>
      <c r="X48" s="78">
        <f t="shared" si="6"/>
        <v>82739700</v>
      </c>
      <c r="Y48" s="78">
        <f t="shared" si="6"/>
        <v>-19136582</v>
      </c>
      <c r="Z48" s="79">
        <f>+IF(X48&lt;&gt;0,+(Y48/X48)*100,0)</f>
        <v>-23.12865770603471</v>
      </c>
      <c r="AA48" s="80">
        <f>SUM(AA46:AA47)</f>
        <v>24318997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6256968</v>
      </c>
      <c r="D5" s="6">
        <v>0</v>
      </c>
      <c r="E5" s="7">
        <v>5778548</v>
      </c>
      <c r="F5" s="8">
        <v>5778548</v>
      </c>
      <c r="G5" s="8">
        <v>12636</v>
      </c>
      <c r="H5" s="8">
        <v>36346</v>
      </c>
      <c r="I5" s="8">
        <v>61053</v>
      </c>
      <c r="J5" s="8">
        <v>110035</v>
      </c>
      <c r="K5" s="8">
        <v>30861</v>
      </c>
      <c r="L5" s="8">
        <v>17361</v>
      </c>
      <c r="M5" s="8">
        <v>2361</v>
      </c>
      <c r="N5" s="8">
        <v>50583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160618</v>
      </c>
      <c r="X5" s="8">
        <v>2889276</v>
      </c>
      <c r="Y5" s="8">
        <v>-2728658</v>
      </c>
      <c r="Z5" s="2">
        <v>-94.44</v>
      </c>
      <c r="AA5" s="6">
        <v>5778548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9533769</v>
      </c>
      <c r="D7" s="6">
        <v>0</v>
      </c>
      <c r="E7" s="7">
        <v>4682500</v>
      </c>
      <c r="F7" s="8">
        <v>4682500</v>
      </c>
      <c r="G7" s="8">
        <v>1012257</v>
      </c>
      <c r="H7" s="8">
        <v>987233</v>
      </c>
      <c r="I7" s="8">
        <v>835440</v>
      </c>
      <c r="J7" s="8">
        <v>2834930</v>
      </c>
      <c r="K7" s="8">
        <v>859475</v>
      </c>
      <c r="L7" s="8">
        <v>302413</v>
      </c>
      <c r="M7" s="8">
        <v>786099</v>
      </c>
      <c r="N7" s="8">
        <v>1947987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4782917</v>
      </c>
      <c r="X7" s="8">
        <v>2341248</v>
      </c>
      <c r="Y7" s="8">
        <v>2441669</v>
      </c>
      <c r="Z7" s="2">
        <v>104.29</v>
      </c>
      <c r="AA7" s="6">
        <v>4682500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3950716</v>
      </c>
      <c r="D10" s="6">
        <v>0</v>
      </c>
      <c r="E10" s="7">
        <v>1009936</v>
      </c>
      <c r="F10" s="30">
        <v>1009936</v>
      </c>
      <c r="G10" s="30">
        <v>332008</v>
      </c>
      <c r="H10" s="30">
        <v>353340</v>
      </c>
      <c r="I10" s="30">
        <v>354603</v>
      </c>
      <c r="J10" s="30">
        <v>1039951</v>
      </c>
      <c r="K10" s="30">
        <v>353340</v>
      </c>
      <c r="L10" s="30">
        <v>361015</v>
      </c>
      <c r="M10" s="30">
        <v>305269</v>
      </c>
      <c r="N10" s="30">
        <v>1019624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2059575</v>
      </c>
      <c r="X10" s="30">
        <v>504966</v>
      </c>
      <c r="Y10" s="30">
        <v>1554609</v>
      </c>
      <c r="Z10" s="31">
        <v>307.86</v>
      </c>
      <c r="AA10" s="32">
        <v>1009936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50202</v>
      </c>
      <c r="D12" s="6">
        <v>0</v>
      </c>
      <c r="E12" s="7">
        <v>0</v>
      </c>
      <c r="F12" s="8">
        <v>0</v>
      </c>
      <c r="G12" s="8">
        <v>2353</v>
      </c>
      <c r="H12" s="8">
        <v>1358</v>
      </c>
      <c r="I12" s="8">
        <v>3652</v>
      </c>
      <c r="J12" s="8">
        <v>7363</v>
      </c>
      <c r="K12" s="8">
        <v>1872</v>
      </c>
      <c r="L12" s="8">
        <v>6003</v>
      </c>
      <c r="M12" s="8">
        <v>8304</v>
      </c>
      <c r="N12" s="8">
        <v>16179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23542</v>
      </c>
      <c r="X12" s="8"/>
      <c r="Y12" s="8">
        <v>23542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449604</v>
      </c>
      <c r="D13" s="6">
        <v>0</v>
      </c>
      <c r="E13" s="7">
        <v>600000</v>
      </c>
      <c r="F13" s="8">
        <v>600000</v>
      </c>
      <c r="G13" s="8">
        <v>21385</v>
      </c>
      <c r="H13" s="8">
        <v>3850</v>
      </c>
      <c r="I13" s="8">
        <v>1734</v>
      </c>
      <c r="J13" s="8">
        <v>26969</v>
      </c>
      <c r="K13" s="8">
        <v>1253</v>
      </c>
      <c r="L13" s="8">
        <v>2638</v>
      </c>
      <c r="M13" s="8">
        <v>25217</v>
      </c>
      <c r="N13" s="8">
        <v>29108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56077</v>
      </c>
      <c r="X13" s="8">
        <v>300000</v>
      </c>
      <c r="Y13" s="8">
        <v>-243923</v>
      </c>
      <c r="Z13" s="2">
        <v>-81.31</v>
      </c>
      <c r="AA13" s="6">
        <v>600000</v>
      </c>
    </row>
    <row r="14" spans="1:27" ht="12.75">
      <c r="A14" s="27" t="s">
        <v>41</v>
      </c>
      <c r="B14" s="33"/>
      <c r="C14" s="6">
        <v>5347143</v>
      </c>
      <c r="D14" s="6">
        <v>0</v>
      </c>
      <c r="E14" s="7">
        <v>5189760</v>
      </c>
      <c r="F14" s="8">
        <v>5189760</v>
      </c>
      <c r="G14" s="8">
        <v>395844</v>
      </c>
      <c r="H14" s="8">
        <v>400323</v>
      </c>
      <c r="I14" s="8">
        <v>405826</v>
      </c>
      <c r="J14" s="8">
        <v>1201993</v>
      </c>
      <c r="K14" s="8">
        <v>407167</v>
      </c>
      <c r="L14" s="8">
        <v>501848</v>
      </c>
      <c r="M14" s="8">
        <v>494602</v>
      </c>
      <c r="N14" s="8">
        <v>1403617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2605610</v>
      </c>
      <c r="X14" s="8">
        <v>2594880</v>
      </c>
      <c r="Y14" s="8">
        <v>10730</v>
      </c>
      <c r="Z14" s="2">
        <v>0.41</v>
      </c>
      <c r="AA14" s="6">
        <v>5189760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92111</v>
      </c>
      <c r="D16" s="6">
        <v>0</v>
      </c>
      <c r="E16" s="7">
        <v>0</v>
      </c>
      <c r="F16" s="8">
        <v>0</v>
      </c>
      <c r="G16" s="8">
        <v>4911</v>
      </c>
      <c r="H16" s="8">
        <v>300</v>
      </c>
      <c r="I16" s="8">
        <v>0</v>
      </c>
      <c r="J16" s="8">
        <v>5211</v>
      </c>
      <c r="K16" s="8">
        <v>6320</v>
      </c>
      <c r="L16" s="8">
        <v>3800</v>
      </c>
      <c r="M16" s="8">
        <v>6400</v>
      </c>
      <c r="N16" s="8">
        <v>16520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21731</v>
      </c>
      <c r="X16" s="8"/>
      <c r="Y16" s="8">
        <v>21731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60006079</v>
      </c>
      <c r="D19" s="6">
        <v>0</v>
      </c>
      <c r="E19" s="7">
        <v>65789000</v>
      </c>
      <c r="F19" s="8">
        <v>65789000</v>
      </c>
      <c r="G19" s="8">
        <v>25715000</v>
      </c>
      <c r="H19" s="8">
        <v>0</v>
      </c>
      <c r="I19" s="8">
        <v>1700000</v>
      </c>
      <c r="J19" s="8">
        <v>27415000</v>
      </c>
      <c r="K19" s="8">
        <v>0</v>
      </c>
      <c r="L19" s="8">
        <v>0</v>
      </c>
      <c r="M19" s="8">
        <v>19963000</v>
      </c>
      <c r="N19" s="8">
        <v>19963000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47378000</v>
      </c>
      <c r="X19" s="8">
        <v>32894502</v>
      </c>
      <c r="Y19" s="8">
        <v>14483498</v>
      </c>
      <c r="Z19" s="2">
        <v>44.03</v>
      </c>
      <c r="AA19" s="6">
        <v>65789000</v>
      </c>
    </row>
    <row r="20" spans="1:27" ht="12.75">
      <c r="A20" s="27" t="s">
        <v>47</v>
      </c>
      <c r="B20" s="33"/>
      <c r="C20" s="6">
        <v>1969251</v>
      </c>
      <c r="D20" s="6">
        <v>0</v>
      </c>
      <c r="E20" s="7">
        <v>9271000</v>
      </c>
      <c r="F20" s="30">
        <v>9271000</v>
      </c>
      <c r="G20" s="30">
        <v>112647</v>
      </c>
      <c r="H20" s="30">
        <v>31139</v>
      </c>
      <c r="I20" s="30">
        <v>141978</v>
      </c>
      <c r="J20" s="30">
        <v>285764</v>
      </c>
      <c r="K20" s="30">
        <v>364571</v>
      </c>
      <c r="L20" s="30">
        <v>335207</v>
      </c>
      <c r="M20" s="30">
        <v>329311</v>
      </c>
      <c r="N20" s="30">
        <v>1029089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1314853</v>
      </c>
      <c r="X20" s="30">
        <v>4635498</v>
      </c>
      <c r="Y20" s="30">
        <v>-3320645</v>
      </c>
      <c r="Z20" s="31">
        <v>-71.64</v>
      </c>
      <c r="AA20" s="32">
        <v>9271000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87655843</v>
      </c>
      <c r="D22" s="37">
        <f>SUM(D5:D21)</f>
        <v>0</v>
      </c>
      <c r="E22" s="38">
        <f t="shared" si="0"/>
        <v>92320744</v>
      </c>
      <c r="F22" s="39">
        <f t="shared" si="0"/>
        <v>92320744</v>
      </c>
      <c r="G22" s="39">
        <f t="shared" si="0"/>
        <v>27609041</v>
      </c>
      <c r="H22" s="39">
        <f t="shared" si="0"/>
        <v>1813889</v>
      </c>
      <c r="I22" s="39">
        <f t="shared" si="0"/>
        <v>3504286</v>
      </c>
      <c r="J22" s="39">
        <f t="shared" si="0"/>
        <v>32927216</v>
      </c>
      <c r="K22" s="39">
        <f t="shared" si="0"/>
        <v>2024859</v>
      </c>
      <c r="L22" s="39">
        <f t="shared" si="0"/>
        <v>1530285</v>
      </c>
      <c r="M22" s="39">
        <f t="shared" si="0"/>
        <v>21920563</v>
      </c>
      <c r="N22" s="39">
        <f t="shared" si="0"/>
        <v>25475707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58402923</v>
      </c>
      <c r="X22" s="39">
        <f t="shared" si="0"/>
        <v>46160370</v>
      </c>
      <c r="Y22" s="39">
        <f t="shared" si="0"/>
        <v>12242553</v>
      </c>
      <c r="Z22" s="40">
        <f>+IF(X22&lt;&gt;0,+(Y22/X22)*100,0)</f>
        <v>26.521782646022984</v>
      </c>
      <c r="AA22" s="37">
        <f>SUM(AA5:AA21)</f>
        <v>92320744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33092660</v>
      </c>
      <c r="D25" s="6">
        <v>0</v>
      </c>
      <c r="E25" s="7">
        <v>47901309</v>
      </c>
      <c r="F25" s="8">
        <v>47901309</v>
      </c>
      <c r="G25" s="8">
        <v>2740898</v>
      </c>
      <c r="H25" s="8">
        <v>2654391</v>
      </c>
      <c r="I25" s="8">
        <v>3107831</v>
      </c>
      <c r="J25" s="8">
        <v>8503120</v>
      </c>
      <c r="K25" s="8">
        <v>2901486</v>
      </c>
      <c r="L25" s="8">
        <v>2826551</v>
      </c>
      <c r="M25" s="8">
        <v>2880913</v>
      </c>
      <c r="N25" s="8">
        <v>8608950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17112070</v>
      </c>
      <c r="X25" s="8">
        <v>23950656</v>
      </c>
      <c r="Y25" s="8">
        <v>-6838586</v>
      </c>
      <c r="Z25" s="2">
        <v>-28.55</v>
      </c>
      <c r="AA25" s="6">
        <v>47901309</v>
      </c>
    </row>
    <row r="26" spans="1:27" ht="12.75">
      <c r="A26" s="29" t="s">
        <v>52</v>
      </c>
      <c r="B26" s="28"/>
      <c r="C26" s="6">
        <v>5630436</v>
      </c>
      <c r="D26" s="6">
        <v>0</v>
      </c>
      <c r="E26" s="7">
        <v>8722009</v>
      </c>
      <c r="F26" s="8">
        <v>8722009</v>
      </c>
      <c r="G26" s="8">
        <v>632815</v>
      </c>
      <c r="H26" s="8">
        <v>487768</v>
      </c>
      <c r="I26" s="8">
        <v>487768</v>
      </c>
      <c r="J26" s="8">
        <v>1608351</v>
      </c>
      <c r="K26" s="8">
        <v>487768</v>
      </c>
      <c r="L26" s="8">
        <v>487768</v>
      </c>
      <c r="M26" s="8">
        <v>443608</v>
      </c>
      <c r="N26" s="8">
        <v>1419144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3027495</v>
      </c>
      <c r="X26" s="8">
        <v>4361004</v>
      </c>
      <c r="Y26" s="8">
        <v>-1333509</v>
      </c>
      <c r="Z26" s="2">
        <v>-30.58</v>
      </c>
      <c r="AA26" s="6">
        <v>8722009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1000002</v>
      </c>
      <c r="Y27" s="8">
        <v>-1000002</v>
      </c>
      <c r="Z27" s="2">
        <v>-100</v>
      </c>
      <c r="AA27" s="6">
        <v>2000000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4999998</v>
      </c>
      <c r="Y28" s="8">
        <v>-4999998</v>
      </c>
      <c r="Z28" s="2">
        <v>-100</v>
      </c>
      <c r="AA28" s="6">
        <v>10000000</v>
      </c>
    </row>
    <row r="29" spans="1:27" ht="12.75">
      <c r="A29" s="29" t="s">
        <v>55</v>
      </c>
      <c r="B29" s="28"/>
      <c r="C29" s="6">
        <v>457161</v>
      </c>
      <c r="D29" s="6">
        <v>0</v>
      </c>
      <c r="E29" s="7">
        <v>454000</v>
      </c>
      <c r="F29" s="8">
        <v>454000</v>
      </c>
      <c r="G29" s="8">
        <v>17256</v>
      </c>
      <c r="H29" s="8">
        <v>24776</v>
      </c>
      <c r="I29" s="8">
        <v>24776</v>
      </c>
      <c r="J29" s="8">
        <v>66808</v>
      </c>
      <c r="K29" s="8">
        <v>24776</v>
      </c>
      <c r="L29" s="8">
        <v>22787</v>
      </c>
      <c r="M29" s="8">
        <v>28180</v>
      </c>
      <c r="N29" s="8">
        <v>75743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142551</v>
      </c>
      <c r="X29" s="8">
        <v>226998</v>
      </c>
      <c r="Y29" s="8">
        <v>-84447</v>
      </c>
      <c r="Z29" s="2">
        <v>-37.2</v>
      </c>
      <c r="AA29" s="6">
        <v>454000</v>
      </c>
    </row>
    <row r="30" spans="1:27" ht="12.75">
      <c r="A30" s="29" t="s">
        <v>56</v>
      </c>
      <c r="B30" s="28"/>
      <c r="C30" s="6">
        <v>11316251</v>
      </c>
      <c r="D30" s="6">
        <v>0</v>
      </c>
      <c r="E30" s="7">
        <v>11930971</v>
      </c>
      <c r="F30" s="8">
        <v>11930971</v>
      </c>
      <c r="G30" s="8">
        <v>0</v>
      </c>
      <c r="H30" s="8">
        <v>1358340</v>
      </c>
      <c r="I30" s="8">
        <v>0</v>
      </c>
      <c r="J30" s="8">
        <v>1358340</v>
      </c>
      <c r="K30" s="8">
        <v>0</v>
      </c>
      <c r="L30" s="8">
        <v>3528622</v>
      </c>
      <c r="M30" s="8">
        <v>1665485</v>
      </c>
      <c r="N30" s="8">
        <v>5194107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6552447</v>
      </c>
      <c r="X30" s="8">
        <v>5965488</v>
      </c>
      <c r="Y30" s="8">
        <v>586959</v>
      </c>
      <c r="Z30" s="2">
        <v>9.84</v>
      </c>
      <c r="AA30" s="6">
        <v>11930971</v>
      </c>
    </row>
    <row r="31" spans="1:27" ht="12.75">
      <c r="A31" s="29" t="s">
        <v>57</v>
      </c>
      <c r="B31" s="28"/>
      <c r="C31" s="6">
        <v>1843153</v>
      </c>
      <c r="D31" s="6">
        <v>0</v>
      </c>
      <c r="E31" s="7">
        <v>250000</v>
      </c>
      <c r="F31" s="8">
        <v>250000</v>
      </c>
      <c r="G31" s="8">
        <v>1</v>
      </c>
      <c r="H31" s="8">
        <v>0</v>
      </c>
      <c r="I31" s="8">
        <v>2802</v>
      </c>
      <c r="J31" s="8">
        <v>2803</v>
      </c>
      <c r="K31" s="8">
        <v>66819</v>
      </c>
      <c r="L31" s="8">
        <v>474</v>
      </c>
      <c r="M31" s="8">
        <v>34900</v>
      </c>
      <c r="N31" s="8">
        <v>102193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104996</v>
      </c>
      <c r="X31" s="8">
        <v>124998</v>
      </c>
      <c r="Y31" s="8">
        <v>-20002</v>
      </c>
      <c r="Z31" s="2">
        <v>-16</v>
      </c>
      <c r="AA31" s="6">
        <v>250000</v>
      </c>
    </row>
    <row r="32" spans="1:27" ht="12.75">
      <c r="A32" s="29" t="s">
        <v>58</v>
      </c>
      <c r="B32" s="28"/>
      <c r="C32" s="6">
        <v>1788420</v>
      </c>
      <c r="D32" s="6">
        <v>0</v>
      </c>
      <c r="E32" s="7">
        <v>7166206</v>
      </c>
      <c r="F32" s="8">
        <v>7166206</v>
      </c>
      <c r="G32" s="8">
        <v>0</v>
      </c>
      <c r="H32" s="8">
        <v>295725</v>
      </c>
      <c r="I32" s="8">
        <v>149146</v>
      </c>
      <c r="J32" s="8">
        <v>444871</v>
      </c>
      <c r="K32" s="8">
        <v>2565</v>
      </c>
      <c r="L32" s="8">
        <v>306405</v>
      </c>
      <c r="M32" s="8">
        <v>340797</v>
      </c>
      <c r="N32" s="8">
        <v>649767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1094638</v>
      </c>
      <c r="X32" s="8">
        <v>3583104</v>
      </c>
      <c r="Y32" s="8">
        <v>-2488466</v>
      </c>
      <c r="Z32" s="2">
        <v>-69.45</v>
      </c>
      <c r="AA32" s="6">
        <v>7166206</v>
      </c>
    </row>
    <row r="33" spans="1:27" ht="12.75">
      <c r="A33" s="29" t="s">
        <v>59</v>
      </c>
      <c r="B33" s="28"/>
      <c r="C33" s="6">
        <v>3024799</v>
      </c>
      <c r="D33" s="6">
        <v>0</v>
      </c>
      <c r="E33" s="7">
        <v>0</v>
      </c>
      <c r="F33" s="8">
        <v>0</v>
      </c>
      <c r="G33" s="8">
        <v>18004</v>
      </c>
      <c r="H33" s="8">
        <v>18004</v>
      </c>
      <c r="I33" s="8">
        <v>97099</v>
      </c>
      <c r="J33" s="8">
        <v>133107</v>
      </c>
      <c r="K33" s="8">
        <v>18757</v>
      </c>
      <c r="L33" s="8">
        <v>375828</v>
      </c>
      <c r="M33" s="8">
        <v>48757</v>
      </c>
      <c r="N33" s="8">
        <v>443342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576449</v>
      </c>
      <c r="X33" s="8"/>
      <c r="Y33" s="8">
        <v>576449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27880259</v>
      </c>
      <c r="D34" s="6">
        <v>0</v>
      </c>
      <c r="E34" s="7">
        <v>20277000</v>
      </c>
      <c r="F34" s="8">
        <v>20277000</v>
      </c>
      <c r="G34" s="8">
        <v>458090</v>
      </c>
      <c r="H34" s="8">
        <v>1110401</v>
      </c>
      <c r="I34" s="8">
        <v>1331454</v>
      </c>
      <c r="J34" s="8">
        <v>2899945</v>
      </c>
      <c r="K34" s="8">
        <v>1411858</v>
      </c>
      <c r="L34" s="8">
        <v>2147857</v>
      </c>
      <c r="M34" s="8">
        <v>1888869</v>
      </c>
      <c r="N34" s="8">
        <v>5448584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8348529</v>
      </c>
      <c r="X34" s="8">
        <v>10138500</v>
      </c>
      <c r="Y34" s="8">
        <v>-1789971</v>
      </c>
      <c r="Z34" s="2">
        <v>-17.66</v>
      </c>
      <c r="AA34" s="6">
        <v>20277000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13089</v>
      </c>
      <c r="J35" s="8">
        <v>13089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13089</v>
      </c>
      <c r="X35" s="8"/>
      <c r="Y35" s="8">
        <v>13089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85033139</v>
      </c>
      <c r="D36" s="37">
        <f>SUM(D25:D35)</f>
        <v>0</v>
      </c>
      <c r="E36" s="38">
        <f t="shared" si="1"/>
        <v>108701495</v>
      </c>
      <c r="F36" s="39">
        <f t="shared" si="1"/>
        <v>108701495</v>
      </c>
      <c r="G36" s="39">
        <f t="shared" si="1"/>
        <v>3867064</v>
      </c>
      <c r="H36" s="39">
        <f t="shared" si="1"/>
        <v>5949405</v>
      </c>
      <c r="I36" s="39">
        <f t="shared" si="1"/>
        <v>5213965</v>
      </c>
      <c r="J36" s="39">
        <f t="shared" si="1"/>
        <v>15030434</v>
      </c>
      <c r="K36" s="39">
        <f t="shared" si="1"/>
        <v>4914029</v>
      </c>
      <c r="L36" s="39">
        <f t="shared" si="1"/>
        <v>9696292</v>
      </c>
      <c r="M36" s="39">
        <f t="shared" si="1"/>
        <v>7331509</v>
      </c>
      <c r="N36" s="39">
        <f t="shared" si="1"/>
        <v>21941830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36972264</v>
      </c>
      <c r="X36" s="39">
        <f t="shared" si="1"/>
        <v>54350748</v>
      </c>
      <c r="Y36" s="39">
        <f t="shared" si="1"/>
        <v>-17378484</v>
      </c>
      <c r="Z36" s="40">
        <f>+IF(X36&lt;&gt;0,+(Y36/X36)*100,0)</f>
        <v>-31.97469149826604</v>
      </c>
      <c r="AA36" s="37">
        <f>SUM(AA25:AA35)</f>
        <v>108701495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2622704</v>
      </c>
      <c r="D38" s="50">
        <f>+D22-D36</f>
        <v>0</v>
      </c>
      <c r="E38" s="51">
        <f t="shared" si="2"/>
        <v>-16380751</v>
      </c>
      <c r="F38" s="52">
        <f t="shared" si="2"/>
        <v>-16380751</v>
      </c>
      <c r="G38" s="52">
        <f t="shared" si="2"/>
        <v>23741977</v>
      </c>
      <c r="H38" s="52">
        <f t="shared" si="2"/>
        <v>-4135516</v>
      </c>
      <c r="I38" s="52">
        <f t="shared" si="2"/>
        <v>-1709679</v>
      </c>
      <c r="J38" s="52">
        <f t="shared" si="2"/>
        <v>17896782</v>
      </c>
      <c r="K38" s="52">
        <f t="shared" si="2"/>
        <v>-2889170</v>
      </c>
      <c r="L38" s="52">
        <f t="shared" si="2"/>
        <v>-8166007</v>
      </c>
      <c r="M38" s="52">
        <f t="shared" si="2"/>
        <v>14589054</v>
      </c>
      <c r="N38" s="52">
        <f t="shared" si="2"/>
        <v>3533877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21430659</v>
      </c>
      <c r="X38" s="52">
        <f>IF(F22=F36,0,X22-X36)</f>
        <v>-8190378</v>
      </c>
      <c r="Y38" s="52">
        <f t="shared" si="2"/>
        <v>29621037</v>
      </c>
      <c r="Z38" s="53">
        <f>+IF(X38&lt;&gt;0,+(Y38/X38)*100,0)</f>
        <v>-361.65653160330334</v>
      </c>
      <c r="AA38" s="50">
        <f>+AA22-AA36</f>
        <v>-16380751</v>
      </c>
    </row>
    <row r="39" spans="1:27" ht="12.75">
      <c r="A39" s="27" t="s">
        <v>64</v>
      </c>
      <c r="B39" s="33"/>
      <c r="C39" s="6">
        <v>5672883</v>
      </c>
      <c r="D39" s="6">
        <v>0</v>
      </c>
      <c r="E39" s="7">
        <v>17911994</v>
      </c>
      <c r="F39" s="8">
        <v>17911994</v>
      </c>
      <c r="G39" s="8">
        <v>0</v>
      </c>
      <c r="H39" s="8">
        <v>489000</v>
      </c>
      <c r="I39" s="8">
        <v>0</v>
      </c>
      <c r="J39" s="8">
        <v>489000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489000</v>
      </c>
      <c r="X39" s="8">
        <v>8956002</v>
      </c>
      <c r="Y39" s="8">
        <v>-8467002</v>
      </c>
      <c r="Z39" s="2">
        <v>-94.54</v>
      </c>
      <c r="AA39" s="6">
        <v>17911994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8295587</v>
      </c>
      <c r="D42" s="59">
        <f>SUM(D38:D41)</f>
        <v>0</v>
      </c>
      <c r="E42" s="60">
        <f t="shared" si="3"/>
        <v>1531243</v>
      </c>
      <c r="F42" s="61">
        <f t="shared" si="3"/>
        <v>1531243</v>
      </c>
      <c r="G42" s="61">
        <f t="shared" si="3"/>
        <v>23741977</v>
      </c>
      <c r="H42" s="61">
        <f t="shared" si="3"/>
        <v>-3646516</v>
      </c>
      <c r="I42" s="61">
        <f t="shared" si="3"/>
        <v>-1709679</v>
      </c>
      <c r="J42" s="61">
        <f t="shared" si="3"/>
        <v>18385782</v>
      </c>
      <c r="K42" s="61">
        <f t="shared" si="3"/>
        <v>-2889170</v>
      </c>
      <c r="L42" s="61">
        <f t="shared" si="3"/>
        <v>-8166007</v>
      </c>
      <c r="M42" s="61">
        <f t="shared" si="3"/>
        <v>14589054</v>
      </c>
      <c r="N42" s="61">
        <f t="shared" si="3"/>
        <v>3533877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21919659</v>
      </c>
      <c r="X42" s="61">
        <f t="shared" si="3"/>
        <v>765624</v>
      </c>
      <c r="Y42" s="61">
        <f t="shared" si="3"/>
        <v>21154035</v>
      </c>
      <c r="Z42" s="62">
        <f>+IF(X42&lt;&gt;0,+(Y42/X42)*100,0)</f>
        <v>2762.979608789693</v>
      </c>
      <c r="AA42" s="59">
        <f>SUM(AA38:AA41)</f>
        <v>1531243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8295587</v>
      </c>
      <c r="D44" s="67">
        <f>+D42-D43</f>
        <v>0</v>
      </c>
      <c r="E44" s="68">
        <f t="shared" si="4"/>
        <v>1531243</v>
      </c>
      <c r="F44" s="69">
        <f t="shared" si="4"/>
        <v>1531243</v>
      </c>
      <c r="G44" s="69">
        <f t="shared" si="4"/>
        <v>23741977</v>
      </c>
      <c r="H44" s="69">
        <f t="shared" si="4"/>
        <v>-3646516</v>
      </c>
      <c r="I44" s="69">
        <f t="shared" si="4"/>
        <v>-1709679</v>
      </c>
      <c r="J44" s="69">
        <f t="shared" si="4"/>
        <v>18385782</v>
      </c>
      <c r="K44" s="69">
        <f t="shared" si="4"/>
        <v>-2889170</v>
      </c>
      <c r="L44" s="69">
        <f t="shared" si="4"/>
        <v>-8166007</v>
      </c>
      <c r="M44" s="69">
        <f t="shared" si="4"/>
        <v>14589054</v>
      </c>
      <c r="N44" s="69">
        <f t="shared" si="4"/>
        <v>3533877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21919659</v>
      </c>
      <c r="X44" s="69">
        <f t="shared" si="4"/>
        <v>765624</v>
      </c>
      <c r="Y44" s="69">
        <f t="shared" si="4"/>
        <v>21154035</v>
      </c>
      <c r="Z44" s="70">
        <f>+IF(X44&lt;&gt;0,+(Y44/X44)*100,0)</f>
        <v>2762.979608789693</v>
      </c>
      <c r="AA44" s="67">
        <f>+AA42-AA43</f>
        <v>1531243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8295587</v>
      </c>
      <c r="D46" s="59">
        <f>SUM(D44:D45)</f>
        <v>0</v>
      </c>
      <c r="E46" s="60">
        <f t="shared" si="5"/>
        <v>1531243</v>
      </c>
      <c r="F46" s="61">
        <f t="shared" si="5"/>
        <v>1531243</v>
      </c>
      <c r="G46" s="61">
        <f t="shared" si="5"/>
        <v>23741977</v>
      </c>
      <c r="H46" s="61">
        <f t="shared" si="5"/>
        <v>-3646516</v>
      </c>
      <c r="I46" s="61">
        <f t="shared" si="5"/>
        <v>-1709679</v>
      </c>
      <c r="J46" s="61">
        <f t="shared" si="5"/>
        <v>18385782</v>
      </c>
      <c r="K46" s="61">
        <f t="shared" si="5"/>
        <v>-2889170</v>
      </c>
      <c r="L46" s="61">
        <f t="shared" si="5"/>
        <v>-8166007</v>
      </c>
      <c r="M46" s="61">
        <f t="shared" si="5"/>
        <v>14589054</v>
      </c>
      <c r="N46" s="61">
        <f t="shared" si="5"/>
        <v>3533877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21919659</v>
      </c>
      <c r="X46" s="61">
        <f t="shared" si="5"/>
        <v>765624</v>
      </c>
      <c r="Y46" s="61">
        <f t="shared" si="5"/>
        <v>21154035</v>
      </c>
      <c r="Z46" s="62">
        <f>+IF(X46&lt;&gt;0,+(Y46/X46)*100,0)</f>
        <v>2762.979608789693</v>
      </c>
      <c r="AA46" s="59">
        <f>SUM(AA44:AA45)</f>
        <v>1531243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8295587</v>
      </c>
      <c r="D48" s="75">
        <f>SUM(D46:D47)</f>
        <v>0</v>
      </c>
      <c r="E48" s="76">
        <f t="shared" si="6"/>
        <v>1531243</v>
      </c>
      <c r="F48" s="77">
        <f t="shared" si="6"/>
        <v>1531243</v>
      </c>
      <c r="G48" s="77">
        <f t="shared" si="6"/>
        <v>23741977</v>
      </c>
      <c r="H48" s="78">
        <f t="shared" si="6"/>
        <v>-3646516</v>
      </c>
      <c r="I48" s="78">
        <f t="shared" si="6"/>
        <v>-1709679</v>
      </c>
      <c r="J48" s="78">
        <f t="shared" si="6"/>
        <v>18385782</v>
      </c>
      <c r="K48" s="78">
        <f t="shared" si="6"/>
        <v>-2889170</v>
      </c>
      <c r="L48" s="78">
        <f t="shared" si="6"/>
        <v>-8166007</v>
      </c>
      <c r="M48" s="77">
        <f t="shared" si="6"/>
        <v>14589054</v>
      </c>
      <c r="N48" s="77">
        <f t="shared" si="6"/>
        <v>3533877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21919659</v>
      </c>
      <c r="X48" s="78">
        <f t="shared" si="6"/>
        <v>765624</v>
      </c>
      <c r="Y48" s="78">
        <f t="shared" si="6"/>
        <v>21154035</v>
      </c>
      <c r="Z48" s="79">
        <f>+IF(X48&lt;&gt;0,+(Y48/X48)*100,0)</f>
        <v>2762.979608789693</v>
      </c>
      <c r="AA48" s="80">
        <f>SUM(AA46:AA47)</f>
        <v>1531243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98090628</v>
      </c>
      <c r="D5" s="6">
        <v>0</v>
      </c>
      <c r="E5" s="7">
        <v>105875099</v>
      </c>
      <c r="F5" s="8">
        <v>105875099</v>
      </c>
      <c r="G5" s="8">
        <v>96302566</v>
      </c>
      <c r="H5" s="8">
        <v>-653296</v>
      </c>
      <c r="I5" s="8">
        <v>86226</v>
      </c>
      <c r="J5" s="8">
        <v>95735496</v>
      </c>
      <c r="K5" s="8">
        <v>-88157</v>
      </c>
      <c r="L5" s="8">
        <v>0</v>
      </c>
      <c r="M5" s="8">
        <v>0</v>
      </c>
      <c r="N5" s="8">
        <v>-88157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95647339</v>
      </c>
      <c r="X5" s="8">
        <v>47370838</v>
      </c>
      <c r="Y5" s="8">
        <v>48276501</v>
      </c>
      <c r="Z5" s="2">
        <v>101.91</v>
      </c>
      <c r="AA5" s="6">
        <v>105875099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185745139</v>
      </c>
      <c r="D7" s="6">
        <v>0</v>
      </c>
      <c r="E7" s="7">
        <v>241833559</v>
      </c>
      <c r="F7" s="8">
        <v>241833559</v>
      </c>
      <c r="G7" s="8">
        <v>37495310</v>
      </c>
      <c r="H7" s="8">
        <v>209186534</v>
      </c>
      <c r="I7" s="8">
        <v>181605678</v>
      </c>
      <c r="J7" s="8">
        <v>428287522</v>
      </c>
      <c r="K7" s="8">
        <v>20677139</v>
      </c>
      <c r="L7" s="8">
        <v>5728423</v>
      </c>
      <c r="M7" s="8">
        <v>4137626</v>
      </c>
      <c r="N7" s="8">
        <v>30543188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458830710</v>
      </c>
      <c r="X7" s="8">
        <v>103966482</v>
      </c>
      <c r="Y7" s="8">
        <v>354864228</v>
      </c>
      <c r="Z7" s="2">
        <v>341.33</v>
      </c>
      <c r="AA7" s="6">
        <v>241833559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51106951</v>
      </c>
      <c r="D10" s="6">
        <v>0</v>
      </c>
      <c r="E10" s="7">
        <v>44639345</v>
      </c>
      <c r="F10" s="30">
        <v>44639345</v>
      </c>
      <c r="G10" s="30">
        <v>4471765</v>
      </c>
      <c r="H10" s="30">
        <v>4467087</v>
      </c>
      <c r="I10" s="30">
        <v>-4471603</v>
      </c>
      <c r="J10" s="30">
        <v>4467249</v>
      </c>
      <c r="K10" s="30">
        <v>4474012</v>
      </c>
      <c r="L10" s="30">
        <v>803</v>
      </c>
      <c r="M10" s="30">
        <v>80</v>
      </c>
      <c r="N10" s="30">
        <v>4474895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8942144</v>
      </c>
      <c r="X10" s="30">
        <v>20599235</v>
      </c>
      <c r="Y10" s="30">
        <v>-11657091</v>
      </c>
      <c r="Z10" s="31">
        <v>-56.59</v>
      </c>
      <c r="AA10" s="32">
        <v>44639345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2803997</v>
      </c>
      <c r="D12" s="6">
        <v>0</v>
      </c>
      <c r="E12" s="7">
        <v>2748853</v>
      </c>
      <c r="F12" s="8">
        <v>2748853</v>
      </c>
      <c r="G12" s="8">
        <v>237173</v>
      </c>
      <c r="H12" s="8">
        <v>254427</v>
      </c>
      <c r="I12" s="8">
        <v>-246076</v>
      </c>
      <c r="J12" s="8">
        <v>245524</v>
      </c>
      <c r="K12" s="8">
        <v>270240</v>
      </c>
      <c r="L12" s="8">
        <v>50077</v>
      </c>
      <c r="M12" s="8">
        <v>17099</v>
      </c>
      <c r="N12" s="8">
        <v>337416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582940</v>
      </c>
      <c r="X12" s="8">
        <v>1238016</v>
      </c>
      <c r="Y12" s="8">
        <v>-655076</v>
      </c>
      <c r="Z12" s="2">
        <v>-52.91</v>
      </c>
      <c r="AA12" s="6">
        <v>2748853</v>
      </c>
    </row>
    <row r="13" spans="1:27" ht="12.75">
      <c r="A13" s="27" t="s">
        <v>40</v>
      </c>
      <c r="B13" s="33"/>
      <c r="C13" s="6">
        <v>3718300</v>
      </c>
      <c r="D13" s="6">
        <v>0</v>
      </c>
      <c r="E13" s="7">
        <v>7025692</v>
      </c>
      <c r="F13" s="8">
        <v>7025692</v>
      </c>
      <c r="G13" s="8">
        <v>33688</v>
      </c>
      <c r="H13" s="8">
        <v>129864</v>
      </c>
      <c r="I13" s="8">
        <v>-11569</v>
      </c>
      <c r="J13" s="8">
        <v>151983</v>
      </c>
      <c r="K13" s="8">
        <v>31947</v>
      </c>
      <c r="L13" s="8">
        <v>73957</v>
      </c>
      <c r="M13" s="8">
        <v>93384</v>
      </c>
      <c r="N13" s="8">
        <v>199288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351271</v>
      </c>
      <c r="X13" s="8">
        <v>4863000</v>
      </c>
      <c r="Y13" s="8">
        <v>-4511729</v>
      </c>
      <c r="Z13" s="2">
        <v>-92.78</v>
      </c>
      <c r="AA13" s="6">
        <v>7025692</v>
      </c>
    </row>
    <row r="14" spans="1:27" ht="12.75">
      <c r="A14" s="27" t="s">
        <v>41</v>
      </c>
      <c r="B14" s="33"/>
      <c r="C14" s="6">
        <v>14004156</v>
      </c>
      <c r="D14" s="6">
        <v>0</v>
      </c>
      <c r="E14" s="7">
        <v>25481020</v>
      </c>
      <c r="F14" s="8">
        <v>25481020</v>
      </c>
      <c r="G14" s="8">
        <v>1609742</v>
      </c>
      <c r="H14" s="8">
        <v>1644280</v>
      </c>
      <c r="I14" s="8">
        <v>-1870495</v>
      </c>
      <c r="J14" s="8">
        <v>1383527</v>
      </c>
      <c r="K14" s="8">
        <v>1852043</v>
      </c>
      <c r="L14" s="8">
        <v>0</v>
      </c>
      <c r="M14" s="8">
        <v>0</v>
      </c>
      <c r="N14" s="8">
        <v>1852043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3235570</v>
      </c>
      <c r="X14" s="8">
        <v>14240508</v>
      </c>
      <c r="Y14" s="8">
        <v>-11004938</v>
      </c>
      <c r="Z14" s="2">
        <v>-77.28</v>
      </c>
      <c r="AA14" s="6">
        <v>25481020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2311062</v>
      </c>
      <c r="D16" s="6">
        <v>0</v>
      </c>
      <c r="E16" s="7">
        <v>3224787</v>
      </c>
      <c r="F16" s="8">
        <v>3224787</v>
      </c>
      <c r="G16" s="8">
        <v>181459</v>
      </c>
      <c r="H16" s="8">
        <v>425258</v>
      </c>
      <c r="I16" s="8">
        <v>-64152</v>
      </c>
      <c r="J16" s="8">
        <v>542565</v>
      </c>
      <c r="K16" s="8">
        <v>163496</v>
      </c>
      <c r="L16" s="8">
        <v>276873</v>
      </c>
      <c r="M16" s="8">
        <v>127663</v>
      </c>
      <c r="N16" s="8">
        <v>568032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1110597</v>
      </c>
      <c r="X16" s="8">
        <v>173844</v>
      </c>
      <c r="Y16" s="8">
        <v>936753</v>
      </c>
      <c r="Z16" s="2">
        <v>538.85</v>
      </c>
      <c r="AA16" s="6">
        <v>3224787</v>
      </c>
    </row>
    <row r="17" spans="1:27" ht="12.75">
      <c r="A17" s="27" t="s">
        <v>44</v>
      </c>
      <c r="B17" s="33"/>
      <c r="C17" s="6">
        <v>3926453</v>
      </c>
      <c r="D17" s="6">
        <v>0</v>
      </c>
      <c r="E17" s="7">
        <v>4655540</v>
      </c>
      <c r="F17" s="8">
        <v>4655540</v>
      </c>
      <c r="G17" s="8">
        <v>360852</v>
      </c>
      <c r="H17" s="8">
        <v>342934</v>
      </c>
      <c r="I17" s="8">
        <v>-304418</v>
      </c>
      <c r="J17" s="8">
        <v>399368</v>
      </c>
      <c r="K17" s="8">
        <v>381954</v>
      </c>
      <c r="L17" s="8">
        <v>355940</v>
      </c>
      <c r="M17" s="8">
        <v>165651</v>
      </c>
      <c r="N17" s="8">
        <v>903545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1302913</v>
      </c>
      <c r="X17" s="8">
        <v>2335500</v>
      </c>
      <c r="Y17" s="8">
        <v>-1032587</v>
      </c>
      <c r="Z17" s="2">
        <v>-44.21</v>
      </c>
      <c r="AA17" s="6">
        <v>4655540</v>
      </c>
    </row>
    <row r="18" spans="1:27" ht="12.75">
      <c r="A18" s="29" t="s">
        <v>45</v>
      </c>
      <c r="B18" s="28"/>
      <c r="C18" s="6">
        <v>4746045</v>
      </c>
      <c r="D18" s="6">
        <v>0</v>
      </c>
      <c r="E18" s="7">
        <v>5212205</v>
      </c>
      <c r="F18" s="8">
        <v>5212205</v>
      </c>
      <c r="G18" s="8">
        <v>41288</v>
      </c>
      <c r="H18" s="8">
        <v>43526</v>
      </c>
      <c r="I18" s="8">
        <v>-20088</v>
      </c>
      <c r="J18" s="8">
        <v>64726</v>
      </c>
      <c r="K18" s="8">
        <v>20913</v>
      </c>
      <c r="L18" s="8">
        <v>25383</v>
      </c>
      <c r="M18" s="8">
        <v>-1611626</v>
      </c>
      <c r="N18" s="8">
        <v>-1565330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-1500604</v>
      </c>
      <c r="X18" s="8">
        <v>2356104</v>
      </c>
      <c r="Y18" s="8">
        <v>-3856708</v>
      </c>
      <c r="Z18" s="2">
        <v>-163.69</v>
      </c>
      <c r="AA18" s="6">
        <v>5212205</v>
      </c>
    </row>
    <row r="19" spans="1:27" ht="12.75">
      <c r="A19" s="27" t="s">
        <v>46</v>
      </c>
      <c r="B19" s="33"/>
      <c r="C19" s="6">
        <v>241410763</v>
      </c>
      <c r="D19" s="6">
        <v>0</v>
      </c>
      <c r="E19" s="7">
        <v>180369000</v>
      </c>
      <c r="F19" s="8">
        <v>180369000</v>
      </c>
      <c r="G19" s="8">
        <v>14423</v>
      </c>
      <c r="H19" s="8">
        <v>68631423</v>
      </c>
      <c r="I19" s="8">
        <v>-14423</v>
      </c>
      <c r="J19" s="8">
        <v>68631423</v>
      </c>
      <c r="K19" s="8">
        <v>14423</v>
      </c>
      <c r="L19" s="8">
        <v>0</v>
      </c>
      <c r="M19" s="8">
        <v>0</v>
      </c>
      <c r="N19" s="8">
        <v>14423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68645846</v>
      </c>
      <c r="X19" s="8">
        <v>130774000</v>
      </c>
      <c r="Y19" s="8">
        <v>-62128154</v>
      </c>
      <c r="Z19" s="2">
        <v>-47.51</v>
      </c>
      <c r="AA19" s="6">
        <v>180369000</v>
      </c>
    </row>
    <row r="20" spans="1:27" ht="12.75">
      <c r="A20" s="27" t="s">
        <v>47</v>
      </c>
      <c r="B20" s="33"/>
      <c r="C20" s="6">
        <v>2112886</v>
      </c>
      <c r="D20" s="6">
        <v>0</v>
      </c>
      <c r="E20" s="7">
        <v>42899015</v>
      </c>
      <c r="F20" s="30">
        <v>42899015</v>
      </c>
      <c r="G20" s="30">
        <v>797594</v>
      </c>
      <c r="H20" s="30">
        <v>4841087</v>
      </c>
      <c r="I20" s="30">
        <v>-766450</v>
      </c>
      <c r="J20" s="30">
        <v>4872231</v>
      </c>
      <c r="K20" s="30">
        <v>817825</v>
      </c>
      <c r="L20" s="30">
        <v>644331</v>
      </c>
      <c r="M20" s="30">
        <v>2986098</v>
      </c>
      <c r="N20" s="30">
        <v>4448254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9320485</v>
      </c>
      <c r="X20" s="30">
        <v>23159502</v>
      </c>
      <c r="Y20" s="30">
        <v>-13839017</v>
      </c>
      <c r="Z20" s="31">
        <v>-59.76</v>
      </c>
      <c r="AA20" s="32">
        <v>42899015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609976380</v>
      </c>
      <c r="D22" s="37">
        <f>SUM(D5:D21)</f>
        <v>0</v>
      </c>
      <c r="E22" s="38">
        <f t="shared" si="0"/>
        <v>663964115</v>
      </c>
      <c r="F22" s="39">
        <f t="shared" si="0"/>
        <v>663964115</v>
      </c>
      <c r="G22" s="39">
        <f t="shared" si="0"/>
        <v>141545860</v>
      </c>
      <c r="H22" s="39">
        <f t="shared" si="0"/>
        <v>289313124</v>
      </c>
      <c r="I22" s="39">
        <f t="shared" si="0"/>
        <v>173922630</v>
      </c>
      <c r="J22" s="39">
        <f t="shared" si="0"/>
        <v>604781614</v>
      </c>
      <c r="K22" s="39">
        <f t="shared" si="0"/>
        <v>28615835</v>
      </c>
      <c r="L22" s="39">
        <f t="shared" si="0"/>
        <v>7155787</v>
      </c>
      <c r="M22" s="39">
        <f t="shared" si="0"/>
        <v>5915975</v>
      </c>
      <c r="N22" s="39">
        <f t="shared" si="0"/>
        <v>41687597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646469211</v>
      </c>
      <c r="X22" s="39">
        <f t="shared" si="0"/>
        <v>351077029</v>
      </c>
      <c r="Y22" s="39">
        <f t="shared" si="0"/>
        <v>295392182</v>
      </c>
      <c r="Z22" s="40">
        <f>+IF(X22&lt;&gt;0,+(Y22/X22)*100,0)</f>
        <v>84.13885204662593</v>
      </c>
      <c r="AA22" s="37">
        <f>SUM(AA5:AA21)</f>
        <v>663964115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249629103</v>
      </c>
      <c r="D25" s="6">
        <v>0</v>
      </c>
      <c r="E25" s="7">
        <v>265938793</v>
      </c>
      <c r="F25" s="8">
        <v>265938793</v>
      </c>
      <c r="G25" s="8">
        <v>20056749</v>
      </c>
      <c r="H25" s="8">
        <v>24147844</v>
      </c>
      <c r="I25" s="8">
        <v>21671620</v>
      </c>
      <c r="J25" s="8">
        <v>65876213</v>
      </c>
      <c r="K25" s="8">
        <v>21554273</v>
      </c>
      <c r="L25" s="8">
        <v>21112536</v>
      </c>
      <c r="M25" s="8">
        <v>22636478</v>
      </c>
      <c r="N25" s="8">
        <v>65303287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131179500</v>
      </c>
      <c r="X25" s="8">
        <v>112878498</v>
      </c>
      <c r="Y25" s="8">
        <v>18301002</v>
      </c>
      <c r="Z25" s="2">
        <v>16.21</v>
      </c>
      <c r="AA25" s="6">
        <v>265938793</v>
      </c>
    </row>
    <row r="26" spans="1:27" ht="12.75">
      <c r="A26" s="29" t="s">
        <v>52</v>
      </c>
      <c r="B26" s="28"/>
      <c r="C26" s="6">
        <v>20300370</v>
      </c>
      <c r="D26" s="6">
        <v>0</v>
      </c>
      <c r="E26" s="7">
        <v>30223461</v>
      </c>
      <c r="F26" s="8">
        <v>30223461</v>
      </c>
      <c r="G26" s="8">
        <v>1974231</v>
      </c>
      <c r="H26" s="8">
        <v>1992914</v>
      </c>
      <c r="I26" s="8">
        <v>1993359</v>
      </c>
      <c r="J26" s="8">
        <v>5960504</v>
      </c>
      <c r="K26" s="8">
        <v>1998461</v>
      </c>
      <c r="L26" s="8">
        <v>2082875</v>
      </c>
      <c r="M26" s="8">
        <v>2081168</v>
      </c>
      <c r="N26" s="8">
        <v>6162504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12123008</v>
      </c>
      <c r="X26" s="8">
        <v>15111498</v>
      </c>
      <c r="Y26" s="8">
        <v>-2988490</v>
      </c>
      <c r="Z26" s="2">
        <v>-19.78</v>
      </c>
      <c r="AA26" s="6">
        <v>30223461</v>
      </c>
    </row>
    <row r="27" spans="1:27" ht="12.75">
      <c r="A27" s="29" t="s">
        <v>53</v>
      </c>
      <c r="B27" s="28"/>
      <c r="C27" s="6">
        <v>59162477</v>
      </c>
      <c r="D27" s="6">
        <v>0</v>
      </c>
      <c r="E27" s="7">
        <v>22496360</v>
      </c>
      <c r="F27" s="8">
        <v>22496360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15228498</v>
      </c>
      <c r="Y27" s="8">
        <v>-15228498</v>
      </c>
      <c r="Z27" s="2">
        <v>-100</v>
      </c>
      <c r="AA27" s="6">
        <v>22496360</v>
      </c>
    </row>
    <row r="28" spans="1:27" ht="12.75">
      <c r="A28" s="29" t="s">
        <v>54</v>
      </c>
      <c r="B28" s="28"/>
      <c r="C28" s="6">
        <v>50786376</v>
      </c>
      <c r="D28" s="6">
        <v>0</v>
      </c>
      <c r="E28" s="7">
        <v>27994954</v>
      </c>
      <c r="F28" s="8">
        <v>27994954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20761002</v>
      </c>
      <c r="Y28" s="8">
        <v>-20761002</v>
      </c>
      <c r="Z28" s="2">
        <v>-100</v>
      </c>
      <c r="AA28" s="6">
        <v>27994954</v>
      </c>
    </row>
    <row r="29" spans="1:27" ht="12.75">
      <c r="A29" s="29" t="s">
        <v>55</v>
      </c>
      <c r="B29" s="28"/>
      <c r="C29" s="6">
        <v>9355402</v>
      </c>
      <c r="D29" s="6">
        <v>0</v>
      </c>
      <c r="E29" s="7">
        <v>154000</v>
      </c>
      <c r="F29" s="8">
        <v>154000</v>
      </c>
      <c r="G29" s="8">
        <v>0</v>
      </c>
      <c r="H29" s="8">
        <v>341</v>
      </c>
      <c r="I29" s="8">
        <v>0</v>
      </c>
      <c r="J29" s="8">
        <v>341</v>
      </c>
      <c r="K29" s="8">
        <v>726408</v>
      </c>
      <c r="L29" s="8">
        <v>0</v>
      </c>
      <c r="M29" s="8">
        <v>18609</v>
      </c>
      <c r="N29" s="8">
        <v>745017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745358</v>
      </c>
      <c r="X29" s="8"/>
      <c r="Y29" s="8">
        <v>745358</v>
      </c>
      <c r="Z29" s="2">
        <v>0</v>
      </c>
      <c r="AA29" s="6">
        <v>154000</v>
      </c>
    </row>
    <row r="30" spans="1:27" ht="12.75">
      <c r="A30" s="29" t="s">
        <v>56</v>
      </c>
      <c r="B30" s="28"/>
      <c r="C30" s="6">
        <v>211476954</v>
      </c>
      <c r="D30" s="6">
        <v>0</v>
      </c>
      <c r="E30" s="7">
        <v>267213408</v>
      </c>
      <c r="F30" s="8">
        <v>267213408</v>
      </c>
      <c r="G30" s="8">
        <v>0</v>
      </c>
      <c r="H30" s="8">
        <v>144323</v>
      </c>
      <c r="I30" s="8">
        <v>4347826</v>
      </c>
      <c r="J30" s="8">
        <v>4492149</v>
      </c>
      <c r="K30" s="8">
        <v>0</v>
      </c>
      <c r="L30" s="8">
        <v>0</v>
      </c>
      <c r="M30" s="8">
        <v>40553662</v>
      </c>
      <c r="N30" s="8">
        <v>40553662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45045811</v>
      </c>
      <c r="X30" s="8">
        <v>119384998</v>
      </c>
      <c r="Y30" s="8">
        <v>-74339187</v>
      </c>
      <c r="Z30" s="2">
        <v>-62.27</v>
      </c>
      <c r="AA30" s="6">
        <v>267213408</v>
      </c>
    </row>
    <row r="31" spans="1:27" ht="12.75">
      <c r="A31" s="29" t="s">
        <v>57</v>
      </c>
      <c r="B31" s="28"/>
      <c r="C31" s="6">
        <v>17767857</v>
      </c>
      <c r="D31" s="6">
        <v>0</v>
      </c>
      <c r="E31" s="7">
        <v>11388880</v>
      </c>
      <c r="F31" s="8">
        <v>11388880</v>
      </c>
      <c r="G31" s="8">
        <v>656180</v>
      </c>
      <c r="H31" s="8">
        <v>-5130</v>
      </c>
      <c r="I31" s="8">
        <v>135218</v>
      </c>
      <c r="J31" s="8">
        <v>786268</v>
      </c>
      <c r="K31" s="8">
        <v>194671</v>
      </c>
      <c r="L31" s="8">
        <v>307153</v>
      </c>
      <c r="M31" s="8">
        <v>579928</v>
      </c>
      <c r="N31" s="8">
        <v>1081752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1868020</v>
      </c>
      <c r="X31" s="8"/>
      <c r="Y31" s="8">
        <v>1868020</v>
      </c>
      <c r="Z31" s="2">
        <v>0</v>
      </c>
      <c r="AA31" s="6">
        <v>11388880</v>
      </c>
    </row>
    <row r="32" spans="1:27" ht="12.75">
      <c r="A32" s="29" t="s">
        <v>58</v>
      </c>
      <c r="B32" s="28"/>
      <c r="C32" s="6">
        <v>-17253936</v>
      </c>
      <c r="D32" s="6">
        <v>0</v>
      </c>
      <c r="E32" s="7">
        <v>40657303</v>
      </c>
      <c r="F32" s="8">
        <v>40657303</v>
      </c>
      <c r="G32" s="8">
        <v>303634</v>
      </c>
      <c r="H32" s="8">
        <v>328725</v>
      </c>
      <c r="I32" s="8">
        <v>3461695</v>
      </c>
      <c r="J32" s="8">
        <v>4094054</v>
      </c>
      <c r="K32" s="8">
        <v>6988744</v>
      </c>
      <c r="L32" s="8">
        <v>6862473</v>
      </c>
      <c r="M32" s="8">
        <v>2969631</v>
      </c>
      <c r="N32" s="8">
        <v>16820848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20914902</v>
      </c>
      <c r="X32" s="8">
        <v>4296498</v>
      </c>
      <c r="Y32" s="8">
        <v>16618404</v>
      </c>
      <c r="Z32" s="2">
        <v>386.79</v>
      </c>
      <c r="AA32" s="6">
        <v>40657303</v>
      </c>
    </row>
    <row r="33" spans="1:27" ht="12.75">
      <c r="A33" s="29" t="s">
        <v>59</v>
      </c>
      <c r="B33" s="28"/>
      <c r="C33" s="6">
        <v>100000</v>
      </c>
      <c r="D33" s="6">
        <v>0</v>
      </c>
      <c r="E33" s="7">
        <v>159000</v>
      </c>
      <c r="F33" s="8">
        <v>159000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9066000</v>
      </c>
      <c r="Y33" s="8">
        <v>-9066000</v>
      </c>
      <c r="Z33" s="2">
        <v>-100</v>
      </c>
      <c r="AA33" s="6">
        <v>159000</v>
      </c>
    </row>
    <row r="34" spans="1:27" ht="12.75">
      <c r="A34" s="29" t="s">
        <v>60</v>
      </c>
      <c r="B34" s="28"/>
      <c r="C34" s="6">
        <v>57115218</v>
      </c>
      <c r="D34" s="6">
        <v>0</v>
      </c>
      <c r="E34" s="7">
        <v>50784121</v>
      </c>
      <c r="F34" s="8">
        <v>50784121</v>
      </c>
      <c r="G34" s="8">
        <v>1367180</v>
      </c>
      <c r="H34" s="8">
        <v>1943861</v>
      </c>
      <c r="I34" s="8">
        <v>7016084</v>
      </c>
      <c r="J34" s="8">
        <v>10327125</v>
      </c>
      <c r="K34" s="8">
        <v>3103774</v>
      </c>
      <c r="L34" s="8">
        <v>3698400</v>
      </c>
      <c r="M34" s="8">
        <v>2943623</v>
      </c>
      <c r="N34" s="8">
        <v>9745797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20072922</v>
      </c>
      <c r="X34" s="8">
        <v>48394500</v>
      </c>
      <c r="Y34" s="8">
        <v>-28321578</v>
      </c>
      <c r="Z34" s="2">
        <v>-58.52</v>
      </c>
      <c r="AA34" s="6">
        <v>50784121</v>
      </c>
    </row>
    <row r="35" spans="1:27" ht="12.75">
      <c r="A35" s="27" t="s">
        <v>61</v>
      </c>
      <c r="B35" s="33"/>
      <c r="C35" s="6">
        <v>13333664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671773485</v>
      </c>
      <c r="D36" s="37">
        <f>SUM(D25:D35)</f>
        <v>0</v>
      </c>
      <c r="E36" s="38">
        <f t="shared" si="1"/>
        <v>717010280</v>
      </c>
      <c r="F36" s="39">
        <f t="shared" si="1"/>
        <v>717010280</v>
      </c>
      <c r="G36" s="39">
        <f t="shared" si="1"/>
        <v>24357974</v>
      </c>
      <c r="H36" s="39">
        <f t="shared" si="1"/>
        <v>28552878</v>
      </c>
      <c r="I36" s="39">
        <f t="shared" si="1"/>
        <v>38625802</v>
      </c>
      <c r="J36" s="39">
        <f t="shared" si="1"/>
        <v>91536654</v>
      </c>
      <c r="K36" s="39">
        <f t="shared" si="1"/>
        <v>34566331</v>
      </c>
      <c r="L36" s="39">
        <f t="shared" si="1"/>
        <v>34063437</v>
      </c>
      <c r="M36" s="39">
        <f t="shared" si="1"/>
        <v>71783099</v>
      </c>
      <c r="N36" s="39">
        <f t="shared" si="1"/>
        <v>140412867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231949521</v>
      </c>
      <c r="X36" s="39">
        <f t="shared" si="1"/>
        <v>345121492</v>
      </c>
      <c r="Y36" s="39">
        <f t="shared" si="1"/>
        <v>-113171971</v>
      </c>
      <c r="Z36" s="40">
        <f>+IF(X36&lt;&gt;0,+(Y36/X36)*100,0)</f>
        <v>-32.79192215592299</v>
      </c>
      <c r="AA36" s="37">
        <f>SUM(AA25:AA35)</f>
        <v>717010280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-61797105</v>
      </c>
      <c r="D38" s="50">
        <f>+D22-D36</f>
        <v>0</v>
      </c>
      <c r="E38" s="51">
        <f t="shared" si="2"/>
        <v>-53046165</v>
      </c>
      <c r="F38" s="52">
        <f t="shared" si="2"/>
        <v>-53046165</v>
      </c>
      <c r="G38" s="52">
        <f t="shared" si="2"/>
        <v>117187886</v>
      </c>
      <c r="H38" s="52">
        <f t="shared" si="2"/>
        <v>260760246</v>
      </c>
      <c r="I38" s="52">
        <f t="shared" si="2"/>
        <v>135296828</v>
      </c>
      <c r="J38" s="52">
        <f t="shared" si="2"/>
        <v>513244960</v>
      </c>
      <c r="K38" s="52">
        <f t="shared" si="2"/>
        <v>-5950496</v>
      </c>
      <c r="L38" s="52">
        <f t="shared" si="2"/>
        <v>-26907650</v>
      </c>
      <c r="M38" s="52">
        <f t="shared" si="2"/>
        <v>-65867124</v>
      </c>
      <c r="N38" s="52">
        <f t="shared" si="2"/>
        <v>-98725270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414519690</v>
      </c>
      <c r="X38" s="52">
        <f>IF(F22=F36,0,X22-X36)</f>
        <v>5955537</v>
      </c>
      <c r="Y38" s="52">
        <f t="shared" si="2"/>
        <v>408564153</v>
      </c>
      <c r="Z38" s="53">
        <f>+IF(X38&lt;&gt;0,+(Y38/X38)*100,0)</f>
        <v>6860.240361196648</v>
      </c>
      <c r="AA38" s="50">
        <f>+AA22-AA36</f>
        <v>-53046165</v>
      </c>
    </row>
    <row r="39" spans="1:27" ht="12.75">
      <c r="A39" s="27" t="s">
        <v>64</v>
      </c>
      <c r="B39" s="33"/>
      <c r="C39" s="6">
        <v>-34829300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-53617</v>
      </c>
      <c r="J39" s="8">
        <v>-53617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-53617</v>
      </c>
      <c r="X39" s="8"/>
      <c r="Y39" s="8">
        <v>-53617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-96626405</v>
      </c>
      <c r="D42" s="59">
        <f>SUM(D38:D41)</f>
        <v>0</v>
      </c>
      <c r="E42" s="60">
        <f t="shared" si="3"/>
        <v>-53046165</v>
      </c>
      <c r="F42" s="61">
        <f t="shared" si="3"/>
        <v>-53046165</v>
      </c>
      <c r="G42" s="61">
        <f t="shared" si="3"/>
        <v>117187886</v>
      </c>
      <c r="H42" s="61">
        <f t="shared" si="3"/>
        <v>260760246</v>
      </c>
      <c r="I42" s="61">
        <f t="shared" si="3"/>
        <v>135243211</v>
      </c>
      <c r="J42" s="61">
        <f t="shared" si="3"/>
        <v>513191343</v>
      </c>
      <c r="K42" s="61">
        <f t="shared" si="3"/>
        <v>-5950496</v>
      </c>
      <c r="L42" s="61">
        <f t="shared" si="3"/>
        <v>-26907650</v>
      </c>
      <c r="M42" s="61">
        <f t="shared" si="3"/>
        <v>-65867124</v>
      </c>
      <c r="N42" s="61">
        <f t="shared" si="3"/>
        <v>-98725270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414466073</v>
      </c>
      <c r="X42" s="61">
        <f t="shared" si="3"/>
        <v>5955537</v>
      </c>
      <c r="Y42" s="61">
        <f t="shared" si="3"/>
        <v>408510536</v>
      </c>
      <c r="Z42" s="62">
        <f>+IF(X42&lt;&gt;0,+(Y42/X42)*100,0)</f>
        <v>6859.3400729438845</v>
      </c>
      <c r="AA42" s="59">
        <f>SUM(AA38:AA41)</f>
        <v>-53046165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-96626405</v>
      </c>
      <c r="D44" s="67">
        <f>+D42-D43</f>
        <v>0</v>
      </c>
      <c r="E44" s="68">
        <f t="shared" si="4"/>
        <v>-53046165</v>
      </c>
      <c r="F44" s="69">
        <f t="shared" si="4"/>
        <v>-53046165</v>
      </c>
      <c r="G44" s="69">
        <f t="shared" si="4"/>
        <v>117187886</v>
      </c>
      <c r="H44" s="69">
        <f t="shared" si="4"/>
        <v>260760246</v>
      </c>
      <c r="I44" s="69">
        <f t="shared" si="4"/>
        <v>135243211</v>
      </c>
      <c r="J44" s="69">
        <f t="shared" si="4"/>
        <v>513191343</v>
      </c>
      <c r="K44" s="69">
        <f t="shared" si="4"/>
        <v>-5950496</v>
      </c>
      <c r="L44" s="69">
        <f t="shared" si="4"/>
        <v>-26907650</v>
      </c>
      <c r="M44" s="69">
        <f t="shared" si="4"/>
        <v>-65867124</v>
      </c>
      <c r="N44" s="69">
        <f t="shared" si="4"/>
        <v>-98725270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414466073</v>
      </c>
      <c r="X44" s="69">
        <f t="shared" si="4"/>
        <v>5955537</v>
      </c>
      <c r="Y44" s="69">
        <f t="shared" si="4"/>
        <v>408510536</v>
      </c>
      <c r="Z44" s="70">
        <f>+IF(X44&lt;&gt;0,+(Y44/X44)*100,0)</f>
        <v>6859.3400729438845</v>
      </c>
      <c r="AA44" s="67">
        <f>+AA42-AA43</f>
        <v>-53046165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-96626405</v>
      </c>
      <c r="D46" s="59">
        <f>SUM(D44:D45)</f>
        <v>0</v>
      </c>
      <c r="E46" s="60">
        <f t="shared" si="5"/>
        <v>-53046165</v>
      </c>
      <c r="F46" s="61">
        <f t="shared" si="5"/>
        <v>-53046165</v>
      </c>
      <c r="G46" s="61">
        <f t="shared" si="5"/>
        <v>117187886</v>
      </c>
      <c r="H46" s="61">
        <f t="shared" si="5"/>
        <v>260760246</v>
      </c>
      <c r="I46" s="61">
        <f t="shared" si="5"/>
        <v>135243211</v>
      </c>
      <c r="J46" s="61">
        <f t="shared" si="5"/>
        <v>513191343</v>
      </c>
      <c r="K46" s="61">
        <f t="shared" si="5"/>
        <v>-5950496</v>
      </c>
      <c r="L46" s="61">
        <f t="shared" si="5"/>
        <v>-26907650</v>
      </c>
      <c r="M46" s="61">
        <f t="shared" si="5"/>
        <v>-65867124</v>
      </c>
      <c r="N46" s="61">
        <f t="shared" si="5"/>
        <v>-98725270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414466073</v>
      </c>
      <c r="X46" s="61">
        <f t="shared" si="5"/>
        <v>5955537</v>
      </c>
      <c r="Y46" s="61">
        <f t="shared" si="5"/>
        <v>408510536</v>
      </c>
      <c r="Z46" s="62">
        <f>+IF(X46&lt;&gt;0,+(Y46/X46)*100,0)</f>
        <v>6859.3400729438845</v>
      </c>
      <c r="AA46" s="59">
        <f>SUM(AA44:AA45)</f>
        <v>-53046165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-96626405</v>
      </c>
      <c r="D48" s="75">
        <f>SUM(D46:D47)</f>
        <v>0</v>
      </c>
      <c r="E48" s="76">
        <f t="shared" si="6"/>
        <v>-53046165</v>
      </c>
      <c r="F48" s="77">
        <f t="shared" si="6"/>
        <v>-53046165</v>
      </c>
      <c r="G48" s="77">
        <f t="shared" si="6"/>
        <v>117187886</v>
      </c>
      <c r="H48" s="78">
        <f t="shared" si="6"/>
        <v>260760246</v>
      </c>
      <c r="I48" s="78">
        <f t="shared" si="6"/>
        <v>135243211</v>
      </c>
      <c r="J48" s="78">
        <f t="shared" si="6"/>
        <v>513191343</v>
      </c>
      <c r="K48" s="78">
        <f t="shared" si="6"/>
        <v>-5950496</v>
      </c>
      <c r="L48" s="78">
        <f t="shared" si="6"/>
        <v>-26907650</v>
      </c>
      <c r="M48" s="77">
        <f t="shared" si="6"/>
        <v>-65867124</v>
      </c>
      <c r="N48" s="77">
        <f t="shared" si="6"/>
        <v>-98725270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414466073</v>
      </c>
      <c r="X48" s="78">
        <f t="shared" si="6"/>
        <v>5955537</v>
      </c>
      <c r="Y48" s="78">
        <f t="shared" si="6"/>
        <v>408510536</v>
      </c>
      <c r="Z48" s="79">
        <f>+IF(X48&lt;&gt;0,+(Y48/X48)*100,0)</f>
        <v>6859.3400729438845</v>
      </c>
      <c r="AA48" s="80">
        <f>SUM(AA46:AA47)</f>
        <v>-53046165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221965645</v>
      </c>
      <c r="D8" s="6">
        <v>0</v>
      </c>
      <c r="E8" s="7">
        <v>178574017</v>
      </c>
      <c r="F8" s="8">
        <v>178574017</v>
      </c>
      <c r="G8" s="8">
        <v>16034530</v>
      </c>
      <c r="H8" s="8">
        <v>18548813</v>
      </c>
      <c r="I8" s="8">
        <v>16217771</v>
      </c>
      <c r="J8" s="8">
        <v>50801114</v>
      </c>
      <c r="K8" s="8">
        <v>18732709</v>
      </c>
      <c r="L8" s="8">
        <v>20773097</v>
      </c>
      <c r="M8" s="8">
        <v>17099566</v>
      </c>
      <c r="N8" s="8">
        <v>56605372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107406486</v>
      </c>
      <c r="X8" s="8">
        <v>7812674</v>
      </c>
      <c r="Y8" s="8">
        <v>99593812</v>
      </c>
      <c r="Z8" s="2">
        <v>1274.77</v>
      </c>
      <c r="AA8" s="6">
        <v>178574017</v>
      </c>
    </row>
    <row r="9" spans="1:27" ht="12.75">
      <c r="A9" s="29" t="s">
        <v>36</v>
      </c>
      <c r="B9" s="28"/>
      <c r="C9" s="6">
        <v>53070183</v>
      </c>
      <c r="D9" s="6">
        <v>0</v>
      </c>
      <c r="E9" s="7">
        <v>54246231</v>
      </c>
      <c r="F9" s="8">
        <v>54246231</v>
      </c>
      <c r="G9" s="8">
        <v>5016456</v>
      </c>
      <c r="H9" s="8">
        <v>5012611</v>
      </c>
      <c r="I9" s="8">
        <v>4025042</v>
      </c>
      <c r="J9" s="8">
        <v>14054109</v>
      </c>
      <c r="K9" s="8">
        <v>4683691</v>
      </c>
      <c r="L9" s="8">
        <v>4677424</v>
      </c>
      <c r="M9" s="8">
        <v>4678665</v>
      </c>
      <c r="N9" s="8">
        <v>14039780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28093889</v>
      </c>
      <c r="X9" s="8"/>
      <c r="Y9" s="8">
        <v>28093889</v>
      </c>
      <c r="Z9" s="2">
        <v>0</v>
      </c>
      <c r="AA9" s="6">
        <v>54246231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29197389</v>
      </c>
      <c r="D13" s="6">
        <v>0</v>
      </c>
      <c r="E13" s="7">
        <v>32480156</v>
      </c>
      <c r="F13" s="8">
        <v>32480156</v>
      </c>
      <c r="G13" s="8">
        <v>955866</v>
      </c>
      <c r="H13" s="8">
        <v>1238362</v>
      </c>
      <c r="I13" s="8">
        <v>2369921</v>
      </c>
      <c r="J13" s="8">
        <v>4564149</v>
      </c>
      <c r="K13" s="8">
        <v>6158603</v>
      </c>
      <c r="L13" s="8">
        <v>956125</v>
      </c>
      <c r="M13" s="8">
        <v>558095</v>
      </c>
      <c r="N13" s="8">
        <v>7672823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12236972</v>
      </c>
      <c r="X13" s="8">
        <v>12687407</v>
      </c>
      <c r="Y13" s="8">
        <v>-450435</v>
      </c>
      <c r="Z13" s="2">
        <v>-3.55</v>
      </c>
      <c r="AA13" s="6">
        <v>32480156</v>
      </c>
    </row>
    <row r="14" spans="1:27" ht="12.75">
      <c r="A14" s="27" t="s">
        <v>41</v>
      </c>
      <c r="B14" s="33"/>
      <c r="C14" s="6">
        <v>11355471</v>
      </c>
      <c r="D14" s="6">
        <v>0</v>
      </c>
      <c r="E14" s="7">
        <v>6729518</v>
      </c>
      <c r="F14" s="8">
        <v>6729518</v>
      </c>
      <c r="G14" s="8">
        <v>1807918</v>
      </c>
      <c r="H14" s="8">
        <v>2265030</v>
      </c>
      <c r="I14" s="8">
        <v>2460759</v>
      </c>
      <c r="J14" s="8">
        <v>6533707</v>
      </c>
      <c r="K14" s="8">
        <v>3294223</v>
      </c>
      <c r="L14" s="8">
        <v>2825515</v>
      </c>
      <c r="M14" s="8">
        <v>3033977</v>
      </c>
      <c r="N14" s="8">
        <v>9153715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15687422</v>
      </c>
      <c r="X14" s="8">
        <v>2378866</v>
      </c>
      <c r="Y14" s="8">
        <v>13308556</v>
      </c>
      <c r="Z14" s="2">
        <v>559.45</v>
      </c>
      <c r="AA14" s="6">
        <v>6729518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16695592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548625988</v>
      </c>
      <c r="D19" s="6">
        <v>0</v>
      </c>
      <c r="E19" s="7">
        <v>600324802</v>
      </c>
      <c r="F19" s="8">
        <v>606524802</v>
      </c>
      <c r="G19" s="8">
        <v>220754776</v>
      </c>
      <c r="H19" s="8">
        <v>3639231</v>
      </c>
      <c r="I19" s="8">
        <v>4404448</v>
      </c>
      <c r="J19" s="8">
        <v>228798455</v>
      </c>
      <c r="K19" s="8">
        <v>9332712</v>
      </c>
      <c r="L19" s="8">
        <v>7553575</v>
      </c>
      <c r="M19" s="8">
        <v>164914504</v>
      </c>
      <c r="N19" s="8">
        <v>181800791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410599246</v>
      </c>
      <c r="X19" s="8">
        <v>373452640</v>
      </c>
      <c r="Y19" s="8">
        <v>37146606</v>
      </c>
      <c r="Z19" s="2">
        <v>9.95</v>
      </c>
      <c r="AA19" s="6">
        <v>606524802</v>
      </c>
    </row>
    <row r="20" spans="1:27" ht="12.75">
      <c r="A20" s="27" t="s">
        <v>47</v>
      </c>
      <c r="B20" s="33"/>
      <c r="C20" s="6">
        <v>3771294</v>
      </c>
      <c r="D20" s="6">
        <v>0</v>
      </c>
      <c r="E20" s="7">
        <v>64941768</v>
      </c>
      <c r="F20" s="30">
        <v>64941768</v>
      </c>
      <c r="G20" s="30">
        <v>261</v>
      </c>
      <c r="H20" s="30">
        <v>324008</v>
      </c>
      <c r="I20" s="30">
        <v>3562428</v>
      </c>
      <c r="J20" s="30">
        <v>3886697</v>
      </c>
      <c r="K20" s="30">
        <v>2425138</v>
      </c>
      <c r="L20" s="30">
        <v>7085468</v>
      </c>
      <c r="M20" s="30">
        <v>7884353</v>
      </c>
      <c r="N20" s="30">
        <v>17394959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21281656</v>
      </c>
      <c r="X20" s="30">
        <v>62457</v>
      </c>
      <c r="Y20" s="30">
        <v>21219199</v>
      </c>
      <c r="Z20" s="31">
        <v>33974.09</v>
      </c>
      <c r="AA20" s="32">
        <v>64941768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884681562</v>
      </c>
      <c r="D22" s="37">
        <f>SUM(D5:D21)</f>
        <v>0</v>
      </c>
      <c r="E22" s="38">
        <f t="shared" si="0"/>
        <v>937496492</v>
      </c>
      <c r="F22" s="39">
        <f t="shared" si="0"/>
        <v>943696492</v>
      </c>
      <c r="G22" s="39">
        <f t="shared" si="0"/>
        <v>244569807</v>
      </c>
      <c r="H22" s="39">
        <f t="shared" si="0"/>
        <v>31028055</v>
      </c>
      <c r="I22" s="39">
        <f t="shared" si="0"/>
        <v>33040369</v>
      </c>
      <c r="J22" s="39">
        <f t="shared" si="0"/>
        <v>308638231</v>
      </c>
      <c r="K22" s="39">
        <f t="shared" si="0"/>
        <v>44627076</v>
      </c>
      <c r="L22" s="39">
        <f t="shared" si="0"/>
        <v>43871204</v>
      </c>
      <c r="M22" s="39">
        <f t="shared" si="0"/>
        <v>198169160</v>
      </c>
      <c r="N22" s="39">
        <f t="shared" si="0"/>
        <v>286667440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595305671</v>
      </c>
      <c r="X22" s="39">
        <f t="shared" si="0"/>
        <v>396394044</v>
      </c>
      <c r="Y22" s="39">
        <f t="shared" si="0"/>
        <v>198911627</v>
      </c>
      <c r="Z22" s="40">
        <f>+IF(X22&lt;&gt;0,+(Y22/X22)*100,0)</f>
        <v>50.18027642211496</v>
      </c>
      <c r="AA22" s="37">
        <f>SUM(AA5:AA21)</f>
        <v>943696492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306518799</v>
      </c>
      <c r="D25" s="6">
        <v>0</v>
      </c>
      <c r="E25" s="7">
        <v>308843099</v>
      </c>
      <c r="F25" s="8">
        <v>308843099</v>
      </c>
      <c r="G25" s="8">
        <v>23471125</v>
      </c>
      <c r="H25" s="8">
        <v>25810710</v>
      </c>
      <c r="I25" s="8">
        <v>25397047</v>
      </c>
      <c r="J25" s="8">
        <v>74678882</v>
      </c>
      <c r="K25" s="8">
        <v>24886200</v>
      </c>
      <c r="L25" s="8">
        <v>24822060</v>
      </c>
      <c r="M25" s="8">
        <v>39215310</v>
      </c>
      <c r="N25" s="8">
        <v>88923570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163602452</v>
      </c>
      <c r="X25" s="8">
        <v>144522629</v>
      </c>
      <c r="Y25" s="8">
        <v>19079823</v>
      </c>
      <c r="Z25" s="2">
        <v>13.2</v>
      </c>
      <c r="AA25" s="6">
        <v>308843099</v>
      </c>
    </row>
    <row r="26" spans="1:27" ht="12.75">
      <c r="A26" s="29" t="s">
        <v>52</v>
      </c>
      <c r="B26" s="28"/>
      <c r="C26" s="6">
        <v>11161776</v>
      </c>
      <c r="D26" s="6">
        <v>0</v>
      </c>
      <c r="E26" s="7">
        <v>11071478</v>
      </c>
      <c r="F26" s="8">
        <v>11071478</v>
      </c>
      <c r="G26" s="8">
        <v>903784</v>
      </c>
      <c r="H26" s="8">
        <v>1088612</v>
      </c>
      <c r="I26" s="8">
        <v>894604</v>
      </c>
      <c r="J26" s="8">
        <v>2887000</v>
      </c>
      <c r="K26" s="8">
        <v>917044</v>
      </c>
      <c r="L26" s="8">
        <v>903784</v>
      </c>
      <c r="M26" s="8">
        <v>1056757</v>
      </c>
      <c r="N26" s="8">
        <v>2877585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5764585</v>
      </c>
      <c r="X26" s="8">
        <v>5164025</v>
      </c>
      <c r="Y26" s="8">
        <v>600560</v>
      </c>
      <c r="Z26" s="2">
        <v>11.63</v>
      </c>
      <c r="AA26" s="6">
        <v>11071478</v>
      </c>
    </row>
    <row r="27" spans="1:27" ht="12.75">
      <c r="A27" s="29" t="s">
        <v>53</v>
      </c>
      <c r="B27" s="28"/>
      <c r="C27" s="6">
        <v>267391721</v>
      </c>
      <c r="D27" s="6">
        <v>0</v>
      </c>
      <c r="E27" s="7">
        <v>200000000</v>
      </c>
      <c r="F27" s="8">
        <v>200000000</v>
      </c>
      <c r="G27" s="8">
        <v>16666667</v>
      </c>
      <c r="H27" s="8">
        <v>16666667</v>
      </c>
      <c r="I27" s="8">
        <v>16666667</v>
      </c>
      <c r="J27" s="8">
        <v>50000001</v>
      </c>
      <c r="K27" s="8">
        <v>16666667</v>
      </c>
      <c r="L27" s="8">
        <v>16666667</v>
      </c>
      <c r="M27" s="8">
        <v>16666667</v>
      </c>
      <c r="N27" s="8">
        <v>50000001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100000002</v>
      </c>
      <c r="X27" s="8">
        <v>100000002</v>
      </c>
      <c r="Y27" s="8">
        <v>0</v>
      </c>
      <c r="Z27" s="2">
        <v>0</v>
      </c>
      <c r="AA27" s="6">
        <v>200000000</v>
      </c>
    </row>
    <row r="28" spans="1:27" ht="12.75">
      <c r="A28" s="29" t="s">
        <v>54</v>
      </c>
      <c r="B28" s="28"/>
      <c r="C28" s="6">
        <v>142068391</v>
      </c>
      <c r="D28" s="6">
        <v>0</v>
      </c>
      <c r="E28" s="7">
        <v>140000000</v>
      </c>
      <c r="F28" s="8">
        <v>140000000</v>
      </c>
      <c r="G28" s="8">
        <v>11666667</v>
      </c>
      <c r="H28" s="8">
        <v>11666667</v>
      </c>
      <c r="I28" s="8">
        <v>11666667</v>
      </c>
      <c r="J28" s="8">
        <v>35000001</v>
      </c>
      <c r="K28" s="8">
        <v>11666667</v>
      </c>
      <c r="L28" s="8">
        <v>11666667</v>
      </c>
      <c r="M28" s="8">
        <v>11666667</v>
      </c>
      <c r="N28" s="8">
        <v>35000001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70000002</v>
      </c>
      <c r="X28" s="8">
        <v>70000002</v>
      </c>
      <c r="Y28" s="8">
        <v>0</v>
      </c>
      <c r="Z28" s="2">
        <v>0</v>
      </c>
      <c r="AA28" s="6">
        <v>140000000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1260000</v>
      </c>
      <c r="F29" s="8">
        <v>0</v>
      </c>
      <c r="G29" s="8">
        <v>111944</v>
      </c>
      <c r="H29" s="8">
        <v>125830</v>
      </c>
      <c r="I29" s="8">
        <v>119784</v>
      </c>
      <c r="J29" s="8">
        <v>357558</v>
      </c>
      <c r="K29" s="8">
        <v>125924</v>
      </c>
      <c r="L29" s="8">
        <v>114801</v>
      </c>
      <c r="M29" s="8">
        <v>114303</v>
      </c>
      <c r="N29" s="8">
        <v>355028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712586</v>
      </c>
      <c r="X29" s="8"/>
      <c r="Y29" s="8">
        <v>712586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16178054</v>
      </c>
      <c r="D30" s="6">
        <v>0</v>
      </c>
      <c r="E30" s="7">
        <v>26138535</v>
      </c>
      <c r="F30" s="8">
        <v>26138535</v>
      </c>
      <c r="G30" s="8">
        <v>0</v>
      </c>
      <c r="H30" s="8">
        <v>1250089</v>
      </c>
      <c r="I30" s="8">
        <v>164703</v>
      </c>
      <c r="J30" s="8">
        <v>1414792</v>
      </c>
      <c r="K30" s="8">
        <v>4214893</v>
      </c>
      <c r="L30" s="8">
        <v>1150760</v>
      </c>
      <c r="M30" s="8">
        <v>0</v>
      </c>
      <c r="N30" s="8">
        <v>5365653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6780445</v>
      </c>
      <c r="X30" s="8">
        <v>5837560</v>
      </c>
      <c r="Y30" s="8">
        <v>942885</v>
      </c>
      <c r="Z30" s="2">
        <v>16.15</v>
      </c>
      <c r="AA30" s="6">
        <v>26138535</v>
      </c>
    </row>
    <row r="31" spans="1:27" ht="12.75">
      <c r="A31" s="29" t="s">
        <v>57</v>
      </c>
      <c r="B31" s="28"/>
      <c r="C31" s="6">
        <v>70446477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44723943</v>
      </c>
      <c r="D32" s="6">
        <v>0</v>
      </c>
      <c r="E32" s="7">
        <v>124153273</v>
      </c>
      <c r="F32" s="8">
        <v>124153273</v>
      </c>
      <c r="G32" s="8">
        <v>221188</v>
      </c>
      <c r="H32" s="8">
        <v>3167784</v>
      </c>
      <c r="I32" s="8">
        <v>7595639</v>
      </c>
      <c r="J32" s="8">
        <v>10984611</v>
      </c>
      <c r="K32" s="8">
        <v>8748025</v>
      </c>
      <c r="L32" s="8">
        <v>11426884</v>
      </c>
      <c r="M32" s="8">
        <v>10470550</v>
      </c>
      <c r="N32" s="8">
        <v>30645459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41630070</v>
      </c>
      <c r="X32" s="8">
        <v>65978656</v>
      </c>
      <c r="Y32" s="8">
        <v>-24348586</v>
      </c>
      <c r="Z32" s="2">
        <v>-36.9</v>
      </c>
      <c r="AA32" s="6">
        <v>124153273</v>
      </c>
    </row>
    <row r="33" spans="1:27" ht="12.75">
      <c r="A33" s="29" t="s">
        <v>59</v>
      </c>
      <c r="B33" s="28"/>
      <c r="C33" s="6">
        <v>172528870</v>
      </c>
      <c r="D33" s="6">
        <v>0</v>
      </c>
      <c r="E33" s="7">
        <v>175941545</v>
      </c>
      <c r="F33" s="8">
        <v>190236781</v>
      </c>
      <c r="G33" s="8">
        <v>8581900</v>
      </c>
      <c r="H33" s="8">
        <v>0</v>
      </c>
      <c r="I33" s="8">
        <v>1566667</v>
      </c>
      <c r="J33" s="8">
        <v>10148567</v>
      </c>
      <c r="K33" s="8">
        <v>0</v>
      </c>
      <c r="L33" s="8">
        <v>1741900</v>
      </c>
      <c r="M33" s="8">
        <v>0</v>
      </c>
      <c r="N33" s="8">
        <v>1741900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11890467</v>
      </c>
      <c r="X33" s="8">
        <v>15324540</v>
      </c>
      <c r="Y33" s="8">
        <v>-3434073</v>
      </c>
      <c r="Z33" s="2">
        <v>-22.41</v>
      </c>
      <c r="AA33" s="6">
        <v>190236781</v>
      </c>
    </row>
    <row r="34" spans="1:27" ht="12.75">
      <c r="A34" s="29" t="s">
        <v>60</v>
      </c>
      <c r="B34" s="28"/>
      <c r="C34" s="6">
        <v>204043684</v>
      </c>
      <c r="D34" s="6">
        <v>0</v>
      </c>
      <c r="E34" s="7">
        <v>218849554</v>
      </c>
      <c r="F34" s="8">
        <v>220109554</v>
      </c>
      <c r="G34" s="8">
        <v>3835205</v>
      </c>
      <c r="H34" s="8">
        <v>22990657</v>
      </c>
      <c r="I34" s="8">
        <v>2454328</v>
      </c>
      <c r="J34" s="8">
        <v>29280190</v>
      </c>
      <c r="K34" s="8">
        <v>32549052</v>
      </c>
      <c r="L34" s="8">
        <v>33822593</v>
      </c>
      <c r="M34" s="8">
        <v>28360829</v>
      </c>
      <c r="N34" s="8">
        <v>94732474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124012664</v>
      </c>
      <c r="X34" s="8">
        <v>108404454</v>
      </c>
      <c r="Y34" s="8">
        <v>15608210</v>
      </c>
      <c r="Z34" s="2">
        <v>14.4</v>
      </c>
      <c r="AA34" s="6">
        <v>220109554</v>
      </c>
    </row>
    <row r="35" spans="1:27" ht="12.75">
      <c r="A35" s="27" t="s">
        <v>61</v>
      </c>
      <c r="B35" s="33"/>
      <c r="C35" s="6">
        <v>106688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1235168403</v>
      </c>
      <c r="D36" s="37">
        <f>SUM(D25:D35)</f>
        <v>0</v>
      </c>
      <c r="E36" s="38">
        <f t="shared" si="1"/>
        <v>1206257484</v>
      </c>
      <c r="F36" s="39">
        <f t="shared" si="1"/>
        <v>1220552720</v>
      </c>
      <c r="G36" s="39">
        <f t="shared" si="1"/>
        <v>65458480</v>
      </c>
      <c r="H36" s="39">
        <f t="shared" si="1"/>
        <v>82767016</v>
      </c>
      <c r="I36" s="39">
        <f t="shared" si="1"/>
        <v>66526106</v>
      </c>
      <c r="J36" s="39">
        <f t="shared" si="1"/>
        <v>214751602</v>
      </c>
      <c r="K36" s="39">
        <f t="shared" si="1"/>
        <v>99774472</v>
      </c>
      <c r="L36" s="39">
        <f t="shared" si="1"/>
        <v>102316116</v>
      </c>
      <c r="M36" s="39">
        <f t="shared" si="1"/>
        <v>107551083</v>
      </c>
      <c r="N36" s="39">
        <f t="shared" si="1"/>
        <v>309641671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524393273</v>
      </c>
      <c r="X36" s="39">
        <f t="shared" si="1"/>
        <v>515231868</v>
      </c>
      <c r="Y36" s="39">
        <f t="shared" si="1"/>
        <v>9161405</v>
      </c>
      <c r="Z36" s="40">
        <f>+IF(X36&lt;&gt;0,+(Y36/X36)*100,0)</f>
        <v>1.7781130339554232</v>
      </c>
      <c r="AA36" s="37">
        <f>SUM(AA25:AA35)</f>
        <v>1220552720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-350486841</v>
      </c>
      <c r="D38" s="50">
        <f>+D22-D36</f>
        <v>0</v>
      </c>
      <c r="E38" s="51">
        <f t="shared" si="2"/>
        <v>-268760992</v>
      </c>
      <c r="F38" s="52">
        <f t="shared" si="2"/>
        <v>-276856228</v>
      </c>
      <c r="G38" s="52">
        <f t="shared" si="2"/>
        <v>179111327</v>
      </c>
      <c r="H38" s="52">
        <f t="shared" si="2"/>
        <v>-51738961</v>
      </c>
      <c r="I38" s="52">
        <f t="shared" si="2"/>
        <v>-33485737</v>
      </c>
      <c r="J38" s="52">
        <f t="shared" si="2"/>
        <v>93886629</v>
      </c>
      <c r="K38" s="52">
        <f t="shared" si="2"/>
        <v>-55147396</v>
      </c>
      <c r="L38" s="52">
        <f t="shared" si="2"/>
        <v>-58444912</v>
      </c>
      <c r="M38" s="52">
        <f t="shared" si="2"/>
        <v>90618077</v>
      </c>
      <c r="N38" s="52">
        <f t="shared" si="2"/>
        <v>-22974231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70912398</v>
      </c>
      <c r="X38" s="52">
        <f>IF(F22=F36,0,X22-X36)</f>
        <v>-118837824</v>
      </c>
      <c r="Y38" s="52">
        <f t="shared" si="2"/>
        <v>189750222</v>
      </c>
      <c r="Z38" s="53">
        <f>+IF(X38&lt;&gt;0,+(Y38/X38)*100,0)</f>
        <v>-159.67157224285762</v>
      </c>
      <c r="AA38" s="50">
        <f>+AA22-AA36</f>
        <v>-276856228</v>
      </c>
    </row>
    <row r="39" spans="1:27" ht="12.75">
      <c r="A39" s="27" t="s">
        <v>64</v>
      </c>
      <c r="B39" s="33"/>
      <c r="C39" s="6">
        <v>539780819</v>
      </c>
      <c r="D39" s="6">
        <v>0</v>
      </c>
      <c r="E39" s="7">
        <v>471919198</v>
      </c>
      <c r="F39" s="8">
        <v>534350827</v>
      </c>
      <c r="G39" s="8">
        <v>0</v>
      </c>
      <c r="H39" s="8">
        <v>2135630</v>
      </c>
      <c r="I39" s="8">
        <v>27026835</v>
      </c>
      <c r="J39" s="8">
        <v>29162465</v>
      </c>
      <c r="K39" s="8">
        <v>18192616</v>
      </c>
      <c r="L39" s="8">
        <v>48482686</v>
      </c>
      <c r="M39" s="8">
        <v>59165871</v>
      </c>
      <c r="N39" s="8">
        <v>125841173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155003638</v>
      </c>
      <c r="X39" s="8">
        <v>160862739</v>
      </c>
      <c r="Y39" s="8">
        <v>-5859101</v>
      </c>
      <c r="Z39" s="2">
        <v>-3.64</v>
      </c>
      <c r="AA39" s="6">
        <v>534350827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189293978</v>
      </c>
      <c r="D42" s="59">
        <f>SUM(D38:D41)</f>
        <v>0</v>
      </c>
      <c r="E42" s="60">
        <f t="shared" si="3"/>
        <v>203158206</v>
      </c>
      <c r="F42" s="61">
        <f t="shared" si="3"/>
        <v>257494599</v>
      </c>
      <c r="G42" s="61">
        <f t="shared" si="3"/>
        <v>179111327</v>
      </c>
      <c r="H42" s="61">
        <f t="shared" si="3"/>
        <v>-49603331</v>
      </c>
      <c r="I42" s="61">
        <f t="shared" si="3"/>
        <v>-6458902</v>
      </c>
      <c r="J42" s="61">
        <f t="shared" si="3"/>
        <v>123049094</v>
      </c>
      <c r="K42" s="61">
        <f t="shared" si="3"/>
        <v>-36954780</v>
      </c>
      <c r="L42" s="61">
        <f t="shared" si="3"/>
        <v>-9962226</v>
      </c>
      <c r="M42" s="61">
        <f t="shared" si="3"/>
        <v>149783948</v>
      </c>
      <c r="N42" s="61">
        <f t="shared" si="3"/>
        <v>102866942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225916036</v>
      </c>
      <c r="X42" s="61">
        <f t="shared" si="3"/>
        <v>42024915</v>
      </c>
      <c r="Y42" s="61">
        <f t="shared" si="3"/>
        <v>183891121</v>
      </c>
      <c r="Z42" s="62">
        <f>+IF(X42&lt;&gt;0,+(Y42/X42)*100,0)</f>
        <v>437.5764257940795</v>
      </c>
      <c r="AA42" s="59">
        <f>SUM(AA38:AA41)</f>
        <v>257494599</v>
      </c>
    </row>
    <row r="43" spans="1:27" ht="12.75">
      <c r="A43" s="27" t="s">
        <v>68</v>
      </c>
      <c r="B43" s="33"/>
      <c r="C43" s="54">
        <v>14441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189279537</v>
      </c>
      <c r="D44" s="67">
        <f>+D42-D43</f>
        <v>0</v>
      </c>
      <c r="E44" s="68">
        <f t="shared" si="4"/>
        <v>203158206</v>
      </c>
      <c r="F44" s="69">
        <f t="shared" si="4"/>
        <v>257494599</v>
      </c>
      <c r="G44" s="69">
        <f t="shared" si="4"/>
        <v>179111327</v>
      </c>
      <c r="H44" s="69">
        <f t="shared" si="4"/>
        <v>-49603331</v>
      </c>
      <c r="I44" s="69">
        <f t="shared" si="4"/>
        <v>-6458902</v>
      </c>
      <c r="J44" s="69">
        <f t="shared" si="4"/>
        <v>123049094</v>
      </c>
      <c r="K44" s="69">
        <f t="shared" si="4"/>
        <v>-36954780</v>
      </c>
      <c r="L44" s="69">
        <f t="shared" si="4"/>
        <v>-9962226</v>
      </c>
      <c r="M44" s="69">
        <f t="shared" si="4"/>
        <v>149783948</v>
      </c>
      <c r="N44" s="69">
        <f t="shared" si="4"/>
        <v>102866942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225916036</v>
      </c>
      <c r="X44" s="69">
        <f t="shared" si="4"/>
        <v>42024915</v>
      </c>
      <c r="Y44" s="69">
        <f t="shared" si="4"/>
        <v>183891121</v>
      </c>
      <c r="Z44" s="70">
        <f>+IF(X44&lt;&gt;0,+(Y44/X44)*100,0)</f>
        <v>437.5764257940795</v>
      </c>
      <c r="AA44" s="67">
        <f>+AA42-AA43</f>
        <v>257494599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189279537</v>
      </c>
      <c r="D46" s="59">
        <f>SUM(D44:D45)</f>
        <v>0</v>
      </c>
      <c r="E46" s="60">
        <f t="shared" si="5"/>
        <v>203158206</v>
      </c>
      <c r="F46" s="61">
        <f t="shared" si="5"/>
        <v>257494599</v>
      </c>
      <c r="G46" s="61">
        <f t="shared" si="5"/>
        <v>179111327</v>
      </c>
      <c r="H46" s="61">
        <f t="shared" si="5"/>
        <v>-49603331</v>
      </c>
      <c r="I46" s="61">
        <f t="shared" si="5"/>
        <v>-6458902</v>
      </c>
      <c r="J46" s="61">
        <f t="shared" si="5"/>
        <v>123049094</v>
      </c>
      <c r="K46" s="61">
        <f t="shared" si="5"/>
        <v>-36954780</v>
      </c>
      <c r="L46" s="61">
        <f t="shared" si="5"/>
        <v>-9962226</v>
      </c>
      <c r="M46" s="61">
        <f t="shared" si="5"/>
        <v>149783948</v>
      </c>
      <c r="N46" s="61">
        <f t="shared" si="5"/>
        <v>102866942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225916036</v>
      </c>
      <c r="X46" s="61">
        <f t="shared" si="5"/>
        <v>42024915</v>
      </c>
      <c r="Y46" s="61">
        <f t="shared" si="5"/>
        <v>183891121</v>
      </c>
      <c r="Z46" s="62">
        <f>+IF(X46&lt;&gt;0,+(Y46/X46)*100,0)</f>
        <v>437.5764257940795</v>
      </c>
      <c r="AA46" s="59">
        <f>SUM(AA44:AA45)</f>
        <v>257494599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189279537</v>
      </c>
      <c r="D48" s="75">
        <f>SUM(D46:D47)</f>
        <v>0</v>
      </c>
      <c r="E48" s="76">
        <f t="shared" si="6"/>
        <v>203158206</v>
      </c>
      <c r="F48" s="77">
        <f t="shared" si="6"/>
        <v>257494599</v>
      </c>
      <c r="G48" s="77">
        <f t="shared" si="6"/>
        <v>179111327</v>
      </c>
      <c r="H48" s="78">
        <f t="shared" si="6"/>
        <v>-49603331</v>
      </c>
      <c r="I48" s="78">
        <f t="shared" si="6"/>
        <v>-6458902</v>
      </c>
      <c r="J48" s="78">
        <f t="shared" si="6"/>
        <v>123049094</v>
      </c>
      <c r="K48" s="78">
        <f t="shared" si="6"/>
        <v>-36954780</v>
      </c>
      <c r="L48" s="78">
        <f t="shared" si="6"/>
        <v>-9962226</v>
      </c>
      <c r="M48" s="77">
        <f t="shared" si="6"/>
        <v>149783948</v>
      </c>
      <c r="N48" s="77">
        <f t="shared" si="6"/>
        <v>102866942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225916036</v>
      </c>
      <c r="X48" s="78">
        <f t="shared" si="6"/>
        <v>42024915</v>
      </c>
      <c r="Y48" s="78">
        <f t="shared" si="6"/>
        <v>183891121</v>
      </c>
      <c r="Z48" s="79">
        <f>+IF(X48&lt;&gt;0,+(Y48/X48)*100,0)</f>
        <v>437.5764257940795</v>
      </c>
      <c r="AA48" s="80">
        <f>SUM(AA46:AA47)</f>
        <v>257494599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17501269</v>
      </c>
      <c r="D5" s="6">
        <v>0</v>
      </c>
      <c r="E5" s="7">
        <v>28254505</v>
      </c>
      <c r="F5" s="8">
        <v>28254505</v>
      </c>
      <c r="G5" s="8">
        <v>17506298</v>
      </c>
      <c r="H5" s="8">
        <v>0</v>
      </c>
      <c r="I5" s="8">
        <v>1123109</v>
      </c>
      <c r="J5" s="8">
        <v>18629407</v>
      </c>
      <c r="K5" s="8">
        <v>1123109</v>
      </c>
      <c r="L5" s="8">
        <v>131683</v>
      </c>
      <c r="M5" s="8">
        <v>1132994</v>
      </c>
      <c r="N5" s="8">
        <v>2387786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21017193</v>
      </c>
      <c r="X5" s="8">
        <v>21118500</v>
      </c>
      <c r="Y5" s="8">
        <v>-101307</v>
      </c>
      <c r="Z5" s="2">
        <v>-0.48</v>
      </c>
      <c r="AA5" s="6">
        <v>28254505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24733863</v>
      </c>
      <c r="D7" s="6">
        <v>0</v>
      </c>
      <c r="E7" s="7">
        <v>25983014</v>
      </c>
      <c r="F7" s="8">
        <v>25983014</v>
      </c>
      <c r="G7" s="8">
        <v>1385212</v>
      </c>
      <c r="H7" s="8">
        <v>0</v>
      </c>
      <c r="I7" s="8">
        <v>0</v>
      </c>
      <c r="J7" s="8">
        <v>1385212</v>
      </c>
      <c r="K7" s="8">
        <v>2747086</v>
      </c>
      <c r="L7" s="8">
        <v>0</v>
      </c>
      <c r="M7" s="8">
        <v>2503099</v>
      </c>
      <c r="N7" s="8">
        <v>5250185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6635397</v>
      </c>
      <c r="X7" s="8">
        <v>12991506</v>
      </c>
      <c r="Y7" s="8">
        <v>-6356109</v>
      </c>
      <c r="Z7" s="2">
        <v>-48.93</v>
      </c>
      <c r="AA7" s="6">
        <v>25983014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684506</v>
      </c>
      <c r="D10" s="6">
        <v>0</v>
      </c>
      <c r="E10" s="7">
        <v>2926915</v>
      </c>
      <c r="F10" s="30">
        <v>2926915</v>
      </c>
      <c r="G10" s="30">
        <v>382469</v>
      </c>
      <c r="H10" s="30">
        <v>0</v>
      </c>
      <c r="I10" s="30">
        <v>382106</v>
      </c>
      <c r="J10" s="30">
        <v>764575</v>
      </c>
      <c r="K10" s="30">
        <v>56874</v>
      </c>
      <c r="L10" s="30">
        <v>-440580</v>
      </c>
      <c r="M10" s="30">
        <v>58667</v>
      </c>
      <c r="N10" s="30">
        <v>-325039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439536</v>
      </c>
      <c r="X10" s="30">
        <v>1462938</v>
      </c>
      <c r="Y10" s="30">
        <v>-1023402</v>
      </c>
      <c r="Z10" s="31">
        <v>-69.96</v>
      </c>
      <c r="AA10" s="32">
        <v>2926915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1462742</v>
      </c>
      <c r="D12" s="6">
        <v>0</v>
      </c>
      <c r="E12" s="7">
        <v>9047767</v>
      </c>
      <c r="F12" s="8">
        <v>9047767</v>
      </c>
      <c r="G12" s="8">
        <v>178670</v>
      </c>
      <c r="H12" s="8">
        <v>4408</v>
      </c>
      <c r="I12" s="8">
        <v>129812</v>
      </c>
      <c r="J12" s="8">
        <v>312890</v>
      </c>
      <c r="K12" s="8">
        <v>368452</v>
      </c>
      <c r="L12" s="8">
        <v>-128392</v>
      </c>
      <c r="M12" s="8">
        <v>515195</v>
      </c>
      <c r="N12" s="8">
        <v>755255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1068145</v>
      </c>
      <c r="X12" s="8">
        <v>4523754</v>
      </c>
      <c r="Y12" s="8">
        <v>-3455609</v>
      </c>
      <c r="Z12" s="2">
        <v>-76.39</v>
      </c>
      <c r="AA12" s="6">
        <v>9047767</v>
      </c>
    </row>
    <row r="13" spans="1:27" ht="12.75">
      <c r="A13" s="27" t="s">
        <v>40</v>
      </c>
      <c r="B13" s="33"/>
      <c r="C13" s="6">
        <v>4777607</v>
      </c>
      <c r="D13" s="6">
        <v>0</v>
      </c>
      <c r="E13" s="7">
        <v>2441000</v>
      </c>
      <c r="F13" s="8">
        <v>2441000</v>
      </c>
      <c r="G13" s="8">
        <v>12649</v>
      </c>
      <c r="H13" s="8">
        <v>0</v>
      </c>
      <c r="I13" s="8">
        <v>8228</v>
      </c>
      <c r="J13" s="8">
        <v>20877</v>
      </c>
      <c r="K13" s="8">
        <v>0</v>
      </c>
      <c r="L13" s="8">
        <v>7363</v>
      </c>
      <c r="M13" s="8">
        <v>0</v>
      </c>
      <c r="N13" s="8">
        <v>7363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28240</v>
      </c>
      <c r="X13" s="8">
        <v>1220502</v>
      </c>
      <c r="Y13" s="8">
        <v>-1192262</v>
      </c>
      <c r="Z13" s="2">
        <v>-97.69</v>
      </c>
      <c r="AA13" s="6">
        <v>2441000</v>
      </c>
    </row>
    <row r="14" spans="1:27" ht="12.75">
      <c r="A14" s="27" t="s">
        <v>41</v>
      </c>
      <c r="B14" s="33"/>
      <c r="C14" s="6">
        <v>1899010</v>
      </c>
      <c r="D14" s="6">
        <v>0</v>
      </c>
      <c r="E14" s="7">
        <v>1300843</v>
      </c>
      <c r="F14" s="8">
        <v>1300843</v>
      </c>
      <c r="G14" s="8">
        <v>0</v>
      </c>
      <c r="H14" s="8">
        <v>5835</v>
      </c>
      <c r="I14" s="8">
        <v>0</v>
      </c>
      <c r="J14" s="8">
        <v>5835</v>
      </c>
      <c r="K14" s="8">
        <v>0</v>
      </c>
      <c r="L14" s="8">
        <v>0</v>
      </c>
      <c r="M14" s="8">
        <v>34115</v>
      </c>
      <c r="N14" s="8">
        <v>34115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39950</v>
      </c>
      <c r="X14" s="8">
        <v>650424</v>
      </c>
      <c r="Y14" s="8">
        <v>-610474</v>
      </c>
      <c r="Z14" s="2">
        <v>-93.86</v>
      </c>
      <c r="AA14" s="6">
        <v>1300843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367646</v>
      </c>
      <c r="D16" s="6">
        <v>0</v>
      </c>
      <c r="E16" s="7">
        <v>384899</v>
      </c>
      <c r="F16" s="8">
        <v>384899</v>
      </c>
      <c r="G16" s="8">
        <v>40490</v>
      </c>
      <c r="H16" s="8">
        <v>0</v>
      </c>
      <c r="I16" s="8">
        <v>1400</v>
      </c>
      <c r="J16" s="8">
        <v>41890</v>
      </c>
      <c r="K16" s="8">
        <v>10058</v>
      </c>
      <c r="L16" s="8">
        <v>3869</v>
      </c>
      <c r="M16" s="8">
        <v>10004</v>
      </c>
      <c r="N16" s="8">
        <v>23931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65821</v>
      </c>
      <c r="X16" s="8">
        <v>192390</v>
      </c>
      <c r="Y16" s="8">
        <v>-126569</v>
      </c>
      <c r="Z16" s="2">
        <v>-65.79</v>
      </c>
      <c r="AA16" s="6">
        <v>384899</v>
      </c>
    </row>
    <row r="17" spans="1:27" ht="12.75">
      <c r="A17" s="27" t="s">
        <v>44</v>
      </c>
      <c r="B17" s="33"/>
      <c r="C17" s="6">
        <v>2014069</v>
      </c>
      <c r="D17" s="6">
        <v>0</v>
      </c>
      <c r="E17" s="7">
        <v>2631000</v>
      </c>
      <c r="F17" s="8">
        <v>2631000</v>
      </c>
      <c r="G17" s="8">
        <v>369039</v>
      </c>
      <c r="H17" s="8">
        <v>0</v>
      </c>
      <c r="I17" s="8">
        <v>49542</v>
      </c>
      <c r="J17" s="8">
        <v>418581</v>
      </c>
      <c r="K17" s="8">
        <v>140512</v>
      </c>
      <c r="L17" s="8">
        <v>80464</v>
      </c>
      <c r="M17" s="8">
        <v>67079</v>
      </c>
      <c r="N17" s="8">
        <v>288055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706636</v>
      </c>
      <c r="X17" s="8">
        <v>1054068</v>
      </c>
      <c r="Y17" s="8">
        <v>-347432</v>
      </c>
      <c r="Z17" s="2">
        <v>-32.96</v>
      </c>
      <c r="AA17" s="6">
        <v>2631000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2305197</v>
      </c>
      <c r="H18" s="8">
        <v>0</v>
      </c>
      <c r="I18" s="8">
        <v>0</v>
      </c>
      <c r="J18" s="8">
        <v>2305197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2305197</v>
      </c>
      <c r="X18" s="8"/>
      <c r="Y18" s="8">
        <v>2305197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168565854</v>
      </c>
      <c r="D19" s="6">
        <v>0</v>
      </c>
      <c r="E19" s="7">
        <v>173745000</v>
      </c>
      <c r="F19" s="8">
        <v>173745000</v>
      </c>
      <c r="G19" s="8">
        <v>57659000</v>
      </c>
      <c r="H19" s="8">
        <v>0</v>
      </c>
      <c r="I19" s="8">
        <v>0</v>
      </c>
      <c r="J19" s="8">
        <v>57659000</v>
      </c>
      <c r="K19" s="8">
        <v>0</v>
      </c>
      <c r="L19" s="8">
        <v>0</v>
      </c>
      <c r="M19" s="8">
        <v>45809000</v>
      </c>
      <c r="N19" s="8">
        <v>45809000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103468000</v>
      </c>
      <c r="X19" s="8">
        <v>115830000</v>
      </c>
      <c r="Y19" s="8">
        <v>-12362000</v>
      </c>
      <c r="Z19" s="2">
        <v>-10.67</v>
      </c>
      <c r="AA19" s="6">
        <v>173745000</v>
      </c>
    </row>
    <row r="20" spans="1:27" ht="12.75">
      <c r="A20" s="27" t="s">
        <v>47</v>
      </c>
      <c r="B20" s="33"/>
      <c r="C20" s="6">
        <v>8946114</v>
      </c>
      <c r="D20" s="6">
        <v>0</v>
      </c>
      <c r="E20" s="7">
        <v>29976312</v>
      </c>
      <c r="F20" s="30">
        <v>29976312</v>
      </c>
      <c r="G20" s="30">
        <v>1738034</v>
      </c>
      <c r="H20" s="30">
        <v>4758964</v>
      </c>
      <c r="I20" s="30">
        <v>4120599</v>
      </c>
      <c r="J20" s="30">
        <v>10617597</v>
      </c>
      <c r="K20" s="30">
        <v>454393</v>
      </c>
      <c r="L20" s="30">
        <v>3860530</v>
      </c>
      <c r="M20" s="30">
        <v>6787478</v>
      </c>
      <c r="N20" s="30">
        <v>11102401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21719998</v>
      </c>
      <c r="X20" s="30">
        <v>16888000</v>
      </c>
      <c r="Y20" s="30">
        <v>4831998</v>
      </c>
      <c r="Z20" s="31">
        <v>28.61</v>
      </c>
      <c r="AA20" s="32">
        <v>29976312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425749</v>
      </c>
      <c r="F21" s="8">
        <v>425749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335000</v>
      </c>
      <c r="Y21" s="8">
        <v>-335000</v>
      </c>
      <c r="Z21" s="2">
        <v>-100</v>
      </c>
      <c r="AA21" s="6">
        <v>425749</v>
      </c>
    </row>
    <row r="22" spans="1:27" ht="24.75" customHeight="1">
      <c r="A22" s="35" t="s">
        <v>49</v>
      </c>
      <c r="B22" s="36"/>
      <c r="C22" s="37">
        <f aca="true" t="shared" si="0" ref="C22:Y22">SUM(C5:C21)</f>
        <v>230952680</v>
      </c>
      <c r="D22" s="37">
        <f>SUM(D5:D21)</f>
        <v>0</v>
      </c>
      <c r="E22" s="38">
        <f t="shared" si="0"/>
        <v>277117004</v>
      </c>
      <c r="F22" s="39">
        <f t="shared" si="0"/>
        <v>277117004</v>
      </c>
      <c r="G22" s="39">
        <f t="shared" si="0"/>
        <v>81577058</v>
      </c>
      <c r="H22" s="39">
        <f t="shared" si="0"/>
        <v>4769207</v>
      </c>
      <c r="I22" s="39">
        <f t="shared" si="0"/>
        <v>5814796</v>
      </c>
      <c r="J22" s="39">
        <f t="shared" si="0"/>
        <v>92161061</v>
      </c>
      <c r="K22" s="39">
        <f t="shared" si="0"/>
        <v>4900484</v>
      </c>
      <c r="L22" s="39">
        <f t="shared" si="0"/>
        <v>3514937</v>
      </c>
      <c r="M22" s="39">
        <f t="shared" si="0"/>
        <v>56917631</v>
      </c>
      <c r="N22" s="39">
        <f t="shared" si="0"/>
        <v>65333052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157494113</v>
      </c>
      <c r="X22" s="39">
        <f t="shared" si="0"/>
        <v>176267082</v>
      </c>
      <c r="Y22" s="39">
        <f t="shared" si="0"/>
        <v>-18772969</v>
      </c>
      <c r="Z22" s="40">
        <f>+IF(X22&lt;&gt;0,+(Y22/X22)*100,0)</f>
        <v>-10.65029771128792</v>
      </c>
      <c r="AA22" s="37">
        <f>SUM(AA5:AA21)</f>
        <v>277117004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79763798</v>
      </c>
      <c r="D25" s="6">
        <v>0</v>
      </c>
      <c r="E25" s="7">
        <v>98540463</v>
      </c>
      <c r="F25" s="8">
        <v>98540463</v>
      </c>
      <c r="G25" s="8">
        <v>8117477</v>
      </c>
      <c r="H25" s="8">
        <v>8247001</v>
      </c>
      <c r="I25" s="8">
        <v>10114323</v>
      </c>
      <c r="J25" s="8">
        <v>26478801</v>
      </c>
      <c r="K25" s="8">
        <v>8043591</v>
      </c>
      <c r="L25" s="8">
        <v>7648423</v>
      </c>
      <c r="M25" s="8">
        <v>8491594</v>
      </c>
      <c r="N25" s="8">
        <v>24183608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50662409</v>
      </c>
      <c r="X25" s="8">
        <v>49270002</v>
      </c>
      <c r="Y25" s="8">
        <v>1392407</v>
      </c>
      <c r="Z25" s="2">
        <v>2.83</v>
      </c>
      <c r="AA25" s="6">
        <v>98540463</v>
      </c>
    </row>
    <row r="26" spans="1:27" ht="12.75">
      <c r="A26" s="29" t="s">
        <v>52</v>
      </c>
      <c r="B26" s="28"/>
      <c r="C26" s="6">
        <v>12027537</v>
      </c>
      <c r="D26" s="6">
        <v>0</v>
      </c>
      <c r="E26" s="7">
        <v>12398298</v>
      </c>
      <c r="F26" s="8">
        <v>12398298</v>
      </c>
      <c r="G26" s="8">
        <v>0</v>
      </c>
      <c r="H26" s="8">
        <v>0</v>
      </c>
      <c r="I26" s="8">
        <v>976416</v>
      </c>
      <c r="J26" s="8">
        <v>976416</v>
      </c>
      <c r="K26" s="8">
        <v>976417</v>
      </c>
      <c r="L26" s="8">
        <v>86315</v>
      </c>
      <c r="M26" s="8">
        <v>600271</v>
      </c>
      <c r="N26" s="8">
        <v>1663003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2639419</v>
      </c>
      <c r="X26" s="8">
        <v>6199002</v>
      </c>
      <c r="Y26" s="8">
        <v>-3559583</v>
      </c>
      <c r="Z26" s="2">
        <v>-57.42</v>
      </c>
      <c r="AA26" s="6">
        <v>12398298</v>
      </c>
    </row>
    <row r="27" spans="1:27" ht="12.75">
      <c r="A27" s="29" t="s">
        <v>53</v>
      </c>
      <c r="B27" s="28"/>
      <c r="C27" s="6">
        <v>1685627</v>
      </c>
      <c r="D27" s="6">
        <v>0</v>
      </c>
      <c r="E27" s="7">
        <v>7810820</v>
      </c>
      <c r="F27" s="8">
        <v>7810820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3905496</v>
      </c>
      <c r="Y27" s="8">
        <v>-3905496</v>
      </c>
      <c r="Z27" s="2">
        <v>-100</v>
      </c>
      <c r="AA27" s="6">
        <v>7810820</v>
      </c>
    </row>
    <row r="28" spans="1:27" ht="12.75">
      <c r="A28" s="29" t="s">
        <v>54</v>
      </c>
      <c r="B28" s="28"/>
      <c r="C28" s="6">
        <v>32792841</v>
      </c>
      <c r="D28" s="6">
        <v>0</v>
      </c>
      <c r="E28" s="7">
        <v>48898382</v>
      </c>
      <c r="F28" s="8">
        <v>48898382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88788</v>
      </c>
      <c r="M28" s="8">
        <v>0</v>
      </c>
      <c r="N28" s="8">
        <v>88788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88788</v>
      </c>
      <c r="X28" s="8">
        <v>17287000</v>
      </c>
      <c r="Y28" s="8">
        <v>-17198212</v>
      </c>
      <c r="Z28" s="2">
        <v>-99.49</v>
      </c>
      <c r="AA28" s="6">
        <v>48898382</v>
      </c>
    </row>
    <row r="29" spans="1:27" ht="12.75">
      <c r="A29" s="29" t="s">
        <v>55</v>
      </c>
      <c r="B29" s="28"/>
      <c r="C29" s="6">
        <v>1370327</v>
      </c>
      <c r="D29" s="6">
        <v>0</v>
      </c>
      <c r="E29" s="7">
        <v>53200</v>
      </c>
      <c r="F29" s="8">
        <v>53200</v>
      </c>
      <c r="G29" s="8">
        <v>24860</v>
      </c>
      <c r="H29" s="8">
        <v>44183</v>
      </c>
      <c r="I29" s="8">
        <v>0</v>
      </c>
      <c r="J29" s="8">
        <v>69043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69043</v>
      </c>
      <c r="X29" s="8">
        <v>26598</v>
      </c>
      <c r="Y29" s="8">
        <v>42445</v>
      </c>
      <c r="Z29" s="2">
        <v>159.58</v>
      </c>
      <c r="AA29" s="6">
        <v>53200</v>
      </c>
    </row>
    <row r="30" spans="1:27" ht="12.75">
      <c r="A30" s="29" t="s">
        <v>56</v>
      </c>
      <c r="B30" s="28"/>
      <c r="C30" s="6">
        <v>20023259</v>
      </c>
      <c r="D30" s="6">
        <v>0</v>
      </c>
      <c r="E30" s="7">
        <v>26599079</v>
      </c>
      <c r="F30" s="8">
        <v>26599079</v>
      </c>
      <c r="G30" s="8">
        <v>2704922</v>
      </c>
      <c r="H30" s="8">
        <v>3038889</v>
      </c>
      <c r="I30" s="8">
        <v>2483369</v>
      </c>
      <c r="J30" s="8">
        <v>8227180</v>
      </c>
      <c r="K30" s="8">
        <v>1550548</v>
      </c>
      <c r="L30" s="8">
        <v>1499770</v>
      </c>
      <c r="M30" s="8">
        <v>0</v>
      </c>
      <c r="N30" s="8">
        <v>3050318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11277498</v>
      </c>
      <c r="X30" s="8">
        <v>13299540</v>
      </c>
      <c r="Y30" s="8">
        <v>-2022042</v>
      </c>
      <c r="Z30" s="2">
        <v>-15.2</v>
      </c>
      <c r="AA30" s="6">
        <v>26599079</v>
      </c>
    </row>
    <row r="31" spans="1:27" ht="12.75">
      <c r="A31" s="29" t="s">
        <v>57</v>
      </c>
      <c r="B31" s="28"/>
      <c r="C31" s="6">
        <v>13479886</v>
      </c>
      <c r="D31" s="6">
        <v>0</v>
      </c>
      <c r="E31" s="7">
        <v>3188310</v>
      </c>
      <c r="F31" s="8">
        <v>3188310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1594158</v>
      </c>
      <c r="Y31" s="8">
        <v>-1594158</v>
      </c>
      <c r="Z31" s="2">
        <v>-100</v>
      </c>
      <c r="AA31" s="6">
        <v>3188310</v>
      </c>
    </row>
    <row r="32" spans="1:27" ht="12.75">
      <c r="A32" s="29" t="s">
        <v>58</v>
      </c>
      <c r="B32" s="28"/>
      <c r="C32" s="6">
        <v>2379847</v>
      </c>
      <c r="D32" s="6">
        <v>0</v>
      </c>
      <c r="E32" s="7">
        <v>82704668</v>
      </c>
      <c r="F32" s="8">
        <v>82704668</v>
      </c>
      <c r="G32" s="8">
        <v>1378346</v>
      </c>
      <c r="H32" s="8">
        <v>4621137</v>
      </c>
      <c r="I32" s="8">
        <v>2087549</v>
      </c>
      <c r="J32" s="8">
        <v>8087032</v>
      </c>
      <c r="K32" s="8">
        <v>3690194</v>
      </c>
      <c r="L32" s="8">
        <v>5243808</v>
      </c>
      <c r="M32" s="8">
        <v>12406360</v>
      </c>
      <c r="N32" s="8">
        <v>21340362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29427394</v>
      </c>
      <c r="X32" s="8">
        <v>39785000</v>
      </c>
      <c r="Y32" s="8">
        <v>-10357606</v>
      </c>
      <c r="Z32" s="2">
        <v>-26.03</v>
      </c>
      <c r="AA32" s="6">
        <v>82704668</v>
      </c>
    </row>
    <row r="33" spans="1:27" ht="12.75">
      <c r="A33" s="29" t="s">
        <v>59</v>
      </c>
      <c r="B33" s="28"/>
      <c r="C33" s="6">
        <v>30303773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1485</v>
      </c>
      <c r="N33" s="8">
        <v>1485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1485</v>
      </c>
      <c r="X33" s="8"/>
      <c r="Y33" s="8">
        <v>1485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49410017</v>
      </c>
      <c r="D34" s="6">
        <v>0</v>
      </c>
      <c r="E34" s="7">
        <v>53632901</v>
      </c>
      <c r="F34" s="8">
        <v>53632901</v>
      </c>
      <c r="G34" s="8">
        <v>6653185</v>
      </c>
      <c r="H34" s="8">
        <v>1637170</v>
      </c>
      <c r="I34" s="8">
        <v>3109112</v>
      </c>
      <c r="J34" s="8">
        <v>11399467</v>
      </c>
      <c r="K34" s="8">
        <v>3506391</v>
      </c>
      <c r="L34" s="8">
        <v>5525780</v>
      </c>
      <c r="M34" s="8">
        <v>4364560</v>
      </c>
      <c r="N34" s="8">
        <v>13396731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24796198</v>
      </c>
      <c r="X34" s="8">
        <v>22475000</v>
      </c>
      <c r="Y34" s="8">
        <v>2321198</v>
      </c>
      <c r="Z34" s="2">
        <v>10.33</v>
      </c>
      <c r="AA34" s="6">
        <v>53632901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243236912</v>
      </c>
      <c r="D36" s="37">
        <f>SUM(D25:D35)</f>
        <v>0</v>
      </c>
      <c r="E36" s="38">
        <f t="shared" si="1"/>
        <v>333826121</v>
      </c>
      <c r="F36" s="39">
        <f t="shared" si="1"/>
        <v>333826121</v>
      </c>
      <c r="G36" s="39">
        <f t="shared" si="1"/>
        <v>18878790</v>
      </c>
      <c r="H36" s="39">
        <f t="shared" si="1"/>
        <v>17588380</v>
      </c>
      <c r="I36" s="39">
        <f t="shared" si="1"/>
        <v>18770769</v>
      </c>
      <c r="J36" s="39">
        <f t="shared" si="1"/>
        <v>55237939</v>
      </c>
      <c r="K36" s="39">
        <f t="shared" si="1"/>
        <v>17767141</v>
      </c>
      <c r="L36" s="39">
        <f t="shared" si="1"/>
        <v>20092884</v>
      </c>
      <c r="M36" s="39">
        <f t="shared" si="1"/>
        <v>25864270</v>
      </c>
      <c r="N36" s="39">
        <f t="shared" si="1"/>
        <v>63724295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118962234</v>
      </c>
      <c r="X36" s="39">
        <f t="shared" si="1"/>
        <v>153841796</v>
      </c>
      <c r="Y36" s="39">
        <f t="shared" si="1"/>
        <v>-34879562</v>
      </c>
      <c r="Z36" s="40">
        <f>+IF(X36&lt;&gt;0,+(Y36/X36)*100,0)</f>
        <v>-22.672357517199032</v>
      </c>
      <c r="AA36" s="37">
        <f>SUM(AA25:AA35)</f>
        <v>333826121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-12284232</v>
      </c>
      <c r="D38" s="50">
        <f>+D22-D36</f>
        <v>0</v>
      </c>
      <c r="E38" s="51">
        <f t="shared" si="2"/>
        <v>-56709117</v>
      </c>
      <c r="F38" s="52">
        <f t="shared" si="2"/>
        <v>-56709117</v>
      </c>
      <c r="G38" s="52">
        <f t="shared" si="2"/>
        <v>62698268</v>
      </c>
      <c r="H38" s="52">
        <f t="shared" si="2"/>
        <v>-12819173</v>
      </c>
      <c r="I38" s="52">
        <f t="shared" si="2"/>
        <v>-12955973</v>
      </c>
      <c r="J38" s="52">
        <f t="shared" si="2"/>
        <v>36923122</v>
      </c>
      <c r="K38" s="52">
        <f t="shared" si="2"/>
        <v>-12866657</v>
      </c>
      <c r="L38" s="52">
        <f t="shared" si="2"/>
        <v>-16577947</v>
      </c>
      <c r="M38" s="52">
        <f t="shared" si="2"/>
        <v>31053361</v>
      </c>
      <c r="N38" s="52">
        <f t="shared" si="2"/>
        <v>1608757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38531879</v>
      </c>
      <c r="X38" s="52">
        <f>IF(F22=F36,0,X22-X36)</f>
        <v>22425286</v>
      </c>
      <c r="Y38" s="52">
        <f t="shared" si="2"/>
        <v>16106593</v>
      </c>
      <c r="Z38" s="53">
        <f>+IF(X38&lt;&gt;0,+(Y38/X38)*100,0)</f>
        <v>71.82335600981857</v>
      </c>
      <c r="AA38" s="50">
        <f>+AA22-AA36</f>
        <v>-56709117</v>
      </c>
    </row>
    <row r="39" spans="1:27" ht="12.75">
      <c r="A39" s="27" t="s">
        <v>64</v>
      </c>
      <c r="B39" s="33"/>
      <c r="C39" s="6">
        <v>70275836</v>
      </c>
      <c r="D39" s="6">
        <v>0</v>
      </c>
      <c r="E39" s="7">
        <v>67795000</v>
      </c>
      <c r="F39" s="8">
        <v>67795000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27616000</v>
      </c>
      <c r="Y39" s="8">
        <v>-27616000</v>
      </c>
      <c r="Z39" s="2">
        <v>-100</v>
      </c>
      <c r="AA39" s="6">
        <v>67795000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57991604</v>
      </c>
      <c r="D42" s="59">
        <f>SUM(D38:D41)</f>
        <v>0</v>
      </c>
      <c r="E42" s="60">
        <f t="shared" si="3"/>
        <v>11085883</v>
      </c>
      <c r="F42" s="61">
        <f t="shared" si="3"/>
        <v>11085883</v>
      </c>
      <c r="G42" s="61">
        <f t="shared" si="3"/>
        <v>62698268</v>
      </c>
      <c r="H42" s="61">
        <f t="shared" si="3"/>
        <v>-12819173</v>
      </c>
      <c r="I42" s="61">
        <f t="shared" si="3"/>
        <v>-12955973</v>
      </c>
      <c r="J42" s="61">
        <f t="shared" si="3"/>
        <v>36923122</v>
      </c>
      <c r="K42" s="61">
        <f t="shared" si="3"/>
        <v>-12866657</v>
      </c>
      <c r="L42" s="61">
        <f t="shared" si="3"/>
        <v>-16577947</v>
      </c>
      <c r="M42" s="61">
        <f t="shared" si="3"/>
        <v>31053361</v>
      </c>
      <c r="N42" s="61">
        <f t="shared" si="3"/>
        <v>1608757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38531879</v>
      </c>
      <c r="X42" s="61">
        <f t="shared" si="3"/>
        <v>50041286</v>
      </c>
      <c r="Y42" s="61">
        <f t="shared" si="3"/>
        <v>-11509407</v>
      </c>
      <c r="Z42" s="62">
        <f>+IF(X42&lt;&gt;0,+(Y42/X42)*100,0)</f>
        <v>-22.99982258649388</v>
      </c>
      <c r="AA42" s="59">
        <f>SUM(AA38:AA41)</f>
        <v>11085883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57991604</v>
      </c>
      <c r="D44" s="67">
        <f>+D42-D43</f>
        <v>0</v>
      </c>
      <c r="E44" s="68">
        <f t="shared" si="4"/>
        <v>11085883</v>
      </c>
      <c r="F44" s="69">
        <f t="shared" si="4"/>
        <v>11085883</v>
      </c>
      <c r="G44" s="69">
        <f t="shared" si="4"/>
        <v>62698268</v>
      </c>
      <c r="H44" s="69">
        <f t="shared" si="4"/>
        <v>-12819173</v>
      </c>
      <c r="I44" s="69">
        <f t="shared" si="4"/>
        <v>-12955973</v>
      </c>
      <c r="J44" s="69">
        <f t="shared" si="4"/>
        <v>36923122</v>
      </c>
      <c r="K44" s="69">
        <f t="shared" si="4"/>
        <v>-12866657</v>
      </c>
      <c r="L44" s="69">
        <f t="shared" si="4"/>
        <v>-16577947</v>
      </c>
      <c r="M44" s="69">
        <f t="shared" si="4"/>
        <v>31053361</v>
      </c>
      <c r="N44" s="69">
        <f t="shared" si="4"/>
        <v>1608757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38531879</v>
      </c>
      <c r="X44" s="69">
        <f t="shared" si="4"/>
        <v>50041286</v>
      </c>
      <c r="Y44" s="69">
        <f t="shared" si="4"/>
        <v>-11509407</v>
      </c>
      <c r="Z44" s="70">
        <f>+IF(X44&lt;&gt;0,+(Y44/X44)*100,0)</f>
        <v>-22.99982258649388</v>
      </c>
      <c r="AA44" s="67">
        <f>+AA42-AA43</f>
        <v>11085883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57991604</v>
      </c>
      <c r="D46" s="59">
        <f>SUM(D44:D45)</f>
        <v>0</v>
      </c>
      <c r="E46" s="60">
        <f t="shared" si="5"/>
        <v>11085883</v>
      </c>
      <c r="F46" s="61">
        <f t="shared" si="5"/>
        <v>11085883</v>
      </c>
      <c r="G46" s="61">
        <f t="shared" si="5"/>
        <v>62698268</v>
      </c>
      <c r="H46" s="61">
        <f t="shared" si="5"/>
        <v>-12819173</v>
      </c>
      <c r="I46" s="61">
        <f t="shared" si="5"/>
        <v>-12955973</v>
      </c>
      <c r="J46" s="61">
        <f t="shared" si="5"/>
        <v>36923122</v>
      </c>
      <c r="K46" s="61">
        <f t="shared" si="5"/>
        <v>-12866657</v>
      </c>
      <c r="L46" s="61">
        <f t="shared" si="5"/>
        <v>-16577947</v>
      </c>
      <c r="M46" s="61">
        <f t="shared" si="5"/>
        <v>31053361</v>
      </c>
      <c r="N46" s="61">
        <f t="shared" si="5"/>
        <v>1608757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38531879</v>
      </c>
      <c r="X46" s="61">
        <f t="shared" si="5"/>
        <v>50041286</v>
      </c>
      <c r="Y46" s="61">
        <f t="shared" si="5"/>
        <v>-11509407</v>
      </c>
      <c r="Z46" s="62">
        <f>+IF(X46&lt;&gt;0,+(Y46/X46)*100,0)</f>
        <v>-22.99982258649388</v>
      </c>
      <c r="AA46" s="59">
        <f>SUM(AA44:AA45)</f>
        <v>11085883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57991604</v>
      </c>
      <c r="D48" s="75">
        <f>SUM(D46:D47)</f>
        <v>0</v>
      </c>
      <c r="E48" s="76">
        <f t="shared" si="6"/>
        <v>11085883</v>
      </c>
      <c r="F48" s="77">
        <f t="shared" si="6"/>
        <v>11085883</v>
      </c>
      <c r="G48" s="77">
        <f t="shared" si="6"/>
        <v>62698268</v>
      </c>
      <c r="H48" s="78">
        <f t="shared" si="6"/>
        <v>-12819173</v>
      </c>
      <c r="I48" s="78">
        <f t="shared" si="6"/>
        <v>-12955973</v>
      </c>
      <c r="J48" s="78">
        <f t="shared" si="6"/>
        <v>36923122</v>
      </c>
      <c r="K48" s="78">
        <f t="shared" si="6"/>
        <v>-12866657</v>
      </c>
      <c r="L48" s="78">
        <f t="shared" si="6"/>
        <v>-16577947</v>
      </c>
      <c r="M48" s="77">
        <f t="shared" si="6"/>
        <v>31053361</v>
      </c>
      <c r="N48" s="77">
        <f t="shared" si="6"/>
        <v>1608757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38531879</v>
      </c>
      <c r="X48" s="78">
        <f t="shared" si="6"/>
        <v>50041286</v>
      </c>
      <c r="Y48" s="78">
        <f t="shared" si="6"/>
        <v>-11509407</v>
      </c>
      <c r="Z48" s="79">
        <f>+IF(X48&lt;&gt;0,+(Y48/X48)*100,0)</f>
        <v>-22.99982258649388</v>
      </c>
      <c r="AA48" s="80">
        <f>SUM(AA46:AA47)</f>
        <v>11085883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5996567</v>
      </c>
      <c r="D5" s="6">
        <v>0</v>
      </c>
      <c r="E5" s="7">
        <v>8146650</v>
      </c>
      <c r="F5" s="8">
        <v>8146650</v>
      </c>
      <c r="G5" s="8">
        <v>13751945</v>
      </c>
      <c r="H5" s="8">
        <v>1010108</v>
      </c>
      <c r="I5" s="8">
        <v>472551</v>
      </c>
      <c r="J5" s="8">
        <v>15234604</v>
      </c>
      <c r="K5" s="8">
        <v>2406922</v>
      </c>
      <c r="L5" s="8">
        <v>767452</v>
      </c>
      <c r="M5" s="8">
        <v>454713</v>
      </c>
      <c r="N5" s="8">
        <v>3629087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18863691</v>
      </c>
      <c r="X5" s="8">
        <v>4643592</v>
      </c>
      <c r="Y5" s="8">
        <v>14220099</v>
      </c>
      <c r="Z5" s="2">
        <v>306.23</v>
      </c>
      <c r="AA5" s="6">
        <v>8146650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31861358</v>
      </c>
      <c r="D7" s="6">
        <v>0</v>
      </c>
      <c r="E7" s="7">
        <v>41712079</v>
      </c>
      <c r="F7" s="8">
        <v>41712079</v>
      </c>
      <c r="G7" s="8">
        <v>3078340</v>
      </c>
      <c r="H7" s="8">
        <v>3488041</v>
      </c>
      <c r="I7" s="8">
        <v>3539637</v>
      </c>
      <c r="J7" s="8">
        <v>10106018</v>
      </c>
      <c r="K7" s="8">
        <v>2930245</v>
      </c>
      <c r="L7" s="8">
        <v>3119995</v>
      </c>
      <c r="M7" s="8">
        <v>2801907</v>
      </c>
      <c r="N7" s="8">
        <v>8852147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18958165</v>
      </c>
      <c r="X7" s="8">
        <v>21690282</v>
      </c>
      <c r="Y7" s="8">
        <v>-2732117</v>
      </c>
      <c r="Z7" s="2">
        <v>-12.6</v>
      </c>
      <c r="AA7" s="6">
        <v>41712079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10118929</v>
      </c>
      <c r="D10" s="6">
        <v>0</v>
      </c>
      <c r="E10" s="7">
        <v>9101160</v>
      </c>
      <c r="F10" s="30">
        <v>9101160</v>
      </c>
      <c r="G10" s="30">
        <v>1456645</v>
      </c>
      <c r="H10" s="30">
        <v>979167</v>
      </c>
      <c r="I10" s="30">
        <v>921418</v>
      </c>
      <c r="J10" s="30">
        <v>3357230</v>
      </c>
      <c r="K10" s="30">
        <v>1010057</v>
      </c>
      <c r="L10" s="30">
        <v>982736</v>
      </c>
      <c r="M10" s="30">
        <v>920960</v>
      </c>
      <c r="N10" s="30">
        <v>2913753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6270983</v>
      </c>
      <c r="X10" s="30">
        <v>4550580</v>
      </c>
      <c r="Y10" s="30">
        <v>1720403</v>
      </c>
      <c r="Z10" s="31">
        <v>37.81</v>
      </c>
      <c r="AA10" s="32">
        <v>9101160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1234404</v>
      </c>
      <c r="D12" s="6">
        <v>0</v>
      </c>
      <c r="E12" s="7">
        <v>95294</v>
      </c>
      <c r="F12" s="8">
        <v>95294</v>
      </c>
      <c r="G12" s="8">
        <v>55319</v>
      </c>
      <c r="H12" s="8">
        <v>96106</v>
      </c>
      <c r="I12" s="8">
        <v>119296</v>
      </c>
      <c r="J12" s="8">
        <v>270721</v>
      </c>
      <c r="K12" s="8">
        <v>72205</v>
      </c>
      <c r="L12" s="8">
        <v>74708</v>
      </c>
      <c r="M12" s="8">
        <v>70263</v>
      </c>
      <c r="N12" s="8">
        <v>217176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487897</v>
      </c>
      <c r="X12" s="8">
        <v>47646</v>
      </c>
      <c r="Y12" s="8">
        <v>440251</v>
      </c>
      <c r="Z12" s="2">
        <v>924</v>
      </c>
      <c r="AA12" s="6">
        <v>95294</v>
      </c>
    </row>
    <row r="13" spans="1:27" ht="12.75">
      <c r="A13" s="27" t="s">
        <v>40</v>
      </c>
      <c r="B13" s="33"/>
      <c r="C13" s="6">
        <v>20576605</v>
      </c>
      <c r="D13" s="6">
        <v>0</v>
      </c>
      <c r="E13" s="7">
        <v>15000000</v>
      </c>
      <c r="F13" s="8">
        <v>15000000</v>
      </c>
      <c r="G13" s="8">
        <v>1264809</v>
      </c>
      <c r="H13" s="8">
        <v>1393585</v>
      </c>
      <c r="I13" s="8">
        <v>1350822</v>
      </c>
      <c r="J13" s="8">
        <v>4009216</v>
      </c>
      <c r="K13" s="8">
        <v>0</v>
      </c>
      <c r="L13" s="8">
        <v>2460579</v>
      </c>
      <c r="M13" s="8">
        <v>1313712</v>
      </c>
      <c r="N13" s="8">
        <v>3774291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7783507</v>
      </c>
      <c r="X13" s="8">
        <v>7500000</v>
      </c>
      <c r="Y13" s="8">
        <v>283507</v>
      </c>
      <c r="Z13" s="2">
        <v>3.78</v>
      </c>
      <c r="AA13" s="6">
        <v>15000000</v>
      </c>
    </row>
    <row r="14" spans="1:27" ht="12.75">
      <c r="A14" s="27" t="s">
        <v>41</v>
      </c>
      <c r="B14" s="33"/>
      <c r="C14" s="6">
        <v>3204241</v>
      </c>
      <c r="D14" s="6">
        <v>0</v>
      </c>
      <c r="E14" s="7">
        <v>2226000</v>
      </c>
      <c r="F14" s="8">
        <v>2226000</v>
      </c>
      <c r="G14" s="8">
        <v>230779</v>
      </c>
      <c r="H14" s="8">
        <v>271246</v>
      </c>
      <c r="I14" s="8">
        <v>306303</v>
      </c>
      <c r="J14" s="8">
        <v>808328</v>
      </c>
      <c r="K14" s="8">
        <v>307358</v>
      </c>
      <c r="L14" s="8">
        <v>322992</v>
      </c>
      <c r="M14" s="8">
        <v>322798</v>
      </c>
      <c r="N14" s="8">
        <v>953148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1761476</v>
      </c>
      <c r="X14" s="8">
        <v>1113000</v>
      </c>
      <c r="Y14" s="8">
        <v>648476</v>
      </c>
      <c r="Z14" s="2">
        <v>58.26</v>
      </c>
      <c r="AA14" s="6">
        <v>2226000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410879</v>
      </c>
      <c r="D16" s="6">
        <v>0</v>
      </c>
      <c r="E16" s="7">
        <v>57240</v>
      </c>
      <c r="F16" s="8">
        <v>57240</v>
      </c>
      <c r="G16" s="8">
        <v>323</v>
      </c>
      <c r="H16" s="8">
        <v>3126</v>
      </c>
      <c r="I16" s="8">
        <v>552</v>
      </c>
      <c r="J16" s="8">
        <v>4001</v>
      </c>
      <c r="K16" s="8">
        <v>478</v>
      </c>
      <c r="L16" s="8">
        <v>103675</v>
      </c>
      <c r="M16" s="8">
        <v>4758</v>
      </c>
      <c r="N16" s="8">
        <v>108911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112912</v>
      </c>
      <c r="X16" s="8">
        <v>28620</v>
      </c>
      <c r="Y16" s="8">
        <v>84292</v>
      </c>
      <c r="Z16" s="2">
        <v>294.52</v>
      </c>
      <c r="AA16" s="6">
        <v>57240</v>
      </c>
    </row>
    <row r="17" spans="1:27" ht="12.75">
      <c r="A17" s="27" t="s">
        <v>44</v>
      </c>
      <c r="B17" s="33"/>
      <c r="C17" s="6">
        <v>1295286</v>
      </c>
      <c r="D17" s="6">
        <v>0</v>
      </c>
      <c r="E17" s="7">
        <v>1119254</v>
      </c>
      <c r="F17" s="8">
        <v>1119254</v>
      </c>
      <c r="G17" s="8">
        <v>110799</v>
      </c>
      <c r="H17" s="8">
        <v>98403</v>
      </c>
      <c r="I17" s="8">
        <v>96415</v>
      </c>
      <c r="J17" s="8">
        <v>305617</v>
      </c>
      <c r="K17" s="8">
        <v>115542</v>
      </c>
      <c r="L17" s="8">
        <v>85429</v>
      </c>
      <c r="M17" s="8">
        <v>73970</v>
      </c>
      <c r="N17" s="8">
        <v>274941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580558</v>
      </c>
      <c r="X17" s="8">
        <v>559626</v>
      </c>
      <c r="Y17" s="8">
        <v>20932</v>
      </c>
      <c r="Z17" s="2">
        <v>3.74</v>
      </c>
      <c r="AA17" s="6">
        <v>1119254</v>
      </c>
    </row>
    <row r="18" spans="1:27" ht="12.75">
      <c r="A18" s="29" t="s">
        <v>45</v>
      </c>
      <c r="B18" s="28"/>
      <c r="C18" s="6">
        <v>975474</v>
      </c>
      <c r="D18" s="6">
        <v>0</v>
      </c>
      <c r="E18" s="7">
        <v>842700</v>
      </c>
      <c r="F18" s="8">
        <v>842700</v>
      </c>
      <c r="G18" s="8">
        <v>106652</v>
      </c>
      <c r="H18" s="8">
        <v>100423</v>
      </c>
      <c r="I18" s="8">
        <v>65454</v>
      </c>
      <c r="J18" s="8">
        <v>272529</v>
      </c>
      <c r="K18" s="8">
        <v>85901</v>
      </c>
      <c r="L18" s="8">
        <v>90778</v>
      </c>
      <c r="M18" s="8">
        <v>61215</v>
      </c>
      <c r="N18" s="8">
        <v>237894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510423</v>
      </c>
      <c r="X18" s="8">
        <v>421350</v>
      </c>
      <c r="Y18" s="8">
        <v>89073</v>
      </c>
      <c r="Z18" s="2">
        <v>21.14</v>
      </c>
      <c r="AA18" s="6">
        <v>842700</v>
      </c>
    </row>
    <row r="19" spans="1:27" ht="12.75">
      <c r="A19" s="27" t="s">
        <v>46</v>
      </c>
      <c r="B19" s="33"/>
      <c r="C19" s="6">
        <v>144367274</v>
      </c>
      <c r="D19" s="6">
        <v>0</v>
      </c>
      <c r="E19" s="7">
        <v>144317750</v>
      </c>
      <c r="F19" s="8">
        <v>144317750</v>
      </c>
      <c r="G19" s="8">
        <v>49432174</v>
      </c>
      <c r="H19" s="8">
        <v>2086957</v>
      </c>
      <c r="I19" s="8">
        <v>1304</v>
      </c>
      <c r="J19" s="8">
        <v>51520435</v>
      </c>
      <c r="K19" s="8">
        <v>1304348</v>
      </c>
      <c r="L19" s="8">
        <v>1092609</v>
      </c>
      <c r="M19" s="8">
        <v>39546087</v>
      </c>
      <c r="N19" s="8">
        <v>41943044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93463479</v>
      </c>
      <c r="X19" s="8">
        <v>109038313</v>
      </c>
      <c r="Y19" s="8">
        <v>-15574834</v>
      </c>
      <c r="Z19" s="2">
        <v>-14.28</v>
      </c>
      <c r="AA19" s="6">
        <v>144317750</v>
      </c>
    </row>
    <row r="20" spans="1:27" ht="12.75">
      <c r="A20" s="27" t="s">
        <v>47</v>
      </c>
      <c r="B20" s="33"/>
      <c r="C20" s="6">
        <v>10030056</v>
      </c>
      <c r="D20" s="6">
        <v>0</v>
      </c>
      <c r="E20" s="7">
        <v>1585930</v>
      </c>
      <c r="F20" s="30">
        <v>1585930</v>
      </c>
      <c r="G20" s="30">
        <v>17168</v>
      </c>
      <c r="H20" s="30">
        <v>10016</v>
      </c>
      <c r="I20" s="30">
        <v>155771</v>
      </c>
      <c r="J20" s="30">
        <v>182955</v>
      </c>
      <c r="K20" s="30">
        <v>146773</v>
      </c>
      <c r="L20" s="30">
        <v>-44849</v>
      </c>
      <c r="M20" s="30">
        <v>24842</v>
      </c>
      <c r="N20" s="30">
        <v>126766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309721</v>
      </c>
      <c r="X20" s="30">
        <v>792966</v>
      </c>
      <c r="Y20" s="30">
        <v>-483245</v>
      </c>
      <c r="Z20" s="31">
        <v>-60.94</v>
      </c>
      <c r="AA20" s="32">
        <v>1585930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1043</v>
      </c>
      <c r="H21" s="8">
        <v>304</v>
      </c>
      <c r="I21" s="34">
        <v>0</v>
      </c>
      <c r="J21" s="8">
        <v>1347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1347</v>
      </c>
      <c r="X21" s="8"/>
      <c r="Y21" s="8">
        <v>1347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230071073</v>
      </c>
      <c r="D22" s="37">
        <f>SUM(D5:D21)</f>
        <v>0</v>
      </c>
      <c r="E22" s="38">
        <f t="shared" si="0"/>
        <v>224204057</v>
      </c>
      <c r="F22" s="39">
        <f t="shared" si="0"/>
        <v>224204057</v>
      </c>
      <c r="G22" s="39">
        <f t="shared" si="0"/>
        <v>69505996</v>
      </c>
      <c r="H22" s="39">
        <f t="shared" si="0"/>
        <v>9537482</v>
      </c>
      <c r="I22" s="39">
        <f t="shared" si="0"/>
        <v>7029523</v>
      </c>
      <c r="J22" s="39">
        <f t="shared" si="0"/>
        <v>86073001</v>
      </c>
      <c r="K22" s="39">
        <f t="shared" si="0"/>
        <v>8379829</v>
      </c>
      <c r="L22" s="39">
        <f t="shared" si="0"/>
        <v>9056104</v>
      </c>
      <c r="M22" s="39">
        <f t="shared" si="0"/>
        <v>45595225</v>
      </c>
      <c r="N22" s="39">
        <f t="shared" si="0"/>
        <v>63031158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149104159</v>
      </c>
      <c r="X22" s="39">
        <f t="shared" si="0"/>
        <v>150385975</v>
      </c>
      <c r="Y22" s="39">
        <f t="shared" si="0"/>
        <v>-1281816</v>
      </c>
      <c r="Z22" s="40">
        <f>+IF(X22&lt;&gt;0,+(Y22/X22)*100,0)</f>
        <v>-0.8523507594375073</v>
      </c>
      <c r="AA22" s="37">
        <f>SUM(AA5:AA21)</f>
        <v>224204057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81279734</v>
      </c>
      <c r="D25" s="6">
        <v>0</v>
      </c>
      <c r="E25" s="7">
        <v>87122340</v>
      </c>
      <c r="F25" s="8">
        <v>87122340</v>
      </c>
      <c r="G25" s="8">
        <v>5939725</v>
      </c>
      <c r="H25" s="8">
        <v>5889193</v>
      </c>
      <c r="I25" s="8">
        <v>7069886</v>
      </c>
      <c r="J25" s="8">
        <v>18898804</v>
      </c>
      <c r="K25" s="8">
        <v>6340593</v>
      </c>
      <c r="L25" s="8">
        <v>6726331</v>
      </c>
      <c r="M25" s="8">
        <v>6258375</v>
      </c>
      <c r="N25" s="8">
        <v>19325299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38224103</v>
      </c>
      <c r="X25" s="8">
        <v>45465655</v>
      </c>
      <c r="Y25" s="8">
        <v>-7241552</v>
      </c>
      <c r="Z25" s="2">
        <v>-15.93</v>
      </c>
      <c r="AA25" s="6">
        <v>87122340</v>
      </c>
    </row>
    <row r="26" spans="1:27" ht="12.75">
      <c r="A26" s="29" t="s">
        <v>52</v>
      </c>
      <c r="B26" s="28"/>
      <c r="C26" s="6">
        <v>11704078</v>
      </c>
      <c r="D26" s="6">
        <v>0</v>
      </c>
      <c r="E26" s="7">
        <v>13355431</v>
      </c>
      <c r="F26" s="8">
        <v>13355431</v>
      </c>
      <c r="G26" s="8">
        <v>990650</v>
      </c>
      <c r="H26" s="8">
        <v>990165</v>
      </c>
      <c r="I26" s="8">
        <v>988419</v>
      </c>
      <c r="J26" s="8">
        <v>2969234</v>
      </c>
      <c r="K26" s="8">
        <v>990165</v>
      </c>
      <c r="L26" s="8">
        <v>990165</v>
      </c>
      <c r="M26" s="8">
        <v>990165</v>
      </c>
      <c r="N26" s="8">
        <v>2970495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5939729</v>
      </c>
      <c r="X26" s="8">
        <v>6677718</v>
      </c>
      <c r="Y26" s="8">
        <v>-737989</v>
      </c>
      <c r="Z26" s="2">
        <v>-11.05</v>
      </c>
      <c r="AA26" s="6">
        <v>13355431</v>
      </c>
    </row>
    <row r="27" spans="1:27" ht="12.75">
      <c r="A27" s="29" t="s">
        <v>53</v>
      </c>
      <c r="B27" s="28"/>
      <c r="C27" s="6">
        <v>6347980</v>
      </c>
      <c r="D27" s="6">
        <v>0</v>
      </c>
      <c r="E27" s="7">
        <v>4962966</v>
      </c>
      <c r="F27" s="8">
        <v>4962966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1500</v>
      </c>
      <c r="M27" s="8">
        <v>0</v>
      </c>
      <c r="N27" s="8">
        <v>1500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1500</v>
      </c>
      <c r="X27" s="8">
        <v>2481486</v>
      </c>
      <c r="Y27" s="8">
        <v>-2479986</v>
      </c>
      <c r="Z27" s="2">
        <v>-99.94</v>
      </c>
      <c r="AA27" s="6">
        <v>4962966</v>
      </c>
    </row>
    <row r="28" spans="1:27" ht="12.75">
      <c r="A28" s="29" t="s">
        <v>54</v>
      </c>
      <c r="B28" s="28"/>
      <c r="C28" s="6">
        <v>21933093</v>
      </c>
      <c r="D28" s="6">
        <v>0</v>
      </c>
      <c r="E28" s="7">
        <v>22289591</v>
      </c>
      <c r="F28" s="8">
        <v>22289591</v>
      </c>
      <c r="G28" s="8">
        <v>0</v>
      </c>
      <c r="H28" s="8">
        <v>480</v>
      </c>
      <c r="I28" s="8">
        <v>0</v>
      </c>
      <c r="J28" s="8">
        <v>480</v>
      </c>
      <c r="K28" s="8">
        <v>0</v>
      </c>
      <c r="L28" s="8">
        <v>-480</v>
      </c>
      <c r="M28" s="8">
        <v>10587628</v>
      </c>
      <c r="N28" s="8">
        <v>10587148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10587628</v>
      </c>
      <c r="X28" s="8">
        <v>11144796</v>
      </c>
      <c r="Y28" s="8">
        <v>-557168</v>
      </c>
      <c r="Z28" s="2">
        <v>-5</v>
      </c>
      <c r="AA28" s="6">
        <v>22289591</v>
      </c>
    </row>
    <row r="29" spans="1:27" ht="12.75">
      <c r="A29" s="29" t="s">
        <v>55</v>
      </c>
      <c r="B29" s="28"/>
      <c r="C29" s="6">
        <v>2876497</v>
      </c>
      <c r="D29" s="6">
        <v>0</v>
      </c>
      <c r="E29" s="7">
        <v>3163384</v>
      </c>
      <c r="F29" s="8">
        <v>3163384</v>
      </c>
      <c r="G29" s="8">
        <v>0</v>
      </c>
      <c r="H29" s="8">
        <v>0</v>
      </c>
      <c r="I29" s="8">
        <v>485002</v>
      </c>
      <c r="J29" s="8">
        <v>485002</v>
      </c>
      <c r="K29" s="8">
        <v>0</v>
      </c>
      <c r="L29" s="8">
        <v>0</v>
      </c>
      <c r="M29" s="8">
        <v>241512</v>
      </c>
      <c r="N29" s="8">
        <v>241512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726514</v>
      </c>
      <c r="X29" s="8">
        <v>1581692</v>
      </c>
      <c r="Y29" s="8">
        <v>-855178</v>
      </c>
      <c r="Z29" s="2">
        <v>-54.07</v>
      </c>
      <c r="AA29" s="6">
        <v>3163384</v>
      </c>
    </row>
    <row r="30" spans="1:27" ht="12.75">
      <c r="A30" s="29" t="s">
        <v>56</v>
      </c>
      <c r="B30" s="28"/>
      <c r="C30" s="6">
        <v>25599340</v>
      </c>
      <c r="D30" s="6">
        <v>0</v>
      </c>
      <c r="E30" s="7">
        <v>34506416</v>
      </c>
      <c r="F30" s="8">
        <v>34506416</v>
      </c>
      <c r="G30" s="8">
        <v>5164015</v>
      </c>
      <c r="H30" s="8">
        <v>4150443</v>
      </c>
      <c r="I30" s="8">
        <v>3547086</v>
      </c>
      <c r="J30" s="8">
        <v>12861544</v>
      </c>
      <c r="K30" s="8">
        <v>2183937</v>
      </c>
      <c r="L30" s="8">
        <v>1808851</v>
      </c>
      <c r="M30" s="8">
        <v>2246380</v>
      </c>
      <c r="N30" s="8">
        <v>6239168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19100712</v>
      </c>
      <c r="X30" s="8">
        <v>17253210</v>
      </c>
      <c r="Y30" s="8">
        <v>1847502</v>
      </c>
      <c r="Z30" s="2">
        <v>10.71</v>
      </c>
      <c r="AA30" s="6">
        <v>34506416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13179439</v>
      </c>
      <c r="F31" s="8">
        <v>13179439</v>
      </c>
      <c r="G31" s="8">
        <v>967511</v>
      </c>
      <c r="H31" s="8">
        <v>662532</v>
      </c>
      <c r="I31" s="8">
        <v>785429</v>
      </c>
      <c r="J31" s="8">
        <v>2415472</v>
      </c>
      <c r="K31" s="8">
        <v>783916</v>
      </c>
      <c r="L31" s="8">
        <v>1198142</v>
      </c>
      <c r="M31" s="8">
        <v>796420</v>
      </c>
      <c r="N31" s="8">
        <v>2778478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5193950</v>
      </c>
      <c r="X31" s="8">
        <v>6516674</v>
      </c>
      <c r="Y31" s="8">
        <v>-1322724</v>
      </c>
      <c r="Z31" s="2">
        <v>-20.3</v>
      </c>
      <c r="AA31" s="6">
        <v>13179439</v>
      </c>
    </row>
    <row r="32" spans="1:27" ht="12.75">
      <c r="A32" s="29" t="s">
        <v>58</v>
      </c>
      <c r="B32" s="28"/>
      <c r="C32" s="6">
        <v>20205895</v>
      </c>
      <c r="D32" s="6">
        <v>0</v>
      </c>
      <c r="E32" s="7">
        <v>28298148</v>
      </c>
      <c r="F32" s="8">
        <v>28298148</v>
      </c>
      <c r="G32" s="8">
        <v>1214725</v>
      </c>
      <c r="H32" s="8">
        <v>1596217</v>
      </c>
      <c r="I32" s="8">
        <v>1992332</v>
      </c>
      <c r="J32" s="8">
        <v>4803274</v>
      </c>
      <c r="K32" s="8">
        <v>1751219</v>
      </c>
      <c r="L32" s="8">
        <v>2824583</v>
      </c>
      <c r="M32" s="8">
        <v>2316373</v>
      </c>
      <c r="N32" s="8">
        <v>6892175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11695449</v>
      </c>
      <c r="X32" s="8">
        <v>14024643</v>
      </c>
      <c r="Y32" s="8">
        <v>-2329194</v>
      </c>
      <c r="Z32" s="2">
        <v>-16.61</v>
      </c>
      <c r="AA32" s="6">
        <v>28298148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290000</v>
      </c>
      <c r="F33" s="8">
        <v>290000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300000</v>
      </c>
      <c r="M33" s="8">
        <v>0</v>
      </c>
      <c r="N33" s="8">
        <v>300000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300000</v>
      </c>
      <c r="X33" s="8">
        <v>290000</v>
      </c>
      <c r="Y33" s="8">
        <v>10000</v>
      </c>
      <c r="Z33" s="2">
        <v>3.45</v>
      </c>
      <c r="AA33" s="6">
        <v>290000</v>
      </c>
    </row>
    <row r="34" spans="1:27" ht="12.75">
      <c r="A34" s="29" t="s">
        <v>60</v>
      </c>
      <c r="B34" s="28"/>
      <c r="C34" s="6">
        <v>30039460</v>
      </c>
      <c r="D34" s="6">
        <v>0</v>
      </c>
      <c r="E34" s="7">
        <v>29096514</v>
      </c>
      <c r="F34" s="8">
        <v>29096514</v>
      </c>
      <c r="G34" s="8">
        <v>2498034</v>
      </c>
      <c r="H34" s="8">
        <v>1853958</v>
      </c>
      <c r="I34" s="8">
        <v>2450844</v>
      </c>
      <c r="J34" s="8">
        <v>6802836</v>
      </c>
      <c r="K34" s="8">
        <v>2444640</v>
      </c>
      <c r="L34" s="8">
        <v>2663864</v>
      </c>
      <c r="M34" s="8">
        <v>1340113</v>
      </c>
      <c r="N34" s="8">
        <v>6448617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13251453</v>
      </c>
      <c r="X34" s="8">
        <v>14787651</v>
      </c>
      <c r="Y34" s="8">
        <v>-1536198</v>
      </c>
      <c r="Z34" s="2">
        <v>-10.39</v>
      </c>
      <c r="AA34" s="6">
        <v>29096514</v>
      </c>
    </row>
    <row r="35" spans="1:27" ht="12.75">
      <c r="A35" s="27" t="s">
        <v>61</v>
      </c>
      <c r="B35" s="33"/>
      <c r="C35" s="6">
        <v>2454594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202440671</v>
      </c>
      <c r="D36" s="37">
        <f>SUM(D25:D35)</f>
        <v>0</v>
      </c>
      <c r="E36" s="38">
        <f t="shared" si="1"/>
        <v>236264229</v>
      </c>
      <c r="F36" s="39">
        <f t="shared" si="1"/>
        <v>236264229</v>
      </c>
      <c r="G36" s="39">
        <f t="shared" si="1"/>
        <v>16774660</v>
      </c>
      <c r="H36" s="39">
        <f t="shared" si="1"/>
        <v>15142988</v>
      </c>
      <c r="I36" s="39">
        <f t="shared" si="1"/>
        <v>17318998</v>
      </c>
      <c r="J36" s="39">
        <f t="shared" si="1"/>
        <v>49236646</v>
      </c>
      <c r="K36" s="39">
        <f t="shared" si="1"/>
        <v>14494470</v>
      </c>
      <c r="L36" s="39">
        <f t="shared" si="1"/>
        <v>16512956</v>
      </c>
      <c r="M36" s="39">
        <f t="shared" si="1"/>
        <v>24776966</v>
      </c>
      <c r="N36" s="39">
        <f t="shared" si="1"/>
        <v>55784392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105021038</v>
      </c>
      <c r="X36" s="39">
        <f t="shared" si="1"/>
        <v>120223525</v>
      </c>
      <c r="Y36" s="39">
        <f t="shared" si="1"/>
        <v>-15202487</v>
      </c>
      <c r="Z36" s="40">
        <f>+IF(X36&lt;&gt;0,+(Y36/X36)*100,0)</f>
        <v>-12.645184875422677</v>
      </c>
      <c r="AA36" s="37">
        <f>SUM(AA25:AA35)</f>
        <v>236264229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27630402</v>
      </c>
      <c r="D38" s="50">
        <f>+D22-D36</f>
        <v>0</v>
      </c>
      <c r="E38" s="51">
        <f t="shared" si="2"/>
        <v>-12060172</v>
      </c>
      <c r="F38" s="52">
        <f t="shared" si="2"/>
        <v>-12060172</v>
      </c>
      <c r="G38" s="52">
        <f t="shared" si="2"/>
        <v>52731336</v>
      </c>
      <c r="H38" s="52">
        <f t="shared" si="2"/>
        <v>-5605506</v>
      </c>
      <c r="I38" s="52">
        <f t="shared" si="2"/>
        <v>-10289475</v>
      </c>
      <c r="J38" s="52">
        <f t="shared" si="2"/>
        <v>36836355</v>
      </c>
      <c r="K38" s="52">
        <f t="shared" si="2"/>
        <v>-6114641</v>
      </c>
      <c r="L38" s="52">
        <f t="shared" si="2"/>
        <v>-7456852</v>
      </c>
      <c r="M38" s="52">
        <f t="shared" si="2"/>
        <v>20818259</v>
      </c>
      <c r="N38" s="52">
        <f t="shared" si="2"/>
        <v>7246766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44083121</v>
      </c>
      <c r="X38" s="52">
        <f>IF(F22=F36,0,X22-X36)</f>
        <v>30162450</v>
      </c>
      <c r="Y38" s="52">
        <f t="shared" si="2"/>
        <v>13920671</v>
      </c>
      <c r="Z38" s="53">
        <f>+IF(X38&lt;&gt;0,+(Y38/X38)*100,0)</f>
        <v>46.15232184388204</v>
      </c>
      <c r="AA38" s="50">
        <f>+AA22-AA36</f>
        <v>-12060172</v>
      </c>
    </row>
    <row r="39" spans="1:27" ht="12.75">
      <c r="A39" s="27" t="s">
        <v>64</v>
      </c>
      <c r="B39" s="33"/>
      <c r="C39" s="6">
        <v>33606115</v>
      </c>
      <c r="D39" s="6">
        <v>0</v>
      </c>
      <c r="E39" s="7">
        <v>44850250</v>
      </c>
      <c r="F39" s="8">
        <v>44850250</v>
      </c>
      <c r="G39" s="8">
        <v>1739130</v>
      </c>
      <c r="H39" s="8">
        <v>0</v>
      </c>
      <c r="I39" s="8">
        <v>0</v>
      </c>
      <c r="J39" s="8">
        <v>1739130</v>
      </c>
      <c r="K39" s="8">
        <v>0</v>
      </c>
      <c r="L39" s="8">
        <v>0</v>
      </c>
      <c r="M39" s="8">
        <v>27</v>
      </c>
      <c r="N39" s="8">
        <v>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1739157</v>
      </c>
      <c r="X39" s="8">
        <v>33637688</v>
      </c>
      <c r="Y39" s="8">
        <v>-31898531</v>
      </c>
      <c r="Z39" s="2">
        <v>-94.83</v>
      </c>
      <c r="AA39" s="6">
        <v>44850250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18742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61255259</v>
      </c>
      <c r="D42" s="59">
        <f>SUM(D38:D41)</f>
        <v>0</v>
      </c>
      <c r="E42" s="60">
        <f t="shared" si="3"/>
        <v>32790078</v>
      </c>
      <c r="F42" s="61">
        <f t="shared" si="3"/>
        <v>32790078</v>
      </c>
      <c r="G42" s="61">
        <f t="shared" si="3"/>
        <v>54470466</v>
      </c>
      <c r="H42" s="61">
        <f t="shared" si="3"/>
        <v>-5605506</v>
      </c>
      <c r="I42" s="61">
        <f t="shared" si="3"/>
        <v>-10289475</v>
      </c>
      <c r="J42" s="61">
        <f t="shared" si="3"/>
        <v>38575485</v>
      </c>
      <c r="K42" s="61">
        <f t="shared" si="3"/>
        <v>-6114641</v>
      </c>
      <c r="L42" s="61">
        <f t="shared" si="3"/>
        <v>-7456852</v>
      </c>
      <c r="M42" s="61">
        <f t="shared" si="3"/>
        <v>20818286</v>
      </c>
      <c r="N42" s="61">
        <f t="shared" si="3"/>
        <v>7246793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45822278</v>
      </c>
      <c r="X42" s="61">
        <f t="shared" si="3"/>
        <v>63800138</v>
      </c>
      <c r="Y42" s="61">
        <f t="shared" si="3"/>
        <v>-17977860</v>
      </c>
      <c r="Z42" s="62">
        <f>+IF(X42&lt;&gt;0,+(Y42/X42)*100,0)</f>
        <v>-28.17840299969257</v>
      </c>
      <c r="AA42" s="59">
        <f>SUM(AA38:AA41)</f>
        <v>32790078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61255259</v>
      </c>
      <c r="D44" s="67">
        <f>+D42-D43</f>
        <v>0</v>
      </c>
      <c r="E44" s="68">
        <f t="shared" si="4"/>
        <v>32790078</v>
      </c>
      <c r="F44" s="69">
        <f t="shared" si="4"/>
        <v>32790078</v>
      </c>
      <c r="G44" s="69">
        <f t="shared" si="4"/>
        <v>54470466</v>
      </c>
      <c r="H44" s="69">
        <f t="shared" si="4"/>
        <v>-5605506</v>
      </c>
      <c r="I44" s="69">
        <f t="shared" si="4"/>
        <v>-10289475</v>
      </c>
      <c r="J44" s="69">
        <f t="shared" si="4"/>
        <v>38575485</v>
      </c>
      <c r="K44" s="69">
        <f t="shared" si="4"/>
        <v>-6114641</v>
      </c>
      <c r="L44" s="69">
        <f t="shared" si="4"/>
        <v>-7456852</v>
      </c>
      <c r="M44" s="69">
        <f t="shared" si="4"/>
        <v>20818286</v>
      </c>
      <c r="N44" s="69">
        <f t="shared" si="4"/>
        <v>7246793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45822278</v>
      </c>
      <c r="X44" s="69">
        <f t="shared" si="4"/>
        <v>63800138</v>
      </c>
      <c r="Y44" s="69">
        <f t="shared" si="4"/>
        <v>-17977860</v>
      </c>
      <c r="Z44" s="70">
        <f>+IF(X44&lt;&gt;0,+(Y44/X44)*100,0)</f>
        <v>-28.17840299969257</v>
      </c>
      <c r="AA44" s="67">
        <f>+AA42-AA43</f>
        <v>32790078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61255259</v>
      </c>
      <c r="D46" s="59">
        <f>SUM(D44:D45)</f>
        <v>0</v>
      </c>
      <c r="E46" s="60">
        <f t="shared" si="5"/>
        <v>32790078</v>
      </c>
      <c r="F46" s="61">
        <f t="shared" si="5"/>
        <v>32790078</v>
      </c>
      <c r="G46" s="61">
        <f t="shared" si="5"/>
        <v>54470466</v>
      </c>
      <c r="H46" s="61">
        <f t="shared" si="5"/>
        <v>-5605506</v>
      </c>
      <c r="I46" s="61">
        <f t="shared" si="5"/>
        <v>-10289475</v>
      </c>
      <c r="J46" s="61">
        <f t="shared" si="5"/>
        <v>38575485</v>
      </c>
      <c r="K46" s="61">
        <f t="shared" si="5"/>
        <v>-6114641</v>
      </c>
      <c r="L46" s="61">
        <f t="shared" si="5"/>
        <v>-7456852</v>
      </c>
      <c r="M46" s="61">
        <f t="shared" si="5"/>
        <v>20818286</v>
      </c>
      <c r="N46" s="61">
        <f t="shared" si="5"/>
        <v>7246793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45822278</v>
      </c>
      <c r="X46" s="61">
        <f t="shared" si="5"/>
        <v>63800138</v>
      </c>
      <c r="Y46" s="61">
        <f t="shared" si="5"/>
        <v>-17977860</v>
      </c>
      <c r="Z46" s="62">
        <f>+IF(X46&lt;&gt;0,+(Y46/X46)*100,0)</f>
        <v>-28.17840299969257</v>
      </c>
      <c r="AA46" s="59">
        <f>SUM(AA44:AA45)</f>
        <v>32790078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61255259</v>
      </c>
      <c r="D48" s="75">
        <f>SUM(D46:D47)</f>
        <v>0</v>
      </c>
      <c r="E48" s="76">
        <f t="shared" si="6"/>
        <v>32790078</v>
      </c>
      <c r="F48" s="77">
        <f t="shared" si="6"/>
        <v>32790078</v>
      </c>
      <c r="G48" s="77">
        <f t="shared" si="6"/>
        <v>54470466</v>
      </c>
      <c r="H48" s="78">
        <f t="shared" si="6"/>
        <v>-5605506</v>
      </c>
      <c r="I48" s="78">
        <f t="shared" si="6"/>
        <v>-10289475</v>
      </c>
      <c r="J48" s="78">
        <f t="shared" si="6"/>
        <v>38575485</v>
      </c>
      <c r="K48" s="78">
        <f t="shared" si="6"/>
        <v>-6114641</v>
      </c>
      <c r="L48" s="78">
        <f t="shared" si="6"/>
        <v>-7456852</v>
      </c>
      <c r="M48" s="77">
        <f t="shared" si="6"/>
        <v>20818286</v>
      </c>
      <c r="N48" s="77">
        <f t="shared" si="6"/>
        <v>7246793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45822278</v>
      </c>
      <c r="X48" s="78">
        <f t="shared" si="6"/>
        <v>63800138</v>
      </c>
      <c r="Y48" s="78">
        <f t="shared" si="6"/>
        <v>-17977860</v>
      </c>
      <c r="Z48" s="79">
        <f>+IF(X48&lt;&gt;0,+(Y48/X48)*100,0)</f>
        <v>-28.17840299969257</v>
      </c>
      <c r="AA48" s="80">
        <f>SUM(AA46:AA47)</f>
        <v>32790078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19911120</v>
      </c>
      <c r="D5" s="6">
        <v>0</v>
      </c>
      <c r="E5" s="7">
        <v>38548980</v>
      </c>
      <c r="F5" s="8">
        <v>38548980</v>
      </c>
      <c r="G5" s="8">
        <v>1281559</v>
      </c>
      <c r="H5" s="8">
        <v>1912851</v>
      </c>
      <c r="I5" s="8">
        <v>2610636</v>
      </c>
      <c r="J5" s="8">
        <v>5805046</v>
      </c>
      <c r="K5" s="8">
        <v>3100807</v>
      </c>
      <c r="L5" s="8">
        <v>1862544</v>
      </c>
      <c r="M5" s="8">
        <v>1675127</v>
      </c>
      <c r="N5" s="8">
        <v>6638478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12443524</v>
      </c>
      <c r="X5" s="8">
        <v>18477625</v>
      </c>
      <c r="Y5" s="8">
        <v>-6034101</v>
      </c>
      <c r="Z5" s="2">
        <v>-32.66</v>
      </c>
      <c r="AA5" s="6">
        <v>38548980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94267041</v>
      </c>
      <c r="D7" s="6">
        <v>0</v>
      </c>
      <c r="E7" s="7">
        <v>98609548</v>
      </c>
      <c r="F7" s="8">
        <v>98609548</v>
      </c>
      <c r="G7" s="8">
        <v>9333497</v>
      </c>
      <c r="H7" s="8">
        <v>6440008</v>
      </c>
      <c r="I7" s="8">
        <v>8709148</v>
      </c>
      <c r="J7" s="8">
        <v>24482653</v>
      </c>
      <c r="K7" s="8">
        <v>5968991</v>
      </c>
      <c r="L7" s="8">
        <v>4120757</v>
      </c>
      <c r="M7" s="8">
        <v>7527263</v>
      </c>
      <c r="N7" s="8">
        <v>17617011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42099664</v>
      </c>
      <c r="X7" s="8">
        <v>49002509</v>
      </c>
      <c r="Y7" s="8">
        <v>-6902845</v>
      </c>
      <c r="Z7" s="2">
        <v>-14.09</v>
      </c>
      <c r="AA7" s="6">
        <v>98609548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19143625</v>
      </c>
      <c r="D10" s="6">
        <v>0</v>
      </c>
      <c r="E10" s="7">
        <v>27990113</v>
      </c>
      <c r="F10" s="30">
        <v>27990113</v>
      </c>
      <c r="G10" s="30">
        <v>3980925</v>
      </c>
      <c r="H10" s="30">
        <v>3239502</v>
      </c>
      <c r="I10" s="30">
        <v>3216136</v>
      </c>
      <c r="J10" s="30">
        <v>10436563</v>
      </c>
      <c r="K10" s="30">
        <v>5142210</v>
      </c>
      <c r="L10" s="30">
        <v>3338922</v>
      </c>
      <c r="M10" s="30">
        <v>3352450</v>
      </c>
      <c r="N10" s="30">
        <v>11833582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22270145</v>
      </c>
      <c r="X10" s="30">
        <v>11008605</v>
      </c>
      <c r="Y10" s="30">
        <v>11261540</v>
      </c>
      <c r="Z10" s="31">
        <v>102.3</v>
      </c>
      <c r="AA10" s="32">
        <v>27990113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380698</v>
      </c>
      <c r="N11" s="8">
        <v>380698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380698</v>
      </c>
      <c r="X11" s="8"/>
      <c r="Y11" s="8">
        <v>380698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2458414</v>
      </c>
      <c r="D12" s="6">
        <v>0</v>
      </c>
      <c r="E12" s="7">
        <v>3309321</v>
      </c>
      <c r="F12" s="8">
        <v>3309321</v>
      </c>
      <c r="G12" s="8">
        <v>559964</v>
      </c>
      <c r="H12" s="8">
        <v>14608</v>
      </c>
      <c r="I12" s="8">
        <v>19109</v>
      </c>
      <c r="J12" s="8">
        <v>593681</v>
      </c>
      <c r="K12" s="8">
        <v>10029</v>
      </c>
      <c r="L12" s="8">
        <v>15033</v>
      </c>
      <c r="M12" s="8">
        <v>8963</v>
      </c>
      <c r="N12" s="8">
        <v>34025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627706</v>
      </c>
      <c r="X12" s="8">
        <v>1499023</v>
      </c>
      <c r="Y12" s="8">
        <v>-871317</v>
      </c>
      <c r="Z12" s="2">
        <v>-58.13</v>
      </c>
      <c r="AA12" s="6">
        <v>3309321</v>
      </c>
    </row>
    <row r="13" spans="1:27" ht="12.75">
      <c r="A13" s="27" t="s">
        <v>40</v>
      </c>
      <c r="B13" s="33"/>
      <c r="C13" s="6">
        <v>1686081</v>
      </c>
      <c r="D13" s="6">
        <v>0</v>
      </c>
      <c r="E13" s="7">
        <v>2650000</v>
      </c>
      <c r="F13" s="8">
        <v>2650000</v>
      </c>
      <c r="G13" s="8">
        <v>0</v>
      </c>
      <c r="H13" s="8">
        <v>19438</v>
      </c>
      <c r="I13" s="8">
        <v>18292</v>
      </c>
      <c r="J13" s="8">
        <v>37730</v>
      </c>
      <c r="K13" s="8">
        <v>14437</v>
      </c>
      <c r="L13" s="8">
        <v>21316</v>
      </c>
      <c r="M13" s="8">
        <v>0</v>
      </c>
      <c r="N13" s="8">
        <v>35753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73483</v>
      </c>
      <c r="X13" s="8">
        <v>1324998</v>
      </c>
      <c r="Y13" s="8">
        <v>-1251515</v>
      </c>
      <c r="Z13" s="2">
        <v>-94.45</v>
      </c>
      <c r="AA13" s="6">
        <v>2650000</v>
      </c>
    </row>
    <row r="14" spans="1:27" ht="12.75">
      <c r="A14" s="27" t="s">
        <v>41</v>
      </c>
      <c r="B14" s="33"/>
      <c r="C14" s="6">
        <v>7304400</v>
      </c>
      <c r="D14" s="6">
        <v>0</v>
      </c>
      <c r="E14" s="7">
        <v>5513130</v>
      </c>
      <c r="F14" s="8">
        <v>5513130</v>
      </c>
      <c r="G14" s="8">
        <v>30638</v>
      </c>
      <c r="H14" s="8">
        <v>0</v>
      </c>
      <c r="I14" s="8">
        <v>0</v>
      </c>
      <c r="J14" s="8">
        <v>30638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30638</v>
      </c>
      <c r="X14" s="8">
        <v>2751271</v>
      </c>
      <c r="Y14" s="8">
        <v>-2720633</v>
      </c>
      <c r="Z14" s="2">
        <v>-98.89</v>
      </c>
      <c r="AA14" s="6">
        <v>5513130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371466</v>
      </c>
      <c r="D16" s="6">
        <v>0</v>
      </c>
      <c r="E16" s="7">
        <v>662830</v>
      </c>
      <c r="F16" s="8">
        <v>662830</v>
      </c>
      <c r="G16" s="8">
        <v>2580</v>
      </c>
      <c r="H16" s="8">
        <v>163</v>
      </c>
      <c r="I16" s="8">
        <v>65</v>
      </c>
      <c r="J16" s="8">
        <v>2808</v>
      </c>
      <c r="K16" s="8">
        <v>3866</v>
      </c>
      <c r="L16" s="8">
        <v>632</v>
      </c>
      <c r="M16" s="8">
        <v>558</v>
      </c>
      <c r="N16" s="8">
        <v>5056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7864</v>
      </c>
      <c r="X16" s="8">
        <v>337328</v>
      </c>
      <c r="Y16" s="8">
        <v>-329464</v>
      </c>
      <c r="Z16" s="2">
        <v>-97.67</v>
      </c>
      <c r="AA16" s="6">
        <v>662830</v>
      </c>
    </row>
    <row r="17" spans="1:27" ht="12.75">
      <c r="A17" s="27" t="s">
        <v>44</v>
      </c>
      <c r="B17" s="33"/>
      <c r="C17" s="6">
        <v>3648344</v>
      </c>
      <c r="D17" s="6">
        <v>0</v>
      </c>
      <c r="E17" s="7">
        <v>5880578</v>
      </c>
      <c r="F17" s="8">
        <v>5880578</v>
      </c>
      <c r="G17" s="8">
        <v>366555</v>
      </c>
      <c r="H17" s="8">
        <v>522930</v>
      </c>
      <c r="I17" s="8">
        <v>252798</v>
      </c>
      <c r="J17" s="8">
        <v>1142283</v>
      </c>
      <c r="K17" s="8">
        <v>0</v>
      </c>
      <c r="L17" s="8">
        <v>358371</v>
      </c>
      <c r="M17" s="8">
        <v>68075</v>
      </c>
      <c r="N17" s="8">
        <v>426446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1568729</v>
      </c>
      <c r="X17" s="8">
        <v>2831320</v>
      </c>
      <c r="Y17" s="8">
        <v>-1262591</v>
      </c>
      <c r="Z17" s="2">
        <v>-44.59</v>
      </c>
      <c r="AA17" s="6">
        <v>5880578</v>
      </c>
    </row>
    <row r="18" spans="1:27" ht="12.75">
      <c r="A18" s="29" t="s">
        <v>45</v>
      </c>
      <c r="B18" s="28"/>
      <c r="C18" s="6">
        <v>362647</v>
      </c>
      <c r="D18" s="6">
        <v>0</v>
      </c>
      <c r="E18" s="7">
        <v>3372242</v>
      </c>
      <c r="F18" s="8">
        <v>3372242</v>
      </c>
      <c r="G18" s="8">
        <v>0</v>
      </c>
      <c r="H18" s="8">
        <v>0</v>
      </c>
      <c r="I18" s="8">
        <v>0</v>
      </c>
      <c r="J18" s="8">
        <v>0</v>
      </c>
      <c r="K18" s="8">
        <v>308199</v>
      </c>
      <c r="L18" s="8">
        <v>0</v>
      </c>
      <c r="M18" s="8">
        <v>0</v>
      </c>
      <c r="N18" s="8">
        <v>308199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308199</v>
      </c>
      <c r="X18" s="8">
        <v>1529153</v>
      </c>
      <c r="Y18" s="8">
        <v>-1220954</v>
      </c>
      <c r="Z18" s="2">
        <v>-79.85</v>
      </c>
      <c r="AA18" s="6">
        <v>3372242</v>
      </c>
    </row>
    <row r="19" spans="1:27" ht="12.75">
      <c r="A19" s="27" t="s">
        <v>46</v>
      </c>
      <c r="B19" s="33"/>
      <c r="C19" s="6">
        <v>69314990</v>
      </c>
      <c r="D19" s="6">
        <v>0</v>
      </c>
      <c r="E19" s="7">
        <v>60456000</v>
      </c>
      <c r="F19" s="8">
        <v>60456000</v>
      </c>
      <c r="G19" s="8">
        <v>21949000</v>
      </c>
      <c r="H19" s="8">
        <v>0</v>
      </c>
      <c r="I19" s="8">
        <v>0</v>
      </c>
      <c r="J19" s="8">
        <v>21949000</v>
      </c>
      <c r="K19" s="8">
        <v>0</v>
      </c>
      <c r="L19" s="8">
        <v>0</v>
      </c>
      <c r="M19" s="8">
        <v>10203000</v>
      </c>
      <c r="N19" s="8">
        <v>10203000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32152000</v>
      </c>
      <c r="X19" s="8">
        <v>32481324</v>
      </c>
      <c r="Y19" s="8">
        <v>-329324</v>
      </c>
      <c r="Z19" s="2">
        <v>-1.01</v>
      </c>
      <c r="AA19" s="6">
        <v>60456000</v>
      </c>
    </row>
    <row r="20" spans="1:27" ht="12.75">
      <c r="A20" s="27" t="s">
        <v>47</v>
      </c>
      <c r="B20" s="33"/>
      <c r="C20" s="6">
        <v>20026644</v>
      </c>
      <c r="D20" s="6">
        <v>0</v>
      </c>
      <c r="E20" s="7">
        <v>9242019</v>
      </c>
      <c r="F20" s="30">
        <v>9242019</v>
      </c>
      <c r="G20" s="30">
        <v>81337</v>
      </c>
      <c r="H20" s="30">
        <v>185897</v>
      </c>
      <c r="I20" s="30">
        <v>79282</v>
      </c>
      <c r="J20" s="30">
        <v>346516</v>
      </c>
      <c r="K20" s="30">
        <v>101975</v>
      </c>
      <c r="L20" s="30">
        <v>593300</v>
      </c>
      <c r="M20" s="30">
        <v>84739</v>
      </c>
      <c r="N20" s="30">
        <v>780014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1126530</v>
      </c>
      <c r="X20" s="30">
        <v>3191442</v>
      </c>
      <c r="Y20" s="30">
        <v>-2064912</v>
      </c>
      <c r="Z20" s="31">
        <v>-64.7</v>
      </c>
      <c r="AA20" s="32">
        <v>9242019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100801</v>
      </c>
      <c r="F21" s="8">
        <v>100801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100801</v>
      </c>
    </row>
    <row r="22" spans="1:27" ht="24.75" customHeight="1">
      <c r="A22" s="35" t="s">
        <v>49</v>
      </c>
      <c r="B22" s="36"/>
      <c r="C22" s="37">
        <f aca="true" t="shared" si="0" ref="C22:Y22">SUM(C5:C21)</f>
        <v>238494772</v>
      </c>
      <c r="D22" s="37">
        <f>SUM(D5:D21)</f>
        <v>0</v>
      </c>
      <c r="E22" s="38">
        <f t="shared" si="0"/>
        <v>256335562</v>
      </c>
      <c r="F22" s="39">
        <f t="shared" si="0"/>
        <v>256335562</v>
      </c>
      <c r="G22" s="39">
        <f t="shared" si="0"/>
        <v>37586055</v>
      </c>
      <c r="H22" s="39">
        <f t="shared" si="0"/>
        <v>12335397</v>
      </c>
      <c r="I22" s="39">
        <f t="shared" si="0"/>
        <v>14905466</v>
      </c>
      <c r="J22" s="39">
        <f t="shared" si="0"/>
        <v>64826918</v>
      </c>
      <c r="K22" s="39">
        <f t="shared" si="0"/>
        <v>14650514</v>
      </c>
      <c r="L22" s="39">
        <f t="shared" si="0"/>
        <v>10310875</v>
      </c>
      <c r="M22" s="39">
        <f t="shared" si="0"/>
        <v>23300873</v>
      </c>
      <c r="N22" s="39">
        <f t="shared" si="0"/>
        <v>48262262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113089180</v>
      </c>
      <c r="X22" s="39">
        <f t="shared" si="0"/>
        <v>124434598</v>
      </c>
      <c r="Y22" s="39">
        <f t="shared" si="0"/>
        <v>-11345418</v>
      </c>
      <c r="Z22" s="40">
        <f>+IF(X22&lt;&gt;0,+(Y22/X22)*100,0)</f>
        <v>-9.117575161853297</v>
      </c>
      <c r="AA22" s="37">
        <f>SUM(AA5:AA21)</f>
        <v>256335562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84613449</v>
      </c>
      <c r="D25" s="6">
        <v>0</v>
      </c>
      <c r="E25" s="7">
        <v>95188237</v>
      </c>
      <c r="F25" s="8">
        <v>95188237</v>
      </c>
      <c r="G25" s="8">
        <v>6140105</v>
      </c>
      <c r="H25" s="8">
        <v>7198629</v>
      </c>
      <c r="I25" s="8">
        <v>7321841</v>
      </c>
      <c r="J25" s="8">
        <v>20660575</v>
      </c>
      <c r="K25" s="8">
        <v>7383612</v>
      </c>
      <c r="L25" s="8">
        <v>7982755</v>
      </c>
      <c r="M25" s="8">
        <v>11271058</v>
      </c>
      <c r="N25" s="8">
        <v>26637425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47298000</v>
      </c>
      <c r="X25" s="8">
        <v>47594118</v>
      </c>
      <c r="Y25" s="8">
        <v>-296118</v>
      </c>
      <c r="Z25" s="2">
        <v>-0.62</v>
      </c>
      <c r="AA25" s="6">
        <v>95188237</v>
      </c>
    </row>
    <row r="26" spans="1:27" ht="12.75">
      <c r="A26" s="29" t="s">
        <v>52</v>
      </c>
      <c r="B26" s="28"/>
      <c r="C26" s="6">
        <v>8250888</v>
      </c>
      <c r="D26" s="6">
        <v>0</v>
      </c>
      <c r="E26" s="7">
        <v>8833407</v>
      </c>
      <c r="F26" s="8">
        <v>8833407</v>
      </c>
      <c r="G26" s="8">
        <v>634019</v>
      </c>
      <c r="H26" s="8">
        <v>634019</v>
      </c>
      <c r="I26" s="8">
        <v>634019</v>
      </c>
      <c r="J26" s="8">
        <v>1902057</v>
      </c>
      <c r="K26" s="8">
        <v>662264</v>
      </c>
      <c r="L26" s="8">
        <v>659458</v>
      </c>
      <c r="M26" s="8">
        <v>658708</v>
      </c>
      <c r="N26" s="8">
        <v>1980430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3882487</v>
      </c>
      <c r="X26" s="8">
        <v>4416702</v>
      </c>
      <c r="Y26" s="8">
        <v>-534215</v>
      </c>
      <c r="Z26" s="2">
        <v>-12.1</v>
      </c>
      <c r="AA26" s="6">
        <v>8833407</v>
      </c>
    </row>
    <row r="27" spans="1:27" ht="12.75">
      <c r="A27" s="29" t="s">
        <v>53</v>
      </c>
      <c r="B27" s="28"/>
      <c r="C27" s="6">
        <v>21527184</v>
      </c>
      <c r="D27" s="6">
        <v>0</v>
      </c>
      <c r="E27" s="7">
        <v>2575000</v>
      </c>
      <c r="F27" s="8">
        <v>2575000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2575000</v>
      </c>
    </row>
    <row r="28" spans="1:27" ht="12.75">
      <c r="A28" s="29" t="s">
        <v>54</v>
      </c>
      <c r="B28" s="28"/>
      <c r="C28" s="6">
        <v>28395435</v>
      </c>
      <c r="D28" s="6">
        <v>0</v>
      </c>
      <c r="E28" s="7">
        <v>16631090</v>
      </c>
      <c r="F28" s="8">
        <v>16631090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16631090</v>
      </c>
    </row>
    <row r="29" spans="1:27" ht="12.75">
      <c r="A29" s="29" t="s">
        <v>55</v>
      </c>
      <c r="B29" s="28"/>
      <c r="C29" s="6">
        <v>18004114</v>
      </c>
      <c r="D29" s="6">
        <v>0</v>
      </c>
      <c r="E29" s="7">
        <v>459107</v>
      </c>
      <c r="F29" s="8">
        <v>459107</v>
      </c>
      <c r="G29" s="8">
        <v>986183</v>
      </c>
      <c r="H29" s="8">
        <v>0</v>
      </c>
      <c r="I29" s="8">
        <v>0</v>
      </c>
      <c r="J29" s="8">
        <v>986183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986183</v>
      </c>
      <c r="X29" s="8">
        <v>229500</v>
      </c>
      <c r="Y29" s="8">
        <v>756683</v>
      </c>
      <c r="Z29" s="2">
        <v>329.71</v>
      </c>
      <c r="AA29" s="6">
        <v>459107</v>
      </c>
    </row>
    <row r="30" spans="1:27" ht="12.75">
      <c r="A30" s="29" t="s">
        <v>56</v>
      </c>
      <c r="B30" s="28"/>
      <c r="C30" s="6">
        <v>82544376</v>
      </c>
      <c r="D30" s="6">
        <v>0</v>
      </c>
      <c r="E30" s="7">
        <v>77868000</v>
      </c>
      <c r="F30" s="8">
        <v>77868000</v>
      </c>
      <c r="G30" s="8">
        <v>16708622</v>
      </c>
      <c r="H30" s="8">
        <v>0</v>
      </c>
      <c r="I30" s="8">
        <v>0</v>
      </c>
      <c r="J30" s="8">
        <v>16708622</v>
      </c>
      <c r="K30" s="8">
        <v>0</v>
      </c>
      <c r="L30" s="8">
        <v>0</v>
      </c>
      <c r="M30" s="8">
        <v>5837565</v>
      </c>
      <c r="N30" s="8">
        <v>5837565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22546187</v>
      </c>
      <c r="X30" s="8">
        <v>38934000</v>
      </c>
      <c r="Y30" s="8">
        <v>-16387813</v>
      </c>
      <c r="Z30" s="2">
        <v>-42.09</v>
      </c>
      <c r="AA30" s="6">
        <v>77868000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42959</v>
      </c>
      <c r="H31" s="8">
        <v>131036</v>
      </c>
      <c r="I31" s="8">
        <v>209610</v>
      </c>
      <c r="J31" s="8">
        <v>383605</v>
      </c>
      <c r="K31" s="8">
        <v>285742</v>
      </c>
      <c r="L31" s="8">
        <v>326001</v>
      </c>
      <c r="M31" s="8">
        <v>110429</v>
      </c>
      <c r="N31" s="8">
        <v>722172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1105777</v>
      </c>
      <c r="X31" s="8"/>
      <c r="Y31" s="8">
        <v>1105777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4980000</v>
      </c>
      <c r="F32" s="8">
        <v>4980000</v>
      </c>
      <c r="G32" s="8">
        <v>139026</v>
      </c>
      <c r="H32" s="8">
        <v>0</v>
      </c>
      <c r="I32" s="8">
        <v>0</v>
      </c>
      <c r="J32" s="8">
        <v>139026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139026</v>
      </c>
      <c r="X32" s="8">
        <v>2490000</v>
      </c>
      <c r="Y32" s="8">
        <v>-2350974</v>
      </c>
      <c r="Z32" s="2">
        <v>-94.42</v>
      </c>
      <c r="AA32" s="6">
        <v>4980000</v>
      </c>
    </row>
    <row r="33" spans="1:27" ht="12.75">
      <c r="A33" s="29" t="s">
        <v>59</v>
      </c>
      <c r="B33" s="28"/>
      <c r="C33" s="6">
        <v>70355</v>
      </c>
      <c r="D33" s="6">
        <v>0</v>
      </c>
      <c r="E33" s="7">
        <v>374684</v>
      </c>
      <c r="F33" s="8">
        <v>374684</v>
      </c>
      <c r="G33" s="8">
        <v>289761</v>
      </c>
      <c r="H33" s="8">
        <v>0</v>
      </c>
      <c r="I33" s="8">
        <v>0</v>
      </c>
      <c r="J33" s="8">
        <v>289761</v>
      </c>
      <c r="K33" s="8">
        <v>154635</v>
      </c>
      <c r="L33" s="8">
        <v>30000</v>
      </c>
      <c r="M33" s="8">
        <v>202062</v>
      </c>
      <c r="N33" s="8">
        <v>386697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676458</v>
      </c>
      <c r="X33" s="8">
        <v>187344</v>
      </c>
      <c r="Y33" s="8">
        <v>489114</v>
      </c>
      <c r="Z33" s="2">
        <v>261.08</v>
      </c>
      <c r="AA33" s="6">
        <v>374684</v>
      </c>
    </row>
    <row r="34" spans="1:27" ht="12.75">
      <c r="A34" s="29" t="s">
        <v>60</v>
      </c>
      <c r="B34" s="28"/>
      <c r="C34" s="6">
        <v>40149505</v>
      </c>
      <c r="D34" s="6">
        <v>0</v>
      </c>
      <c r="E34" s="7">
        <v>31295506</v>
      </c>
      <c r="F34" s="8">
        <v>31295506</v>
      </c>
      <c r="G34" s="8">
        <v>3732645</v>
      </c>
      <c r="H34" s="8">
        <v>1594374</v>
      </c>
      <c r="I34" s="8">
        <v>1430810</v>
      </c>
      <c r="J34" s="8">
        <v>6757829</v>
      </c>
      <c r="K34" s="8">
        <v>3493720</v>
      </c>
      <c r="L34" s="8">
        <v>2579512</v>
      </c>
      <c r="M34" s="8">
        <v>4124875</v>
      </c>
      <c r="N34" s="8">
        <v>10198107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16955936</v>
      </c>
      <c r="X34" s="8">
        <v>18614618</v>
      </c>
      <c r="Y34" s="8">
        <v>-1658682</v>
      </c>
      <c r="Z34" s="2">
        <v>-8.91</v>
      </c>
      <c r="AA34" s="6">
        <v>31295506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283555306</v>
      </c>
      <c r="D36" s="37">
        <f>SUM(D25:D35)</f>
        <v>0</v>
      </c>
      <c r="E36" s="38">
        <f t="shared" si="1"/>
        <v>238205031</v>
      </c>
      <c r="F36" s="39">
        <f t="shared" si="1"/>
        <v>238205031</v>
      </c>
      <c r="G36" s="39">
        <f t="shared" si="1"/>
        <v>28673320</v>
      </c>
      <c r="H36" s="39">
        <f t="shared" si="1"/>
        <v>9558058</v>
      </c>
      <c r="I36" s="39">
        <f t="shared" si="1"/>
        <v>9596280</v>
      </c>
      <c r="J36" s="39">
        <f t="shared" si="1"/>
        <v>47827658</v>
      </c>
      <c r="K36" s="39">
        <f t="shared" si="1"/>
        <v>11979973</v>
      </c>
      <c r="L36" s="39">
        <f t="shared" si="1"/>
        <v>11577726</v>
      </c>
      <c r="M36" s="39">
        <f t="shared" si="1"/>
        <v>22204697</v>
      </c>
      <c r="N36" s="39">
        <f t="shared" si="1"/>
        <v>45762396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93590054</v>
      </c>
      <c r="X36" s="39">
        <f t="shared" si="1"/>
        <v>112466282</v>
      </c>
      <c r="Y36" s="39">
        <f t="shared" si="1"/>
        <v>-18876228</v>
      </c>
      <c r="Z36" s="40">
        <f>+IF(X36&lt;&gt;0,+(Y36/X36)*100,0)</f>
        <v>-16.78389972916505</v>
      </c>
      <c r="AA36" s="37">
        <f>SUM(AA25:AA35)</f>
        <v>238205031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-45060534</v>
      </c>
      <c r="D38" s="50">
        <f>+D22-D36</f>
        <v>0</v>
      </c>
      <c r="E38" s="51">
        <f t="shared" si="2"/>
        <v>18130531</v>
      </c>
      <c r="F38" s="52">
        <f t="shared" si="2"/>
        <v>18130531</v>
      </c>
      <c r="G38" s="52">
        <f t="shared" si="2"/>
        <v>8912735</v>
      </c>
      <c r="H38" s="52">
        <f t="shared" si="2"/>
        <v>2777339</v>
      </c>
      <c r="I38" s="52">
        <f t="shared" si="2"/>
        <v>5309186</v>
      </c>
      <c r="J38" s="52">
        <f t="shared" si="2"/>
        <v>16999260</v>
      </c>
      <c r="K38" s="52">
        <f t="shared" si="2"/>
        <v>2670541</v>
      </c>
      <c r="L38" s="52">
        <f t="shared" si="2"/>
        <v>-1266851</v>
      </c>
      <c r="M38" s="52">
        <f t="shared" si="2"/>
        <v>1096176</v>
      </c>
      <c r="N38" s="52">
        <f t="shared" si="2"/>
        <v>2499866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19499126</v>
      </c>
      <c r="X38" s="52">
        <f>IF(F22=F36,0,X22-X36)</f>
        <v>11968316</v>
      </c>
      <c r="Y38" s="52">
        <f t="shared" si="2"/>
        <v>7530810</v>
      </c>
      <c r="Z38" s="53">
        <f>+IF(X38&lt;&gt;0,+(Y38/X38)*100,0)</f>
        <v>62.92288739702394</v>
      </c>
      <c r="AA38" s="50">
        <f>+AA22-AA36</f>
        <v>18130531</v>
      </c>
    </row>
    <row r="39" spans="1:27" ht="12.75">
      <c r="A39" s="27" t="s">
        <v>64</v>
      </c>
      <c r="B39" s="33"/>
      <c r="C39" s="6">
        <v>29317617</v>
      </c>
      <c r="D39" s="6">
        <v>0</v>
      </c>
      <c r="E39" s="7">
        <v>23801000</v>
      </c>
      <c r="F39" s="8">
        <v>23801000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11436252</v>
      </c>
      <c r="Y39" s="8">
        <v>-11436252</v>
      </c>
      <c r="Z39" s="2">
        <v>-100</v>
      </c>
      <c r="AA39" s="6">
        <v>23801000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-15742917</v>
      </c>
      <c r="D42" s="59">
        <f>SUM(D38:D41)</f>
        <v>0</v>
      </c>
      <c r="E42" s="60">
        <f t="shared" si="3"/>
        <v>41931531</v>
      </c>
      <c r="F42" s="61">
        <f t="shared" si="3"/>
        <v>41931531</v>
      </c>
      <c r="G42" s="61">
        <f t="shared" si="3"/>
        <v>8912735</v>
      </c>
      <c r="H42" s="61">
        <f t="shared" si="3"/>
        <v>2777339</v>
      </c>
      <c r="I42" s="61">
        <f t="shared" si="3"/>
        <v>5309186</v>
      </c>
      <c r="J42" s="61">
        <f t="shared" si="3"/>
        <v>16999260</v>
      </c>
      <c r="K42" s="61">
        <f t="shared" si="3"/>
        <v>2670541</v>
      </c>
      <c r="L42" s="61">
        <f t="shared" si="3"/>
        <v>-1266851</v>
      </c>
      <c r="M42" s="61">
        <f t="shared" si="3"/>
        <v>1096176</v>
      </c>
      <c r="N42" s="61">
        <f t="shared" si="3"/>
        <v>2499866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19499126</v>
      </c>
      <c r="X42" s="61">
        <f t="shared" si="3"/>
        <v>23404568</v>
      </c>
      <c r="Y42" s="61">
        <f t="shared" si="3"/>
        <v>-3905442</v>
      </c>
      <c r="Z42" s="62">
        <f>+IF(X42&lt;&gt;0,+(Y42/X42)*100,0)</f>
        <v>-16.686665611601974</v>
      </c>
      <c r="AA42" s="59">
        <f>SUM(AA38:AA41)</f>
        <v>41931531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-15742917</v>
      </c>
      <c r="D44" s="67">
        <f>+D42-D43</f>
        <v>0</v>
      </c>
      <c r="E44" s="68">
        <f t="shared" si="4"/>
        <v>41931531</v>
      </c>
      <c r="F44" s="69">
        <f t="shared" si="4"/>
        <v>41931531</v>
      </c>
      <c r="G44" s="69">
        <f t="shared" si="4"/>
        <v>8912735</v>
      </c>
      <c r="H44" s="69">
        <f t="shared" si="4"/>
        <v>2777339</v>
      </c>
      <c r="I44" s="69">
        <f t="shared" si="4"/>
        <v>5309186</v>
      </c>
      <c r="J44" s="69">
        <f t="shared" si="4"/>
        <v>16999260</v>
      </c>
      <c r="K44" s="69">
        <f t="shared" si="4"/>
        <v>2670541</v>
      </c>
      <c r="L44" s="69">
        <f t="shared" si="4"/>
        <v>-1266851</v>
      </c>
      <c r="M44" s="69">
        <f t="shared" si="4"/>
        <v>1096176</v>
      </c>
      <c r="N44" s="69">
        <f t="shared" si="4"/>
        <v>2499866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19499126</v>
      </c>
      <c r="X44" s="69">
        <f t="shared" si="4"/>
        <v>23404568</v>
      </c>
      <c r="Y44" s="69">
        <f t="shared" si="4"/>
        <v>-3905442</v>
      </c>
      <c r="Z44" s="70">
        <f>+IF(X44&lt;&gt;0,+(Y44/X44)*100,0)</f>
        <v>-16.686665611601974</v>
      </c>
      <c r="AA44" s="67">
        <f>+AA42-AA43</f>
        <v>41931531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-15742917</v>
      </c>
      <c r="D46" s="59">
        <f>SUM(D44:D45)</f>
        <v>0</v>
      </c>
      <c r="E46" s="60">
        <f t="shared" si="5"/>
        <v>41931531</v>
      </c>
      <c r="F46" s="61">
        <f t="shared" si="5"/>
        <v>41931531</v>
      </c>
      <c r="G46" s="61">
        <f t="shared" si="5"/>
        <v>8912735</v>
      </c>
      <c r="H46" s="61">
        <f t="shared" si="5"/>
        <v>2777339</v>
      </c>
      <c r="I46" s="61">
        <f t="shared" si="5"/>
        <v>5309186</v>
      </c>
      <c r="J46" s="61">
        <f t="shared" si="5"/>
        <v>16999260</v>
      </c>
      <c r="K46" s="61">
        <f t="shared" si="5"/>
        <v>2670541</v>
      </c>
      <c r="L46" s="61">
        <f t="shared" si="5"/>
        <v>-1266851</v>
      </c>
      <c r="M46" s="61">
        <f t="shared" si="5"/>
        <v>1096176</v>
      </c>
      <c r="N46" s="61">
        <f t="shared" si="5"/>
        <v>2499866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19499126</v>
      </c>
      <c r="X46" s="61">
        <f t="shared" si="5"/>
        <v>23404568</v>
      </c>
      <c r="Y46" s="61">
        <f t="shared" si="5"/>
        <v>-3905442</v>
      </c>
      <c r="Z46" s="62">
        <f>+IF(X46&lt;&gt;0,+(Y46/X46)*100,0)</f>
        <v>-16.686665611601974</v>
      </c>
      <c r="AA46" s="59">
        <f>SUM(AA44:AA45)</f>
        <v>41931531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-15742917</v>
      </c>
      <c r="D48" s="75">
        <f>SUM(D46:D47)</f>
        <v>0</v>
      </c>
      <c r="E48" s="76">
        <f t="shared" si="6"/>
        <v>41931531</v>
      </c>
      <c r="F48" s="77">
        <f t="shared" si="6"/>
        <v>41931531</v>
      </c>
      <c r="G48" s="77">
        <f t="shared" si="6"/>
        <v>8912735</v>
      </c>
      <c r="H48" s="78">
        <f t="shared" si="6"/>
        <v>2777339</v>
      </c>
      <c r="I48" s="78">
        <f t="shared" si="6"/>
        <v>5309186</v>
      </c>
      <c r="J48" s="78">
        <f t="shared" si="6"/>
        <v>16999260</v>
      </c>
      <c r="K48" s="78">
        <f t="shared" si="6"/>
        <v>2670541</v>
      </c>
      <c r="L48" s="78">
        <f t="shared" si="6"/>
        <v>-1266851</v>
      </c>
      <c r="M48" s="77">
        <f t="shared" si="6"/>
        <v>1096176</v>
      </c>
      <c r="N48" s="77">
        <f t="shared" si="6"/>
        <v>2499866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19499126</v>
      </c>
      <c r="X48" s="78">
        <f t="shared" si="6"/>
        <v>23404568</v>
      </c>
      <c r="Y48" s="78">
        <f t="shared" si="6"/>
        <v>-3905442</v>
      </c>
      <c r="Z48" s="79">
        <f>+IF(X48&lt;&gt;0,+(Y48/X48)*100,0)</f>
        <v>-16.686665611601974</v>
      </c>
      <c r="AA48" s="80">
        <f>SUM(AA46:AA47)</f>
        <v>41931531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52662705</v>
      </c>
      <c r="D8" s="6">
        <v>0</v>
      </c>
      <c r="E8" s="7">
        <v>115255045</v>
      </c>
      <c r="F8" s="8">
        <v>115255045</v>
      </c>
      <c r="G8" s="8">
        <v>10773092</v>
      </c>
      <c r="H8" s="8">
        <v>11334189</v>
      </c>
      <c r="I8" s="8">
        <v>11132048</v>
      </c>
      <c r="J8" s="8">
        <v>33239329</v>
      </c>
      <c r="K8" s="8">
        <v>11343054</v>
      </c>
      <c r="L8" s="8">
        <v>11822532</v>
      </c>
      <c r="M8" s="8">
        <v>11132048</v>
      </c>
      <c r="N8" s="8">
        <v>34297634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67536963</v>
      </c>
      <c r="X8" s="8">
        <v>57702000</v>
      </c>
      <c r="Y8" s="8">
        <v>9834963</v>
      </c>
      <c r="Z8" s="2">
        <v>17.04</v>
      </c>
      <c r="AA8" s="6">
        <v>115255045</v>
      </c>
    </row>
    <row r="9" spans="1:27" ht="12.75">
      <c r="A9" s="29" t="s">
        <v>36</v>
      </c>
      <c r="B9" s="28"/>
      <c r="C9" s="6">
        <v>24474945</v>
      </c>
      <c r="D9" s="6">
        <v>0</v>
      </c>
      <c r="E9" s="7">
        <v>44599374</v>
      </c>
      <c r="F9" s="8">
        <v>44599374</v>
      </c>
      <c r="G9" s="8">
        <v>2405364</v>
      </c>
      <c r="H9" s="8">
        <v>2550621</v>
      </c>
      <c r="I9" s="8">
        <v>2501246</v>
      </c>
      <c r="J9" s="8">
        <v>7457231</v>
      </c>
      <c r="K9" s="8">
        <v>2467245</v>
      </c>
      <c r="L9" s="8">
        <v>2515558</v>
      </c>
      <c r="M9" s="8">
        <v>2501246</v>
      </c>
      <c r="N9" s="8">
        <v>7484049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14941280</v>
      </c>
      <c r="X9" s="8">
        <v>22302000</v>
      </c>
      <c r="Y9" s="8">
        <v>-7360720</v>
      </c>
      <c r="Z9" s="2">
        <v>-33</v>
      </c>
      <c r="AA9" s="6">
        <v>44599374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690718</v>
      </c>
      <c r="F12" s="8">
        <v>690718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345000</v>
      </c>
      <c r="Y12" s="8">
        <v>-345000</v>
      </c>
      <c r="Z12" s="2">
        <v>-100</v>
      </c>
      <c r="AA12" s="6">
        <v>690718</v>
      </c>
    </row>
    <row r="13" spans="1:27" ht="12.75">
      <c r="A13" s="27" t="s">
        <v>40</v>
      </c>
      <c r="B13" s="33"/>
      <c r="C13" s="6">
        <v>4620844</v>
      </c>
      <c r="D13" s="6">
        <v>0</v>
      </c>
      <c r="E13" s="7">
        <v>4030000</v>
      </c>
      <c r="F13" s="8">
        <v>4030000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2015000</v>
      </c>
      <c r="Y13" s="8">
        <v>-2015000</v>
      </c>
      <c r="Z13" s="2">
        <v>-100</v>
      </c>
      <c r="AA13" s="6">
        <v>4030000</v>
      </c>
    </row>
    <row r="14" spans="1:27" ht="12.75">
      <c r="A14" s="27" t="s">
        <v>41</v>
      </c>
      <c r="B14" s="33"/>
      <c r="C14" s="6">
        <v>22124400</v>
      </c>
      <c r="D14" s="6">
        <v>0</v>
      </c>
      <c r="E14" s="7">
        <v>24018139</v>
      </c>
      <c r="F14" s="8">
        <v>24018139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11133834</v>
      </c>
      <c r="Y14" s="8">
        <v>-11133834</v>
      </c>
      <c r="Z14" s="2">
        <v>-100</v>
      </c>
      <c r="AA14" s="6">
        <v>24018139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1635749</v>
      </c>
      <c r="F18" s="8">
        <v>1635749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817872</v>
      </c>
      <c r="Y18" s="8">
        <v>-817872</v>
      </c>
      <c r="Z18" s="2">
        <v>-100</v>
      </c>
      <c r="AA18" s="6">
        <v>1635749</v>
      </c>
    </row>
    <row r="19" spans="1:27" ht="12.75">
      <c r="A19" s="27" t="s">
        <v>46</v>
      </c>
      <c r="B19" s="33"/>
      <c r="C19" s="6">
        <v>409661004</v>
      </c>
      <c r="D19" s="6">
        <v>0</v>
      </c>
      <c r="E19" s="7">
        <v>368285922</v>
      </c>
      <c r="F19" s="8">
        <v>368285922</v>
      </c>
      <c r="G19" s="8">
        <v>399203</v>
      </c>
      <c r="H19" s="8">
        <v>17972642</v>
      </c>
      <c r="I19" s="8">
        <v>6753659</v>
      </c>
      <c r="J19" s="8">
        <v>25125504</v>
      </c>
      <c r="K19" s="8">
        <v>29373368</v>
      </c>
      <c r="L19" s="8">
        <v>55991259</v>
      </c>
      <c r="M19" s="8">
        <v>65368623</v>
      </c>
      <c r="N19" s="8">
        <v>150733250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175858754</v>
      </c>
      <c r="X19" s="8">
        <v>283679536</v>
      </c>
      <c r="Y19" s="8">
        <v>-107820782</v>
      </c>
      <c r="Z19" s="2">
        <v>-38.01</v>
      </c>
      <c r="AA19" s="6">
        <v>368285922</v>
      </c>
    </row>
    <row r="20" spans="1:27" ht="12.75">
      <c r="A20" s="27" t="s">
        <v>47</v>
      </c>
      <c r="B20" s="33"/>
      <c r="C20" s="6">
        <v>1714020</v>
      </c>
      <c r="D20" s="6">
        <v>0</v>
      </c>
      <c r="E20" s="7">
        <v>500000</v>
      </c>
      <c r="F20" s="30">
        <v>500000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250362</v>
      </c>
      <c r="Y20" s="30">
        <v>-250362</v>
      </c>
      <c r="Z20" s="31">
        <v>-100</v>
      </c>
      <c r="AA20" s="32">
        <v>500000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515257918</v>
      </c>
      <c r="D22" s="37">
        <f>SUM(D5:D21)</f>
        <v>0</v>
      </c>
      <c r="E22" s="38">
        <f t="shared" si="0"/>
        <v>559014947</v>
      </c>
      <c r="F22" s="39">
        <f t="shared" si="0"/>
        <v>559014947</v>
      </c>
      <c r="G22" s="39">
        <f t="shared" si="0"/>
        <v>13577659</v>
      </c>
      <c r="H22" s="39">
        <f t="shared" si="0"/>
        <v>31857452</v>
      </c>
      <c r="I22" s="39">
        <f t="shared" si="0"/>
        <v>20386953</v>
      </c>
      <c r="J22" s="39">
        <f t="shared" si="0"/>
        <v>65822064</v>
      </c>
      <c r="K22" s="39">
        <f t="shared" si="0"/>
        <v>43183667</v>
      </c>
      <c r="L22" s="39">
        <f t="shared" si="0"/>
        <v>70329349</v>
      </c>
      <c r="M22" s="39">
        <f t="shared" si="0"/>
        <v>79001917</v>
      </c>
      <c r="N22" s="39">
        <f t="shared" si="0"/>
        <v>192514933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258336997</v>
      </c>
      <c r="X22" s="39">
        <f t="shared" si="0"/>
        <v>378245604</v>
      </c>
      <c r="Y22" s="39">
        <f t="shared" si="0"/>
        <v>-119908607</v>
      </c>
      <c r="Z22" s="40">
        <f>+IF(X22&lt;&gt;0,+(Y22/X22)*100,0)</f>
        <v>-31.701255938456324</v>
      </c>
      <c r="AA22" s="37">
        <f>SUM(AA5:AA21)</f>
        <v>559014947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210133486</v>
      </c>
      <c r="D25" s="6">
        <v>0</v>
      </c>
      <c r="E25" s="7">
        <v>204357707</v>
      </c>
      <c r="F25" s="8">
        <v>204357707</v>
      </c>
      <c r="G25" s="8">
        <v>17027990</v>
      </c>
      <c r="H25" s="8">
        <v>16992218</v>
      </c>
      <c r="I25" s="8">
        <v>21037604</v>
      </c>
      <c r="J25" s="8">
        <v>55057812</v>
      </c>
      <c r="K25" s="8">
        <v>19456703</v>
      </c>
      <c r="L25" s="8">
        <v>19196059</v>
      </c>
      <c r="M25" s="8">
        <v>30298832</v>
      </c>
      <c r="N25" s="8">
        <v>68951594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124009406</v>
      </c>
      <c r="X25" s="8">
        <v>102179833</v>
      </c>
      <c r="Y25" s="8">
        <v>21829573</v>
      </c>
      <c r="Z25" s="2">
        <v>21.36</v>
      </c>
      <c r="AA25" s="6">
        <v>204357707</v>
      </c>
    </row>
    <row r="26" spans="1:27" ht="12.75">
      <c r="A26" s="29" t="s">
        <v>52</v>
      </c>
      <c r="B26" s="28"/>
      <c r="C26" s="6">
        <v>5953332</v>
      </c>
      <c r="D26" s="6">
        <v>0</v>
      </c>
      <c r="E26" s="7">
        <v>6304647</v>
      </c>
      <c r="F26" s="8">
        <v>6304647</v>
      </c>
      <c r="G26" s="8">
        <v>553478</v>
      </c>
      <c r="H26" s="8">
        <v>553478</v>
      </c>
      <c r="I26" s="8">
        <v>620466</v>
      </c>
      <c r="J26" s="8">
        <v>1727422</v>
      </c>
      <c r="K26" s="8">
        <v>600381</v>
      </c>
      <c r="L26" s="8">
        <v>0</v>
      </c>
      <c r="M26" s="8">
        <v>562446</v>
      </c>
      <c r="N26" s="8">
        <v>1162827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2890249</v>
      </c>
      <c r="X26" s="8">
        <v>3150417</v>
      </c>
      <c r="Y26" s="8">
        <v>-260168</v>
      </c>
      <c r="Z26" s="2">
        <v>-8.26</v>
      </c>
      <c r="AA26" s="6">
        <v>6304647</v>
      </c>
    </row>
    <row r="27" spans="1:27" ht="12.75">
      <c r="A27" s="29" t="s">
        <v>53</v>
      </c>
      <c r="B27" s="28"/>
      <c r="C27" s="6">
        <v>32991006</v>
      </c>
      <c r="D27" s="6">
        <v>0</v>
      </c>
      <c r="E27" s="7">
        <v>75020004</v>
      </c>
      <c r="F27" s="8">
        <v>75020004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37511667</v>
      </c>
      <c r="Y27" s="8">
        <v>-37511667</v>
      </c>
      <c r="Z27" s="2">
        <v>-100</v>
      </c>
      <c r="AA27" s="6">
        <v>75020004</v>
      </c>
    </row>
    <row r="28" spans="1:27" ht="12.75">
      <c r="A28" s="29" t="s">
        <v>54</v>
      </c>
      <c r="B28" s="28"/>
      <c r="C28" s="6">
        <v>49158583</v>
      </c>
      <c r="D28" s="6">
        <v>0</v>
      </c>
      <c r="E28" s="7">
        <v>49456515</v>
      </c>
      <c r="F28" s="8">
        <v>49456515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24726417</v>
      </c>
      <c r="Y28" s="8">
        <v>-24726417</v>
      </c>
      <c r="Z28" s="2">
        <v>-100</v>
      </c>
      <c r="AA28" s="6">
        <v>49456515</v>
      </c>
    </row>
    <row r="29" spans="1:27" ht="12.75">
      <c r="A29" s="29" t="s">
        <v>55</v>
      </c>
      <c r="B29" s="28"/>
      <c r="C29" s="6">
        <v>5645687</v>
      </c>
      <c r="D29" s="6">
        <v>0</v>
      </c>
      <c r="E29" s="7">
        <v>3378000</v>
      </c>
      <c r="F29" s="8">
        <v>3378000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1784000</v>
      </c>
      <c r="Y29" s="8">
        <v>-1784000</v>
      </c>
      <c r="Z29" s="2">
        <v>-100</v>
      </c>
      <c r="AA29" s="6">
        <v>3378000</v>
      </c>
    </row>
    <row r="30" spans="1:27" ht="12.75">
      <c r="A30" s="29" t="s">
        <v>56</v>
      </c>
      <c r="B30" s="28"/>
      <c r="C30" s="6">
        <v>4458788</v>
      </c>
      <c r="D30" s="6">
        <v>0</v>
      </c>
      <c r="E30" s="7">
        <v>10000000</v>
      </c>
      <c r="F30" s="8">
        <v>10000000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10000000</v>
      </c>
      <c r="Y30" s="8">
        <v>-10000000</v>
      </c>
      <c r="Z30" s="2">
        <v>-100</v>
      </c>
      <c r="AA30" s="6">
        <v>10000000</v>
      </c>
    </row>
    <row r="31" spans="1:27" ht="12.75">
      <c r="A31" s="29" t="s">
        <v>57</v>
      </c>
      <c r="B31" s="28"/>
      <c r="C31" s="6">
        <v>25901987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14872932</v>
      </c>
      <c r="D32" s="6">
        <v>0</v>
      </c>
      <c r="E32" s="7">
        <v>100683943</v>
      </c>
      <c r="F32" s="8">
        <v>100683943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50340333</v>
      </c>
      <c r="Y32" s="8">
        <v>-50340333</v>
      </c>
      <c r="Z32" s="2">
        <v>-100</v>
      </c>
      <c r="AA32" s="6">
        <v>100683943</v>
      </c>
    </row>
    <row r="33" spans="1:27" ht="12.75">
      <c r="A33" s="29" t="s">
        <v>59</v>
      </c>
      <c r="B33" s="28"/>
      <c r="C33" s="6">
        <v>8495130</v>
      </c>
      <c r="D33" s="6">
        <v>0</v>
      </c>
      <c r="E33" s="7">
        <v>9305000</v>
      </c>
      <c r="F33" s="8">
        <v>9305000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4650417</v>
      </c>
      <c r="Y33" s="8">
        <v>-4650417</v>
      </c>
      <c r="Z33" s="2">
        <v>-100</v>
      </c>
      <c r="AA33" s="6">
        <v>9305000</v>
      </c>
    </row>
    <row r="34" spans="1:27" ht="12.75">
      <c r="A34" s="29" t="s">
        <v>60</v>
      </c>
      <c r="B34" s="28"/>
      <c r="C34" s="6">
        <v>206114318</v>
      </c>
      <c r="D34" s="6">
        <v>0</v>
      </c>
      <c r="E34" s="7">
        <v>110318672</v>
      </c>
      <c r="F34" s="8">
        <v>110318672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55158250</v>
      </c>
      <c r="Y34" s="8">
        <v>-55158250</v>
      </c>
      <c r="Z34" s="2">
        <v>-100</v>
      </c>
      <c r="AA34" s="6">
        <v>110318672</v>
      </c>
    </row>
    <row r="35" spans="1:27" ht="12.75">
      <c r="A35" s="27" t="s">
        <v>61</v>
      </c>
      <c r="B35" s="33"/>
      <c r="C35" s="6">
        <v>1442285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565167534</v>
      </c>
      <c r="D36" s="37">
        <f>SUM(D25:D35)</f>
        <v>0</v>
      </c>
      <c r="E36" s="38">
        <f t="shared" si="1"/>
        <v>568824488</v>
      </c>
      <c r="F36" s="39">
        <f t="shared" si="1"/>
        <v>568824488</v>
      </c>
      <c r="G36" s="39">
        <f t="shared" si="1"/>
        <v>17581468</v>
      </c>
      <c r="H36" s="39">
        <f t="shared" si="1"/>
        <v>17545696</v>
      </c>
      <c r="I36" s="39">
        <f t="shared" si="1"/>
        <v>21658070</v>
      </c>
      <c r="J36" s="39">
        <f t="shared" si="1"/>
        <v>56785234</v>
      </c>
      <c r="K36" s="39">
        <f t="shared" si="1"/>
        <v>20057084</v>
      </c>
      <c r="L36" s="39">
        <f t="shared" si="1"/>
        <v>19196059</v>
      </c>
      <c r="M36" s="39">
        <f t="shared" si="1"/>
        <v>30861278</v>
      </c>
      <c r="N36" s="39">
        <f t="shared" si="1"/>
        <v>70114421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126899655</v>
      </c>
      <c r="X36" s="39">
        <f t="shared" si="1"/>
        <v>289501334</v>
      </c>
      <c r="Y36" s="39">
        <f t="shared" si="1"/>
        <v>-162601679</v>
      </c>
      <c r="Z36" s="40">
        <f>+IF(X36&lt;&gt;0,+(Y36/X36)*100,0)</f>
        <v>-56.16612426386954</v>
      </c>
      <c r="AA36" s="37">
        <f>SUM(AA25:AA35)</f>
        <v>568824488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-49909616</v>
      </c>
      <c r="D38" s="50">
        <f>+D22-D36</f>
        <v>0</v>
      </c>
      <c r="E38" s="51">
        <f t="shared" si="2"/>
        <v>-9809541</v>
      </c>
      <c r="F38" s="52">
        <f t="shared" si="2"/>
        <v>-9809541</v>
      </c>
      <c r="G38" s="52">
        <f t="shared" si="2"/>
        <v>-4003809</v>
      </c>
      <c r="H38" s="52">
        <f t="shared" si="2"/>
        <v>14311756</v>
      </c>
      <c r="I38" s="52">
        <f t="shared" si="2"/>
        <v>-1271117</v>
      </c>
      <c r="J38" s="52">
        <f t="shared" si="2"/>
        <v>9036830</v>
      </c>
      <c r="K38" s="52">
        <f t="shared" si="2"/>
        <v>23126583</v>
      </c>
      <c r="L38" s="52">
        <f t="shared" si="2"/>
        <v>51133290</v>
      </c>
      <c r="M38" s="52">
        <f t="shared" si="2"/>
        <v>48140639</v>
      </c>
      <c r="N38" s="52">
        <f t="shared" si="2"/>
        <v>122400512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131437342</v>
      </c>
      <c r="X38" s="52">
        <f>IF(F22=F36,0,X22-X36)</f>
        <v>88744270</v>
      </c>
      <c r="Y38" s="52">
        <f t="shared" si="2"/>
        <v>42693072</v>
      </c>
      <c r="Z38" s="53">
        <f>+IF(X38&lt;&gt;0,+(Y38/X38)*100,0)</f>
        <v>48.10797587269578</v>
      </c>
      <c r="AA38" s="50">
        <f>+AA22-AA36</f>
        <v>-9809541</v>
      </c>
    </row>
    <row r="39" spans="1:27" ht="12.75">
      <c r="A39" s="27" t="s">
        <v>64</v>
      </c>
      <c r="B39" s="33"/>
      <c r="C39" s="6">
        <v>132635749</v>
      </c>
      <c r="D39" s="6">
        <v>0</v>
      </c>
      <c r="E39" s="7">
        <v>209500000</v>
      </c>
      <c r="F39" s="8">
        <v>209500000</v>
      </c>
      <c r="G39" s="8">
        <v>0</v>
      </c>
      <c r="H39" s="8">
        <v>14922709</v>
      </c>
      <c r="I39" s="8">
        <v>601004</v>
      </c>
      <c r="J39" s="8">
        <v>15523713</v>
      </c>
      <c r="K39" s="8">
        <v>7814949</v>
      </c>
      <c r="L39" s="8">
        <v>3174157</v>
      </c>
      <c r="M39" s="8">
        <v>9616699</v>
      </c>
      <c r="N39" s="8">
        <v>20605805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36129518</v>
      </c>
      <c r="X39" s="8">
        <v>167600000</v>
      </c>
      <c r="Y39" s="8">
        <v>-131470482</v>
      </c>
      <c r="Z39" s="2">
        <v>-78.44</v>
      </c>
      <c r="AA39" s="6">
        <v>209500000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82726133</v>
      </c>
      <c r="D42" s="59">
        <f>SUM(D38:D41)</f>
        <v>0</v>
      </c>
      <c r="E42" s="60">
        <f t="shared" si="3"/>
        <v>199690459</v>
      </c>
      <c r="F42" s="61">
        <f t="shared" si="3"/>
        <v>199690459</v>
      </c>
      <c r="G42" s="61">
        <f t="shared" si="3"/>
        <v>-4003809</v>
      </c>
      <c r="H42" s="61">
        <f t="shared" si="3"/>
        <v>29234465</v>
      </c>
      <c r="I42" s="61">
        <f t="shared" si="3"/>
        <v>-670113</v>
      </c>
      <c r="J42" s="61">
        <f t="shared" si="3"/>
        <v>24560543</v>
      </c>
      <c r="K42" s="61">
        <f t="shared" si="3"/>
        <v>30941532</v>
      </c>
      <c r="L42" s="61">
        <f t="shared" si="3"/>
        <v>54307447</v>
      </c>
      <c r="M42" s="61">
        <f t="shared" si="3"/>
        <v>57757338</v>
      </c>
      <c r="N42" s="61">
        <f t="shared" si="3"/>
        <v>143006317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167566860</v>
      </c>
      <c r="X42" s="61">
        <f t="shared" si="3"/>
        <v>256344270</v>
      </c>
      <c r="Y42" s="61">
        <f t="shared" si="3"/>
        <v>-88777410</v>
      </c>
      <c r="Z42" s="62">
        <f>+IF(X42&lt;&gt;0,+(Y42/X42)*100,0)</f>
        <v>-34.632102367648</v>
      </c>
      <c r="AA42" s="59">
        <f>SUM(AA38:AA41)</f>
        <v>199690459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82726133</v>
      </c>
      <c r="D44" s="67">
        <f>+D42-D43</f>
        <v>0</v>
      </c>
      <c r="E44" s="68">
        <f t="shared" si="4"/>
        <v>199690459</v>
      </c>
      <c r="F44" s="69">
        <f t="shared" si="4"/>
        <v>199690459</v>
      </c>
      <c r="G44" s="69">
        <f t="shared" si="4"/>
        <v>-4003809</v>
      </c>
      <c r="H44" s="69">
        <f t="shared" si="4"/>
        <v>29234465</v>
      </c>
      <c r="I44" s="69">
        <f t="shared" si="4"/>
        <v>-670113</v>
      </c>
      <c r="J44" s="69">
        <f t="shared" si="4"/>
        <v>24560543</v>
      </c>
      <c r="K44" s="69">
        <f t="shared" si="4"/>
        <v>30941532</v>
      </c>
      <c r="L44" s="69">
        <f t="shared" si="4"/>
        <v>54307447</v>
      </c>
      <c r="M44" s="69">
        <f t="shared" si="4"/>
        <v>57757338</v>
      </c>
      <c r="N44" s="69">
        <f t="shared" si="4"/>
        <v>143006317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167566860</v>
      </c>
      <c r="X44" s="69">
        <f t="shared" si="4"/>
        <v>256344270</v>
      </c>
      <c r="Y44" s="69">
        <f t="shared" si="4"/>
        <v>-88777410</v>
      </c>
      <c r="Z44" s="70">
        <f>+IF(X44&lt;&gt;0,+(Y44/X44)*100,0)</f>
        <v>-34.632102367648</v>
      </c>
      <c r="AA44" s="67">
        <f>+AA42-AA43</f>
        <v>199690459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82726133</v>
      </c>
      <c r="D46" s="59">
        <f>SUM(D44:D45)</f>
        <v>0</v>
      </c>
      <c r="E46" s="60">
        <f t="shared" si="5"/>
        <v>199690459</v>
      </c>
      <c r="F46" s="61">
        <f t="shared" si="5"/>
        <v>199690459</v>
      </c>
      <c r="G46" s="61">
        <f t="shared" si="5"/>
        <v>-4003809</v>
      </c>
      <c r="H46" s="61">
        <f t="shared" si="5"/>
        <v>29234465</v>
      </c>
      <c r="I46" s="61">
        <f t="shared" si="5"/>
        <v>-670113</v>
      </c>
      <c r="J46" s="61">
        <f t="shared" si="5"/>
        <v>24560543</v>
      </c>
      <c r="K46" s="61">
        <f t="shared" si="5"/>
        <v>30941532</v>
      </c>
      <c r="L46" s="61">
        <f t="shared" si="5"/>
        <v>54307447</v>
      </c>
      <c r="M46" s="61">
        <f t="shared" si="5"/>
        <v>57757338</v>
      </c>
      <c r="N46" s="61">
        <f t="shared" si="5"/>
        <v>143006317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167566860</v>
      </c>
      <c r="X46" s="61">
        <f t="shared" si="5"/>
        <v>256344270</v>
      </c>
      <c r="Y46" s="61">
        <f t="shared" si="5"/>
        <v>-88777410</v>
      </c>
      <c r="Z46" s="62">
        <f>+IF(X46&lt;&gt;0,+(Y46/X46)*100,0)</f>
        <v>-34.632102367648</v>
      </c>
      <c r="AA46" s="59">
        <f>SUM(AA44:AA45)</f>
        <v>199690459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82726133</v>
      </c>
      <c r="D48" s="75">
        <f>SUM(D46:D47)</f>
        <v>0</v>
      </c>
      <c r="E48" s="76">
        <f t="shared" si="6"/>
        <v>199690459</v>
      </c>
      <c r="F48" s="77">
        <f t="shared" si="6"/>
        <v>199690459</v>
      </c>
      <c r="G48" s="77">
        <f t="shared" si="6"/>
        <v>-4003809</v>
      </c>
      <c r="H48" s="78">
        <f t="shared" si="6"/>
        <v>29234465</v>
      </c>
      <c r="I48" s="78">
        <f t="shared" si="6"/>
        <v>-670113</v>
      </c>
      <c r="J48" s="78">
        <f t="shared" si="6"/>
        <v>24560543</v>
      </c>
      <c r="K48" s="78">
        <f t="shared" si="6"/>
        <v>30941532</v>
      </c>
      <c r="L48" s="78">
        <f t="shared" si="6"/>
        <v>54307447</v>
      </c>
      <c r="M48" s="77">
        <f t="shared" si="6"/>
        <v>57757338</v>
      </c>
      <c r="N48" s="77">
        <f t="shared" si="6"/>
        <v>143006317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167566860</v>
      </c>
      <c r="X48" s="78">
        <f t="shared" si="6"/>
        <v>256344270</v>
      </c>
      <c r="Y48" s="78">
        <f t="shared" si="6"/>
        <v>-88777410</v>
      </c>
      <c r="Z48" s="79">
        <f>+IF(X48&lt;&gt;0,+(Y48/X48)*100,0)</f>
        <v>-34.632102367648</v>
      </c>
      <c r="AA48" s="80">
        <f>SUM(AA46:AA47)</f>
        <v>199690459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21541089</v>
      </c>
      <c r="D5" s="6">
        <v>0</v>
      </c>
      <c r="E5" s="7">
        <v>28628147</v>
      </c>
      <c r="F5" s="8">
        <v>28628147</v>
      </c>
      <c r="G5" s="8">
        <v>817925</v>
      </c>
      <c r="H5" s="8">
        <v>490219</v>
      </c>
      <c r="I5" s="8">
        <v>275009</v>
      </c>
      <c r="J5" s="8">
        <v>1583153</v>
      </c>
      <c r="K5" s="8">
        <v>4242955</v>
      </c>
      <c r="L5" s="8">
        <v>743845</v>
      </c>
      <c r="M5" s="8">
        <v>6521890</v>
      </c>
      <c r="N5" s="8">
        <v>11508690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13091843</v>
      </c>
      <c r="X5" s="8">
        <v>28628140</v>
      </c>
      <c r="Y5" s="8">
        <v>-15536297</v>
      </c>
      <c r="Z5" s="2">
        <v>-54.27</v>
      </c>
      <c r="AA5" s="6">
        <v>28628147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1286045</v>
      </c>
      <c r="F10" s="30">
        <v>1286045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622518</v>
      </c>
      <c r="Y10" s="30">
        <v>-622518</v>
      </c>
      <c r="Z10" s="31">
        <v>-100</v>
      </c>
      <c r="AA10" s="32">
        <v>1286045</v>
      </c>
    </row>
    <row r="11" spans="1:27" ht="12.75">
      <c r="A11" s="29" t="s">
        <v>38</v>
      </c>
      <c r="B11" s="33"/>
      <c r="C11" s="6">
        <v>1134823</v>
      </c>
      <c r="D11" s="6">
        <v>0</v>
      </c>
      <c r="E11" s="7">
        <v>0</v>
      </c>
      <c r="F11" s="8">
        <v>0</v>
      </c>
      <c r="G11" s="8">
        <v>101583</v>
      </c>
      <c r="H11" s="8">
        <v>101583</v>
      </c>
      <c r="I11" s="8">
        <v>2000</v>
      </c>
      <c r="J11" s="8">
        <v>205166</v>
      </c>
      <c r="K11" s="8">
        <v>0</v>
      </c>
      <c r="L11" s="8">
        <v>101583</v>
      </c>
      <c r="M11" s="8">
        <v>101583</v>
      </c>
      <c r="N11" s="8">
        <v>203166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408332</v>
      </c>
      <c r="X11" s="8"/>
      <c r="Y11" s="8">
        <v>408332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11918</v>
      </c>
      <c r="D12" s="6">
        <v>0</v>
      </c>
      <c r="E12" s="7">
        <v>1482000</v>
      </c>
      <c r="F12" s="8">
        <v>1482000</v>
      </c>
      <c r="G12" s="8">
        <v>2595</v>
      </c>
      <c r="H12" s="8">
        <v>1400</v>
      </c>
      <c r="I12" s="8">
        <v>0</v>
      </c>
      <c r="J12" s="8">
        <v>3995</v>
      </c>
      <c r="K12" s="8">
        <v>3852</v>
      </c>
      <c r="L12" s="8">
        <v>0</v>
      </c>
      <c r="M12" s="8">
        <v>792</v>
      </c>
      <c r="N12" s="8">
        <v>4644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8639</v>
      </c>
      <c r="X12" s="8">
        <v>6000</v>
      </c>
      <c r="Y12" s="8">
        <v>2639</v>
      </c>
      <c r="Z12" s="2">
        <v>43.98</v>
      </c>
      <c r="AA12" s="6">
        <v>1482000</v>
      </c>
    </row>
    <row r="13" spans="1:27" ht="12.75">
      <c r="A13" s="27" t="s">
        <v>40</v>
      </c>
      <c r="B13" s="33"/>
      <c r="C13" s="6">
        <v>7815521</v>
      </c>
      <c r="D13" s="6">
        <v>0</v>
      </c>
      <c r="E13" s="7">
        <v>41099276</v>
      </c>
      <c r="F13" s="8">
        <v>41099276</v>
      </c>
      <c r="G13" s="8">
        <v>520225</v>
      </c>
      <c r="H13" s="8">
        <v>3424940</v>
      </c>
      <c r="I13" s="8">
        <v>355237</v>
      </c>
      <c r="J13" s="8">
        <v>4300402</v>
      </c>
      <c r="K13" s="8">
        <v>678921</v>
      </c>
      <c r="L13" s="8">
        <v>429729</v>
      </c>
      <c r="M13" s="8">
        <v>544342</v>
      </c>
      <c r="N13" s="8">
        <v>1652992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5953394</v>
      </c>
      <c r="X13" s="8">
        <v>3805608</v>
      </c>
      <c r="Y13" s="8">
        <v>2147786</v>
      </c>
      <c r="Z13" s="2">
        <v>56.44</v>
      </c>
      <c r="AA13" s="6">
        <v>41099276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2243200</v>
      </c>
      <c r="D16" s="6">
        <v>0</v>
      </c>
      <c r="E16" s="7">
        <v>364300</v>
      </c>
      <c r="F16" s="8">
        <v>364300</v>
      </c>
      <c r="G16" s="8">
        <v>10966</v>
      </c>
      <c r="H16" s="8">
        <v>1800</v>
      </c>
      <c r="I16" s="8">
        <v>0</v>
      </c>
      <c r="J16" s="8">
        <v>12766</v>
      </c>
      <c r="K16" s="8">
        <v>0</v>
      </c>
      <c r="L16" s="8">
        <v>29717</v>
      </c>
      <c r="M16" s="8">
        <v>700</v>
      </c>
      <c r="N16" s="8">
        <v>30417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43183</v>
      </c>
      <c r="X16" s="8">
        <v>182148</v>
      </c>
      <c r="Y16" s="8">
        <v>-138965</v>
      </c>
      <c r="Z16" s="2">
        <v>-76.29</v>
      </c>
      <c r="AA16" s="6">
        <v>364300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138000</v>
      </c>
      <c r="F17" s="8">
        <v>138000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5458</v>
      </c>
      <c r="N17" s="8">
        <v>5458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5458</v>
      </c>
      <c r="X17" s="8"/>
      <c r="Y17" s="8">
        <v>5458</v>
      </c>
      <c r="Z17" s="2">
        <v>0</v>
      </c>
      <c r="AA17" s="6">
        <v>138000</v>
      </c>
    </row>
    <row r="18" spans="1:27" ht="12.75">
      <c r="A18" s="29" t="s">
        <v>45</v>
      </c>
      <c r="B18" s="28"/>
      <c r="C18" s="6">
        <v>3376445</v>
      </c>
      <c r="D18" s="6">
        <v>0</v>
      </c>
      <c r="E18" s="7">
        <v>5934080</v>
      </c>
      <c r="F18" s="8">
        <v>5934080</v>
      </c>
      <c r="G18" s="8">
        <v>425334</v>
      </c>
      <c r="H18" s="8">
        <v>290683</v>
      </c>
      <c r="I18" s="8">
        <v>141997</v>
      </c>
      <c r="J18" s="8">
        <v>858014</v>
      </c>
      <c r="K18" s="8">
        <v>346368</v>
      </c>
      <c r="L18" s="8">
        <v>343372</v>
      </c>
      <c r="M18" s="8">
        <v>306333</v>
      </c>
      <c r="N18" s="8">
        <v>996073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1854087</v>
      </c>
      <c r="X18" s="8">
        <v>2967042</v>
      </c>
      <c r="Y18" s="8">
        <v>-1112955</v>
      </c>
      <c r="Z18" s="2">
        <v>-37.51</v>
      </c>
      <c r="AA18" s="6">
        <v>5934080</v>
      </c>
    </row>
    <row r="19" spans="1:27" ht="12.75">
      <c r="A19" s="27" t="s">
        <v>46</v>
      </c>
      <c r="B19" s="33"/>
      <c r="C19" s="6">
        <v>218568397</v>
      </c>
      <c r="D19" s="6">
        <v>0</v>
      </c>
      <c r="E19" s="7">
        <v>231918000</v>
      </c>
      <c r="F19" s="8">
        <v>231918000</v>
      </c>
      <c r="G19" s="8">
        <v>94817000</v>
      </c>
      <c r="H19" s="8">
        <v>2050000</v>
      </c>
      <c r="I19" s="8">
        <v>0</v>
      </c>
      <c r="J19" s="8">
        <v>96867000</v>
      </c>
      <c r="K19" s="8">
        <v>5025380</v>
      </c>
      <c r="L19" s="8">
        <v>689383</v>
      </c>
      <c r="M19" s="8">
        <v>168270490</v>
      </c>
      <c r="N19" s="8">
        <v>173985253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270852253</v>
      </c>
      <c r="X19" s="8">
        <v>115979500</v>
      </c>
      <c r="Y19" s="8">
        <v>154872753</v>
      </c>
      <c r="Z19" s="2">
        <v>133.53</v>
      </c>
      <c r="AA19" s="6">
        <v>231918000</v>
      </c>
    </row>
    <row r="20" spans="1:27" ht="12.75">
      <c r="A20" s="27" t="s">
        <v>47</v>
      </c>
      <c r="B20" s="33"/>
      <c r="C20" s="6">
        <v>8678203</v>
      </c>
      <c r="D20" s="6">
        <v>0</v>
      </c>
      <c r="E20" s="7">
        <v>4939202</v>
      </c>
      <c r="F20" s="30">
        <v>4939202</v>
      </c>
      <c r="G20" s="30">
        <v>179205</v>
      </c>
      <c r="H20" s="30">
        <v>3055868</v>
      </c>
      <c r="I20" s="30">
        <v>19857</v>
      </c>
      <c r="J20" s="30">
        <v>3254930</v>
      </c>
      <c r="K20" s="30">
        <v>161681</v>
      </c>
      <c r="L20" s="30">
        <v>226346</v>
      </c>
      <c r="M20" s="30">
        <v>191358</v>
      </c>
      <c r="N20" s="30">
        <v>579385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3834315</v>
      </c>
      <c r="X20" s="30">
        <v>16767630</v>
      </c>
      <c r="Y20" s="30">
        <v>-12933315</v>
      </c>
      <c r="Z20" s="31">
        <v>-77.13</v>
      </c>
      <c r="AA20" s="32">
        <v>4939202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263369596</v>
      </c>
      <c r="D22" s="37">
        <f>SUM(D5:D21)</f>
        <v>0</v>
      </c>
      <c r="E22" s="38">
        <f t="shared" si="0"/>
        <v>315789050</v>
      </c>
      <c r="F22" s="39">
        <f t="shared" si="0"/>
        <v>315789050</v>
      </c>
      <c r="G22" s="39">
        <f t="shared" si="0"/>
        <v>96874833</v>
      </c>
      <c r="H22" s="39">
        <f t="shared" si="0"/>
        <v>9416493</v>
      </c>
      <c r="I22" s="39">
        <f t="shared" si="0"/>
        <v>794100</v>
      </c>
      <c r="J22" s="39">
        <f t="shared" si="0"/>
        <v>107085426</v>
      </c>
      <c r="K22" s="39">
        <f t="shared" si="0"/>
        <v>10459157</v>
      </c>
      <c r="L22" s="39">
        <f t="shared" si="0"/>
        <v>2563975</v>
      </c>
      <c r="M22" s="39">
        <f t="shared" si="0"/>
        <v>175942946</v>
      </c>
      <c r="N22" s="39">
        <f t="shared" si="0"/>
        <v>188966078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296051504</v>
      </c>
      <c r="X22" s="39">
        <f t="shared" si="0"/>
        <v>168958586</v>
      </c>
      <c r="Y22" s="39">
        <f t="shared" si="0"/>
        <v>127092918</v>
      </c>
      <c r="Z22" s="40">
        <f>+IF(X22&lt;&gt;0,+(Y22/X22)*100,0)</f>
        <v>75.22134329414901</v>
      </c>
      <c r="AA22" s="37">
        <f>SUM(AA5:AA21)</f>
        <v>315789050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111197857</v>
      </c>
      <c r="D25" s="6">
        <v>0</v>
      </c>
      <c r="E25" s="7">
        <v>143497095</v>
      </c>
      <c r="F25" s="8">
        <v>143497095</v>
      </c>
      <c r="G25" s="8">
        <v>8954979</v>
      </c>
      <c r="H25" s="8">
        <v>8841956</v>
      </c>
      <c r="I25" s="8">
        <v>9320309</v>
      </c>
      <c r="J25" s="8">
        <v>27117244</v>
      </c>
      <c r="K25" s="8">
        <v>9363822</v>
      </c>
      <c r="L25" s="8">
        <v>9380028</v>
      </c>
      <c r="M25" s="8">
        <v>9239046</v>
      </c>
      <c r="N25" s="8">
        <v>27982896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55100140</v>
      </c>
      <c r="X25" s="8">
        <v>71487432</v>
      </c>
      <c r="Y25" s="8">
        <v>-16387292</v>
      </c>
      <c r="Z25" s="2">
        <v>-22.92</v>
      </c>
      <c r="AA25" s="6">
        <v>143497095</v>
      </c>
    </row>
    <row r="26" spans="1:27" ht="12.75">
      <c r="A26" s="29" t="s">
        <v>52</v>
      </c>
      <c r="B26" s="28"/>
      <c r="C26" s="6">
        <v>21599936</v>
      </c>
      <c r="D26" s="6">
        <v>0</v>
      </c>
      <c r="E26" s="7">
        <v>22954288</v>
      </c>
      <c r="F26" s="8">
        <v>22954288</v>
      </c>
      <c r="G26" s="8">
        <v>1771164</v>
      </c>
      <c r="H26" s="8">
        <v>1771164</v>
      </c>
      <c r="I26" s="8">
        <v>1771164</v>
      </c>
      <c r="J26" s="8">
        <v>5313492</v>
      </c>
      <c r="K26" s="8">
        <v>1771164</v>
      </c>
      <c r="L26" s="8">
        <v>1771164</v>
      </c>
      <c r="M26" s="8">
        <v>1771164</v>
      </c>
      <c r="N26" s="8">
        <v>5313492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10626984</v>
      </c>
      <c r="X26" s="8">
        <v>11477142</v>
      </c>
      <c r="Y26" s="8">
        <v>-850158</v>
      </c>
      <c r="Z26" s="2">
        <v>-7.41</v>
      </c>
      <c r="AA26" s="6">
        <v>22954288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9000000</v>
      </c>
      <c r="F27" s="8">
        <v>9000000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9000000</v>
      </c>
    </row>
    <row r="28" spans="1:27" ht="12.75">
      <c r="A28" s="29" t="s">
        <v>54</v>
      </c>
      <c r="B28" s="28"/>
      <c r="C28" s="6">
        <v>41846318</v>
      </c>
      <c r="D28" s="6">
        <v>0</v>
      </c>
      <c r="E28" s="7">
        <v>41000000</v>
      </c>
      <c r="F28" s="8">
        <v>41000000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41000000</v>
      </c>
    </row>
    <row r="29" spans="1:27" ht="12.75">
      <c r="A29" s="29" t="s">
        <v>55</v>
      </c>
      <c r="B29" s="28"/>
      <c r="C29" s="6">
        <v>468056</v>
      </c>
      <c r="D29" s="6">
        <v>0</v>
      </c>
      <c r="E29" s="7">
        <v>1173020</v>
      </c>
      <c r="F29" s="8">
        <v>1173020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238500</v>
      </c>
      <c r="Y29" s="8">
        <v>-238500</v>
      </c>
      <c r="Z29" s="2">
        <v>-100</v>
      </c>
      <c r="AA29" s="6">
        <v>1173020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7829820</v>
      </c>
      <c r="D31" s="6">
        <v>0</v>
      </c>
      <c r="E31" s="7">
        <v>14472277</v>
      </c>
      <c r="F31" s="8">
        <v>14472277</v>
      </c>
      <c r="G31" s="8">
        <v>185650</v>
      </c>
      <c r="H31" s="8">
        <v>186245</v>
      </c>
      <c r="I31" s="8">
        <v>125151</v>
      </c>
      <c r="J31" s="8">
        <v>497046</v>
      </c>
      <c r="K31" s="8">
        <v>1227303</v>
      </c>
      <c r="L31" s="8">
        <v>171621</v>
      </c>
      <c r="M31" s="8">
        <v>1227303</v>
      </c>
      <c r="N31" s="8">
        <v>2626227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3123273</v>
      </c>
      <c r="X31" s="8">
        <v>7236138</v>
      </c>
      <c r="Y31" s="8">
        <v>-4112865</v>
      </c>
      <c r="Z31" s="2">
        <v>-56.84</v>
      </c>
      <c r="AA31" s="6">
        <v>14472277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2120000</v>
      </c>
      <c r="F32" s="8">
        <v>2120000</v>
      </c>
      <c r="G32" s="8">
        <v>343974</v>
      </c>
      <c r="H32" s="8">
        <v>344892</v>
      </c>
      <c r="I32" s="8">
        <v>336413</v>
      </c>
      <c r="J32" s="8">
        <v>1025279</v>
      </c>
      <c r="K32" s="8">
        <v>338168</v>
      </c>
      <c r="L32" s="8">
        <v>436675</v>
      </c>
      <c r="M32" s="8">
        <v>466465</v>
      </c>
      <c r="N32" s="8">
        <v>1241308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2266587</v>
      </c>
      <c r="X32" s="8">
        <v>1060002</v>
      </c>
      <c r="Y32" s="8">
        <v>1206585</v>
      </c>
      <c r="Z32" s="2">
        <v>113.83</v>
      </c>
      <c r="AA32" s="6">
        <v>2120000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4000000</v>
      </c>
      <c r="F33" s="8">
        <v>4000000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2000000</v>
      </c>
      <c r="Y33" s="8">
        <v>-2000000</v>
      </c>
      <c r="Z33" s="2">
        <v>-100</v>
      </c>
      <c r="AA33" s="6">
        <v>4000000</v>
      </c>
    </row>
    <row r="34" spans="1:27" ht="12.75">
      <c r="A34" s="29" t="s">
        <v>60</v>
      </c>
      <c r="B34" s="28"/>
      <c r="C34" s="6">
        <v>105493174</v>
      </c>
      <c r="D34" s="6">
        <v>0</v>
      </c>
      <c r="E34" s="7">
        <v>72408374</v>
      </c>
      <c r="F34" s="8">
        <v>72408374</v>
      </c>
      <c r="G34" s="8">
        <v>4264635</v>
      </c>
      <c r="H34" s="8">
        <v>8028576</v>
      </c>
      <c r="I34" s="8">
        <v>5788883</v>
      </c>
      <c r="J34" s="8">
        <v>18082094</v>
      </c>
      <c r="K34" s="8">
        <v>6560757</v>
      </c>
      <c r="L34" s="8">
        <v>4461327</v>
      </c>
      <c r="M34" s="8">
        <v>6437769</v>
      </c>
      <c r="N34" s="8">
        <v>17459853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35541947</v>
      </c>
      <c r="X34" s="8">
        <v>37444302</v>
      </c>
      <c r="Y34" s="8">
        <v>-1902355</v>
      </c>
      <c r="Z34" s="2">
        <v>-5.08</v>
      </c>
      <c r="AA34" s="6">
        <v>72408374</v>
      </c>
    </row>
    <row r="35" spans="1:27" ht="12.75">
      <c r="A35" s="27" t="s">
        <v>61</v>
      </c>
      <c r="B35" s="33"/>
      <c r="C35" s="6">
        <v>1710572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290145733</v>
      </c>
      <c r="D36" s="37">
        <f>SUM(D25:D35)</f>
        <v>0</v>
      </c>
      <c r="E36" s="38">
        <f t="shared" si="1"/>
        <v>310625054</v>
      </c>
      <c r="F36" s="39">
        <f t="shared" si="1"/>
        <v>310625054</v>
      </c>
      <c r="G36" s="39">
        <f t="shared" si="1"/>
        <v>15520402</v>
      </c>
      <c r="H36" s="39">
        <f t="shared" si="1"/>
        <v>19172833</v>
      </c>
      <c r="I36" s="39">
        <f t="shared" si="1"/>
        <v>17341920</v>
      </c>
      <c r="J36" s="39">
        <f t="shared" si="1"/>
        <v>52035155</v>
      </c>
      <c r="K36" s="39">
        <f t="shared" si="1"/>
        <v>19261214</v>
      </c>
      <c r="L36" s="39">
        <f t="shared" si="1"/>
        <v>16220815</v>
      </c>
      <c r="M36" s="39">
        <f t="shared" si="1"/>
        <v>19141747</v>
      </c>
      <c r="N36" s="39">
        <f t="shared" si="1"/>
        <v>54623776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106658931</v>
      </c>
      <c r="X36" s="39">
        <f t="shared" si="1"/>
        <v>130943516</v>
      </c>
      <c r="Y36" s="39">
        <f t="shared" si="1"/>
        <v>-24284585</v>
      </c>
      <c r="Z36" s="40">
        <f>+IF(X36&lt;&gt;0,+(Y36/X36)*100,0)</f>
        <v>-18.545847661521474</v>
      </c>
      <c r="AA36" s="37">
        <f>SUM(AA25:AA35)</f>
        <v>310625054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-26776137</v>
      </c>
      <c r="D38" s="50">
        <f>+D22-D36</f>
        <v>0</v>
      </c>
      <c r="E38" s="51">
        <f t="shared" si="2"/>
        <v>5163996</v>
      </c>
      <c r="F38" s="52">
        <f t="shared" si="2"/>
        <v>5163996</v>
      </c>
      <c r="G38" s="52">
        <f t="shared" si="2"/>
        <v>81354431</v>
      </c>
      <c r="H38" s="52">
        <f t="shared" si="2"/>
        <v>-9756340</v>
      </c>
      <c r="I38" s="52">
        <f t="shared" si="2"/>
        <v>-16547820</v>
      </c>
      <c r="J38" s="52">
        <f t="shared" si="2"/>
        <v>55050271</v>
      </c>
      <c r="K38" s="52">
        <f t="shared" si="2"/>
        <v>-8802057</v>
      </c>
      <c r="L38" s="52">
        <f t="shared" si="2"/>
        <v>-13656840</v>
      </c>
      <c r="M38" s="52">
        <f t="shared" si="2"/>
        <v>156801199</v>
      </c>
      <c r="N38" s="52">
        <f t="shared" si="2"/>
        <v>134342302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189392573</v>
      </c>
      <c r="X38" s="52">
        <f>IF(F22=F36,0,X22-X36)</f>
        <v>38015070</v>
      </c>
      <c r="Y38" s="52">
        <f t="shared" si="2"/>
        <v>151377503</v>
      </c>
      <c r="Z38" s="53">
        <f>+IF(X38&lt;&gt;0,+(Y38/X38)*100,0)</f>
        <v>398.2039307043233</v>
      </c>
      <c r="AA38" s="50">
        <f>+AA22-AA36</f>
        <v>5163996</v>
      </c>
    </row>
    <row r="39" spans="1:27" ht="12.75">
      <c r="A39" s="27" t="s">
        <v>64</v>
      </c>
      <c r="B39" s="33"/>
      <c r="C39" s="6">
        <v>67446843</v>
      </c>
      <c r="D39" s="6">
        <v>0</v>
      </c>
      <c r="E39" s="7">
        <v>79325988</v>
      </c>
      <c r="F39" s="8">
        <v>79325988</v>
      </c>
      <c r="G39" s="8">
        <v>25746000</v>
      </c>
      <c r="H39" s="8">
        <v>0</v>
      </c>
      <c r="I39" s="8">
        <v>0</v>
      </c>
      <c r="J39" s="8">
        <v>25746000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25746000</v>
      </c>
      <c r="X39" s="8">
        <v>49550666</v>
      </c>
      <c r="Y39" s="8">
        <v>-23804666</v>
      </c>
      <c r="Z39" s="2">
        <v>-48.04</v>
      </c>
      <c r="AA39" s="6">
        <v>79325988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40670706</v>
      </c>
      <c r="D42" s="59">
        <f>SUM(D38:D41)</f>
        <v>0</v>
      </c>
      <c r="E42" s="60">
        <f t="shared" si="3"/>
        <v>84489984</v>
      </c>
      <c r="F42" s="61">
        <f t="shared" si="3"/>
        <v>84489984</v>
      </c>
      <c r="G42" s="61">
        <f t="shared" si="3"/>
        <v>107100431</v>
      </c>
      <c r="H42" s="61">
        <f t="shared" si="3"/>
        <v>-9756340</v>
      </c>
      <c r="I42" s="61">
        <f t="shared" si="3"/>
        <v>-16547820</v>
      </c>
      <c r="J42" s="61">
        <f t="shared" si="3"/>
        <v>80796271</v>
      </c>
      <c r="K42" s="61">
        <f t="shared" si="3"/>
        <v>-8802057</v>
      </c>
      <c r="L42" s="61">
        <f t="shared" si="3"/>
        <v>-13656840</v>
      </c>
      <c r="M42" s="61">
        <f t="shared" si="3"/>
        <v>156801199</v>
      </c>
      <c r="N42" s="61">
        <f t="shared" si="3"/>
        <v>134342302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215138573</v>
      </c>
      <c r="X42" s="61">
        <f t="shared" si="3"/>
        <v>87565736</v>
      </c>
      <c r="Y42" s="61">
        <f t="shared" si="3"/>
        <v>127572837</v>
      </c>
      <c r="Z42" s="62">
        <f>+IF(X42&lt;&gt;0,+(Y42/X42)*100,0)</f>
        <v>145.68807712642305</v>
      </c>
      <c r="AA42" s="59">
        <f>SUM(AA38:AA41)</f>
        <v>84489984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40670706</v>
      </c>
      <c r="D44" s="67">
        <f>+D42-D43</f>
        <v>0</v>
      </c>
      <c r="E44" s="68">
        <f t="shared" si="4"/>
        <v>84489984</v>
      </c>
      <c r="F44" s="69">
        <f t="shared" si="4"/>
        <v>84489984</v>
      </c>
      <c r="G44" s="69">
        <f t="shared" si="4"/>
        <v>107100431</v>
      </c>
      <c r="H44" s="69">
        <f t="shared" si="4"/>
        <v>-9756340</v>
      </c>
      <c r="I44" s="69">
        <f t="shared" si="4"/>
        <v>-16547820</v>
      </c>
      <c r="J44" s="69">
        <f t="shared" si="4"/>
        <v>80796271</v>
      </c>
      <c r="K44" s="69">
        <f t="shared" si="4"/>
        <v>-8802057</v>
      </c>
      <c r="L44" s="69">
        <f t="shared" si="4"/>
        <v>-13656840</v>
      </c>
      <c r="M44" s="69">
        <f t="shared" si="4"/>
        <v>156801199</v>
      </c>
      <c r="N44" s="69">
        <f t="shared" si="4"/>
        <v>134342302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215138573</v>
      </c>
      <c r="X44" s="69">
        <f t="shared" si="4"/>
        <v>87565736</v>
      </c>
      <c r="Y44" s="69">
        <f t="shared" si="4"/>
        <v>127572837</v>
      </c>
      <c r="Z44" s="70">
        <f>+IF(X44&lt;&gt;0,+(Y44/X44)*100,0)</f>
        <v>145.68807712642305</v>
      </c>
      <c r="AA44" s="67">
        <f>+AA42-AA43</f>
        <v>84489984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40670706</v>
      </c>
      <c r="D46" s="59">
        <f>SUM(D44:D45)</f>
        <v>0</v>
      </c>
      <c r="E46" s="60">
        <f t="shared" si="5"/>
        <v>84489984</v>
      </c>
      <c r="F46" s="61">
        <f t="shared" si="5"/>
        <v>84489984</v>
      </c>
      <c r="G46" s="61">
        <f t="shared" si="5"/>
        <v>107100431</v>
      </c>
      <c r="H46" s="61">
        <f t="shared" si="5"/>
        <v>-9756340</v>
      </c>
      <c r="I46" s="61">
        <f t="shared" si="5"/>
        <v>-16547820</v>
      </c>
      <c r="J46" s="61">
        <f t="shared" si="5"/>
        <v>80796271</v>
      </c>
      <c r="K46" s="61">
        <f t="shared" si="5"/>
        <v>-8802057</v>
      </c>
      <c r="L46" s="61">
        <f t="shared" si="5"/>
        <v>-13656840</v>
      </c>
      <c r="M46" s="61">
        <f t="shared" si="5"/>
        <v>156801199</v>
      </c>
      <c r="N46" s="61">
        <f t="shared" si="5"/>
        <v>134342302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215138573</v>
      </c>
      <c r="X46" s="61">
        <f t="shared" si="5"/>
        <v>87565736</v>
      </c>
      <c r="Y46" s="61">
        <f t="shared" si="5"/>
        <v>127572837</v>
      </c>
      <c r="Z46" s="62">
        <f>+IF(X46&lt;&gt;0,+(Y46/X46)*100,0)</f>
        <v>145.68807712642305</v>
      </c>
      <c r="AA46" s="59">
        <f>SUM(AA44:AA45)</f>
        <v>84489984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40670706</v>
      </c>
      <c r="D48" s="75">
        <f>SUM(D46:D47)</f>
        <v>0</v>
      </c>
      <c r="E48" s="76">
        <f t="shared" si="6"/>
        <v>84489984</v>
      </c>
      <c r="F48" s="77">
        <f t="shared" si="6"/>
        <v>84489984</v>
      </c>
      <c r="G48" s="77">
        <f t="shared" si="6"/>
        <v>107100431</v>
      </c>
      <c r="H48" s="78">
        <f t="shared" si="6"/>
        <v>-9756340</v>
      </c>
      <c r="I48" s="78">
        <f t="shared" si="6"/>
        <v>-16547820</v>
      </c>
      <c r="J48" s="78">
        <f t="shared" si="6"/>
        <v>80796271</v>
      </c>
      <c r="K48" s="78">
        <f t="shared" si="6"/>
        <v>-8802057</v>
      </c>
      <c r="L48" s="78">
        <f t="shared" si="6"/>
        <v>-13656840</v>
      </c>
      <c r="M48" s="77">
        <f t="shared" si="6"/>
        <v>156801199</v>
      </c>
      <c r="N48" s="77">
        <f t="shared" si="6"/>
        <v>134342302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215138573</v>
      </c>
      <c r="X48" s="78">
        <f t="shared" si="6"/>
        <v>87565736</v>
      </c>
      <c r="Y48" s="78">
        <f t="shared" si="6"/>
        <v>127572837</v>
      </c>
      <c r="Z48" s="79">
        <f>+IF(X48&lt;&gt;0,+(Y48/X48)*100,0)</f>
        <v>145.68807712642305</v>
      </c>
      <c r="AA48" s="80">
        <f>SUM(AA46:AA47)</f>
        <v>84489984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31809377</v>
      </c>
      <c r="D5" s="6">
        <v>0</v>
      </c>
      <c r="E5" s="7">
        <v>29579265</v>
      </c>
      <c r="F5" s="8">
        <v>29579265</v>
      </c>
      <c r="G5" s="8">
        <v>30219624</v>
      </c>
      <c r="H5" s="8">
        <v>0</v>
      </c>
      <c r="I5" s="8">
        <v>2490</v>
      </c>
      <c r="J5" s="8">
        <v>30222114</v>
      </c>
      <c r="K5" s="8">
        <v>-9216</v>
      </c>
      <c r="L5" s="8">
        <v>-5508</v>
      </c>
      <c r="M5" s="8">
        <v>-6097</v>
      </c>
      <c r="N5" s="8">
        <v>-20821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30201293</v>
      </c>
      <c r="X5" s="8">
        <v>19993574</v>
      </c>
      <c r="Y5" s="8">
        <v>10207719</v>
      </c>
      <c r="Z5" s="2">
        <v>51.05</v>
      </c>
      <c r="AA5" s="6">
        <v>29579265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275034</v>
      </c>
      <c r="M6" s="8">
        <v>0</v>
      </c>
      <c r="N6" s="8">
        <v>275034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275034</v>
      </c>
      <c r="X6" s="8"/>
      <c r="Y6" s="8">
        <v>275034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99389627</v>
      </c>
      <c r="D7" s="6">
        <v>0</v>
      </c>
      <c r="E7" s="7">
        <v>101549211</v>
      </c>
      <c r="F7" s="8">
        <v>101549211</v>
      </c>
      <c r="G7" s="8">
        <v>9049382</v>
      </c>
      <c r="H7" s="8">
        <v>9091542</v>
      </c>
      <c r="I7" s="8">
        <v>7501614</v>
      </c>
      <c r="J7" s="8">
        <v>25642538</v>
      </c>
      <c r="K7" s="8">
        <v>8644421</v>
      </c>
      <c r="L7" s="8">
        <v>10976095</v>
      </c>
      <c r="M7" s="8">
        <v>4961802</v>
      </c>
      <c r="N7" s="8">
        <v>24582318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50224856</v>
      </c>
      <c r="X7" s="8">
        <v>48062858</v>
      </c>
      <c r="Y7" s="8">
        <v>2161998</v>
      </c>
      <c r="Z7" s="2">
        <v>4.5</v>
      </c>
      <c r="AA7" s="6">
        <v>101549211</v>
      </c>
    </row>
    <row r="8" spans="1:27" ht="12.75">
      <c r="A8" s="29" t="s">
        <v>35</v>
      </c>
      <c r="B8" s="28"/>
      <c r="C8" s="6">
        <v>26572699</v>
      </c>
      <c r="D8" s="6">
        <v>0</v>
      </c>
      <c r="E8" s="7">
        <v>25470173</v>
      </c>
      <c r="F8" s="8">
        <v>25470173</v>
      </c>
      <c r="G8" s="8">
        <v>2081685</v>
      </c>
      <c r="H8" s="8">
        <v>1871075</v>
      </c>
      <c r="I8" s="8">
        <v>2869171</v>
      </c>
      <c r="J8" s="8">
        <v>6821931</v>
      </c>
      <c r="K8" s="8">
        <v>1650944</v>
      </c>
      <c r="L8" s="8">
        <v>2216941</v>
      </c>
      <c r="M8" s="8">
        <v>1660487</v>
      </c>
      <c r="N8" s="8">
        <v>5528372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12350303</v>
      </c>
      <c r="X8" s="8">
        <v>11213955</v>
      </c>
      <c r="Y8" s="8">
        <v>1136348</v>
      </c>
      <c r="Z8" s="2">
        <v>10.13</v>
      </c>
      <c r="AA8" s="6">
        <v>25470173</v>
      </c>
    </row>
    <row r="9" spans="1:27" ht="12.75">
      <c r="A9" s="29" t="s">
        <v>36</v>
      </c>
      <c r="B9" s="28"/>
      <c r="C9" s="6">
        <v>15680469</v>
      </c>
      <c r="D9" s="6">
        <v>0</v>
      </c>
      <c r="E9" s="7">
        <v>10300767</v>
      </c>
      <c r="F9" s="8">
        <v>10300767</v>
      </c>
      <c r="G9" s="8">
        <v>6141214</v>
      </c>
      <c r="H9" s="8">
        <v>421328</v>
      </c>
      <c r="I9" s="8">
        <v>404478</v>
      </c>
      <c r="J9" s="8">
        <v>6967020</v>
      </c>
      <c r="K9" s="8">
        <v>399184</v>
      </c>
      <c r="L9" s="8">
        <v>408357</v>
      </c>
      <c r="M9" s="8">
        <v>393959</v>
      </c>
      <c r="N9" s="8">
        <v>1201500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8168520</v>
      </c>
      <c r="X9" s="8">
        <v>5784327</v>
      </c>
      <c r="Y9" s="8">
        <v>2384193</v>
      </c>
      <c r="Z9" s="2">
        <v>41.22</v>
      </c>
      <c r="AA9" s="6">
        <v>10300767</v>
      </c>
    </row>
    <row r="10" spans="1:27" ht="12.75">
      <c r="A10" s="29" t="s">
        <v>37</v>
      </c>
      <c r="B10" s="28"/>
      <c r="C10" s="6">
        <v>12261734</v>
      </c>
      <c r="D10" s="6">
        <v>0</v>
      </c>
      <c r="E10" s="7">
        <v>11463257</v>
      </c>
      <c r="F10" s="30">
        <v>11463257</v>
      </c>
      <c r="G10" s="30">
        <v>5295401</v>
      </c>
      <c r="H10" s="30">
        <v>641117</v>
      </c>
      <c r="I10" s="30">
        <v>622742</v>
      </c>
      <c r="J10" s="30">
        <v>6559260</v>
      </c>
      <c r="K10" s="30">
        <v>609420</v>
      </c>
      <c r="L10" s="30">
        <v>566799</v>
      </c>
      <c r="M10" s="30">
        <v>606093</v>
      </c>
      <c r="N10" s="30">
        <v>1782312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8341572</v>
      </c>
      <c r="X10" s="30">
        <v>4266077</v>
      </c>
      <c r="Y10" s="30">
        <v>4075495</v>
      </c>
      <c r="Z10" s="31">
        <v>95.53</v>
      </c>
      <c r="AA10" s="32">
        <v>11463257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4012923</v>
      </c>
      <c r="F11" s="8">
        <v>4012923</v>
      </c>
      <c r="G11" s="8">
        <v>277319</v>
      </c>
      <c r="H11" s="8">
        <v>333601</v>
      </c>
      <c r="I11" s="8">
        <v>337883</v>
      </c>
      <c r="J11" s="8">
        <v>948803</v>
      </c>
      <c r="K11" s="8">
        <v>312707</v>
      </c>
      <c r="L11" s="8">
        <v>257668</v>
      </c>
      <c r="M11" s="8">
        <v>353642</v>
      </c>
      <c r="N11" s="8">
        <v>924017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1872820</v>
      </c>
      <c r="X11" s="8">
        <v>2202096</v>
      </c>
      <c r="Y11" s="8">
        <v>-329276</v>
      </c>
      <c r="Z11" s="2">
        <v>-14.95</v>
      </c>
      <c r="AA11" s="6">
        <v>4012923</v>
      </c>
    </row>
    <row r="12" spans="1:27" ht="12.75">
      <c r="A12" s="29" t="s">
        <v>39</v>
      </c>
      <c r="B12" s="33"/>
      <c r="C12" s="6">
        <v>788339</v>
      </c>
      <c r="D12" s="6">
        <v>0</v>
      </c>
      <c r="E12" s="7">
        <v>849025</v>
      </c>
      <c r="F12" s="8">
        <v>849025</v>
      </c>
      <c r="G12" s="8">
        <v>197032</v>
      </c>
      <c r="H12" s="8">
        <v>60670</v>
      </c>
      <c r="I12" s="8">
        <v>44459</v>
      </c>
      <c r="J12" s="8">
        <v>302161</v>
      </c>
      <c r="K12" s="8">
        <v>70939</v>
      </c>
      <c r="L12" s="8">
        <v>52298</v>
      </c>
      <c r="M12" s="8">
        <v>39762</v>
      </c>
      <c r="N12" s="8">
        <v>162999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465160</v>
      </c>
      <c r="X12" s="8">
        <v>430927</v>
      </c>
      <c r="Y12" s="8">
        <v>34233</v>
      </c>
      <c r="Z12" s="2">
        <v>7.94</v>
      </c>
      <c r="AA12" s="6">
        <v>849025</v>
      </c>
    </row>
    <row r="13" spans="1:27" ht="12.75">
      <c r="A13" s="27" t="s">
        <v>40</v>
      </c>
      <c r="B13" s="33"/>
      <c r="C13" s="6">
        <v>1919091</v>
      </c>
      <c r="D13" s="6">
        <v>0</v>
      </c>
      <c r="E13" s="7">
        <v>2015398</v>
      </c>
      <c r="F13" s="8">
        <v>2015398</v>
      </c>
      <c r="G13" s="8">
        <v>36257</v>
      </c>
      <c r="H13" s="8">
        <v>2496</v>
      </c>
      <c r="I13" s="8">
        <v>77389</v>
      </c>
      <c r="J13" s="8">
        <v>116142</v>
      </c>
      <c r="K13" s="8">
        <v>15444</v>
      </c>
      <c r="L13" s="8">
        <v>371</v>
      </c>
      <c r="M13" s="8">
        <v>35450</v>
      </c>
      <c r="N13" s="8">
        <v>51265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167407</v>
      </c>
      <c r="X13" s="8">
        <v>1007700</v>
      </c>
      <c r="Y13" s="8">
        <v>-840293</v>
      </c>
      <c r="Z13" s="2">
        <v>-83.39</v>
      </c>
      <c r="AA13" s="6">
        <v>2015398</v>
      </c>
    </row>
    <row r="14" spans="1:27" ht="12.75">
      <c r="A14" s="27" t="s">
        <v>41</v>
      </c>
      <c r="B14" s="33"/>
      <c r="C14" s="6">
        <v>9550406</v>
      </c>
      <c r="D14" s="6">
        <v>0</v>
      </c>
      <c r="E14" s="7">
        <v>9713309</v>
      </c>
      <c r="F14" s="8">
        <v>9713309</v>
      </c>
      <c r="G14" s="8">
        <v>216798</v>
      </c>
      <c r="H14" s="8">
        <v>56820</v>
      </c>
      <c r="I14" s="8">
        <v>225151</v>
      </c>
      <c r="J14" s="8">
        <v>498769</v>
      </c>
      <c r="K14" s="8">
        <v>288374</v>
      </c>
      <c r="L14" s="8">
        <v>275034</v>
      </c>
      <c r="M14" s="8">
        <v>280399</v>
      </c>
      <c r="N14" s="8">
        <v>843807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1342576</v>
      </c>
      <c r="X14" s="8">
        <v>4516686</v>
      </c>
      <c r="Y14" s="8">
        <v>-3174110</v>
      </c>
      <c r="Z14" s="2">
        <v>-70.28</v>
      </c>
      <c r="AA14" s="6">
        <v>9713309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78849</v>
      </c>
      <c r="D16" s="6">
        <v>0</v>
      </c>
      <c r="E16" s="7">
        <v>120893</v>
      </c>
      <c r="F16" s="8">
        <v>120893</v>
      </c>
      <c r="G16" s="8">
        <v>1250</v>
      </c>
      <c r="H16" s="8">
        <v>1367</v>
      </c>
      <c r="I16" s="8">
        <v>0</v>
      </c>
      <c r="J16" s="8">
        <v>2617</v>
      </c>
      <c r="K16" s="8">
        <v>775</v>
      </c>
      <c r="L16" s="8">
        <v>1656</v>
      </c>
      <c r="M16" s="8">
        <v>140</v>
      </c>
      <c r="N16" s="8">
        <v>2571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5188</v>
      </c>
      <c r="X16" s="8">
        <v>60444</v>
      </c>
      <c r="Y16" s="8">
        <v>-55256</v>
      </c>
      <c r="Z16" s="2">
        <v>-91.42</v>
      </c>
      <c r="AA16" s="6">
        <v>120893</v>
      </c>
    </row>
    <row r="17" spans="1:27" ht="12.75">
      <c r="A17" s="27" t="s">
        <v>44</v>
      </c>
      <c r="B17" s="33"/>
      <c r="C17" s="6">
        <v>865905</v>
      </c>
      <c r="D17" s="6">
        <v>0</v>
      </c>
      <c r="E17" s="7">
        <v>1500972</v>
      </c>
      <c r="F17" s="8">
        <v>1500972</v>
      </c>
      <c r="G17" s="8">
        <v>123768</v>
      </c>
      <c r="H17" s="8">
        <v>123329</v>
      </c>
      <c r="I17" s="8">
        <v>82741</v>
      </c>
      <c r="J17" s="8">
        <v>329838</v>
      </c>
      <c r="K17" s="8">
        <v>128219</v>
      </c>
      <c r="L17" s="8">
        <v>83393</v>
      </c>
      <c r="M17" s="8">
        <v>16056</v>
      </c>
      <c r="N17" s="8">
        <v>227668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557506</v>
      </c>
      <c r="X17" s="8">
        <v>750486</v>
      </c>
      <c r="Y17" s="8">
        <v>-192980</v>
      </c>
      <c r="Z17" s="2">
        <v>-25.71</v>
      </c>
      <c r="AA17" s="6">
        <v>1500972</v>
      </c>
    </row>
    <row r="18" spans="1:27" ht="12.75">
      <c r="A18" s="29" t="s">
        <v>45</v>
      </c>
      <c r="B18" s="28"/>
      <c r="C18" s="6">
        <v>671174</v>
      </c>
      <c r="D18" s="6">
        <v>0</v>
      </c>
      <c r="E18" s="7">
        <v>2681642</v>
      </c>
      <c r="F18" s="8">
        <v>2681642</v>
      </c>
      <c r="G18" s="8">
        <v>620412</v>
      </c>
      <c r="H18" s="8">
        <v>151500</v>
      </c>
      <c r="I18" s="8">
        <v>452145</v>
      </c>
      <c r="J18" s="8">
        <v>1224057</v>
      </c>
      <c r="K18" s="8">
        <v>-129012</v>
      </c>
      <c r="L18" s="8">
        <v>-187629</v>
      </c>
      <c r="M18" s="8">
        <v>26529</v>
      </c>
      <c r="N18" s="8">
        <v>-290112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933945</v>
      </c>
      <c r="X18" s="8">
        <v>1340820</v>
      </c>
      <c r="Y18" s="8">
        <v>-406875</v>
      </c>
      <c r="Z18" s="2">
        <v>-30.35</v>
      </c>
      <c r="AA18" s="6">
        <v>2681642</v>
      </c>
    </row>
    <row r="19" spans="1:27" ht="12.75">
      <c r="A19" s="27" t="s">
        <v>46</v>
      </c>
      <c r="B19" s="33"/>
      <c r="C19" s="6">
        <v>115191194</v>
      </c>
      <c r="D19" s="6">
        <v>0</v>
      </c>
      <c r="E19" s="7">
        <v>97441111</v>
      </c>
      <c r="F19" s="8">
        <v>97441111</v>
      </c>
      <c r="G19" s="8">
        <v>34699000</v>
      </c>
      <c r="H19" s="8">
        <v>6343000</v>
      </c>
      <c r="I19" s="8">
        <v>449575</v>
      </c>
      <c r="J19" s="8">
        <v>41491575</v>
      </c>
      <c r="K19" s="8">
        <v>524150</v>
      </c>
      <c r="L19" s="8">
        <v>2951738</v>
      </c>
      <c r="M19" s="8">
        <v>0</v>
      </c>
      <c r="N19" s="8">
        <v>3475888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44967463</v>
      </c>
      <c r="X19" s="8">
        <v>73080834</v>
      </c>
      <c r="Y19" s="8">
        <v>-28113371</v>
      </c>
      <c r="Z19" s="2">
        <v>-38.47</v>
      </c>
      <c r="AA19" s="6">
        <v>97441111</v>
      </c>
    </row>
    <row r="20" spans="1:27" ht="12.75">
      <c r="A20" s="27" t="s">
        <v>47</v>
      </c>
      <c r="B20" s="33"/>
      <c r="C20" s="6">
        <v>6488612</v>
      </c>
      <c r="D20" s="6">
        <v>0</v>
      </c>
      <c r="E20" s="7">
        <v>1103959</v>
      </c>
      <c r="F20" s="30">
        <v>1103959</v>
      </c>
      <c r="G20" s="30">
        <v>77801</v>
      </c>
      <c r="H20" s="30">
        <v>71898</v>
      </c>
      <c r="I20" s="30">
        <v>48967</v>
      </c>
      <c r="J20" s="30">
        <v>198666</v>
      </c>
      <c r="K20" s="30">
        <v>80633</v>
      </c>
      <c r="L20" s="30">
        <v>62062</v>
      </c>
      <c r="M20" s="30">
        <v>87193</v>
      </c>
      <c r="N20" s="30">
        <v>229888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428554</v>
      </c>
      <c r="X20" s="30">
        <v>551982</v>
      </c>
      <c r="Y20" s="30">
        <v>-123428</v>
      </c>
      <c r="Z20" s="31">
        <v>-22.36</v>
      </c>
      <c r="AA20" s="32">
        <v>1103959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100</v>
      </c>
      <c r="L21" s="8">
        <v>0</v>
      </c>
      <c r="M21" s="8">
        <v>0</v>
      </c>
      <c r="N21" s="8">
        <v>100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100</v>
      </c>
      <c r="X21" s="8"/>
      <c r="Y21" s="8">
        <v>100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321267476</v>
      </c>
      <c r="D22" s="37">
        <f>SUM(D5:D21)</f>
        <v>0</v>
      </c>
      <c r="E22" s="38">
        <f t="shared" si="0"/>
        <v>297801905</v>
      </c>
      <c r="F22" s="39">
        <f t="shared" si="0"/>
        <v>297801905</v>
      </c>
      <c r="G22" s="39">
        <f t="shared" si="0"/>
        <v>89036943</v>
      </c>
      <c r="H22" s="39">
        <f t="shared" si="0"/>
        <v>19169743</v>
      </c>
      <c r="I22" s="39">
        <f t="shared" si="0"/>
        <v>13118805</v>
      </c>
      <c r="J22" s="39">
        <f t="shared" si="0"/>
        <v>121325491</v>
      </c>
      <c r="K22" s="39">
        <f t="shared" si="0"/>
        <v>12587082</v>
      </c>
      <c r="L22" s="39">
        <f t="shared" si="0"/>
        <v>17934309</v>
      </c>
      <c r="M22" s="39">
        <f t="shared" si="0"/>
        <v>8455415</v>
      </c>
      <c r="N22" s="39">
        <f t="shared" si="0"/>
        <v>38976806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160302297</v>
      </c>
      <c r="X22" s="39">
        <f t="shared" si="0"/>
        <v>173262766</v>
      </c>
      <c r="Y22" s="39">
        <f t="shared" si="0"/>
        <v>-12960469</v>
      </c>
      <c r="Z22" s="40">
        <f>+IF(X22&lt;&gt;0,+(Y22/X22)*100,0)</f>
        <v>-7.480239002995023</v>
      </c>
      <c r="AA22" s="37">
        <f>SUM(AA5:AA21)</f>
        <v>297801905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138171291</v>
      </c>
      <c r="D25" s="6">
        <v>0</v>
      </c>
      <c r="E25" s="7">
        <v>136617502</v>
      </c>
      <c r="F25" s="8">
        <v>136617502</v>
      </c>
      <c r="G25" s="8">
        <v>10422821</v>
      </c>
      <c r="H25" s="8">
        <v>18497941</v>
      </c>
      <c r="I25" s="8">
        <v>11747088</v>
      </c>
      <c r="J25" s="8">
        <v>40667850</v>
      </c>
      <c r="K25" s="8">
        <v>11689962</v>
      </c>
      <c r="L25" s="8">
        <v>17692445</v>
      </c>
      <c r="M25" s="8">
        <v>13230251</v>
      </c>
      <c r="N25" s="8">
        <v>42612658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83280508</v>
      </c>
      <c r="X25" s="8">
        <v>73563272</v>
      </c>
      <c r="Y25" s="8">
        <v>9717236</v>
      </c>
      <c r="Z25" s="2">
        <v>13.21</v>
      </c>
      <c r="AA25" s="6">
        <v>136617502</v>
      </c>
    </row>
    <row r="26" spans="1:27" ht="12.75">
      <c r="A26" s="29" t="s">
        <v>52</v>
      </c>
      <c r="B26" s="28"/>
      <c r="C26" s="6">
        <v>9324299</v>
      </c>
      <c r="D26" s="6">
        <v>0</v>
      </c>
      <c r="E26" s="7">
        <v>9883760</v>
      </c>
      <c r="F26" s="8">
        <v>9883760</v>
      </c>
      <c r="G26" s="8">
        <v>826508</v>
      </c>
      <c r="H26" s="8">
        <v>699708</v>
      </c>
      <c r="I26" s="8">
        <v>699708</v>
      </c>
      <c r="J26" s="8">
        <v>2225924</v>
      </c>
      <c r="K26" s="8">
        <v>699708</v>
      </c>
      <c r="L26" s="8">
        <v>699708</v>
      </c>
      <c r="M26" s="8">
        <v>699708</v>
      </c>
      <c r="N26" s="8">
        <v>2099124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4325048</v>
      </c>
      <c r="X26" s="8">
        <v>4600164</v>
      </c>
      <c r="Y26" s="8">
        <v>-275116</v>
      </c>
      <c r="Z26" s="2">
        <v>-5.98</v>
      </c>
      <c r="AA26" s="6">
        <v>9883760</v>
      </c>
    </row>
    <row r="27" spans="1:27" ht="12.75">
      <c r="A27" s="29" t="s">
        <v>53</v>
      </c>
      <c r="B27" s="28"/>
      <c r="C27" s="6">
        <v>5625674</v>
      </c>
      <c r="D27" s="6">
        <v>0</v>
      </c>
      <c r="E27" s="7">
        <v>3500000</v>
      </c>
      <c r="F27" s="8">
        <v>3500000</v>
      </c>
      <c r="G27" s="8">
        <v>0</v>
      </c>
      <c r="H27" s="8">
        <v>1427339</v>
      </c>
      <c r="I27" s="8">
        <v>1154433</v>
      </c>
      <c r="J27" s="8">
        <v>2581772</v>
      </c>
      <c r="K27" s="8">
        <v>2523591</v>
      </c>
      <c r="L27" s="8">
        <v>0</v>
      </c>
      <c r="M27" s="8">
        <v>0</v>
      </c>
      <c r="N27" s="8">
        <v>2523591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5105363</v>
      </c>
      <c r="X27" s="8"/>
      <c r="Y27" s="8">
        <v>5105363</v>
      </c>
      <c r="Z27" s="2">
        <v>0</v>
      </c>
      <c r="AA27" s="6">
        <v>3500000</v>
      </c>
    </row>
    <row r="28" spans="1:27" ht="12.75">
      <c r="A28" s="29" t="s">
        <v>54</v>
      </c>
      <c r="B28" s="28"/>
      <c r="C28" s="6">
        <v>62710848</v>
      </c>
      <c r="D28" s="6">
        <v>0</v>
      </c>
      <c r="E28" s="7">
        <v>35452743</v>
      </c>
      <c r="F28" s="8">
        <v>35452743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35452743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5575600</v>
      </c>
      <c r="F29" s="8">
        <v>5575600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2555482</v>
      </c>
      <c r="Y29" s="8">
        <v>-2555482</v>
      </c>
      <c r="Z29" s="2">
        <v>-100</v>
      </c>
      <c r="AA29" s="6">
        <v>5575600</v>
      </c>
    </row>
    <row r="30" spans="1:27" ht="12.75">
      <c r="A30" s="29" t="s">
        <v>56</v>
      </c>
      <c r="B30" s="28"/>
      <c r="C30" s="6">
        <v>81207643</v>
      </c>
      <c r="D30" s="6">
        <v>0</v>
      </c>
      <c r="E30" s="7">
        <v>82368100</v>
      </c>
      <c r="F30" s="8">
        <v>82368100</v>
      </c>
      <c r="G30" s="8">
        <v>0</v>
      </c>
      <c r="H30" s="8">
        <v>0</v>
      </c>
      <c r="I30" s="8">
        <v>28702604</v>
      </c>
      <c r="J30" s="8">
        <v>28702604</v>
      </c>
      <c r="K30" s="8">
        <v>6385952</v>
      </c>
      <c r="L30" s="8">
        <v>0</v>
      </c>
      <c r="M30" s="8">
        <v>6703528</v>
      </c>
      <c r="N30" s="8">
        <v>13089480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41792084</v>
      </c>
      <c r="X30" s="8">
        <v>42810132</v>
      </c>
      <c r="Y30" s="8">
        <v>-1018048</v>
      </c>
      <c r="Z30" s="2">
        <v>-2.38</v>
      </c>
      <c r="AA30" s="6">
        <v>82368100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3897685</v>
      </c>
      <c r="D32" s="6">
        <v>0</v>
      </c>
      <c r="E32" s="7">
        <v>15941268</v>
      </c>
      <c r="F32" s="8">
        <v>15941268</v>
      </c>
      <c r="G32" s="8">
        <v>529899</v>
      </c>
      <c r="H32" s="8">
        <v>673498</v>
      </c>
      <c r="I32" s="8">
        <v>1496370</v>
      </c>
      <c r="J32" s="8">
        <v>2699767</v>
      </c>
      <c r="K32" s="8">
        <v>339513</v>
      </c>
      <c r="L32" s="8">
        <v>2100901</v>
      </c>
      <c r="M32" s="8">
        <v>1827098</v>
      </c>
      <c r="N32" s="8">
        <v>4267512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6967279</v>
      </c>
      <c r="X32" s="8">
        <v>5725557</v>
      </c>
      <c r="Y32" s="8">
        <v>1241722</v>
      </c>
      <c r="Z32" s="2">
        <v>21.69</v>
      </c>
      <c r="AA32" s="6">
        <v>15941268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239189</v>
      </c>
      <c r="F33" s="8">
        <v>239189</v>
      </c>
      <c r="G33" s="8">
        <v>1500</v>
      </c>
      <c r="H33" s="8">
        <v>1500</v>
      </c>
      <c r="I33" s="8">
        <v>1500</v>
      </c>
      <c r="J33" s="8">
        <v>4500</v>
      </c>
      <c r="K33" s="8">
        <v>0</v>
      </c>
      <c r="L33" s="8">
        <v>3000</v>
      </c>
      <c r="M33" s="8">
        <v>0</v>
      </c>
      <c r="N33" s="8">
        <v>3000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7500</v>
      </c>
      <c r="X33" s="8">
        <v>149446</v>
      </c>
      <c r="Y33" s="8">
        <v>-141946</v>
      </c>
      <c r="Z33" s="2">
        <v>-94.98</v>
      </c>
      <c r="AA33" s="6">
        <v>239189</v>
      </c>
    </row>
    <row r="34" spans="1:27" ht="12.75">
      <c r="A34" s="29" t="s">
        <v>60</v>
      </c>
      <c r="B34" s="28"/>
      <c r="C34" s="6">
        <v>110752250</v>
      </c>
      <c r="D34" s="6">
        <v>0</v>
      </c>
      <c r="E34" s="7">
        <v>76472941</v>
      </c>
      <c r="F34" s="8">
        <v>76472941</v>
      </c>
      <c r="G34" s="8">
        <v>2780115</v>
      </c>
      <c r="H34" s="8">
        <v>4967730</v>
      </c>
      <c r="I34" s="8">
        <v>3825149</v>
      </c>
      <c r="J34" s="8">
        <v>11572994</v>
      </c>
      <c r="K34" s="8">
        <v>4811640</v>
      </c>
      <c r="L34" s="8">
        <v>5723073</v>
      </c>
      <c r="M34" s="8">
        <v>5605395</v>
      </c>
      <c r="N34" s="8">
        <v>16140108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27713102</v>
      </c>
      <c r="X34" s="8">
        <v>46625110</v>
      </c>
      <c r="Y34" s="8">
        <v>-18912008</v>
      </c>
      <c r="Z34" s="2">
        <v>-40.56</v>
      </c>
      <c r="AA34" s="6">
        <v>76472941</v>
      </c>
    </row>
    <row r="35" spans="1:27" ht="12.75">
      <c r="A35" s="27" t="s">
        <v>61</v>
      </c>
      <c r="B35" s="33"/>
      <c r="C35" s="6">
        <v>598840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412288530</v>
      </c>
      <c r="D36" s="37">
        <f>SUM(D25:D35)</f>
        <v>0</v>
      </c>
      <c r="E36" s="38">
        <f t="shared" si="1"/>
        <v>366051103</v>
      </c>
      <c r="F36" s="39">
        <f t="shared" si="1"/>
        <v>366051103</v>
      </c>
      <c r="G36" s="39">
        <f t="shared" si="1"/>
        <v>14560843</v>
      </c>
      <c r="H36" s="39">
        <f t="shared" si="1"/>
        <v>26267716</v>
      </c>
      <c r="I36" s="39">
        <f t="shared" si="1"/>
        <v>47626852</v>
      </c>
      <c r="J36" s="39">
        <f t="shared" si="1"/>
        <v>88455411</v>
      </c>
      <c r="K36" s="39">
        <f t="shared" si="1"/>
        <v>26450366</v>
      </c>
      <c r="L36" s="39">
        <f t="shared" si="1"/>
        <v>26219127</v>
      </c>
      <c r="M36" s="39">
        <f t="shared" si="1"/>
        <v>28065980</v>
      </c>
      <c r="N36" s="39">
        <f t="shared" si="1"/>
        <v>80735473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169190884</v>
      </c>
      <c r="X36" s="39">
        <f t="shared" si="1"/>
        <v>176029163</v>
      </c>
      <c r="Y36" s="39">
        <f t="shared" si="1"/>
        <v>-6838279</v>
      </c>
      <c r="Z36" s="40">
        <f>+IF(X36&lt;&gt;0,+(Y36/X36)*100,0)</f>
        <v>-3.884742098103369</v>
      </c>
      <c r="AA36" s="37">
        <f>SUM(AA25:AA35)</f>
        <v>366051103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-91021054</v>
      </c>
      <c r="D38" s="50">
        <f>+D22-D36</f>
        <v>0</v>
      </c>
      <c r="E38" s="51">
        <f t="shared" si="2"/>
        <v>-68249198</v>
      </c>
      <c r="F38" s="52">
        <f t="shared" si="2"/>
        <v>-68249198</v>
      </c>
      <c r="G38" s="52">
        <f t="shared" si="2"/>
        <v>74476100</v>
      </c>
      <c r="H38" s="52">
        <f t="shared" si="2"/>
        <v>-7097973</v>
      </c>
      <c r="I38" s="52">
        <f t="shared" si="2"/>
        <v>-34508047</v>
      </c>
      <c r="J38" s="52">
        <f t="shared" si="2"/>
        <v>32870080</v>
      </c>
      <c r="K38" s="52">
        <f t="shared" si="2"/>
        <v>-13863284</v>
      </c>
      <c r="L38" s="52">
        <f t="shared" si="2"/>
        <v>-8284818</v>
      </c>
      <c r="M38" s="52">
        <f t="shared" si="2"/>
        <v>-19610565</v>
      </c>
      <c r="N38" s="52">
        <f t="shared" si="2"/>
        <v>-41758667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-8888587</v>
      </c>
      <c r="X38" s="52">
        <f>IF(F22=F36,0,X22-X36)</f>
        <v>-2766397</v>
      </c>
      <c r="Y38" s="52">
        <f t="shared" si="2"/>
        <v>-6122190</v>
      </c>
      <c r="Z38" s="53">
        <f>+IF(X38&lt;&gt;0,+(Y38/X38)*100,0)</f>
        <v>221.30554652857128</v>
      </c>
      <c r="AA38" s="50">
        <f>+AA22-AA36</f>
        <v>-68249198</v>
      </c>
    </row>
    <row r="39" spans="1:27" ht="12.75">
      <c r="A39" s="27" t="s">
        <v>64</v>
      </c>
      <c r="B39" s="33"/>
      <c r="C39" s="6">
        <v>54995982</v>
      </c>
      <c r="D39" s="6">
        <v>0</v>
      </c>
      <c r="E39" s="7">
        <v>44517000</v>
      </c>
      <c r="F39" s="8">
        <v>44517000</v>
      </c>
      <c r="G39" s="8">
        <v>8114486</v>
      </c>
      <c r="H39" s="8">
        <v>0</v>
      </c>
      <c r="I39" s="8">
        <v>0</v>
      </c>
      <c r="J39" s="8">
        <v>8114486</v>
      </c>
      <c r="K39" s="8">
        <v>2500000</v>
      </c>
      <c r="L39" s="8">
        <v>0</v>
      </c>
      <c r="M39" s="8">
        <v>0</v>
      </c>
      <c r="N39" s="8">
        <v>2500000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10614486</v>
      </c>
      <c r="X39" s="8">
        <v>33387750</v>
      </c>
      <c r="Y39" s="8">
        <v>-22773264</v>
      </c>
      <c r="Z39" s="2">
        <v>-68.21</v>
      </c>
      <c r="AA39" s="6">
        <v>44517000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-36025072</v>
      </c>
      <c r="D42" s="59">
        <f>SUM(D38:D41)</f>
        <v>0</v>
      </c>
      <c r="E42" s="60">
        <f t="shared" si="3"/>
        <v>-23732198</v>
      </c>
      <c r="F42" s="61">
        <f t="shared" si="3"/>
        <v>-23732198</v>
      </c>
      <c r="G42" s="61">
        <f t="shared" si="3"/>
        <v>82590586</v>
      </c>
      <c r="H42" s="61">
        <f t="shared" si="3"/>
        <v>-7097973</v>
      </c>
      <c r="I42" s="61">
        <f t="shared" si="3"/>
        <v>-34508047</v>
      </c>
      <c r="J42" s="61">
        <f t="shared" si="3"/>
        <v>40984566</v>
      </c>
      <c r="K42" s="61">
        <f t="shared" si="3"/>
        <v>-11363284</v>
      </c>
      <c r="L42" s="61">
        <f t="shared" si="3"/>
        <v>-8284818</v>
      </c>
      <c r="M42" s="61">
        <f t="shared" si="3"/>
        <v>-19610565</v>
      </c>
      <c r="N42" s="61">
        <f t="shared" si="3"/>
        <v>-39258667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1725899</v>
      </c>
      <c r="X42" s="61">
        <f t="shared" si="3"/>
        <v>30621353</v>
      </c>
      <c r="Y42" s="61">
        <f t="shared" si="3"/>
        <v>-28895454</v>
      </c>
      <c r="Z42" s="62">
        <f>+IF(X42&lt;&gt;0,+(Y42/X42)*100,0)</f>
        <v>-94.36374023055089</v>
      </c>
      <c r="AA42" s="59">
        <f>SUM(AA38:AA41)</f>
        <v>-23732198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-36025072</v>
      </c>
      <c r="D44" s="67">
        <f>+D42-D43</f>
        <v>0</v>
      </c>
      <c r="E44" s="68">
        <f t="shared" si="4"/>
        <v>-23732198</v>
      </c>
      <c r="F44" s="69">
        <f t="shared" si="4"/>
        <v>-23732198</v>
      </c>
      <c r="G44" s="69">
        <f t="shared" si="4"/>
        <v>82590586</v>
      </c>
      <c r="H44" s="69">
        <f t="shared" si="4"/>
        <v>-7097973</v>
      </c>
      <c r="I44" s="69">
        <f t="shared" si="4"/>
        <v>-34508047</v>
      </c>
      <c r="J44" s="69">
        <f t="shared" si="4"/>
        <v>40984566</v>
      </c>
      <c r="K44" s="69">
        <f t="shared" si="4"/>
        <v>-11363284</v>
      </c>
      <c r="L44" s="69">
        <f t="shared" si="4"/>
        <v>-8284818</v>
      </c>
      <c r="M44" s="69">
        <f t="shared" si="4"/>
        <v>-19610565</v>
      </c>
      <c r="N44" s="69">
        <f t="shared" si="4"/>
        <v>-39258667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1725899</v>
      </c>
      <c r="X44" s="69">
        <f t="shared" si="4"/>
        <v>30621353</v>
      </c>
      <c r="Y44" s="69">
        <f t="shared" si="4"/>
        <v>-28895454</v>
      </c>
      <c r="Z44" s="70">
        <f>+IF(X44&lt;&gt;0,+(Y44/X44)*100,0)</f>
        <v>-94.36374023055089</v>
      </c>
      <c r="AA44" s="67">
        <f>+AA42-AA43</f>
        <v>-23732198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-36025072</v>
      </c>
      <c r="D46" s="59">
        <f>SUM(D44:D45)</f>
        <v>0</v>
      </c>
      <c r="E46" s="60">
        <f t="shared" si="5"/>
        <v>-23732198</v>
      </c>
      <c r="F46" s="61">
        <f t="shared" si="5"/>
        <v>-23732198</v>
      </c>
      <c r="G46" s="61">
        <f t="shared" si="5"/>
        <v>82590586</v>
      </c>
      <c r="H46" s="61">
        <f t="shared" si="5"/>
        <v>-7097973</v>
      </c>
      <c r="I46" s="61">
        <f t="shared" si="5"/>
        <v>-34508047</v>
      </c>
      <c r="J46" s="61">
        <f t="shared" si="5"/>
        <v>40984566</v>
      </c>
      <c r="K46" s="61">
        <f t="shared" si="5"/>
        <v>-11363284</v>
      </c>
      <c r="L46" s="61">
        <f t="shared" si="5"/>
        <v>-8284818</v>
      </c>
      <c r="M46" s="61">
        <f t="shared" si="5"/>
        <v>-19610565</v>
      </c>
      <c r="N46" s="61">
        <f t="shared" si="5"/>
        <v>-39258667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1725899</v>
      </c>
      <c r="X46" s="61">
        <f t="shared" si="5"/>
        <v>30621353</v>
      </c>
      <c r="Y46" s="61">
        <f t="shared" si="5"/>
        <v>-28895454</v>
      </c>
      <c r="Z46" s="62">
        <f>+IF(X46&lt;&gt;0,+(Y46/X46)*100,0)</f>
        <v>-94.36374023055089</v>
      </c>
      <c r="AA46" s="59">
        <f>SUM(AA44:AA45)</f>
        <v>-23732198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-36025072</v>
      </c>
      <c r="D48" s="75">
        <f>SUM(D46:D47)</f>
        <v>0</v>
      </c>
      <c r="E48" s="76">
        <f t="shared" si="6"/>
        <v>-23732198</v>
      </c>
      <c r="F48" s="77">
        <f t="shared" si="6"/>
        <v>-23732198</v>
      </c>
      <c r="G48" s="77">
        <f t="shared" si="6"/>
        <v>82590586</v>
      </c>
      <c r="H48" s="78">
        <f t="shared" si="6"/>
        <v>-7097973</v>
      </c>
      <c r="I48" s="78">
        <f t="shared" si="6"/>
        <v>-34508047</v>
      </c>
      <c r="J48" s="78">
        <f t="shared" si="6"/>
        <v>40984566</v>
      </c>
      <c r="K48" s="78">
        <f t="shared" si="6"/>
        <v>-11363284</v>
      </c>
      <c r="L48" s="78">
        <f t="shared" si="6"/>
        <v>-8284818</v>
      </c>
      <c r="M48" s="77">
        <f t="shared" si="6"/>
        <v>-19610565</v>
      </c>
      <c r="N48" s="77">
        <f t="shared" si="6"/>
        <v>-39258667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1725899</v>
      </c>
      <c r="X48" s="78">
        <f t="shared" si="6"/>
        <v>30621353</v>
      </c>
      <c r="Y48" s="78">
        <f t="shared" si="6"/>
        <v>-28895454</v>
      </c>
      <c r="Z48" s="79">
        <f>+IF(X48&lt;&gt;0,+(Y48/X48)*100,0)</f>
        <v>-94.36374023055089</v>
      </c>
      <c r="AA48" s="80">
        <f>SUM(AA46:AA47)</f>
        <v>-23732198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8754396</v>
      </c>
      <c r="D5" s="6">
        <v>0</v>
      </c>
      <c r="E5" s="7">
        <v>8416000</v>
      </c>
      <c r="F5" s="8">
        <v>8416000</v>
      </c>
      <c r="G5" s="8">
        <v>118576</v>
      </c>
      <c r="H5" s="8">
        <v>9394869</v>
      </c>
      <c r="I5" s="8">
        <v>198233</v>
      </c>
      <c r="J5" s="8">
        <v>9711678</v>
      </c>
      <c r="K5" s="8">
        <v>450019</v>
      </c>
      <c r="L5" s="8">
        <v>386064</v>
      </c>
      <c r="M5" s="8">
        <v>1758647</v>
      </c>
      <c r="N5" s="8">
        <v>2594730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12306408</v>
      </c>
      <c r="X5" s="8">
        <v>4207998</v>
      </c>
      <c r="Y5" s="8">
        <v>8098410</v>
      </c>
      <c r="Z5" s="2">
        <v>192.45</v>
      </c>
      <c r="AA5" s="6">
        <v>8416000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31921</v>
      </c>
      <c r="N9" s="8">
        <v>31921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31921</v>
      </c>
      <c r="X9" s="8"/>
      <c r="Y9" s="8">
        <v>31921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862744</v>
      </c>
      <c r="D10" s="6">
        <v>0</v>
      </c>
      <c r="E10" s="7">
        <v>1000000</v>
      </c>
      <c r="F10" s="30">
        <v>1000000</v>
      </c>
      <c r="G10" s="30">
        <v>28182</v>
      </c>
      <c r="H10" s="30">
        <v>142099</v>
      </c>
      <c r="I10" s="30">
        <v>42882</v>
      </c>
      <c r="J10" s="30">
        <v>213163</v>
      </c>
      <c r="K10" s="30">
        <v>0</v>
      </c>
      <c r="L10" s="30">
        <v>48672</v>
      </c>
      <c r="M10" s="30">
        <v>0</v>
      </c>
      <c r="N10" s="30">
        <v>48672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261835</v>
      </c>
      <c r="X10" s="30">
        <v>499998</v>
      </c>
      <c r="Y10" s="30">
        <v>-238163</v>
      </c>
      <c r="Z10" s="31">
        <v>-47.63</v>
      </c>
      <c r="AA10" s="32">
        <v>1000000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20821</v>
      </c>
      <c r="D12" s="6">
        <v>0</v>
      </c>
      <c r="E12" s="7">
        <v>550000</v>
      </c>
      <c r="F12" s="8">
        <v>550000</v>
      </c>
      <c r="G12" s="8">
        <v>0</v>
      </c>
      <c r="H12" s="8">
        <v>0</v>
      </c>
      <c r="I12" s="8">
        <v>691</v>
      </c>
      <c r="J12" s="8">
        <v>691</v>
      </c>
      <c r="K12" s="8">
        <v>2945</v>
      </c>
      <c r="L12" s="8">
        <v>2525</v>
      </c>
      <c r="M12" s="8">
        <v>177</v>
      </c>
      <c r="N12" s="8">
        <v>5647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6338</v>
      </c>
      <c r="X12" s="8">
        <v>274998</v>
      </c>
      <c r="Y12" s="8">
        <v>-268660</v>
      </c>
      <c r="Z12" s="2">
        <v>-97.7</v>
      </c>
      <c r="AA12" s="6">
        <v>550000</v>
      </c>
    </row>
    <row r="13" spans="1:27" ht="12.75">
      <c r="A13" s="27" t="s">
        <v>40</v>
      </c>
      <c r="B13" s="33"/>
      <c r="C13" s="6">
        <v>3691816</v>
      </c>
      <c r="D13" s="6">
        <v>0</v>
      </c>
      <c r="E13" s="7">
        <v>2000000</v>
      </c>
      <c r="F13" s="8">
        <v>2000000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1000002</v>
      </c>
      <c r="Y13" s="8">
        <v>-1000002</v>
      </c>
      <c r="Z13" s="2">
        <v>-100</v>
      </c>
      <c r="AA13" s="6">
        <v>2000000</v>
      </c>
    </row>
    <row r="14" spans="1:27" ht="12.75">
      <c r="A14" s="27" t="s">
        <v>41</v>
      </c>
      <c r="B14" s="33"/>
      <c r="C14" s="6">
        <v>2023702</v>
      </c>
      <c r="D14" s="6">
        <v>0</v>
      </c>
      <c r="E14" s="7">
        <v>1052000</v>
      </c>
      <c r="F14" s="8">
        <v>1052000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526002</v>
      </c>
      <c r="Y14" s="8">
        <v>-526002</v>
      </c>
      <c r="Z14" s="2">
        <v>-100</v>
      </c>
      <c r="AA14" s="6">
        <v>1052000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355650</v>
      </c>
      <c r="D16" s="6">
        <v>0</v>
      </c>
      <c r="E16" s="7">
        <v>210400</v>
      </c>
      <c r="F16" s="8">
        <v>210400</v>
      </c>
      <c r="G16" s="8">
        <v>10329</v>
      </c>
      <c r="H16" s="8">
        <v>0</v>
      </c>
      <c r="I16" s="8">
        <v>2600</v>
      </c>
      <c r="J16" s="8">
        <v>12929</v>
      </c>
      <c r="K16" s="8">
        <v>600</v>
      </c>
      <c r="L16" s="8">
        <v>4900</v>
      </c>
      <c r="M16" s="8">
        <v>5000</v>
      </c>
      <c r="N16" s="8">
        <v>10500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23429</v>
      </c>
      <c r="X16" s="8">
        <v>105198</v>
      </c>
      <c r="Y16" s="8">
        <v>-81769</v>
      </c>
      <c r="Z16" s="2">
        <v>-77.73</v>
      </c>
      <c r="AA16" s="6">
        <v>210400</v>
      </c>
    </row>
    <row r="17" spans="1:27" ht="12.75">
      <c r="A17" s="27" t="s">
        <v>44</v>
      </c>
      <c r="B17" s="33"/>
      <c r="C17" s="6">
        <v>46537</v>
      </c>
      <c r="D17" s="6">
        <v>0</v>
      </c>
      <c r="E17" s="7">
        <v>100000</v>
      </c>
      <c r="F17" s="8">
        <v>100000</v>
      </c>
      <c r="G17" s="8">
        <v>0</v>
      </c>
      <c r="H17" s="8">
        <v>426030</v>
      </c>
      <c r="I17" s="8">
        <v>0</v>
      </c>
      <c r="J17" s="8">
        <v>426030</v>
      </c>
      <c r="K17" s="8">
        <v>0</v>
      </c>
      <c r="L17" s="8">
        <v>0</v>
      </c>
      <c r="M17" s="8">
        <v>33604</v>
      </c>
      <c r="N17" s="8">
        <v>33604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459634</v>
      </c>
      <c r="X17" s="8">
        <v>49998</v>
      </c>
      <c r="Y17" s="8">
        <v>409636</v>
      </c>
      <c r="Z17" s="2">
        <v>819.3</v>
      </c>
      <c r="AA17" s="6">
        <v>100000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128832672</v>
      </c>
      <c r="D19" s="6">
        <v>0</v>
      </c>
      <c r="E19" s="7">
        <v>142974000</v>
      </c>
      <c r="F19" s="8">
        <v>142974000</v>
      </c>
      <c r="G19" s="8">
        <v>56554000</v>
      </c>
      <c r="H19" s="8">
        <v>445000</v>
      </c>
      <c r="I19" s="8">
        <v>0</v>
      </c>
      <c r="J19" s="8">
        <v>56999000</v>
      </c>
      <c r="K19" s="8">
        <v>0</v>
      </c>
      <c r="L19" s="8">
        <v>500000</v>
      </c>
      <c r="M19" s="8">
        <v>47830000</v>
      </c>
      <c r="N19" s="8">
        <v>48330000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105329000</v>
      </c>
      <c r="X19" s="8">
        <v>69736998</v>
      </c>
      <c r="Y19" s="8">
        <v>35592002</v>
      </c>
      <c r="Z19" s="2">
        <v>51.04</v>
      </c>
      <c r="AA19" s="6">
        <v>142974000</v>
      </c>
    </row>
    <row r="20" spans="1:27" ht="12.75">
      <c r="A20" s="27" t="s">
        <v>47</v>
      </c>
      <c r="B20" s="33"/>
      <c r="C20" s="6">
        <v>766880</v>
      </c>
      <c r="D20" s="6">
        <v>0</v>
      </c>
      <c r="E20" s="7">
        <v>21734839</v>
      </c>
      <c r="F20" s="30">
        <v>21734839</v>
      </c>
      <c r="G20" s="30">
        <v>1266000</v>
      </c>
      <c r="H20" s="30">
        <v>70290</v>
      </c>
      <c r="I20" s="30">
        <v>59110</v>
      </c>
      <c r="J20" s="30">
        <v>1395400</v>
      </c>
      <c r="K20" s="30">
        <v>4641725</v>
      </c>
      <c r="L20" s="30">
        <v>564392</v>
      </c>
      <c r="M20" s="30">
        <v>20915</v>
      </c>
      <c r="N20" s="30">
        <v>5227032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6622432</v>
      </c>
      <c r="X20" s="30">
        <v>10867422</v>
      </c>
      <c r="Y20" s="30">
        <v>-4244990</v>
      </c>
      <c r="Z20" s="31">
        <v>-39.06</v>
      </c>
      <c r="AA20" s="32">
        <v>21734839</v>
      </c>
    </row>
    <row r="21" spans="1:27" ht="12.75">
      <c r="A21" s="27" t="s">
        <v>48</v>
      </c>
      <c r="B21" s="33"/>
      <c r="C21" s="6">
        <v>57796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145413014</v>
      </c>
      <c r="D22" s="37">
        <f>SUM(D5:D21)</f>
        <v>0</v>
      </c>
      <c r="E22" s="38">
        <f t="shared" si="0"/>
        <v>178037239</v>
      </c>
      <c r="F22" s="39">
        <f t="shared" si="0"/>
        <v>178037239</v>
      </c>
      <c r="G22" s="39">
        <f t="shared" si="0"/>
        <v>57977087</v>
      </c>
      <c r="H22" s="39">
        <f t="shared" si="0"/>
        <v>10478288</v>
      </c>
      <c r="I22" s="39">
        <f t="shared" si="0"/>
        <v>303516</v>
      </c>
      <c r="J22" s="39">
        <f t="shared" si="0"/>
        <v>68758891</v>
      </c>
      <c r="K22" s="39">
        <f t="shared" si="0"/>
        <v>5095289</v>
      </c>
      <c r="L22" s="39">
        <f t="shared" si="0"/>
        <v>1506553</v>
      </c>
      <c r="M22" s="39">
        <f t="shared" si="0"/>
        <v>49680264</v>
      </c>
      <c r="N22" s="39">
        <f t="shared" si="0"/>
        <v>56282106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125040997</v>
      </c>
      <c r="X22" s="39">
        <f t="shared" si="0"/>
        <v>87268614</v>
      </c>
      <c r="Y22" s="39">
        <f t="shared" si="0"/>
        <v>37772383</v>
      </c>
      <c r="Z22" s="40">
        <f>+IF(X22&lt;&gt;0,+(Y22/X22)*100,0)</f>
        <v>43.28289549780177</v>
      </c>
      <c r="AA22" s="37">
        <f>SUM(AA5:AA21)</f>
        <v>178037239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71289094</v>
      </c>
      <c r="D25" s="6">
        <v>0</v>
      </c>
      <c r="E25" s="7">
        <v>71166461</v>
      </c>
      <c r="F25" s="8">
        <v>71166461</v>
      </c>
      <c r="G25" s="8">
        <v>4358776</v>
      </c>
      <c r="H25" s="8">
        <v>3153194</v>
      </c>
      <c r="I25" s="8">
        <v>6044328</v>
      </c>
      <c r="J25" s="8">
        <v>13556298</v>
      </c>
      <c r="K25" s="8">
        <v>3104180</v>
      </c>
      <c r="L25" s="8">
        <v>2889056</v>
      </c>
      <c r="M25" s="8">
        <v>2872511</v>
      </c>
      <c r="N25" s="8">
        <v>8865747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22422045</v>
      </c>
      <c r="X25" s="8">
        <v>35583228</v>
      </c>
      <c r="Y25" s="8">
        <v>-13161183</v>
      </c>
      <c r="Z25" s="2">
        <v>-36.99</v>
      </c>
      <c r="AA25" s="6">
        <v>71166461</v>
      </c>
    </row>
    <row r="26" spans="1:27" ht="12.75">
      <c r="A26" s="29" t="s">
        <v>52</v>
      </c>
      <c r="B26" s="28"/>
      <c r="C26" s="6">
        <v>14266170</v>
      </c>
      <c r="D26" s="6">
        <v>0</v>
      </c>
      <c r="E26" s="7">
        <v>13297433</v>
      </c>
      <c r="F26" s="8">
        <v>13297433</v>
      </c>
      <c r="G26" s="8">
        <v>1018677</v>
      </c>
      <c r="H26" s="8">
        <v>378561</v>
      </c>
      <c r="I26" s="8">
        <v>690840</v>
      </c>
      <c r="J26" s="8">
        <v>2088078</v>
      </c>
      <c r="K26" s="8">
        <v>683010</v>
      </c>
      <c r="L26" s="8">
        <v>666552</v>
      </c>
      <c r="M26" s="8">
        <v>683398</v>
      </c>
      <c r="N26" s="8">
        <v>2032960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4121038</v>
      </c>
      <c r="X26" s="8">
        <v>6648714</v>
      </c>
      <c r="Y26" s="8">
        <v>-2527676</v>
      </c>
      <c r="Z26" s="2">
        <v>-38.02</v>
      </c>
      <c r="AA26" s="6">
        <v>13297433</v>
      </c>
    </row>
    <row r="27" spans="1:27" ht="12.75">
      <c r="A27" s="29" t="s">
        <v>53</v>
      </c>
      <c r="B27" s="28"/>
      <c r="C27" s="6">
        <v>7205329</v>
      </c>
      <c r="D27" s="6">
        <v>0</v>
      </c>
      <c r="E27" s="7">
        <v>8416000</v>
      </c>
      <c r="F27" s="8">
        <v>8416000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4207998</v>
      </c>
      <c r="Y27" s="8">
        <v>-4207998</v>
      </c>
      <c r="Z27" s="2">
        <v>-100</v>
      </c>
      <c r="AA27" s="6">
        <v>8416000</v>
      </c>
    </row>
    <row r="28" spans="1:27" ht="12.75">
      <c r="A28" s="29" t="s">
        <v>54</v>
      </c>
      <c r="B28" s="28"/>
      <c r="C28" s="6">
        <v>31301660</v>
      </c>
      <c r="D28" s="6">
        <v>0</v>
      </c>
      <c r="E28" s="7">
        <v>41711800</v>
      </c>
      <c r="F28" s="8">
        <v>41711800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20855898</v>
      </c>
      <c r="Y28" s="8">
        <v>-20855898</v>
      </c>
      <c r="Z28" s="2">
        <v>-100</v>
      </c>
      <c r="AA28" s="6">
        <v>41711800</v>
      </c>
    </row>
    <row r="29" spans="1:27" ht="12.75">
      <c r="A29" s="29" t="s">
        <v>55</v>
      </c>
      <c r="B29" s="28"/>
      <c r="C29" s="6">
        <v>980627</v>
      </c>
      <c r="D29" s="6">
        <v>0</v>
      </c>
      <c r="E29" s="7">
        <v>368200</v>
      </c>
      <c r="F29" s="8">
        <v>368200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184098</v>
      </c>
      <c r="Y29" s="8">
        <v>-184098</v>
      </c>
      <c r="Z29" s="2">
        <v>-100</v>
      </c>
      <c r="AA29" s="6">
        <v>368200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3808322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5548483</v>
      </c>
      <c r="D32" s="6">
        <v>0</v>
      </c>
      <c r="E32" s="7">
        <v>12790440</v>
      </c>
      <c r="F32" s="8">
        <v>12790440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6711522</v>
      </c>
      <c r="Y32" s="8">
        <v>-6711522</v>
      </c>
      <c r="Z32" s="2">
        <v>-100</v>
      </c>
      <c r="AA32" s="6">
        <v>12790440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8468600</v>
      </c>
      <c r="F33" s="8">
        <v>8468600</v>
      </c>
      <c r="G33" s="8">
        <v>3000000</v>
      </c>
      <c r="H33" s="8">
        <v>0</v>
      </c>
      <c r="I33" s="8">
        <v>0</v>
      </c>
      <c r="J33" s="8">
        <v>3000000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3000000</v>
      </c>
      <c r="X33" s="8">
        <v>4234302</v>
      </c>
      <c r="Y33" s="8">
        <v>-1234302</v>
      </c>
      <c r="Z33" s="2">
        <v>-29.15</v>
      </c>
      <c r="AA33" s="6">
        <v>8468600</v>
      </c>
    </row>
    <row r="34" spans="1:27" ht="12.75">
      <c r="A34" s="29" t="s">
        <v>60</v>
      </c>
      <c r="B34" s="28"/>
      <c r="C34" s="6">
        <v>46909566</v>
      </c>
      <c r="D34" s="6">
        <v>0</v>
      </c>
      <c r="E34" s="7">
        <v>61915694</v>
      </c>
      <c r="F34" s="8">
        <v>61915694</v>
      </c>
      <c r="G34" s="8">
        <v>4710506</v>
      </c>
      <c r="H34" s="8">
        <v>6586462</v>
      </c>
      <c r="I34" s="8">
        <v>3133272</v>
      </c>
      <c r="J34" s="8">
        <v>14430240</v>
      </c>
      <c r="K34" s="8">
        <v>7715281</v>
      </c>
      <c r="L34" s="8">
        <v>14021489</v>
      </c>
      <c r="M34" s="8">
        <v>13024095</v>
      </c>
      <c r="N34" s="8">
        <v>34760865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49191105</v>
      </c>
      <c r="X34" s="8">
        <v>30957846</v>
      </c>
      <c r="Y34" s="8">
        <v>18233259</v>
      </c>
      <c r="Z34" s="2">
        <v>58.9</v>
      </c>
      <c r="AA34" s="6">
        <v>61915694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181309251</v>
      </c>
      <c r="D36" s="37">
        <f>SUM(D25:D35)</f>
        <v>0</v>
      </c>
      <c r="E36" s="38">
        <f t="shared" si="1"/>
        <v>218134628</v>
      </c>
      <c r="F36" s="39">
        <f t="shared" si="1"/>
        <v>218134628</v>
      </c>
      <c r="G36" s="39">
        <f t="shared" si="1"/>
        <v>13087959</v>
      </c>
      <c r="H36" s="39">
        <f t="shared" si="1"/>
        <v>10118217</v>
      </c>
      <c r="I36" s="39">
        <f t="shared" si="1"/>
        <v>9868440</v>
      </c>
      <c r="J36" s="39">
        <f t="shared" si="1"/>
        <v>33074616</v>
      </c>
      <c r="K36" s="39">
        <f t="shared" si="1"/>
        <v>11502471</v>
      </c>
      <c r="L36" s="39">
        <f t="shared" si="1"/>
        <v>17577097</v>
      </c>
      <c r="M36" s="39">
        <f t="shared" si="1"/>
        <v>16580004</v>
      </c>
      <c r="N36" s="39">
        <f t="shared" si="1"/>
        <v>45659572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78734188</v>
      </c>
      <c r="X36" s="39">
        <f t="shared" si="1"/>
        <v>109383606</v>
      </c>
      <c r="Y36" s="39">
        <f t="shared" si="1"/>
        <v>-30649418</v>
      </c>
      <c r="Z36" s="40">
        <f>+IF(X36&lt;&gt;0,+(Y36/X36)*100,0)</f>
        <v>-28.020120309436496</v>
      </c>
      <c r="AA36" s="37">
        <f>SUM(AA25:AA35)</f>
        <v>218134628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-35896237</v>
      </c>
      <c r="D38" s="50">
        <f>+D22-D36</f>
        <v>0</v>
      </c>
      <c r="E38" s="51">
        <f t="shared" si="2"/>
        <v>-40097389</v>
      </c>
      <c r="F38" s="52">
        <f t="shared" si="2"/>
        <v>-40097389</v>
      </c>
      <c r="G38" s="52">
        <f t="shared" si="2"/>
        <v>44889128</v>
      </c>
      <c r="H38" s="52">
        <f t="shared" si="2"/>
        <v>360071</v>
      </c>
      <c r="I38" s="52">
        <f t="shared" si="2"/>
        <v>-9564924</v>
      </c>
      <c r="J38" s="52">
        <f t="shared" si="2"/>
        <v>35684275</v>
      </c>
      <c r="K38" s="52">
        <f t="shared" si="2"/>
        <v>-6407182</v>
      </c>
      <c r="L38" s="52">
        <f t="shared" si="2"/>
        <v>-16070544</v>
      </c>
      <c r="M38" s="52">
        <f t="shared" si="2"/>
        <v>33100260</v>
      </c>
      <c r="N38" s="52">
        <f t="shared" si="2"/>
        <v>10622534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46306809</v>
      </c>
      <c r="X38" s="52">
        <f>IF(F22=F36,0,X22-X36)</f>
        <v>-22114992</v>
      </c>
      <c r="Y38" s="52">
        <f t="shared" si="2"/>
        <v>68421801</v>
      </c>
      <c r="Z38" s="53">
        <f>+IF(X38&lt;&gt;0,+(Y38/X38)*100,0)</f>
        <v>-309.3910275888863</v>
      </c>
      <c r="AA38" s="50">
        <f>+AA22-AA36</f>
        <v>-40097389</v>
      </c>
    </row>
    <row r="39" spans="1:27" ht="12.75">
      <c r="A39" s="27" t="s">
        <v>64</v>
      </c>
      <c r="B39" s="33"/>
      <c r="C39" s="6">
        <v>50927138</v>
      </c>
      <c r="D39" s="6">
        <v>0</v>
      </c>
      <c r="E39" s="7">
        <v>83420000</v>
      </c>
      <c r="F39" s="8">
        <v>83420000</v>
      </c>
      <c r="G39" s="8">
        <v>12641604</v>
      </c>
      <c r="H39" s="8">
        <v>0</v>
      </c>
      <c r="I39" s="8">
        <v>0</v>
      </c>
      <c r="J39" s="8">
        <v>12641604</v>
      </c>
      <c r="K39" s="8">
        <v>0</v>
      </c>
      <c r="L39" s="8">
        <v>5534191</v>
      </c>
      <c r="M39" s="8">
        <v>4920365</v>
      </c>
      <c r="N39" s="8">
        <v>10454556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23096160</v>
      </c>
      <c r="X39" s="8">
        <v>29822502</v>
      </c>
      <c r="Y39" s="8">
        <v>-6726342</v>
      </c>
      <c r="Z39" s="2">
        <v>-22.55</v>
      </c>
      <c r="AA39" s="6">
        <v>83420000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15030901</v>
      </c>
      <c r="D42" s="59">
        <f>SUM(D38:D41)</f>
        <v>0</v>
      </c>
      <c r="E42" s="60">
        <f t="shared" si="3"/>
        <v>43322611</v>
      </c>
      <c r="F42" s="61">
        <f t="shared" si="3"/>
        <v>43322611</v>
      </c>
      <c r="G42" s="61">
        <f t="shared" si="3"/>
        <v>57530732</v>
      </c>
      <c r="H42" s="61">
        <f t="shared" si="3"/>
        <v>360071</v>
      </c>
      <c r="I42" s="61">
        <f t="shared" si="3"/>
        <v>-9564924</v>
      </c>
      <c r="J42" s="61">
        <f t="shared" si="3"/>
        <v>48325879</v>
      </c>
      <c r="K42" s="61">
        <f t="shared" si="3"/>
        <v>-6407182</v>
      </c>
      <c r="L42" s="61">
        <f t="shared" si="3"/>
        <v>-10536353</v>
      </c>
      <c r="M42" s="61">
        <f t="shared" si="3"/>
        <v>38020625</v>
      </c>
      <c r="N42" s="61">
        <f t="shared" si="3"/>
        <v>21077090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69402969</v>
      </c>
      <c r="X42" s="61">
        <f t="shared" si="3"/>
        <v>7707510</v>
      </c>
      <c r="Y42" s="61">
        <f t="shared" si="3"/>
        <v>61695459</v>
      </c>
      <c r="Z42" s="62">
        <f>+IF(X42&lt;&gt;0,+(Y42/X42)*100,0)</f>
        <v>800.459019839092</v>
      </c>
      <c r="AA42" s="59">
        <f>SUM(AA38:AA41)</f>
        <v>43322611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15030901</v>
      </c>
      <c r="D44" s="67">
        <f>+D42-D43</f>
        <v>0</v>
      </c>
      <c r="E44" s="68">
        <f t="shared" si="4"/>
        <v>43322611</v>
      </c>
      <c r="F44" s="69">
        <f t="shared" si="4"/>
        <v>43322611</v>
      </c>
      <c r="G44" s="69">
        <f t="shared" si="4"/>
        <v>57530732</v>
      </c>
      <c r="H44" s="69">
        <f t="shared" si="4"/>
        <v>360071</v>
      </c>
      <c r="I44" s="69">
        <f t="shared" si="4"/>
        <v>-9564924</v>
      </c>
      <c r="J44" s="69">
        <f t="shared" si="4"/>
        <v>48325879</v>
      </c>
      <c r="K44" s="69">
        <f t="shared" si="4"/>
        <v>-6407182</v>
      </c>
      <c r="L44" s="69">
        <f t="shared" si="4"/>
        <v>-10536353</v>
      </c>
      <c r="M44" s="69">
        <f t="shared" si="4"/>
        <v>38020625</v>
      </c>
      <c r="N44" s="69">
        <f t="shared" si="4"/>
        <v>21077090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69402969</v>
      </c>
      <c r="X44" s="69">
        <f t="shared" si="4"/>
        <v>7707510</v>
      </c>
      <c r="Y44" s="69">
        <f t="shared" si="4"/>
        <v>61695459</v>
      </c>
      <c r="Z44" s="70">
        <f>+IF(X44&lt;&gt;0,+(Y44/X44)*100,0)</f>
        <v>800.459019839092</v>
      </c>
      <c r="AA44" s="67">
        <f>+AA42-AA43</f>
        <v>43322611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15030901</v>
      </c>
      <c r="D46" s="59">
        <f>SUM(D44:D45)</f>
        <v>0</v>
      </c>
      <c r="E46" s="60">
        <f t="shared" si="5"/>
        <v>43322611</v>
      </c>
      <c r="F46" s="61">
        <f t="shared" si="5"/>
        <v>43322611</v>
      </c>
      <c r="G46" s="61">
        <f t="shared" si="5"/>
        <v>57530732</v>
      </c>
      <c r="H46" s="61">
        <f t="shared" si="5"/>
        <v>360071</v>
      </c>
      <c r="I46" s="61">
        <f t="shared" si="5"/>
        <v>-9564924</v>
      </c>
      <c r="J46" s="61">
        <f t="shared" si="5"/>
        <v>48325879</v>
      </c>
      <c r="K46" s="61">
        <f t="shared" si="5"/>
        <v>-6407182</v>
      </c>
      <c r="L46" s="61">
        <f t="shared" si="5"/>
        <v>-10536353</v>
      </c>
      <c r="M46" s="61">
        <f t="shared" si="5"/>
        <v>38020625</v>
      </c>
      <c r="N46" s="61">
        <f t="shared" si="5"/>
        <v>21077090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69402969</v>
      </c>
      <c r="X46" s="61">
        <f t="shared" si="5"/>
        <v>7707510</v>
      </c>
      <c r="Y46" s="61">
        <f t="shared" si="5"/>
        <v>61695459</v>
      </c>
      <c r="Z46" s="62">
        <f>+IF(X46&lt;&gt;0,+(Y46/X46)*100,0)</f>
        <v>800.459019839092</v>
      </c>
      <c r="AA46" s="59">
        <f>SUM(AA44:AA45)</f>
        <v>43322611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15030901</v>
      </c>
      <c r="D48" s="75">
        <f>SUM(D46:D47)</f>
        <v>0</v>
      </c>
      <c r="E48" s="76">
        <f t="shared" si="6"/>
        <v>43322611</v>
      </c>
      <c r="F48" s="77">
        <f t="shared" si="6"/>
        <v>43322611</v>
      </c>
      <c r="G48" s="77">
        <f t="shared" si="6"/>
        <v>57530732</v>
      </c>
      <c r="H48" s="78">
        <f t="shared" si="6"/>
        <v>360071</v>
      </c>
      <c r="I48" s="78">
        <f t="shared" si="6"/>
        <v>-9564924</v>
      </c>
      <c r="J48" s="78">
        <f t="shared" si="6"/>
        <v>48325879</v>
      </c>
      <c r="K48" s="78">
        <f t="shared" si="6"/>
        <v>-6407182</v>
      </c>
      <c r="L48" s="78">
        <f t="shared" si="6"/>
        <v>-10536353</v>
      </c>
      <c r="M48" s="77">
        <f t="shared" si="6"/>
        <v>38020625</v>
      </c>
      <c r="N48" s="77">
        <f t="shared" si="6"/>
        <v>21077090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69402969</v>
      </c>
      <c r="X48" s="78">
        <f t="shared" si="6"/>
        <v>7707510</v>
      </c>
      <c r="Y48" s="78">
        <f t="shared" si="6"/>
        <v>61695459</v>
      </c>
      <c r="Z48" s="79">
        <f>+IF(X48&lt;&gt;0,+(Y48/X48)*100,0)</f>
        <v>800.459019839092</v>
      </c>
      <c r="AA48" s="80">
        <f>SUM(AA46:AA47)</f>
        <v>43322611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5732132</v>
      </c>
      <c r="D5" s="6">
        <v>0</v>
      </c>
      <c r="E5" s="7">
        <v>7404502</v>
      </c>
      <c r="F5" s="8">
        <v>7404502</v>
      </c>
      <c r="G5" s="8">
        <v>0</v>
      </c>
      <c r="H5" s="8">
        <v>7870</v>
      </c>
      <c r="I5" s="8">
        <v>0</v>
      </c>
      <c r="J5" s="8">
        <v>7870</v>
      </c>
      <c r="K5" s="8">
        <v>15781871</v>
      </c>
      <c r="L5" s="8">
        <v>15950404</v>
      </c>
      <c r="M5" s="8">
        <v>0</v>
      </c>
      <c r="N5" s="8">
        <v>31732275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31740145</v>
      </c>
      <c r="X5" s="8"/>
      <c r="Y5" s="8">
        <v>31740145</v>
      </c>
      <c r="Z5" s="2">
        <v>0</v>
      </c>
      <c r="AA5" s="6">
        <v>7404502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-2290658</v>
      </c>
      <c r="F7" s="8">
        <v>-2290658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-2290658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228753</v>
      </c>
      <c r="D10" s="6">
        <v>0</v>
      </c>
      <c r="E10" s="7">
        <v>226864</v>
      </c>
      <c r="F10" s="30">
        <v>226864</v>
      </c>
      <c r="G10" s="30">
        <v>0</v>
      </c>
      <c r="H10" s="30">
        <v>19063</v>
      </c>
      <c r="I10" s="30">
        <v>0</v>
      </c>
      <c r="J10" s="30">
        <v>19063</v>
      </c>
      <c r="K10" s="30">
        <v>20630</v>
      </c>
      <c r="L10" s="30">
        <v>20630</v>
      </c>
      <c r="M10" s="30">
        <v>20630</v>
      </c>
      <c r="N10" s="30">
        <v>61890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80953</v>
      </c>
      <c r="X10" s="30"/>
      <c r="Y10" s="30">
        <v>80953</v>
      </c>
      <c r="Z10" s="31">
        <v>0</v>
      </c>
      <c r="AA10" s="32">
        <v>226864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63342</v>
      </c>
      <c r="D12" s="6">
        <v>0</v>
      </c>
      <c r="E12" s="7">
        <v>44521</v>
      </c>
      <c r="F12" s="8">
        <v>44521</v>
      </c>
      <c r="G12" s="8">
        <v>5122</v>
      </c>
      <c r="H12" s="8">
        <v>4943</v>
      </c>
      <c r="I12" s="8">
        <v>4348</v>
      </c>
      <c r="J12" s="8">
        <v>14413</v>
      </c>
      <c r="K12" s="8">
        <v>3987</v>
      </c>
      <c r="L12" s="8">
        <v>5403</v>
      </c>
      <c r="M12" s="8">
        <v>3406</v>
      </c>
      <c r="N12" s="8">
        <v>12796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27209</v>
      </c>
      <c r="X12" s="8"/>
      <c r="Y12" s="8">
        <v>27209</v>
      </c>
      <c r="Z12" s="2">
        <v>0</v>
      </c>
      <c r="AA12" s="6">
        <v>44521</v>
      </c>
    </row>
    <row r="13" spans="1:27" ht="12.75">
      <c r="A13" s="27" t="s">
        <v>40</v>
      </c>
      <c r="B13" s="33"/>
      <c r="C13" s="6">
        <v>12519336</v>
      </c>
      <c r="D13" s="6">
        <v>0</v>
      </c>
      <c r="E13" s="7">
        <v>8300000</v>
      </c>
      <c r="F13" s="8">
        <v>8300000</v>
      </c>
      <c r="G13" s="8">
        <v>498367</v>
      </c>
      <c r="H13" s="8">
        <v>462670</v>
      </c>
      <c r="I13" s="8">
        <v>322317</v>
      </c>
      <c r="J13" s="8">
        <v>1283354</v>
      </c>
      <c r="K13" s="8">
        <v>209740</v>
      </c>
      <c r="L13" s="8">
        <v>209740</v>
      </c>
      <c r="M13" s="8">
        <v>98014</v>
      </c>
      <c r="N13" s="8">
        <v>517494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1800848</v>
      </c>
      <c r="X13" s="8"/>
      <c r="Y13" s="8">
        <v>1800848</v>
      </c>
      <c r="Z13" s="2">
        <v>0</v>
      </c>
      <c r="AA13" s="6">
        <v>8300000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1293000</v>
      </c>
      <c r="F14" s="8">
        <v>1293000</v>
      </c>
      <c r="G14" s="8">
        <v>0</v>
      </c>
      <c r="H14" s="8">
        <v>4392</v>
      </c>
      <c r="I14" s="8">
        <v>0</v>
      </c>
      <c r="J14" s="8">
        <v>4392</v>
      </c>
      <c r="K14" s="8">
        <v>79554</v>
      </c>
      <c r="L14" s="8">
        <v>4469</v>
      </c>
      <c r="M14" s="8">
        <v>4810</v>
      </c>
      <c r="N14" s="8">
        <v>88833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93225</v>
      </c>
      <c r="X14" s="8"/>
      <c r="Y14" s="8">
        <v>93225</v>
      </c>
      <c r="Z14" s="2">
        <v>0</v>
      </c>
      <c r="AA14" s="6">
        <v>1293000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572492</v>
      </c>
      <c r="D16" s="6">
        <v>0</v>
      </c>
      <c r="E16" s="7">
        <v>429936</v>
      </c>
      <c r="F16" s="8">
        <v>429936</v>
      </c>
      <c r="G16" s="8">
        <v>4000</v>
      </c>
      <c r="H16" s="8">
        <v>300</v>
      </c>
      <c r="I16" s="8">
        <v>3500</v>
      </c>
      <c r="J16" s="8">
        <v>7800</v>
      </c>
      <c r="K16" s="8">
        <v>24770</v>
      </c>
      <c r="L16" s="8">
        <v>14600</v>
      </c>
      <c r="M16" s="8">
        <v>8200</v>
      </c>
      <c r="N16" s="8">
        <v>47570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55370</v>
      </c>
      <c r="X16" s="8"/>
      <c r="Y16" s="8">
        <v>55370</v>
      </c>
      <c r="Z16" s="2">
        <v>0</v>
      </c>
      <c r="AA16" s="6">
        <v>429936</v>
      </c>
    </row>
    <row r="17" spans="1:27" ht="12.75">
      <c r="A17" s="27" t="s">
        <v>44</v>
      </c>
      <c r="B17" s="33"/>
      <c r="C17" s="6">
        <v>2960522</v>
      </c>
      <c r="D17" s="6">
        <v>0</v>
      </c>
      <c r="E17" s="7">
        <v>4356000</v>
      </c>
      <c r="F17" s="8">
        <v>4356000</v>
      </c>
      <c r="G17" s="8">
        <v>351703</v>
      </c>
      <c r="H17" s="8">
        <v>331504</v>
      </c>
      <c r="I17" s="8">
        <v>210781</v>
      </c>
      <c r="J17" s="8">
        <v>893988</v>
      </c>
      <c r="K17" s="8">
        <v>260184</v>
      </c>
      <c r="L17" s="8">
        <v>277276</v>
      </c>
      <c r="M17" s="8">
        <v>341146</v>
      </c>
      <c r="N17" s="8">
        <v>878606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1772594</v>
      </c>
      <c r="X17" s="8"/>
      <c r="Y17" s="8">
        <v>1772594</v>
      </c>
      <c r="Z17" s="2">
        <v>0</v>
      </c>
      <c r="AA17" s="6">
        <v>4356000</v>
      </c>
    </row>
    <row r="18" spans="1:27" ht="12.75">
      <c r="A18" s="29" t="s">
        <v>45</v>
      </c>
      <c r="B18" s="28"/>
      <c r="C18" s="6">
        <v>730743</v>
      </c>
      <c r="D18" s="6">
        <v>0</v>
      </c>
      <c r="E18" s="7">
        <v>425600</v>
      </c>
      <c r="F18" s="8">
        <v>425600</v>
      </c>
      <c r="G18" s="8">
        <v>0</v>
      </c>
      <c r="H18" s="8">
        <v>0</v>
      </c>
      <c r="I18" s="8">
        <v>0</v>
      </c>
      <c r="J18" s="8">
        <v>0</v>
      </c>
      <c r="K18" s="8">
        <v>48281</v>
      </c>
      <c r="L18" s="8">
        <v>0</v>
      </c>
      <c r="M18" s="8">
        <v>0</v>
      </c>
      <c r="N18" s="8">
        <v>48281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48281</v>
      </c>
      <c r="X18" s="8"/>
      <c r="Y18" s="8">
        <v>48281</v>
      </c>
      <c r="Z18" s="2">
        <v>0</v>
      </c>
      <c r="AA18" s="6">
        <v>425600</v>
      </c>
    </row>
    <row r="19" spans="1:27" ht="12.75">
      <c r="A19" s="27" t="s">
        <v>46</v>
      </c>
      <c r="B19" s="33"/>
      <c r="C19" s="6">
        <v>249829148</v>
      </c>
      <c r="D19" s="6">
        <v>0</v>
      </c>
      <c r="E19" s="7">
        <v>259523000</v>
      </c>
      <c r="F19" s="8">
        <v>259523000</v>
      </c>
      <c r="G19" s="8">
        <v>126763000</v>
      </c>
      <c r="H19" s="8">
        <v>0</v>
      </c>
      <c r="I19" s="8">
        <v>0</v>
      </c>
      <c r="J19" s="8">
        <v>126763000</v>
      </c>
      <c r="K19" s="8">
        <v>108720</v>
      </c>
      <c r="L19" s="8">
        <v>0</v>
      </c>
      <c r="M19" s="8">
        <v>650000</v>
      </c>
      <c r="N19" s="8">
        <v>758720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127521720</v>
      </c>
      <c r="X19" s="8"/>
      <c r="Y19" s="8">
        <v>127521720</v>
      </c>
      <c r="Z19" s="2">
        <v>0</v>
      </c>
      <c r="AA19" s="6">
        <v>259523000</v>
      </c>
    </row>
    <row r="20" spans="1:27" ht="12.75">
      <c r="A20" s="27" t="s">
        <v>47</v>
      </c>
      <c r="B20" s="33"/>
      <c r="C20" s="6">
        <v>3309246</v>
      </c>
      <c r="D20" s="6">
        <v>0</v>
      </c>
      <c r="E20" s="7">
        <v>710577</v>
      </c>
      <c r="F20" s="30">
        <v>710577</v>
      </c>
      <c r="G20" s="30">
        <v>233197</v>
      </c>
      <c r="H20" s="30">
        <v>124669</v>
      </c>
      <c r="I20" s="30">
        <v>107277</v>
      </c>
      <c r="J20" s="30">
        <v>465143</v>
      </c>
      <c r="K20" s="30">
        <v>308981</v>
      </c>
      <c r="L20" s="30">
        <v>370978</v>
      </c>
      <c r="M20" s="30">
        <v>130700</v>
      </c>
      <c r="N20" s="30">
        <v>810659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1275802</v>
      </c>
      <c r="X20" s="30"/>
      <c r="Y20" s="30">
        <v>1275802</v>
      </c>
      <c r="Z20" s="31">
        <v>0</v>
      </c>
      <c r="AA20" s="32">
        <v>710577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76800821</v>
      </c>
      <c r="F21" s="8">
        <v>76800821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76800821</v>
      </c>
    </row>
    <row r="22" spans="1:27" ht="24.75" customHeight="1">
      <c r="A22" s="35" t="s">
        <v>49</v>
      </c>
      <c r="B22" s="36"/>
      <c r="C22" s="37">
        <f aca="true" t="shared" si="0" ref="C22:Y22">SUM(C5:C21)</f>
        <v>275945714</v>
      </c>
      <c r="D22" s="37">
        <f>SUM(D5:D21)</f>
        <v>0</v>
      </c>
      <c r="E22" s="38">
        <f t="shared" si="0"/>
        <v>357224163</v>
      </c>
      <c r="F22" s="39">
        <f t="shared" si="0"/>
        <v>357224163</v>
      </c>
      <c r="G22" s="39">
        <f t="shared" si="0"/>
        <v>127855389</v>
      </c>
      <c r="H22" s="39">
        <f t="shared" si="0"/>
        <v>955411</v>
      </c>
      <c r="I22" s="39">
        <f t="shared" si="0"/>
        <v>648223</v>
      </c>
      <c r="J22" s="39">
        <f t="shared" si="0"/>
        <v>129459023</v>
      </c>
      <c r="K22" s="39">
        <f t="shared" si="0"/>
        <v>16846718</v>
      </c>
      <c r="L22" s="39">
        <f t="shared" si="0"/>
        <v>16853500</v>
      </c>
      <c r="M22" s="39">
        <f t="shared" si="0"/>
        <v>1256906</v>
      </c>
      <c r="N22" s="39">
        <f t="shared" si="0"/>
        <v>34957124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164416147</v>
      </c>
      <c r="X22" s="39">
        <f t="shared" si="0"/>
        <v>0</v>
      </c>
      <c r="Y22" s="39">
        <f t="shared" si="0"/>
        <v>164416147</v>
      </c>
      <c r="Z22" s="40">
        <f>+IF(X22&lt;&gt;0,+(Y22/X22)*100,0)</f>
        <v>0</v>
      </c>
      <c r="AA22" s="37">
        <f>SUM(AA5:AA21)</f>
        <v>357224163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130173659</v>
      </c>
      <c r="D25" s="6">
        <v>0</v>
      </c>
      <c r="E25" s="7">
        <v>136961596</v>
      </c>
      <c r="F25" s="8">
        <v>136961596</v>
      </c>
      <c r="G25" s="8">
        <v>10229669</v>
      </c>
      <c r="H25" s="8">
        <v>9664549</v>
      </c>
      <c r="I25" s="8">
        <v>11629556</v>
      </c>
      <c r="J25" s="8">
        <v>31523774</v>
      </c>
      <c r="K25" s="8">
        <v>10809149</v>
      </c>
      <c r="L25" s="8">
        <v>17186269</v>
      </c>
      <c r="M25" s="8">
        <v>10495040</v>
      </c>
      <c r="N25" s="8">
        <v>38490458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70014232</v>
      </c>
      <c r="X25" s="8"/>
      <c r="Y25" s="8">
        <v>70014232</v>
      </c>
      <c r="Z25" s="2">
        <v>0</v>
      </c>
      <c r="AA25" s="6">
        <v>136961596</v>
      </c>
    </row>
    <row r="26" spans="1:27" ht="12.75">
      <c r="A26" s="29" t="s">
        <v>52</v>
      </c>
      <c r="B26" s="28"/>
      <c r="C26" s="6">
        <v>21879907</v>
      </c>
      <c r="D26" s="6">
        <v>0</v>
      </c>
      <c r="E26" s="7">
        <v>23060527</v>
      </c>
      <c r="F26" s="8">
        <v>23060527</v>
      </c>
      <c r="G26" s="8">
        <v>1875753</v>
      </c>
      <c r="H26" s="8">
        <v>1875753</v>
      </c>
      <c r="I26" s="8">
        <v>1879911</v>
      </c>
      <c r="J26" s="8">
        <v>5631417</v>
      </c>
      <c r="K26" s="8">
        <v>1834049</v>
      </c>
      <c r="L26" s="8">
        <v>1898349</v>
      </c>
      <c r="M26" s="8">
        <v>1893810</v>
      </c>
      <c r="N26" s="8">
        <v>5626208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11257625</v>
      </c>
      <c r="X26" s="8"/>
      <c r="Y26" s="8">
        <v>11257625</v>
      </c>
      <c r="Z26" s="2">
        <v>0</v>
      </c>
      <c r="AA26" s="6">
        <v>23060527</v>
      </c>
    </row>
    <row r="27" spans="1:27" ht="12.75">
      <c r="A27" s="29" t="s">
        <v>53</v>
      </c>
      <c r="B27" s="28"/>
      <c r="C27" s="6">
        <v>2299295</v>
      </c>
      <c r="D27" s="6">
        <v>0</v>
      </c>
      <c r="E27" s="7">
        <v>3171000</v>
      </c>
      <c r="F27" s="8">
        <v>3171000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3171000</v>
      </c>
    </row>
    <row r="28" spans="1:27" ht="12.75">
      <c r="A28" s="29" t="s">
        <v>54</v>
      </c>
      <c r="B28" s="28"/>
      <c r="C28" s="6">
        <v>40945449</v>
      </c>
      <c r="D28" s="6">
        <v>0</v>
      </c>
      <c r="E28" s="7">
        <v>54480453</v>
      </c>
      <c r="F28" s="8">
        <v>54480453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54480453</v>
      </c>
    </row>
    <row r="29" spans="1:27" ht="12.75">
      <c r="A29" s="29" t="s">
        <v>55</v>
      </c>
      <c r="B29" s="28"/>
      <c r="C29" s="6">
        <v>130200</v>
      </c>
      <c r="D29" s="6">
        <v>0</v>
      </c>
      <c r="E29" s="7">
        <v>0</v>
      </c>
      <c r="F29" s="8">
        <v>0</v>
      </c>
      <c r="G29" s="8">
        <v>17541</v>
      </c>
      <c r="H29" s="8">
        <v>17146</v>
      </c>
      <c r="I29" s="8">
        <v>49074</v>
      </c>
      <c r="J29" s="8">
        <v>83761</v>
      </c>
      <c r="K29" s="8">
        <v>5036</v>
      </c>
      <c r="L29" s="8">
        <v>5036</v>
      </c>
      <c r="M29" s="8">
        <v>3153</v>
      </c>
      <c r="N29" s="8">
        <v>13225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96986</v>
      </c>
      <c r="X29" s="8"/>
      <c r="Y29" s="8">
        <v>96986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39869</v>
      </c>
      <c r="I30" s="8">
        <v>97726</v>
      </c>
      <c r="J30" s="8">
        <v>137595</v>
      </c>
      <c r="K30" s="8">
        <v>0</v>
      </c>
      <c r="L30" s="8">
        <v>204925</v>
      </c>
      <c r="M30" s="8">
        <v>237888</v>
      </c>
      <c r="N30" s="8">
        <v>442813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580408</v>
      </c>
      <c r="X30" s="8"/>
      <c r="Y30" s="8">
        <v>580408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3025309</v>
      </c>
      <c r="D31" s="6">
        <v>0</v>
      </c>
      <c r="E31" s="7">
        <v>10556731</v>
      </c>
      <c r="F31" s="8">
        <v>10556731</v>
      </c>
      <c r="G31" s="8">
        <v>275497</v>
      </c>
      <c r="H31" s="8">
        <v>832323</v>
      </c>
      <c r="I31" s="8">
        <v>1641544</v>
      </c>
      <c r="J31" s="8">
        <v>2749364</v>
      </c>
      <c r="K31" s="8">
        <v>483260</v>
      </c>
      <c r="L31" s="8">
        <v>493734</v>
      </c>
      <c r="M31" s="8">
        <v>1030544</v>
      </c>
      <c r="N31" s="8">
        <v>2007538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4756902</v>
      </c>
      <c r="X31" s="8"/>
      <c r="Y31" s="8">
        <v>4756902</v>
      </c>
      <c r="Z31" s="2">
        <v>0</v>
      </c>
      <c r="AA31" s="6">
        <v>10556731</v>
      </c>
    </row>
    <row r="32" spans="1:27" ht="12.75">
      <c r="A32" s="29" t="s">
        <v>58</v>
      </c>
      <c r="B32" s="28"/>
      <c r="C32" s="6">
        <v>38503830</v>
      </c>
      <c r="D32" s="6">
        <v>0</v>
      </c>
      <c r="E32" s="7">
        <v>52103396</v>
      </c>
      <c r="F32" s="8">
        <v>52103396</v>
      </c>
      <c r="G32" s="8">
        <v>0</v>
      </c>
      <c r="H32" s="8">
        <v>0</v>
      </c>
      <c r="I32" s="8">
        <v>0</v>
      </c>
      <c r="J32" s="8">
        <v>0</v>
      </c>
      <c r="K32" s="8">
        <v>1532148</v>
      </c>
      <c r="L32" s="8">
        <v>0</v>
      </c>
      <c r="M32" s="8">
        <v>0</v>
      </c>
      <c r="N32" s="8">
        <v>1532148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1532148</v>
      </c>
      <c r="X32" s="8"/>
      <c r="Y32" s="8">
        <v>1532148</v>
      </c>
      <c r="Z32" s="2">
        <v>0</v>
      </c>
      <c r="AA32" s="6">
        <v>52103396</v>
      </c>
    </row>
    <row r="33" spans="1:27" ht="12.75">
      <c r="A33" s="29" t="s">
        <v>59</v>
      </c>
      <c r="B33" s="28"/>
      <c r="C33" s="6">
        <v>2612209</v>
      </c>
      <c r="D33" s="6">
        <v>0</v>
      </c>
      <c r="E33" s="7">
        <v>10566496</v>
      </c>
      <c r="F33" s="8">
        <v>10566496</v>
      </c>
      <c r="G33" s="8">
        <v>0</v>
      </c>
      <c r="H33" s="8">
        <v>0</v>
      </c>
      <c r="I33" s="8">
        <v>0</v>
      </c>
      <c r="J33" s="8">
        <v>0</v>
      </c>
      <c r="K33" s="8">
        <v>142860</v>
      </c>
      <c r="L33" s="8">
        <v>0</v>
      </c>
      <c r="M33" s="8">
        <v>0</v>
      </c>
      <c r="N33" s="8">
        <v>142860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142860</v>
      </c>
      <c r="X33" s="8"/>
      <c r="Y33" s="8">
        <v>142860</v>
      </c>
      <c r="Z33" s="2">
        <v>0</v>
      </c>
      <c r="AA33" s="6">
        <v>10566496</v>
      </c>
    </row>
    <row r="34" spans="1:27" ht="12.75">
      <c r="A34" s="29" t="s">
        <v>60</v>
      </c>
      <c r="B34" s="28"/>
      <c r="C34" s="6">
        <v>46227755</v>
      </c>
      <c r="D34" s="6">
        <v>0</v>
      </c>
      <c r="E34" s="7">
        <v>43724196</v>
      </c>
      <c r="F34" s="8">
        <v>43724196</v>
      </c>
      <c r="G34" s="8">
        <v>5393090</v>
      </c>
      <c r="H34" s="8">
        <v>8141962</v>
      </c>
      <c r="I34" s="8">
        <v>5998868</v>
      </c>
      <c r="J34" s="8">
        <v>19533920</v>
      </c>
      <c r="K34" s="8">
        <v>3590302</v>
      </c>
      <c r="L34" s="8">
        <v>4975662</v>
      </c>
      <c r="M34" s="8">
        <v>8614901</v>
      </c>
      <c r="N34" s="8">
        <v>17180865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36714785</v>
      </c>
      <c r="X34" s="8"/>
      <c r="Y34" s="8">
        <v>36714785</v>
      </c>
      <c r="Z34" s="2">
        <v>0</v>
      </c>
      <c r="AA34" s="6">
        <v>43724196</v>
      </c>
    </row>
    <row r="35" spans="1:27" ht="12.75">
      <c r="A35" s="27" t="s">
        <v>61</v>
      </c>
      <c r="B35" s="33"/>
      <c r="C35" s="6">
        <v>498905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286296518</v>
      </c>
      <c r="D36" s="37">
        <f>SUM(D25:D35)</f>
        <v>0</v>
      </c>
      <c r="E36" s="38">
        <f t="shared" si="1"/>
        <v>334624395</v>
      </c>
      <c r="F36" s="39">
        <f t="shared" si="1"/>
        <v>334624395</v>
      </c>
      <c r="G36" s="39">
        <f t="shared" si="1"/>
        <v>17791550</v>
      </c>
      <c r="H36" s="39">
        <f t="shared" si="1"/>
        <v>20571602</v>
      </c>
      <c r="I36" s="39">
        <f t="shared" si="1"/>
        <v>21296679</v>
      </c>
      <c r="J36" s="39">
        <f t="shared" si="1"/>
        <v>59659831</v>
      </c>
      <c r="K36" s="39">
        <f t="shared" si="1"/>
        <v>18396804</v>
      </c>
      <c r="L36" s="39">
        <f t="shared" si="1"/>
        <v>24763975</v>
      </c>
      <c r="M36" s="39">
        <f t="shared" si="1"/>
        <v>22275336</v>
      </c>
      <c r="N36" s="39">
        <f t="shared" si="1"/>
        <v>65436115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125095946</v>
      </c>
      <c r="X36" s="39">
        <f t="shared" si="1"/>
        <v>0</v>
      </c>
      <c r="Y36" s="39">
        <f t="shared" si="1"/>
        <v>125095946</v>
      </c>
      <c r="Z36" s="40">
        <f>+IF(X36&lt;&gt;0,+(Y36/X36)*100,0)</f>
        <v>0</v>
      </c>
      <c r="AA36" s="37">
        <f>SUM(AA25:AA35)</f>
        <v>334624395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-10350804</v>
      </c>
      <c r="D38" s="50">
        <f>+D22-D36</f>
        <v>0</v>
      </c>
      <c r="E38" s="51">
        <f t="shared" si="2"/>
        <v>22599768</v>
      </c>
      <c r="F38" s="52">
        <f t="shared" si="2"/>
        <v>22599768</v>
      </c>
      <c r="G38" s="52">
        <f t="shared" si="2"/>
        <v>110063839</v>
      </c>
      <c r="H38" s="52">
        <f t="shared" si="2"/>
        <v>-19616191</v>
      </c>
      <c r="I38" s="52">
        <f t="shared" si="2"/>
        <v>-20648456</v>
      </c>
      <c r="J38" s="52">
        <f t="shared" si="2"/>
        <v>69799192</v>
      </c>
      <c r="K38" s="52">
        <f t="shared" si="2"/>
        <v>-1550086</v>
      </c>
      <c r="L38" s="52">
        <f t="shared" si="2"/>
        <v>-7910475</v>
      </c>
      <c r="M38" s="52">
        <f t="shared" si="2"/>
        <v>-21018430</v>
      </c>
      <c r="N38" s="52">
        <f t="shared" si="2"/>
        <v>-30478991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39320201</v>
      </c>
      <c r="X38" s="52">
        <f>IF(F22=F36,0,X22-X36)</f>
        <v>0</v>
      </c>
      <c r="Y38" s="52">
        <f t="shared" si="2"/>
        <v>39320201</v>
      </c>
      <c r="Z38" s="53">
        <f>+IF(X38&lt;&gt;0,+(Y38/X38)*100,0)</f>
        <v>0</v>
      </c>
      <c r="AA38" s="50">
        <f>+AA22-AA36</f>
        <v>22599768</v>
      </c>
    </row>
    <row r="39" spans="1:27" ht="12.75">
      <c r="A39" s="27" t="s">
        <v>64</v>
      </c>
      <c r="B39" s="33"/>
      <c r="C39" s="6">
        <v>78646008</v>
      </c>
      <c r="D39" s="6">
        <v>0</v>
      </c>
      <c r="E39" s="7">
        <v>96269000</v>
      </c>
      <c r="F39" s="8">
        <v>96269000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96269000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68295204</v>
      </c>
      <c r="D42" s="59">
        <f>SUM(D38:D41)</f>
        <v>0</v>
      </c>
      <c r="E42" s="60">
        <f t="shared" si="3"/>
        <v>118868768</v>
      </c>
      <c r="F42" s="61">
        <f t="shared" si="3"/>
        <v>118868768</v>
      </c>
      <c r="G42" s="61">
        <f t="shared" si="3"/>
        <v>110063839</v>
      </c>
      <c r="H42" s="61">
        <f t="shared" si="3"/>
        <v>-19616191</v>
      </c>
      <c r="I42" s="61">
        <f t="shared" si="3"/>
        <v>-20648456</v>
      </c>
      <c r="J42" s="61">
        <f t="shared" si="3"/>
        <v>69799192</v>
      </c>
      <c r="K42" s="61">
        <f t="shared" si="3"/>
        <v>-1550086</v>
      </c>
      <c r="L42" s="61">
        <f t="shared" si="3"/>
        <v>-7910475</v>
      </c>
      <c r="M42" s="61">
        <f t="shared" si="3"/>
        <v>-21018430</v>
      </c>
      <c r="N42" s="61">
        <f t="shared" si="3"/>
        <v>-30478991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39320201</v>
      </c>
      <c r="X42" s="61">
        <f t="shared" si="3"/>
        <v>0</v>
      </c>
      <c r="Y42" s="61">
        <f t="shared" si="3"/>
        <v>39320201</v>
      </c>
      <c r="Z42" s="62">
        <f>+IF(X42&lt;&gt;0,+(Y42/X42)*100,0)</f>
        <v>0</v>
      </c>
      <c r="AA42" s="59">
        <f>SUM(AA38:AA41)</f>
        <v>118868768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68295204</v>
      </c>
      <c r="D44" s="67">
        <f>+D42-D43</f>
        <v>0</v>
      </c>
      <c r="E44" s="68">
        <f t="shared" si="4"/>
        <v>118868768</v>
      </c>
      <c r="F44" s="69">
        <f t="shared" si="4"/>
        <v>118868768</v>
      </c>
      <c r="G44" s="69">
        <f t="shared" si="4"/>
        <v>110063839</v>
      </c>
      <c r="H44" s="69">
        <f t="shared" si="4"/>
        <v>-19616191</v>
      </c>
      <c r="I44" s="69">
        <f t="shared" si="4"/>
        <v>-20648456</v>
      </c>
      <c r="J44" s="69">
        <f t="shared" si="4"/>
        <v>69799192</v>
      </c>
      <c r="K44" s="69">
        <f t="shared" si="4"/>
        <v>-1550086</v>
      </c>
      <c r="L44" s="69">
        <f t="shared" si="4"/>
        <v>-7910475</v>
      </c>
      <c r="M44" s="69">
        <f t="shared" si="4"/>
        <v>-21018430</v>
      </c>
      <c r="N44" s="69">
        <f t="shared" si="4"/>
        <v>-30478991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39320201</v>
      </c>
      <c r="X44" s="69">
        <f t="shared" si="4"/>
        <v>0</v>
      </c>
      <c r="Y44" s="69">
        <f t="shared" si="4"/>
        <v>39320201</v>
      </c>
      <c r="Z44" s="70">
        <f>+IF(X44&lt;&gt;0,+(Y44/X44)*100,0)</f>
        <v>0</v>
      </c>
      <c r="AA44" s="67">
        <f>+AA42-AA43</f>
        <v>118868768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68295204</v>
      </c>
      <c r="D46" s="59">
        <f>SUM(D44:D45)</f>
        <v>0</v>
      </c>
      <c r="E46" s="60">
        <f t="shared" si="5"/>
        <v>118868768</v>
      </c>
      <c r="F46" s="61">
        <f t="shared" si="5"/>
        <v>118868768</v>
      </c>
      <c r="G46" s="61">
        <f t="shared" si="5"/>
        <v>110063839</v>
      </c>
      <c r="H46" s="61">
        <f t="shared" si="5"/>
        <v>-19616191</v>
      </c>
      <c r="I46" s="61">
        <f t="shared" si="5"/>
        <v>-20648456</v>
      </c>
      <c r="J46" s="61">
        <f t="shared" si="5"/>
        <v>69799192</v>
      </c>
      <c r="K46" s="61">
        <f t="shared" si="5"/>
        <v>-1550086</v>
      </c>
      <c r="L46" s="61">
        <f t="shared" si="5"/>
        <v>-7910475</v>
      </c>
      <c r="M46" s="61">
        <f t="shared" si="5"/>
        <v>-21018430</v>
      </c>
      <c r="N46" s="61">
        <f t="shared" si="5"/>
        <v>-30478991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39320201</v>
      </c>
      <c r="X46" s="61">
        <f t="shared" si="5"/>
        <v>0</v>
      </c>
      <c r="Y46" s="61">
        <f t="shared" si="5"/>
        <v>39320201</v>
      </c>
      <c r="Z46" s="62">
        <f>+IF(X46&lt;&gt;0,+(Y46/X46)*100,0)</f>
        <v>0</v>
      </c>
      <c r="AA46" s="59">
        <f>SUM(AA44:AA45)</f>
        <v>118868768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68295204</v>
      </c>
      <c r="D48" s="75">
        <f>SUM(D46:D47)</f>
        <v>0</v>
      </c>
      <c r="E48" s="76">
        <f t="shared" si="6"/>
        <v>118868768</v>
      </c>
      <c r="F48" s="77">
        <f t="shared" si="6"/>
        <v>118868768</v>
      </c>
      <c r="G48" s="77">
        <f t="shared" si="6"/>
        <v>110063839</v>
      </c>
      <c r="H48" s="78">
        <f t="shared" si="6"/>
        <v>-19616191</v>
      </c>
      <c r="I48" s="78">
        <f t="shared" si="6"/>
        <v>-20648456</v>
      </c>
      <c r="J48" s="78">
        <f t="shared" si="6"/>
        <v>69799192</v>
      </c>
      <c r="K48" s="78">
        <f t="shared" si="6"/>
        <v>-1550086</v>
      </c>
      <c r="L48" s="78">
        <f t="shared" si="6"/>
        <v>-7910475</v>
      </c>
      <c r="M48" s="77">
        <f t="shared" si="6"/>
        <v>-21018430</v>
      </c>
      <c r="N48" s="77">
        <f t="shared" si="6"/>
        <v>-30478991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39320201</v>
      </c>
      <c r="X48" s="78">
        <f t="shared" si="6"/>
        <v>0</v>
      </c>
      <c r="Y48" s="78">
        <f t="shared" si="6"/>
        <v>39320201</v>
      </c>
      <c r="Z48" s="79">
        <f>+IF(X48&lt;&gt;0,+(Y48/X48)*100,0)</f>
        <v>0</v>
      </c>
      <c r="AA48" s="80">
        <f>SUM(AA46:AA47)</f>
        <v>118868768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8883222</v>
      </c>
      <c r="D5" s="6">
        <v>0</v>
      </c>
      <c r="E5" s="7">
        <v>21015215</v>
      </c>
      <c r="F5" s="8">
        <v>21015215</v>
      </c>
      <c r="G5" s="8">
        <v>16584736</v>
      </c>
      <c r="H5" s="8">
        <v>0</v>
      </c>
      <c r="I5" s="8">
        <v>0</v>
      </c>
      <c r="J5" s="8">
        <v>16584736</v>
      </c>
      <c r="K5" s="8">
        <v>16584736</v>
      </c>
      <c r="L5" s="8">
        <v>0</v>
      </c>
      <c r="M5" s="8">
        <v>0</v>
      </c>
      <c r="N5" s="8">
        <v>16584736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33169472</v>
      </c>
      <c r="X5" s="8">
        <v>5685908</v>
      </c>
      <c r="Y5" s="8">
        <v>27483564</v>
      </c>
      <c r="Z5" s="2">
        <v>483.36</v>
      </c>
      <c r="AA5" s="6">
        <v>21015215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1608861</v>
      </c>
      <c r="D10" s="6">
        <v>0</v>
      </c>
      <c r="E10" s="7">
        <v>1377378</v>
      </c>
      <c r="F10" s="30">
        <v>1377378</v>
      </c>
      <c r="G10" s="30">
        <v>119459</v>
      </c>
      <c r="H10" s="30">
        <v>119459</v>
      </c>
      <c r="I10" s="30">
        <v>119459</v>
      </c>
      <c r="J10" s="30">
        <v>358377</v>
      </c>
      <c r="K10" s="30">
        <v>119459</v>
      </c>
      <c r="L10" s="30">
        <v>119459</v>
      </c>
      <c r="M10" s="30">
        <v>119459</v>
      </c>
      <c r="N10" s="30">
        <v>358377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716754</v>
      </c>
      <c r="X10" s="30">
        <v>688692</v>
      </c>
      <c r="Y10" s="30">
        <v>28062</v>
      </c>
      <c r="Z10" s="31">
        <v>4.07</v>
      </c>
      <c r="AA10" s="32">
        <v>1377378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46572</v>
      </c>
      <c r="F12" s="8">
        <v>46572</v>
      </c>
      <c r="G12" s="8">
        <v>2753</v>
      </c>
      <c r="H12" s="8">
        <v>5957</v>
      </c>
      <c r="I12" s="8">
        <v>0</v>
      </c>
      <c r="J12" s="8">
        <v>8710</v>
      </c>
      <c r="K12" s="8">
        <v>2753</v>
      </c>
      <c r="L12" s="8">
        <v>4634</v>
      </c>
      <c r="M12" s="8">
        <v>2979</v>
      </c>
      <c r="N12" s="8">
        <v>10366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19076</v>
      </c>
      <c r="X12" s="8">
        <v>23286</v>
      </c>
      <c r="Y12" s="8">
        <v>-4210</v>
      </c>
      <c r="Z12" s="2">
        <v>-18.08</v>
      </c>
      <c r="AA12" s="6">
        <v>46572</v>
      </c>
    </row>
    <row r="13" spans="1:27" ht="12.75">
      <c r="A13" s="27" t="s">
        <v>40</v>
      </c>
      <c r="B13" s="33"/>
      <c r="C13" s="6">
        <v>5186823</v>
      </c>
      <c r="D13" s="6">
        <v>0</v>
      </c>
      <c r="E13" s="7">
        <v>4279475</v>
      </c>
      <c r="F13" s="8">
        <v>4279475</v>
      </c>
      <c r="G13" s="8">
        <v>604385</v>
      </c>
      <c r="H13" s="8">
        <v>598113</v>
      </c>
      <c r="I13" s="8">
        <v>543844</v>
      </c>
      <c r="J13" s="8">
        <v>1746342</v>
      </c>
      <c r="K13" s="8">
        <v>604385</v>
      </c>
      <c r="L13" s="8">
        <v>1260798</v>
      </c>
      <c r="M13" s="8">
        <v>518339</v>
      </c>
      <c r="N13" s="8">
        <v>2383522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4129864</v>
      </c>
      <c r="X13" s="8">
        <v>2139738</v>
      </c>
      <c r="Y13" s="8">
        <v>1990126</v>
      </c>
      <c r="Z13" s="2">
        <v>93.01</v>
      </c>
      <c r="AA13" s="6">
        <v>4279475</v>
      </c>
    </row>
    <row r="14" spans="1:27" ht="12.75">
      <c r="A14" s="27" t="s">
        <v>41</v>
      </c>
      <c r="B14" s="33"/>
      <c r="C14" s="6">
        <v>682051</v>
      </c>
      <c r="D14" s="6">
        <v>0</v>
      </c>
      <c r="E14" s="7">
        <v>598763</v>
      </c>
      <c r="F14" s="8">
        <v>598763</v>
      </c>
      <c r="G14" s="8">
        <v>110622</v>
      </c>
      <c r="H14" s="8">
        <v>0</v>
      </c>
      <c r="I14" s="8">
        <v>0</v>
      </c>
      <c r="J14" s="8">
        <v>110622</v>
      </c>
      <c r="K14" s="8">
        <v>110622</v>
      </c>
      <c r="L14" s="8">
        <v>0</v>
      </c>
      <c r="M14" s="8">
        <v>141285</v>
      </c>
      <c r="N14" s="8">
        <v>251907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362529</v>
      </c>
      <c r="X14" s="8">
        <v>299382</v>
      </c>
      <c r="Y14" s="8">
        <v>63147</v>
      </c>
      <c r="Z14" s="2">
        <v>21.09</v>
      </c>
      <c r="AA14" s="6">
        <v>598763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383800</v>
      </c>
      <c r="D16" s="6">
        <v>0</v>
      </c>
      <c r="E16" s="7">
        <v>64650</v>
      </c>
      <c r="F16" s="8">
        <v>64650</v>
      </c>
      <c r="G16" s="8">
        <v>16150</v>
      </c>
      <c r="H16" s="8">
        <v>5100</v>
      </c>
      <c r="I16" s="8">
        <v>4250</v>
      </c>
      <c r="J16" s="8">
        <v>25500</v>
      </c>
      <c r="K16" s="8">
        <v>16150</v>
      </c>
      <c r="L16" s="8">
        <v>4600</v>
      </c>
      <c r="M16" s="8">
        <v>11301</v>
      </c>
      <c r="N16" s="8">
        <v>32051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57551</v>
      </c>
      <c r="X16" s="8">
        <v>32328</v>
      </c>
      <c r="Y16" s="8">
        <v>25223</v>
      </c>
      <c r="Z16" s="2">
        <v>78.02</v>
      </c>
      <c r="AA16" s="6">
        <v>64650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1312938</v>
      </c>
      <c r="F17" s="8">
        <v>1312938</v>
      </c>
      <c r="G17" s="8">
        <v>158649</v>
      </c>
      <c r="H17" s="8">
        <v>142362</v>
      </c>
      <c r="I17" s="8">
        <v>117471</v>
      </c>
      <c r="J17" s="8">
        <v>418482</v>
      </c>
      <c r="K17" s="8">
        <v>167921</v>
      </c>
      <c r="L17" s="8">
        <v>119527</v>
      </c>
      <c r="M17" s="8">
        <v>46242</v>
      </c>
      <c r="N17" s="8">
        <v>333690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752172</v>
      </c>
      <c r="X17" s="8">
        <v>618132</v>
      </c>
      <c r="Y17" s="8">
        <v>134040</v>
      </c>
      <c r="Z17" s="2">
        <v>21.68</v>
      </c>
      <c r="AA17" s="6">
        <v>1312938</v>
      </c>
    </row>
    <row r="18" spans="1:27" ht="12.75">
      <c r="A18" s="29" t="s">
        <v>45</v>
      </c>
      <c r="B18" s="28"/>
      <c r="C18" s="6">
        <v>1098594</v>
      </c>
      <c r="D18" s="6">
        <v>0</v>
      </c>
      <c r="E18" s="7">
        <v>1170279</v>
      </c>
      <c r="F18" s="8">
        <v>1170279</v>
      </c>
      <c r="G18" s="8">
        <v>110820</v>
      </c>
      <c r="H18" s="8">
        <v>97773</v>
      </c>
      <c r="I18" s="8">
        <v>78959</v>
      </c>
      <c r="J18" s="8">
        <v>287552</v>
      </c>
      <c r="K18" s="8">
        <v>110820</v>
      </c>
      <c r="L18" s="8">
        <v>153210</v>
      </c>
      <c r="M18" s="8">
        <v>72279</v>
      </c>
      <c r="N18" s="8">
        <v>336309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623861</v>
      </c>
      <c r="X18" s="8">
        <v>623478</v>
      </c>
      <c r="Y18" s="8">
        <v>383</v>
      </c>
      <c r="Z18" s="2">
        <v>0.06</v>
      </c>
      <c r="AA18" s="6">
        <v>1170279</v>
      </c>
    </row>
    <row r="19" spans="1:27" ht="12.75">
      <c r="A19" s="27" t="s">
        <v>46</v>
      </c>
      <c r="B19" s="33"/>
      <c r="C19" s="6">
        <v>165727883</v>
      </c>
      <c r="D19" s="6">
        <v>0</v>
      </c>
      <c r="E19" s="7">
        <v>171124814</v>
      </c>
      <c r="F19" s="8">
        <v>171124814</v>
      </c>
      <c r="G19" s="8">
        <v>69137002</v>
      </c>
      <c r="H19" s="8">
        <v>2667810</v>
      </c>
      <c r="I19" s="8">
        <v>0</v>
      </c>
      <c r="J19" s="8">
        <v>71804812</v>
      </c>
      <c r="K19" s="8">
        <v>70386848</v>
      </c>
      <c r="L19" s="8">
        <v>2369601</v>
      </c>
      <c r="M19" s="8">
        <v>35795120</v>
      </c>
      <c r="N19" s="8">
        <v>108551569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180356381</v>
      </c>
      <c r="X19" s="8">
        <v>77155976</v>
      </c>
      <c r="Y19" s="8">
        <v>103200405</v>
      </c>
      <c r="Z19" s="2">
        <v>133.76</v>
      </c>
      <c r="AA19" s="6">
        <v>171124814</v>
      </c>
    </row>
    <row r="20" spans="1:27" ht="12.75">
      <c r="A20" s="27" t="s">
        <v>47</v>
      </c>
      <c r="B20" s="33"/>
      <c r="C20" s="6">
        <v>13850193</v>
      </c>
      <c r="D20" s="6">
        <v>0</v>
      </c>
      <c r="E20" s="7">
        <v>26193238</v>
      </c>
      <c r="F20" s="30">
        <v>26193238</v>
      </c>
      <c r="G20" s="30">
        <v>62443</v>
      </c>
      <c r="H20" s="30">
        <v>42950</v>
      </c>
      <c r="I20" s="30">
        <v>4262091</v>
      </c>
      <c r="J20" s="30">
        <v>4367484</v>
      </c>
      <c r="K20" s="30">
        <v>53171</v>
      </c>
      <c r="L20" s="30">
        <v>40959</v>
      </c>
      <c r="M20" s="30">
        <v>35226</v>
      </c>
      <c r="N20" s="30">
        <v>129356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4496840</v>
      </c>
      <c r="X20" s="30">
        <v>14753285</v>
      </c>
      <c r="Y20" s="30">
        <v>-10256445</v>
      </c>
      <c r="Z20" s="31">
        <v>-69.52</v>
      </c>
      <c r="AA20" s="32">
        <v>26193238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197421427</v>
      </c>
      <c r="D22" s="37">
        <f>SUM(D5:D21)</f>
        <v>0</v>
      </c>
      <c r="E22" s="38">
        <f t="shared" si="0"/>
        <v>227183322</v>
      </c>
      <c r="F22" s="39">
        <f t="shared" si="0"/>
        <v>227183322</v>
      </c>
      <c r="G22" s="39">
        <f t="shared" si="0"/>
        <v>86907019</v>
      </c>
      <c r="H22" s="39">
        <f t="shared" si="0"/>
        <v>3679524</v>
      </c>
      <c r="I22" s="39">
        <f t="shared" si="0"/>
        <v>5126074</v>
      </c>
      <c r="J22" s="39">
        <f t="shared" si="0"/>
        <v>95712617</v>
      </c>
      <c r="K22" s="39">
        <f t="shared" si="0"/>
        <v>88156865</v>
      </c>
      <c r="L22" s="39">
        <f t="shared" si="0"/>
        <v>4072788</v>
      </c>
      <c r="M22" s="39">
        <f t="shared" si="0"/>
        <v>36742230</v>
      </c>
      <c r="N22" s="39">
        <f t="shared" si="0"/>
        <v>128971883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224684500</v>
      </c>
      <c r="X22" s="39">
        <f t="shared" si="0"/>
        <v>102020205</v>
      </c>
      <c r="Y22" s="39">
        <f t="shared" si="0"/>
        <v>122664295</v>
      </c>
      <c r="Z22" s="40">
        <f>+IF(X22&lt;&gt;0,+(Y22/X22)*100,0)</f>
        <v>120.23529554758295</v>
      </c>
      <c r="AA22" s="37">
        <f>SUM(AA5:AA21)</f>
        <v>227183322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81096657</v>
      </c>
      <c r="D25" s="6">
        <v>0</v>
      </c>
      <c r="E25" s="7">
        <v>95075129</v>
      </c>
      <c r="F25" s="8">
        <v>95075129</v>
      </c>
      <c r="G25" s="8">
        <v>12249181</v>
      </c>
      <c r="H25" s="8">
        <v>7442801</v>
      </c>
      <c r="I25" s="8">
        <v>7533511</v>
      </c>
      <c r="J25" s="8">
        <v>27225493</v>
      </c>
      <c r="K25" s="8">
        <v>10871052</v>
      </c>
      <c r="L25" s="8">
        <v>6414806</v>
      </c>
      <c r="M25" s="8">
        <v>29535093</v>
      </c>
      <c r="N25" s="8">
        <v>46820951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74046444</v>
      </c>
      <c r="X25" s="8">
        <v>42329167</v>
      </c>
      <c r="Y25" s="8">
        <v>31717277</v>
      </c>
      <c r="Z25" s="2">
        <v>74.93</v>
      </c>
      <c r="AA25" s="6">
        <v>95075129</v>
      </c>
    </row>
    <row r="26" spans="1:27" ht="12.75">
      <c r="A26" s="29" t="s">
        <v>52</v>
      </c>
      <c r="B26" s="28"/>
      <c r="C26" s="6">
        <v>17670509</v>
      </c>
      <c r="D26" s="6">
        <v>0</v>
      </c>
      <c r="E26" s="7">
        <v>25626004</v>
      </c>
      <c r="F26" s="8">
        <v>25626004</v>
      </c>
      <c r="G26" s="8">
        <v>2629761</v>
      </c>
      <c r="H26" s="8">
        <v>1314881</v>
      </c>
      <c r="I26" s="8">
        <v>1314881</v>
      </c>
      <c r="J26" s="8">
        <v>5259523</v>
      </c>
      <c r="K26" s="8">
        <v>2900292</v>
      </c>
      <c r="L26" s="8">
        <v>1439126</v>
      </c>
      <c r="M26" s="8">
        <v>1342765</v>
      </c>
      <c r="N26" s="8">
        <v>5682183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10941706</v>
      </c>
      <c r="X26" s="8">
        <v>10344150</v>
      </c>
      <c r="Y26" s="8">
        <v>597556</v>
      </c>
      <c r="Z26" s="2">
        <v>5.78</v>
      </c>
      <c r="AA26" s="6">
        <v>25626004</v>
      </c>
    </row>
    <row r="27" spans="1:27" ht="12.75">
      <c r="A27" s="29" t="s">
        <v>53</v>
      </c>
      <c r="B27" s="28"/>
      <c r="C27" s="6">
        <v>-723899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</v>
      </c>
      <c r="Y27" s="8">
        <v>-31</v>
      </c>
      <c r="Z27" s="2">
        <v>-100</v>
      </c>
      <c r="AA27" s="6">
        <v>0</v>
      </c>
    </row>
    <row r="28" spans="1:27" ht="12.75">
      <c r="A28" s="29" t="s">
        <v>54</v>
      </c>
      <c r="B28" s="28"/>
      <c r="C28" s="6">
        <v>102270567</v>
      </c>
      <c r="D28" s="6">
        <v>0</v>
      </c>
      <c r="E28" s="7">
        <v>98503408</v>
      </c>
      <c r="F28" s="8">
        <v>98503408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49150887</v>
      </c>
      <c r="Y28" s="8">
        <v>-49150887</v>
      </c>
      <c r="Z28" s="2">
        <v>-100</v>
      </c>
      <c r="AA28" s="6">
        <v>98503408</v>
      </c>
    </row>
    <row r="29" spans="1:27" ht="12.75">
      <c r="A29" s="29" t="s">
        <v>55</v>
      </c>
      <c r="B29" s="28"/>
      <c r="C29" s="6">
        <v>341000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4400495</v>
      </c>
      <c r="D32" s="6">
        <v>0</v>
      </c>
      <c r="E32" s="7">
        <v>23957246</v>
      </c>
      <c r="F32" s="8">
        <v>23957246</v>
      </c>
      <c r="G32" s="8">
        <v>915105</v>
      </c>
      <c r="H32" s="8">
        <v>1437824</v>
      </c>
      <c r="I32" s="8">
        <v>896736</v>
      </c>
      <c r="J32" s="8">
        <v>3249665</v>
      </c>
      <c r="K32" s="8">
        <v>1386420</v>
      </c>
      <c r="L32" s="8">
        <v>2293367</v>
      </c>
      <c r="M32" s="8">
        <v>1141382</v>
      </c>
      <c r="N32" s="8">
        <v>4821169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8070834</v>
      </c>
      <c r="X32" s="8">
        <v>9643367</v>
      </c>
      <c r="Y32" s="8">
        <v>-1572533</v>
      </c>
      <c r="Z32" s="2">
        <v>-16.31</v>
      </c>
      <c r="AA32" s="6">
        <v>23957246</v>
      </c>
    </row>
    <row r="33" spans="1:27" ht="12.75">
      <c r="A33" s="29" t="s">
        <v>59</v>
      </c>
      <c r="B33" s="28"/>
      <c r="C33" s="6">
        <v>10098262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-22950</v>
      </c>
      <c r="J33" s="8">
        <v>-22950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-22950</v>
      </c>
      <c r="X33" s="8"/>
      <c r="Y33" s="8">
        <v>-22950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57961415</v>
      </c>
      <c r="D34" s="6">
        <v>0</v>
      </c>
      <c r="E34" s="7">
        <v>70517495</v>
      </c>
      <c r="F34" s="8">
        <v>70517495</v>
      </c>
      <c r="G34" s="8">
        <v>3449695</v>
      </c>
      <c r="H34" s="8">
        <v>2744502</v>
      </c>
      <c r="I34" s="8">
        <v>2335571</v>
      </c>
      <c r="J34" s="8">
        <v>8529768</v>
      </c>
      <c r="K34" s="8">
        <v>4085979</v>
      </c>
      <c r="L34" s="8">
        <v>5707460</v>
      </c>
      <c r="M34" s="8">
        <v>4929141</v>
      </c>
      <c r="N34" s="8">
        <v>14722580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23252348</v>
      </c>
      <c r="X34" s="8">
        <v>38702955</v>
      </c>
      <c r="Y34" s="8">
        <v>-15450607</v>
      </c>
      <c r="Z34" s="2">
        <v>-39.92</v>
      </c>
      <c r="AA34" s="6">
        <v>70517495</v>
      </c>
    </row>
    <row r="35" spans="1:27" ht="12.75">
      <c r="A35" s="27" t="s">
        <v>61</v>
      </c>
      <c r="B35" s="33"/>
      <c r="C35" s="6">
        <v>1272659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274387665</v>
      </c>
      <c r="D36" s="37">
        <f>SUM(D25:D35)</f>
        <v>0</v>
      </c>
      <c r="E36" s="38">
        <f t="shared" si="1"/>
        <v>313679282</v>
      </c>
      <c r="F36" s="39">
        <f t="shared" si="1"/>
        <v>313679282</v>
      </c>
      <c r="G36" s="39">
        <f t="shared" si="1"/>
        <v>19243742</v>
      </c>
      <c r="H36" s="39">
        <f t="shared" si="1"/>
        <v>12940008</v>
      </c>
      <c r="I36" s="39">
        <f t="shared" si="1"/>
        <v>12057749</v>
      </c>
      <c r="J36" s="39">
        <f t="shared" si="1"/>
        <v>44241499</v>
      </c>
      <c r="K36" s="39">
        <f t="shared" si="1"/>
        <v>19243743</v>
      </c>
      <c r="L36" s="39">
        <f t="shared" si="1"/>
        <v>15854759</v>
      </c>
      <c r="M36" s="39">
        <f t="shared" si="1"/>
        <v>36948381</v>
      </c>
      <c r="N36" s="39">
        <f t="shared" si="1"/>
        <v>72046883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116288382</v>
      </c>
      <c r="X36" s="39">
        <f t="shared" si="1"/>
        <v>150170557</v>
      </c>
      <c r="Y36" s="39">
        <f t="shared" si="1"/>
        <v>-33882175</v>
      </c>
      <c r="Z36" s="40">
        <f>+IF(X36&lt;&gt;0,+(Y36/X36)*100,0)</f>
        <v>-22.56246209435049</v>
      </c>
      <c r="AA36" s="37">
        <f>SUM(AA25:AA35)</f>
        <v>313679282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-76966238</v>
      </c>
      <c r="D38" s="50">
        <f>+D22-D36</f>
        <v>0</v>
      </c>
      <c r="E38" s="51">
        <f t="shared" si="2"/>
        <v>-86495960</v>
      </c>
      <c r="F38" s="52">
        <f t="shared" si="2"/>
        <v>-86495960</v>
      </c>
      <c r="G38" s="52">
        <f t="shared" si="2"/>
        <v>67663277</v>
      </c>
      <c r="H38" s="52">
        <f t="shared" si="2"/>
        <v>-9260484</v>
      </c>
      <c r="I38" s="52">
        <f t="shared" si="2"/>
        <v>-6931675</v>
      </c>
      <c r="J38" s="52">
        <f t="shared" si="2"/>
        <v>51471118</v>
      </c>
      <c r="K38" s="52">
        <f t="shared" si="2"/>
        <v>68913122</v>
      </c>
      <c r="L38" s="52">
        <f t="shared" si="2"/>
        <v>-11781971</v>
      </c>
      <c r="M38" s="52">
        <f t="shared" si="2"/>
        <v>-206151</v>
      </c>
      <c r="N38" s="52">
        <f t="shared" si="2"/>
        <v>56925000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108396118</v>
      </c>
      <c r="X38" s="52">
        <f>IF(F22=F36,0,X22-X36)</f>
        <v>-48150352</v>
      </c>
      <c r="Y38" s="52">
        <f t="shared" si="2"/>
        <v>156546470</v>
      </c>
      <c r="Z38" s="53">
        <f>+IF(X38&lt;&gt;0,+(Y38/X38)*100,0)</f>
        <v>-325.12009465683656</v>
      </c>
      <c r="AA38" s="50">
        <f>+AA22-AA36</f>
        <v>-86495960</v>
      </c>
    </row>
    <row r="39" spans="1:27" ht="12.75">
      <c r="A39" s="27" t="s">
        <v>64</v>
      </c>
      <c r="B39" s="33"/>
      <c r="C39" s="6">
        <v>66359523</v>
      </c>
      <c r="D39" s="6">
        <v>0</v>
      </c>
      <c r="E39" s="7">
        <v>62611060</v>
      </c>
      <c r="F39" s="8">
        <v>62611060</v>
      </c>
      <c r="G39" s="8">
        <v>0</v>
      </c>
      <c r="H39" s="8">
        <v>3303</v>
      </c>
      <c r="I39" s="8">
        <v>0</v>
      </c>
      <c r="J39" s="8">
        <v>3303</v>
      </c>
      <c r="K39" s="8">
        <v>206710</v>
      </c>
      <c r="L39" s="8">
        <v>5217989</v>
      </c>
      <c r="M39" s="8">
        <v>0</v>
      </c>
      <c r="N39" s="8">
        <v>5424699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5428002</v>
      </c>
      <c r="X39" s="8">
        <v>31704933</v>
      </c>
      <c r="Y39" s="8">
        <v>-26276931</v>
      </c>
      <c r="Z39" s="2">
        <v>-82.88</v>
      </c>
      <c r="AA39" s="6">
        <v>62611060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-10606715</v>
      </c>
      <c r="D42" s="59">
        <f>SUM(D38:D41)</f>
        <v>0</v>
      </c>
      <c r="E42" s="60">
        <f t="shared" si="3"/>
        <v>-23884900</v>
      </c>
      <c r="F42" s="61">
        <f t="shared" si="3"/>
        <v>-23884900</v>
      </c>
      <c r="G42" s="61">
        <f t="shared" si="3"/>
        <v>67663277</v>
      </c>
      <c r="H42" s="61">
        <f t="shared" si="3"/>
        <v>-9257181</v>
      </c>
      <c r="I42" s="61">
        <f t="shared" si="3"/>
        <v>-6931675</v>
      </c>
      <c r="J42" s="61">
        <f t="shared" si="3"/>
        <v>51474421</v>
      </c>
      <c r="K42" s="61">
        <f t="shared" si="3"/>
        <v>69119832</v>
      </c>
      <c r="L42" s="61">
        <f t="shared" si="3"/>
        <v>-6563982</v>
      </c>
      <c r="M42" s="61">
        <f t="shared" si="3"/>
        <v>-206151</v>
      </c>
      <c r="N42" s="61">
        <f t="shared" si="3"/>
        <v>62349699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113824120</v>
      </c>
      <c r="X42" s="61">
        <f t="shared" si="3"/>
        <v>-16445419</v>
      </c>
      <c r="Y42" s="61">
        <f t="shared" si="3"/>
        <v>130269539</v>
      </c>
      <c r="Z42" s="62">
        <f>+IF(X42&lt;&gt;0,+(Y42/X42)*100,0)</f>
        <v>-792.1326844880024</v>
      </c>
      <c r="AA42" s="59">
        <f>SUM(AA38:AA41)</f>
        <v>-23884900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-10606715</v>
      </c>
      <c r="D44" s="67">
        <f>+D42-D43</f>
        <v>0</v>
      </c>
      <c r="E44" s="68">
        <f t="shared" si="4"/>
        <v>-23884900</v>
      </c>
      <c r="F44" s="69">
        <f t="shared" si="4"/>
        <v>-23884900</v>
      </c>
      <c r="G44" s="69">
        <f t="shared" si="4"/>
        <v>67663277</v>
      </c>
      <c r="H44" s="69">
        <f t="shared" si="4"/>
        <v>-9257181</v>
      </c>
      <c r="I44" s="69">
        <f t="shared" si="4"/>
        <v>-6931675</v>
      </c>
      <c r="J44" s="69">
        <f t="shared" si="4"/>
        <v>51474421</v>
      </c>
      <c r="K44" s="69">
        <f t="shared" si="4"/>
        <v>69119832</v>
      </c>
      <c r="L44" s="69">
        <f t="shared" si="4"/>
        <v>-6563982</v>
      </c>
      <c r="M44" s="69">
        <f t="shared" si="4"/>
        <v>-206151</v>
      </c>
      <c r="N44" s="69">
        <f t="shared" si="4"/>
        <v>62349699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113824120</v>
      </c>
      <c r="X44" s="69">
        <f t="shared" si="4"/>
        <v>-16445419</v>
      </c>
      <c r="Y44" s="69">
        <f t="shared" si="4"/>
        <v>130269539</v>
      </c>
      <c r="Z44" s="70">
        <f>+IF(X44&lt;&gt;0,+(Y44/X44)*100,0)</f>
        <v>-792.1326844880024</v>
      </c>
      <c r="AA44" s="67">
        <f>+AA42-AA43</f>
        <v>-23884900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-10606715</v>
      </c>
      <c r="D46" s="59">
        <f>SUM(D44:D45)</f>
        <v>0</v>
      </c>
      <c r="E46" s="60">
        <f t="shared" si="5"/>
        <v>-23884900</v>
      </c>
      <c r="F46" s="61">
        <f t="shared" si="5"/>
        <v>-23884900</v>
      </c>
      <c r="G46" s="61">
        <f t="shared" si="5"/>
        <v>67663277</v>
      </c>
      <c r="H46" s="61">
        <f t="shared" si="5"/>
        <v>-9257181</v>
      </c>
      <c r="I46" s="61">
        <f t="shared" si="5"/>
        <v>-6931675</v>
      </c>
      <c r="J46" s="61">
        <f t="shared" si="5"/>
        <v>51474421</v>
      </c>
      <c r="K46" s="61">
        <f t="shared" si="5"/>
        <v>69119832</v>
      </c>
      <c r="L46" s="61">
        <f t="shared" si="5"/>
        <v>-6563982</v>
      </c>
      <c r="M46" s="61">
        <f t="shared" si="5"/>
        <v>-206151</v>
      </c>
      <c r="N46" s="61">
        <f t="shared" si="5"/>
        <v>62349699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113824120</v>
      </c>
      <c r="X46" s="61">
        <f t="shared" si="5"/>
        <v>-16445419</v>
      </c>
      <c r="Y46" s="61">
        <f t="shared" si="5"/>
        <v>130269539</v>
      </c>
      <c r="Z46" s="62">
        <f>+IF(X46&lt;&gt;0,+(Y46/X46)*100,0)</f>
        <v>-792.1326844880024</v>
      </c>
      <c r="AA46" s="59">
        <f>SUM(AA44:AA45)</f>
        <v>-23884900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-10606715</v>
      </c>
      <c r="D48" s="75">
        <f>SUM(D46:D47)</f>
        <v>0</v>
      </c>
      <c r="E48" s="76">
        <f t="shared" si="6"/>
        <v>-23884900</v>
      </c>
      <c r="F48" s="77">
        <f t="shared" si="6"/>
        <v>-23884900</v>
      </c>
      <c r="G48" s="77">
        <f t="shared" si="6"/>
        <v>67663277</v>
      </c>
      <c r="H48" s="78">
        <f t="shared" si="6"/>
        <v>-9257181</v>
      </c>
      <c r="I48" s="78">
        <f t="shared" si="6"/>
        <v>-6931675</v>
      </c>
      <c r="J48" s="78">
        <f t="shared" si="6"/>
        <v>51474421</v>
      </c>
      <c r="K48" s="78">
        <f t="shared" si="6"/>
        <v>69119832</v>
      </c>
      <c r="L48" s="78">
        <f t="shared" si="6"/>
        <v>-6563982</v>
      </c>
      <c r="M48" s="77">
        <f t="shared" si="6"/>
        <v>-206151</v>
      </c>
      <c r="N48" s="77">
        <f t="shared" si="6"/>
        <v>62349699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113824120</v>
      </c>
      <c r="X48" s="78">
        <f t="shared" si="6"/>
        <v>-16445419</v>
      </c>
      <c r="Y48" s="78">
        <f t="shared" si="6"/>
        <v>130269539</v>
      </c>
      <c r="Z48" s="79">
        <f>+IF(X48&lt;&gt;0,+(Y48/X48)*100,0)</f>
        <v>-792.1326844880024</v>
      </c>
      <c r="AA48" s="80">
        <f>SUM(AA46:AA47)</f>
        <v>-23884900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216426743</v>
      </c>
      <c r="D5" s="6">
        <v>0</v>
      </c>
      <c r="E5" s="7">
        <v>246182733</v>
      </c>
      <c r="F5" s="8">
        <v>246182733</v>
      </c>
      <c r="G5" s="8">
        <v>146170327</v>
      </c>
      <c r="H5" s="8">
        <v>-293139</v>
      </c>
      <c r="I5" s="8">
        <v>73597249</v>
      </c>
      <c r="J5" s="8">
        <v>219474437</v>
      </c>
      <c r="K5" s="8">
        <v>-3382485</v>
      </c>
      <c r="L5" s="8">
        <v>-815370</v>
      </c>
      <c r="M5" s="8">
        <v>-82443</v>
      </c>
      <c r="N5" s="8">
        <v>-4280298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215194139</v>
      </c>
      <c r="X5" s="8">
        <v>246182733</v>
      </c>
      <c r="Y5" s="8">
        <v>-30988594</v>
      </c>
      <c r="Z5" s="2">
        <v>-12.59</v>
      </c>
      <c r="AA5" s="6">
        <v>246182733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353588543</v>
      </c>
      <c r="D7" s="6">
        <v>0</v>
      </c>
      <c r="E7" s="7">
        <v>418513317</v>
      </c>
      <c r="F7" s="8">
        <v>418513317</v>
      </c>
      <c r="G7" s="8">
        <v>34077131</v>
      </c>
      <c r="H7" s="8">
        <v>43568896</v>
      </c>
      <c r="I7" s="8">
        <v>25995477</v>
      </c>
      <c r="J7" s="8">
        <v>103641504</v>
      </c>
      <c r="K7" s="8">
        <v>30034511</v>
      </c>
      <c r="L7" s="8">
        <v>30175081</v>
      </c>
      <c r="M7" s="8">
        <v>30125077</v>
      </c>
      <c r="N7" s="8">
        <v>90334669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193976173</v>
      </c>
      <c r="X7" s="8">
        <v>200085732</v>
      </c>
      <c r="Y7" s="8">
        <v>-6109559</v>
      </c>
      <c r="Z7" s="2">
        <v>-3.05</v>
      </c>
      <c r="AA7" s="6">
        <v>418513317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45478067</v>
      </c>
      <c r="D10" s="6">
        <v>0</v>
      </c>
      <c r="E10" s="7">
        <v>50341679</v>
      </c>
      <c r="F10" s="30">
        <v>50341679</v>
      </c>
      <c r="G10" s="30">
        <v>47772137</v>
      </c>
      <c r="H10" s="30">
        <v>-96584</v>
      </c>
      <c r="I10" s="30">
        <v>-1589328</v>
      </c>
      <c r="J10" s="30">
        <v>46086225</v>
      </c>
      <c r="K10" s="30">
        <v>207912</v>
      </c>
      <c r="L10" s="30">
        <v>124263</v>
      </c>
      <c r="M10" s="30">
        <v>-59022</v>
      </c>
      <c r="N10" s="30">
        <v>273153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46359378</v>
      </c>
      <c r="X10" s="30">
        <v>48109740</v>
      </c>
      <c r="Y10" s="30">
        <v>-1750362</v>
      </c>
      <c r="Z10" s="31">
        <v>-3.64</v>
      </c>
      <c r="AA10" s="32">
        <v>50341679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9073681</v>
      </c>
      <c r="H11" s="8">
        <v>12513</v>
      </c>
      <c r="I11" s="8">
        <v>217637</v>
      </c>
      <c r="J11" s="8">
        <v>9303831</v>
      </c>
      <c r="K11" s="8">
        <v>23900</v>
      </c>
      <c r="L11" s="8">
        <v>-19956</v>
      </c>
      <c r="M11" s="8">
        <v>-19828</v>
      </c>
      <c r="N11" s="8">
        <v>-15884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9287947</v>
      </c>
      <c r="X11" s="8"/>
      <c r="Y11" s="8">
        <v>9287947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16966729</v>
      </c>
      <c r="D12" s="6">
        <v>0</v>
      </c>
      <c r="E12" s="7">
        <v>18595538</v>
      </c>
      <c r="F12" s="8">
        <v>18595538</v>
      </c>
      <c r="G12" s="8">
        <v>1418759</v>
      </c>
      <c r="H12" s="8">
        <v>1460725</v>
      </c>
      <c r="I12" s="8">
        <v>1477729</v>
      </c>
      <c r="J12" s="8">
        <v>4357213</v>
      </c>
      <c r="K12" s="8">
        <v>1501398</v>
      </c>
      <c r="L12" s="8">
        <v>1499047</v>
      </c>
      <c r="M12" s="8">
        <v>1393740</v>
      </c>
      <c r="N12" s="8">
        <v>4394185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8751398</v>
      </c>
      <c r="X12" s="8">
        <v>12159291</v>
      </c>
      <c r="Y12" s="8">
        <v>-3407893</v>
      </c>
      <c r="Z12" s="2">
        <v>-28.03</v>
      </c>
      <c r="AA12" s="6">
        <v>18595538</v>
      </c>
    </row>
    <row r="13" spans="1:27" ht="12.75">
      <c r="A13" s="27" t="s">
        <v>40</v>
      </c>
      <c r="B13" s="33"/>
      <c r="C13" s="6">
        <v>1690897</v>
      </c>
      <c r="D13" s="6">
        <v>0</v>
      </c>
      <c r="E13" s="7">
        <v>0</v>
      </c>
      <c r="F13" s="8">
        <v>0</v>
      </c>
      <c r="G13" s="8">
        <v>76189</v>
      </c>
      <c r="H13" s="8">
        <v>3596048</v>
      </c>
      <c r="I13" s="8">
        <v>146867</v>
      </c>
      <c r="J13" s="8">
        <v>3819104</v>
      </c>
      <c r="K13" s="8">
        <v>81362</v>
      </c>
      <c r="L13" s="8">
        <v>88072</v>
      </c>
      <c r="M13" s="8">
        <v>140292</v>
      </c>
      <c r="N13" s="8">
        <v>309726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4128830</v>
      </c>
      <c r="X13" s="8"/>
      <c r="Y13" s="8">
        <v>4128830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37740583</v>
      </c>
      <c r="D14" s="6">
        <v>0</v>
      </c>
      <c r="E14" s="7">
        <v>40075756</v>
      </c>
      <c r="F14" s="8">
        <v>40075756</v>
      </c>
      <c r="G14" s="8">
        <v>3943652</v>
      </c>
      <c r="H14" s="8">
        <v>3513101</v>
      </c>
      <c r="I14" s="8">
        <v>3848222</v>
      </c>
      <c r="J14" s="8">
        <v>11304975</v>
      </c>
      <c r="K14" s="8">
        <v>2855535</v>
      </c>
      <c r="L14" s="8">
        <v>4345108</v>
      </c>
      <c r="M14" s="8">
        <v>4379059</v>
      </c>
      <c r="N14" s="8">
        <v>11579702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22884677</v>
      </c>
      <c r="X14" s="8">
        <v>27788380</v>
      </c>
      <c r="Y14" s="8">
        <v>-4903703</v>
      </c>
      <c r="Z14" s="2">
        <v>-17.65</v>
      </c>
      <c r="AA14" s="6">
        <v>40075756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1954400</v>
      </c>
      <c r="D16" s="6">
        <v>0</v>
      </c>
      <c r="E16" s="7">
        <v>2721760</v>
      </c>
      <c r="F16" s="8">
        <v>2721760</v>
      </c>
      <c r="G16" s="8">
        <v>205184</v>
      </c>
      <c r="H16" s="8">
        <v>173460</v>
      </c>
      <c r="I16" s="8">
        <v>51002</v>
      </c>
      <c r="J16" s="8">
        <v>429646</v>
      </c>
      <c r="K16" s="8">
        <v>193149</v>
      </c>
      <c r="L16" s="8">
        <v>174778</v>
      </c>
      <c r="M16" s="8">
        <v>113646</v>
      </c>
      <c r="N16" s="8">
        <v>481573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911219</v>
      </c>
      <c r="X16" s="8">
        <v>2146924</v>
      </c>
      <c r="Y16" s="8">
        <v>-1235705</v>
      </c>
      <c r="Z16" s="2">
        <v>-57.56</v>
      </c>
      <c r="AA16" s="6">
        <v>2721760</v>
      </c>
    </row>
    <row r="17" spans="1:27" ht="12.75">
      <c r="A17" s="27" t="s">
        <v>44</v>
      </c>
      <c r="B17" s="33"/>
      <c r="C17" s="6">
        <v>14558258</v>
      </c>
      <c r="D17" s="6">
        <v>0</v>
      </c>
      <c r="E17" s="7">
        <v>2408980</v>
      </c>
      <c r="F17" s="8">
        <v>2408980</v>
      </c>
      <c r="G17" s="8">
        <v>1218377</v>
      </c>
      <c r="H17" s="8">
        <v>1078497</v>
      </c>
      <c r="I17" s="8">
        <v>1077919</v>
      </c>
      <c r="J17" s="8">
        <v>3374793</v>
      </c>
      <c r="K17" s="8">
        <v>1264187</v>
      </c>
      <c r="L17" s="8">
        <v>715078</v>
      </c>
      <c r="M17" s="8">
        <v>1519217</v>
      </c>
      <c r="N17" s="8">
        <v>3498482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6873275</v>
      </c>
      <c r="X17" s="8">
        <v>1263268</v>
      </c>
      <c r="Y17" s="8">
        <v>5610007</v>
      </c>
      <c r="Z17" s="2">
        <v>444.09</v>
      </c>
      <c r="AA17" s="6">
        <v>2408980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15115373</v>
      </c>
      <c r="F18" s="8">
        <v>15115373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7758233</v>
      </c>
      <c r="Y18" s="8">
        <v>-7758233</v>
      </c>
      <c r="Z18" s="2">
        <v>-100</v>
      </c>
      <c r="AA18" s="6">
        <v>15115373</v>
      </c>
    </row>
    <row r="19" spans="1:27" ht="12.75">
      <c r="A19" s="27" t="s">
        <v>46</v>
      </c>
      <c r="B19" s="33"/>
      <c r="C19" s="6">
        <v>293881918</v>
      </c>
      <c r="D19" s="6">
        <v>0</v>
      </c>
      <c r="E19" s="7">
        <v>321330607</v>
      </c>
      <c r="F19" s="8">
        <v>321330607</v>
      </c>
      <c r="G19" s="8">
        <v>125005934</v>
      </c>
      <c r="H19" s="8">
        <v>-763988</v>
      </c>
      <c r="I19" s="8">
        <v>428219</v>
      </c>
      <c r="J19" s="8">
        <v>124670165</v>
      </c>
      <c r="K19" s="8">
        <v>1535210</v>
      </c>
      <c r="L19" s="8">
        <v>16401985</v>
      </c>
      <c r="M19" s="8">
        <v>87492173</v>
      </c>
      <c r="N19" s="8">
        <v>105429368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230099533</v>
      </c>
      <c r="X19" s="8">
        <v>263013207</v>
      </c>
      <c r="Y19" s="8">
        <v>-32913674</v>
      </c>
      <c r="Z19" s="2">
        <v>-12.51</v>
      </c>
      <c r="AA19" s="6">
        <v>321330607</v>
      </c>
    </row>
    <row r="20" spans="1:27" ht="12.75">
      <c r="A20" s="27" t="s">
        <v>47</v>
      </c>
      <c r="B20" s="33"/>
      <c r="C20" s="6">
        <v>83723029</v>
      </c>
      <c r="D20" s="6">
        <v>0</v>
      </c>
      <c r="E20" s="7">
        <v>12610700</v>
      </c>
      <c r="F20" s="30">
        <v>12610700</v>
      </c>
      <c r="G20" s="30">
        <v>18505621</v>
      </c>
      <c r="H20" s="30">
        <v>749302</v>
      </c>
      <c r="I20" s="30">
        <v>-17538552</v>
      </c>
      <c r="J20" s="30">
        <v>1716371</v>
      </c>
      <c r="K20" s="30">
        <v>305783</v>
      </c>
      <c r="L20" s="30">
        <v>145655</v>
      </c>
      <c r="M20" s="30">
        <v>135105</v>
      </c>
      <c r="N20" s="30">
        <v>586543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2302914</v>
      </c>
      <c r="X20" s="30">
        <v>10353621</v>
      </c>
      <c r="Y20" s="30">
        <v>-8050707</v>
      </c>
      <c r="Z20" s="31">
        <v>-77.76</v>
      </c>
      <c r="AA20" s="32">
        <v>12610700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1507351</v>
      </c>
      <c r="F21" s="8">
        <v>1507351</v>
      </c>
      <c r="G21" s="8">
        <v>0</v>
      </c>
      <c r="H21" s="8">
        <v>0</v>
      </c>
      <c r="I21" s="34">
        <v>120000</v>
      </c>
      <c r="J21" s="8">
        <v>120000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120000</v>
      </c>
      <c r="X21" s="8"/>
      <c r="Y21" s="8">
        <v>120000</v>
      </c>
      <c r="Z21" s="2">
        <v>0</v>
      </c>
      <c r="AA21" s="6">
        <v>1507351</v>
      </c>
    </row>
    <row r="22" spans="1:27" ht="24.75" customHeight="1">
      <c r="A22" s="35" t="s">
        <v>49</v>
      </c>
      <c r="B22" s="36"/>
      <c r="C22" s="37">
        <f aca="true" t="shared" si="0" ref="C22:Y22">SUM(C5:C21)</f>
        <v>1066009167</v>
      </c>
      <c r="D22" s="37">
        <f>SUM(D5:D21)</f>
        <v>0</v>
      </c>
      <c r="E22" s="38">
        <f t="shared" si="0"/>
        <v>1129403794</v>
      </c>
      <c r="F22" s="39">
        <f t="shared" si="0"/>
        <v>1129403794</v>
      </c>
      <c r="G22" s="39">
        <f t="shared" si="0"/>
        <v>387466992</v>
      </c>
      <c r="H22" s="39">
        <f t="shared" si="0"/>
        <v>52998831</v>
      </c>
      <c r="I22" s="39">
        <f t="shared" si="0"/>
        <v>87832441</v>
      </c>
      <c r="J22" s="39">
        <f t="shared" si="0"/>
        <v>528298264</v>
      </c>
      <c r="K22" s="39">
        <f t="shared" si="0"/>
        <v>34620462</v>
      </c>
      <c r="L22" s="39">
        <f t="shared" si="0"/>
        <v>52833741</v>
      </c>
      <c r="M22" s="39">
        <f t="shared" si="0"/>
        <v>125137016</v>
      </c>
      <c r="N22" s="39">
        <f t="shared" si="0"/>
        <v>212591219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740889483</v>
      </c>
      <c r="X22" s="39">
        <f t="shared" si="0"/>
        <v>818861129</v>
      </c>
      <c r="Y22" s="39">
        <f t="shared" si="0"/>
        <v>-77971646</v>
      </c>
      <c r="Z22" s="40">
        <f>+IF(X22&lt;&gt;0,+(Y22/X22)*100,0)</f>
        <v>-9.521962056645627</v>
      </c>
      <c r="AA22" s="37">
        <f>SUM(AA5:AA21)</f>
        <v>1129403794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454509620</v>
      </c>
      <c r="D25" s="6">
        <v>0</v>
      </c>
      <c r="E25" s="7">
        <v>442922790</v>
      </c>
      <c r="F25" s="8">
        <v>442922790</v>
      </c>
      <c r="G25" s="8">
        <v>33251195</v>
      </c>
      <c r="H25" s="8">
        <v>33918592</v>
      </c>
      <c r="I25" s="8">
        <v>38453314</v>
      </c>
      <c r="J25" s="8">
        <v>105623101</v>
      </c>
      <c r="K25" s="8">
        <v>35529509</v>
      </c>
      <c r="L25" s="8">
        <v>34063850</v>
      </c>
      <c r="M25" s="8">
        <v>38343153</v>
      </c>
      <c r="N25" s="8">
        <v>107936512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213559613</v>
      </c>
      <c r="X25" s="8">
        <v>221455247</v>
      </c>
      <c r="Y25" s="8">
        <v>-7895634</v>
      </c>
      <c r="Z25" s="2">
        <v>-3.57</v>
      </c>
      <c r="AA25" s="6">
        <v>442922790</v>
      </c>
    </row>
    <row r="26" spans="1:27" ht="12.75">
      <c r="A26" s="29" t="s">
        <v>52</v>
      </c>
      <c r="B26" s="28"/>
      <c r="C26" s="6">
        <v>26476647</v>
      </c>
      <c r="D26" s="6">
        <v>0</v>
      </c>
      <c r="E26" s="7">
        <v>26588519</v>
      </c>
      <c r="F26" s="8">
        <v>26588519</v>
      </c>
      <c r="G26" s="8">
        <v>2233468</v>
      </c>
      <c r="H26" s="8">
        <v>2237273</v>
      </c>
      <c r="I26" s="8">
        <v>2233392</v>
      </c>
      <c r="J26" s="8">
        <v>6704133</v>
      </c>
      <c r="K26" s="8">
        <v>2263191</v>
      </c>
      <c r="L26" s="8">
        <v>2233495</v>
      </c>
      <c r="M26" s="8">
        <v>2206326</v>
      </c>
      <c r="N26" s="8">
        <v>6703012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13407145</v>
      </c>
      <c r="X26" s="8">
        <v>13263415</v>
      </c>
      <c r="Y26" s="8">
        <v>143730</v>
      </c>
      <c r="Z26" s="2">
        <v>1.08</v>
      </c>
      <c r="AA26" s="6">
        <v>26588519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29539809</v>
      </c>
      <c r="F27" s="8">
        <v>29539809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29539809</v>
      </c>
    </row>
    <row r="28" spans="1:27" ht="12.75">
      <c r="A28" s="29" t="s">
        <v>54</v>
      </c>
      <c r="B28" s="28"/>
      <c r="C28" s="6">
        <v>128104394</v>
      </c>
      <c r="D28" s="6">
        <v>0</v>
      </c>
      <c r="E28" s="7">
        <v>78818638</v>
      </c>
      <c r="F28" s="8">
        <v>78818638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39762157</v>
      </c>
      <c r="Y28" s="8">
        <v>-39762157</v>
      </c>
      <c r="Z28" s="2">
        <v>-100</v>
      </c>
      <c r="AA28" s="6">
        <v>78818638</v>
      </c>
    </row>
    <row r="29" spans="1:27" ht="12.75">
      <c r="A29" s="29" t="s">
        <v>55</v>
      </c>
      <c r="B29" s="28"/>
      <c r="C29" s="6">
        <v>21049952</v>
      </c>
      <c r="D29" s="6">
        <v>0</v>
      </c>
      <c r="E29" s="7">
        <v>29969854</v>
      </c>
      <c r="F29" s="8">
        <v>29969854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1390926</v>
      </c>
      <c r="M29" s="8">
        <v>3417595</v>
      </c>
      <c r="N29" s="8">
        <v>4808521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4808521</v>
      </c>
      <c r="X29" s="8">
        <v>7464689</v>
      </c>
      <c r="Y29" s="8">
        <v>-2656168</v>
      </c>
      <c r="Z29" s="2">
        <v>-35.58</v>
      </c>
      <c r="AA29" s="6">
        <v>29969854</v>
      </c>
    </row>
    <row r="30" spans="1:27" ht="12.75">
      <c r="A30" s="29" t="s">
        <v>56</v>
      </c>
      <c r="B30" s="28"/>
      <c r="C30" s="6">
        <v>256242917</v>
      </c>
      <c r="D30" s="6">
        <v>0</v>
      </c>
      <c r="E30" s="7">
        <v>306543054</v>
      </c>
      <c r="F30" s="8">
        <v>306543054</v>
      </c>
      <c r="G30" s="8">
        <v>33261268</v>
      </c>
      <c r="H30" s="8">
        <v>34841771</v>
      </c>
      <c r="I30" s="8">
        <v>22619761</v>
      </c>
      <c r="J30" s="8">
        <v>90722800</v>
      </c>
      <c r="K30" s="8">
        <v>18917424</v>
      </c>
      <c r="L30" s="8">
        <v>19670288</v>
      </c>
      <c r="M30" s="8">
        <v>16366205</v>
      </c>
      <c r="N30" s="8">
        <v>54953917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145676717</v>
      </c>
      <c r="X30" s="8">
        <v>139718184</v>
      </c>
      <c r="Y30" s="8">
        <v>5958533</v>
      </c>
      <c r="Z30" s="2">
        <v>4.26</v>
      </c>
      <c r="AA30" s="6">
        <v>306543054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6081006</v>
      </c>
      <c r="F31" s="8">
        <v>6081006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4366300</v>
      </c>
      <c r="Y31" s="8">
        <v>-4366300</v>
      </c>
      <c r="Z31" s="2">
        <v>-100</v>
      </c>
      <c r="AA31" s="6">
        <v>6081006</v>
      </c>
    </row>
    <row r="32" spans="1:27" ht="12.75">
      <c r="A32" s="29" t="s">
        <v>58</v>
      </c>
      <c r="B32" s="28"/>
      <c r="C32" s="6">
        <v>8991500</v>
      </c>
      <c r="D32" s="6">
        <v>0</v>
      </c>
      <c r="E32" s="7">
        <v>57965905</v>
      </c>
      <c r="F32" s="8">
        <v>57965905</v>
      </c>
      <c r="G32" s="8">
        <v>68521</v>
      </c>
      <c r="H32" s="8">
        <v>671887</v>
      </c>
      <c r="I32" s="8">
        <v>236521</v>
      </c>
      <c r="J32" s="8">
        <v>976929</v>
      </c>
      <c r="K32" s="8">
        <v>86775</v>
      </c>
      <c r="L32" s="8">
        <v>914863</v>
      </c>
      <c r="M32" s="8">
        <v>355239</v>
      </c>
      <c r="N32" s="8">
        <v>1356877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2333806</v>
      </c>
      <c r="X32" s="8">
        <v>32711419</v>
      </c>
      <c r="Y32" s="8">
        <v>-30377613</v>
      </c>
      <c r="Z32" s="2">
        <v>-92.87</v>
      </c>
      <c r="AA32" s="6">
        <v>57965905</v>
      </c>
    </row>
    <row r="33" spans="1:27" ht="12.75">
      <c r="A33" s="29" t="s">
        <v>59</v>
      </c>
      <c r="B33" s="28"/>
      <c r="C33" s="6">
        <v>34907977</v>
      </c>
      <c r="D33" s="6">
        <v>0</v>
      </c>
      <c r="E33" s="7">
        <v>107409</v>
      </c>
      <c r="F33" s="8">
        <v>107409</v>
      </c>
      <c r="G33" s="8">
        <v>1095394</v>
      </c>
      <c r="H33" s="8">
        <v>2274568</v>
      </c>
      <c r="I33" s="8">
        <v>1265403</v>
      </c>
      <c r="J33" s="8">
        <v>4635365</v>
      </c>
      <c r="K33" s="8">
        <v>1889774</v>
      </c>
      <c r="L33" s="8">
        <v>2068808</v>
      </c>
      <c r="M33" s="8">
        <v>2539957</v>
      </c>
      <c r="N33" s="8">
        <v>6498539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11133904</v>
      </c>
      <c r="X33" s="8">
        <v>107409</v>
      </c>
      <c r="Y33" s="8">
        <v>11026495</v>
      </c>
      <c r="Z33" s="2">
        <v>10265.89</v>
      </c>
      <c r="AA33" s="6">
        <v>107409</v>
      </c>
    </row>
    <row r="34" spans="1:27" ht="12.75">
      <c r="A34" s="29" t="s">
        <v>60</v>
      </c>
      <c r="B34" s="28"/>
      <c r="C34" s="6">
        <v>246196982</v>
      </c>
      <c r="D34" s="6">
        <v>0</v>
      </c>
      <c r="E34" s="7">
        <v>146868661</v>
      </c>
      <c r="F34" s="8">
        <v>146868661</v>
      </c>
      <c r="G34" s="8">
        <v>12144024</v>
      </c>
      <c r="H34" s="8">
        <v>16956138</v>
      </c>
      <c r="I34" s="8">
        <v>12427202</v>
      </c>
      <c r="J34" s="8">
        <v>41527364</v>
      </c>
      <c r="K34" s="8">
        <v>9947991</v>
      </c>
      <c r="L34" s="8">
        <v>12117194</v>
      </c>
      <c r="M34" s="8">
        <v>16354196</v>
      </c>
      <c r="N34" s="8">
        <v>38419381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79946745</v>
      </c>
      <c r="X34" s="8">
        <v>78086048</v>
      </c>
      <c r="Y34" s="8">
        <v>1860697</v>
      </c>
      <c r="Z34" s="2">
        <v>2.38</v>
      </c>
      <c r="AA34" s="6">
        <v>146868661</v>
      </c>
    </row>
    <row r="35" spans="1:27" ht="12.75">
      <c r="A35" s="27" t="s">
        <v>61</v>
      </c>
      <c r="B35" s="33"/>
      <c r="C35" s="6">
        <v>61612073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1238092062</v>
      </c>
      <c r="D36" s="37">
        <f>SUM(D25:D35)</f>
        <v>0</v>
      </c>
      <c r="E36" s="38">
        <f t="shared" si="1"/>
        <v>1125405645</v>
      </c>
      <c r="F36" s="39">
        <f t="shared" si="1"/>
        <v>1125405645</v>
      </c>
      <c r="G36" s="39">
        <f t="shared" si="1"/>
        <v>82053870</v>
      </c>
      <c r="H36" s="39">
        <f t="shared" si="1"/>
        <v>90900229</v>
      </c>
      <c r="I36" s="39">
        <f t="shared" si="1"/>
        <v>77235593</v>
      </c>
      <c r="J36" s="39">
        <f t="shared" si="1"/>
        <v>250189692</v>
      </c>
      <c r="K36" s="39">
        <f t="shared" si="1"/>
        <v>68634664</v>
      </c>
      <c r="L36" s="39">
        <f t="shared" si="1"/>
        <v>72459424</v>
      </c>
      <c r="M36" s="39">
        <f t="shared" si="1"/>
        <v>79582671</v>
      </c>
      <c r="N36" s="39">
        <f t="shared" si="1"/>
        <v>220676759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470866451</v>
      </c>
      <c r="X36" s="39">
        <f t="shared" si="1"/>
        <v>536934868</v>
      </c>
      <c r="Y36" s="39">
        <f t="shared" si="1"/>
        <v>-66068417</v>
      </c>
      <c r="Z36" s="40">
        <f>+IF(X36&lt;&gt;0,+(Y36/X36)*100,0)</f>
        <v>-12.304735813879013</v>
      </c>
      <c r="AA36" s="37">
        <f>SUM(AA25:AA35)</f>
        <v>1125405645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-172082895</v>
      </c>
      <c r="D38" s="50">
        <f>+D22-D36</f>
        <v>0</v>
      </c>
      <c r="E38" s="51">
        <f t="shared" si="2"/>
        <v>3998149</v>
      </c>
      <c r="F38" s="52">
        <f t="shared" si="2"/>
        <v>3998149</v>
      </c>
      <c r="G38" s="52">
        <f t="shared" si="2"/>
        <v>305413122</v>
      </c>
      <c r="H38" s="52">
        <f t="shared" si="2"/>
        <v>-37901398</v>
      </c>
      <c r="I38" s="52">
        <f t="shared" si="2"/>
        <v>10596848</v>
      </c>
      <c r="J38" s="52">
        <f t="shared" si="2"/>
        <v>278108572</v>
      </c>
      <c r="K38" s="52">
        <f t="shared" si="2"/>
        <v>-34014202</v>
      </c>
      <c r="L38" s="52">
        <f t="shared" si="2"/>
        <v>-19625683</v>
      </c>
      <c r="M38" s="52">
        <f t="shared" si="2"/>
        <v>45554345</v>
      </c>
      <c r="N38" s="52">
        <f t="shared" si="2"/>
        <v>-8085540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270023032</v>
      </c>
      <c r="X38" s="52">
        <f>IF(F22=F36,0,X22-X36)</f>
        <v>281926261</v>
      </c>
      <c r="Y38" s="52">
        <f t="shared" si="2"/>
        <v>-11903229</v>
      </c>
      <c r="Z38" s="53">
        <f>+IF(X38&lt;&gt;0,+(Y38/X38)*100,0)</f>
        <v>-4.222107212637421</v>
      </c>
      <c r="AA38" s="50">
        <f>+AA22-AA36</f>
        <v>3998149</v>
      </c>
    </row>
    <row r="39" spans="1:27" ht="12.75">
      <c r="A39" s="27" t="s">
        <v>64</v>
      </c>
      <c r="B39" s="33"/>
      <c r="C39" s="6">
        <v>190298757</v>
      </c>
      <c r="D39" s="6">
        <v>0</v>
      </c>
      <c r="E39" s="7">
        <v>314202519</v>
      </c>
      <c r="F39" s="8">
        <v>314202519</v>
      </c>
      <c r="G39" s="8">
        <v>0</v>
      </c>
      <c r="H39" s="8">
        <v>7890244</v>
      </c>
      <c r="I39" s="8">
        <v>19105634</v>
      </c>
      <c r="J39" s="8">
        <v>26995878</v>
      </c>
      <c r="K39" s="8">
        <v>7540442</v>
      </c>
      <c r="L39" s="8">
        <v>3293177</v>
      </c>
      <c r="M39" s="8">
        <v>11561985</v>
      </c>
      <c r="N39" s="8">
        <v>22395604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49391482</v>
      </c>
      <c r="X39" s="8">
        <v>262757474</v>
      </c>
      <c r="Y39" s="8">
        <v>-213365992</v>
      </c>
      <c r="Z39" s="2">
        <v>-81.2</v>
      </c>
      <c r="AA39" s="6">
        <v>314202519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18215862</v>
      </c>
      <c r="D42" s="59">
        <f>SUM(D38:D41)</f>
        <v>0</v>
      </c>
      <c r="E42" s="60">
        <f t="shared" si="3"/>
        <v>318200668</v>
      </c>
      <c r="F42" s="61">
        <f t="shared" si="3"/>
        <v>318200668</v>
      </c>
      <c r="G42" s="61">
        <f t="shared" si="3"/>
        <v>305413122</v>
      </c>
      <c r="H42" s="61">
        <f t="shared" si="3"/>
        <v>-30011154</v>
      </c>
      <c r="I42" s="61">
        <f t="shared" si="3"/>
        <v>29702482</v>
      </c>
      <c r="J42" s="61">
        <f t="shared" si="3"/>
        <v>305104450</v>
      </c>
      <c r="K42" s="61">
        <f t="shared" si="3"/>
        <v>-26473760</v>
      </c>
      <c r="L42" s="61">
        <f t="shared" si="3"/>
        <v>-16332506</v>
      </c>
      <c r="M42" s="61">
        <f t="shared" si="3"/>
        <v>57116330</v>
      </c>
      <c r="N42" s="61">
        <f t="shared" si="3"/>
        <v>14310064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319414514</v>
      </c>
      <c r="X42" s="61">
        <f t="shared" si="3"/>
        <v>544683735</v>
      </c>
      <c r="Y42" s="61">
        <f t="shared" si="3"/>
        <v>-225269221</v>
      </c>
      <c r="Z42" s="62">
        <f>+IF(X42&lt;&gt;0,+(Y42/X42)*100,0)</f>
        <v>-41.35780206471559</v>
      </c>
      <c r="AA42" s="59">
        <f>SUM(AA38:AA41)</f>
        <v>318200668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18215862</v>
      </c>
      <c r="D44" s="67">
        <f>+D42-D43</f>
        <v>0</v>
      </c>
      <c r="E44" s="68">
        <f t="shared" si="4"/>
        <v>318200668</v>
      </c>
      <c r="F44" s="69">
        <f t="shared" si="4"/>
        <v>318200668</v>
      </c>
      <c r="G44" s="69">
        <f t="shared" si="4"/>
        <v>305413122</v>
      </c>
      <c r="H44" s="69">
        <f t="shared" si="4"/>
        <v>-30011154</v>
      </c>
      <c r="I44" s="69">
        <f t="shared" si="4"/>
        <v>29702482</v>
      </c>
      <c r="J44" s="69">
        <f t="shared" si="4"/>
        <v>305104450</v>
      </c>
      <c r="K44" s="69">
        <f t="shared" si="4"/>
        <v>-26473760</v>
      </c>
      <c r="L44" s="69">
        <f t="shared" si="4"/>
        <v>-16332506</v>
      </c>
      <c r="M44" s="69">
        <f t="shared" si="4"/>
        <v>57116330</v>
      </c>
      <c r="N44" s="69">
        <f t="shared" si="4"/>
        <v>14310064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319414514</v>
      </c>
      <c r="X44" s="69">
        <f t="shared" si="4"/>
        <v>544683735</v>
      </c>
      <c r="Y44" s="69">
        <f t="shared" si="4"/>
        <v>-225269221</v>
      </c>
      <c r="Z44" s="70">
        <f>+IF(X44&lt;&gt;0,+(Y44/X44)*100,0)</f>
        <v>-41.35780206471559</v>
      </c>
      <c r="AA44" s="67">
        <f>+AA42-AA43</f>
        <v>318200668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18215862</v>
      </c>
      <c r="D46" s="59">
        <f>SUM(D44:D45)</f>
        <v>0</v>
      </c>
      <c r="E46" s="60">
        <f t="shared" si="5"/>
        <v>318200668</v>
      </c>
      <c r="F46" s="61">
        <f t="shared" si="5"/>
        <v>318200668</v>
      </c>
      <c r="G46" s="61">
        <f t="shared" si="5"/>
        <v>305413122</v>
      </c>
      <c r="H46" s="61">
        <f t="shared" si="5"/>
        <v>-30011154</v>
      </c>
      <c r="I46" s="61">
        <f t="shared" si="5"/>
        <v>29702482</v>
      </c>
      <c r="J46" s="61">
        <f t="shared" si="5"/>
        <v>305104450</v>
      </c>
      <c r="K46" s="61">
        <f t="shared" si="5"/>
        <v>-26473760</v>
      </c>
      <c r="L46" s="61">
        <f t="shared" si="5"/>
        <v>-16332506</v>
      </c>
      <c r="M46" s="61">
        <f t="shared" si="5"/>
        <v>57116330</v>
      </c>
      <c r="N46" s="61">
        <f t="shared" si="5"/>
        <v>14310064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319414514</v>
      </c>
      <c r="X46" s="61">
        <f t="shared" si="5"/>
        <v>544683735</v>
      </c>
      <c r="Y46" s="61">
        <f t="shared" si="5"/>
        <v>-225269221</v>
      </c>
      <c r="Z46" s="62">
        <f>+IF(X46&lt;&gt;0,+(Y46/X46)*100,0)</f>
        <v>-41.35780206471559</v>
      </c>
      <c r="AA46" s="59">
        <f>SUM(AA44:AA45)</f>
        <v>318200668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18215862</v>
      </c>
      <c r="D48" s="75">
        <f>SUM(D46:D47)</f>
        <v>0</v>
      </c>
      <c r="E48" s="76">
        <f t="shared" si="6"/>
        <v>318200668</v>
      </c>
      <c r="F48" s="77">
        <f t="shared" si="6"/>
        <v>318200668</v>
      </c>
      <c r="G48" s="77">
        <f t="shared" si="6"/>
        <v>305413122</v>
      </c>
      <c r="H48" s="78">
        <f t="shared" si="6"/>
        <v>-30011154</v>
      </c>
      <c r="I48" s="78">
        <f t="shared" si="6"/>
        <v>29702482</v>
      </c>
      <c r="J48" s="78">
        <f t="shared" si="6"/>
        <v>305104450</v>
      </c>
      <c r="K48" s="78">
        <f t="shared" si="6"/>
        <v>-26473760</v>
      </c>
      <c r="L48" s="78">
        <f t="shared" si="6"/>
        <v>-16332506</v>
      </c>
      <c r="M48" s="77">
        <f t="shared" si="6"/>
        <v>57116330</v>
      </c>
      <c r="N48" s="77">
        <f t="shared" si="6"/>
        <v>14310064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319414514</v>
      </c>
      <c r="X48" s="78">
        <f t="shared" si="6"/>
        <v>544683735</v>
      </c>
      <c r="Y48" s="78">
        <f t="shared" si="6"/>
        <v>-225269221</v>
      </c>
      <c r="Z48" s="79">
        <f>+IF(X48&lt;&gt;0,+(Y48/X48)*100,0)</f>
        <v>-41.35780206471559</v>
      </c>
      <c r="AA48" s="80">
        <f>SUM(AA46:AA47)</f>
        <v>318200668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199289174</v>
      </c>
      <c r="F8" s="8">
        <v>199289174</v>
      </c>
      <c r="G8" s="8">
        <v>27754813</v>
      </c>
      <c r="H8" s="8">
        <v>23923307</v>
      </c>
      <c r="I8" s="8">
        <v>20878719</v>
      </c>
      <c r="J8" s="8">
        <v>72556839</v>
      </c>
      <c r="K8" s="8">
        <v>21379235</v>
      </c>
      <c r="L8" s="8">
        <v>16621735</v>
      </c>
      <c r="M8" s="8">
        <v>21456364</v>
      </c>
      <c r="N8" s="8">
        <v>59457334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132014173</v>
      </c>
      <c r="X8" s="8">
        <v>93267215</v>
      </c>
      <c r="Y8" s="8">
        <v>38746958</v>
      </c>
      <c r="Z8" s="2">
        <v>41.54</v>
      </c>
      <c r="AA8" s="6">
        <v>199289174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85409452</v>
      </c>
      <c r="F9" s="8">
        <v>85409452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39971665</v>
      </c>
      <c r="Y9" s="8">
        <v>-39971665</v>
      </c>
      <c r="Z9" s="2">
        <v>-100</v>
      </c>
      <c r="AA9" s="6">
        <v>85409452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230491347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89795</v>
      </c>
      <c r="D12" s="6">
        <v>0</v>
      </c>
      <c r="E12" s="7">
        <v>57860</v>
      </c>
      <c r="F12" s="8">
        <v>57860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28932</v>
      </c>
      <c r="Y12" s="8">
        <v>-28932</v>
      </c>
      <c r="Z12" s="2">
        <v>-100</v>
      </c>
      <c r="AA12" s="6">
        <v>57860</v>
      </c>
    </row>
    <row r="13" spans="1:27" ht="12.75">
      <c r="A13" s="27" t="s">
        <v>40</v>
      </c>
      <c r="B13" s="33"/>
      <c r="C13" s="6">
        <v>52465123</v>
      </c>
      <c r="D13" s="6">
        <v>0</v>
      </c>
      <c r="E13" s="7">
        <v>29350000</v>
      </c>
      <c r="F13" s="8">
        <v>29350000</v>
      </c>
      <c r="G13" s="8">
        <v>1381812</v>
      </c>
      <c r="H13" s="8">
        <v>3170708</v>
      </c>
      <c r="I13" s="8">
        <v>3261260</v>
      </c>
      <c r="J13" s="8">
        <v>7813780</v>
      </c>
      <c r="K13" s="8">
        <v>3549026</v>
      </c>
      <c r="L13" s="8">
        <v>3258343</v>
      </c>
      <c r="M13" s="8">
        <v>2203890</v>
      </c>
      <c r="N13" s="8">
        <v>9011259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16825039</v>
      </c>
      <c r="X13" s="8">
        <v>14364608</v>
      </c>
      <c r="Y13" s="8">
        <v>2460431</v>
      </c>
      <c r="Z13" s="2">
        <v>17.13</v>
      </c>
      <c r="AA13" s="6">
        <v>29350000</v>
      </c>
    </row>
    <row r="14" spans="1:27" ht="12.75">
      <c r="A14" s="27" t="s">
        <v>41</v>
      </c>
      <c r="B14" s="33"/>
      <c r="C14" s="6">
        <v>36952171</v>
      </c>
      <c r="D14" s="6">
        <v>0</v>
      </c>
      <c r="E14" s="7">
        <v>5300000</v>
      </c>
      <c r="F14" s="8">
        <v>5300000</v>
      </c>
      <c r="G14" s="8">
        <v>0</v>
      </c>
      <c r="H14" s="8">
        <v>3315311</v>
      </c>
      <c r="I14" s="8">
        <v>3338350</v>
      </c>
      <c r="J14" s="8">
        <v>6653661</v>
      </c>
      <c r="K14" s="8">
        <v>4433178</v>
      </c>
      <c r="L14" s="8">
        <v>2352497</v>
      </c>
      <c r="M14" s="8">
        <v>3525879</v>
      </c>
      <c r="N14" s="8">
        <v>10311554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16965215</v>
      </c>
      <c r="X14" s="8">
        <v>2593951</v>
      </c>
      <c r="Y14" s="8">
        <v>14371264</v>
      </c>
      <c r="Z14" s="2">
        <v>554.03</v>
      </c>
      <c r="AA14" s="6">
        <v>5300000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77383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10962</v>
      </c>
      <c r="J18" s="8">
        <v>10962</v>
      </c>
      <c r="K18" s="8">
        <v>10675</v>
      </c>
      <c r="L18" s="8">
        <v>9618</v>
      </c>
      <c r="M18" s="8">
        <v>0</v>
      </c>
      <c r="N18" s="8">
        <v>20293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31255</v>
      </c>
      <c r="X18" s="8"/>
      <c r="Y18" s="8">
        <v>31255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728676577</v>
      </c>
      <c r="D19" s="6">
        <v>0</v>
      </c>
      <c r="E19" s="7">
        <v>798523002</v>
      </c>
      <c r="F19" s="8">
        <v>798523002</v>
      </c>
      <c r="G19" s="8">
        <v>329802000</v>
      </c>
      <c r="H19" s="8">
        <v>3337000</v>
      </c>
      <c r="I19" s="8">
        <v>0</v>
      </c>
      <c r="J19" s="8">
        <v>333139000</v>
      </c>
      <c r="K19" s="8">
        <v>0</v>
      </c>
      <c r="L19" s="8">
        <v>2196000</v>
      </c>
      <c r="M19" s="8">
        <v>263842000</v>
      </c>
      <c r="N19" s="8">
        <v>266038000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599177000</v>
      </c>
      <c r="X19" s="8">
        <v>583218143</v>
      </c>
      <c r="Y19" s="8">
        <v>15958857</v>
      </c>
      <c r="Z19" s="2">
        <v>2.74</v>
      </c>
      <c r="AA19" s="6">
        <v>798523002</v>
      </c>
    </row>
    <row r="20" spans="1:27" ht="12.75">
      <c r="A20" s="27" t="s">
        <v>47</v>
      </c>
      <c r="B20" s="33"/>
      <c r="C20" s="6">
        <v>159198352</v>
      </c>
      <c r="D20" s="6">
        <v>0</v>
      </c>
      <c r="E20" s="7">
        <v>356727799</v>
      </c>
      <c r="F20" s="30">
        <v>356727799</v>
      </c>
      <c r="G20" s="30">
        <v>0</v>
      </c>
      <c r="H20" s="30">
        <v>19627</v>
      </c>
      <c r="I20" s="30">
        <v>10870</v>
      </c>
      <c r="J20" s="30">
        <v>30497</v>
      </c>
      <c r="K20" s="30">
        <v>20496</v>
      </c>
      <c r="L20" s="30">
        <v>0</v>
      </c>
      <c r="M20" s="30">
        <v>0</v>
      </c>
      <c r="N20" s="30">
        <v>20496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50993</v>
      </c>
      <c r="X20" s="30">
        <v>277895768</v>
      </c>
      <c r="Y20" s="30">
        <v>-277844775</v>
      </c>
      <c r="Z20" s="31">
        <v>-99.98</v>
      </c>
      <c r="AA20" s="32">
        <v>356727799</v>
      </c>
    </row>
    <row r="21" spans="1:27" ht="12.75">
      <c r="A21" s="27" t="s">
        <v>48</v>
      </c>
      <c r="B21" s="33"/>
      <c r="C21" s="6">
        <v>4586207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1212536955</v>
      </c>
      <c r="D22" s="37">
        <f>SUM(D5:D21)</f>
        <v>0</v>
      </c>
      <c r="E22" s="38">
        <f t="shared" si="0"/>
        <v>1474657287</v>
      </c>
      <c r="F22" s="39">
        <f t="shared" si="0"/>
        <v>1474657287</v>
      </c>
      <c r="G22" s="39">
        <f t="shared" si="0"/>
        <v>358938625</v>
      </c>
      <c r="H22" s="39">
        <f t="shared" si="0"/>
        <v>33765953</v>
      </c>
      <c r="I22" s="39">
        <f t="shared" si="0"/>
        <v>27500161</v>
      </c>
      <c r="J22" s="39">
        <f t="shared" si="0"/>
        <v>420204739</v>
      </c>
      <c r="K22" s="39">
        <f t="shared" si="0"/>
        <v>29392610</v>
      </c>
      <c r="L22" s="39">
        <f t="shared" si="0"/>
        <v>24438193</v>
      </c>
      <c r="M22" s="39">
        <f t="shared" si="0"/>
        <v>291028133</v>
      </c>
      <c r="N22" s="39">
        <f t="shared" si="0"/>
        <v>344858936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765063675</v>
      </c>
      <c r="X22" s="39">
        <f t="shared" si="0"/>
        <v>1011340282</v>
      </c>
      <c r="Y22" s="39">
        <f t="shared" si="0"/>
        <v>-246276607</v>
      </c>
      <c r="Z22" s="40">
        <f>+IF(X22&lt;&gt;0,+(Y22/X22)*100,0)</f>
        <v>-24.351507735158126</v>
      </c>
      <c r="AA22" s="37">
        <f>SUM(AA5:AA21)</f>
        <v>1474657287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545655479</v>
      </c>
      <c r="D25" s="6">
        <v>0</v>
      </c>
      <c r="E25" s="7">
        <v>533190058</v>
      </c>
      <c r="F25" s="8">
        <v>533190058</v>
      </c>
      <c r="G25" s="8">
        <v>37704809</v>
      </c>
      <c r="H25" s="8">
        <v>46131145</v>
      </c>
      <c r="I25" s="8">
        <v>46230136</v>
      </c>
      <c r="J25" s="8">
        <v>130066090</v>
      </c>
      <c r="K25" s="8">
        <v>44551474</v>
      </c>
      <c r="L25" s="8">
        <v>40096528</v>
      </c>
      <c r="M25" s="8">
        <v>45075777</v>
      </c>
      <c r="N25" s="8">
        <v>129723779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259789869</v>
      </c>
      <c r="X25" s="8">
        <v>266595030</v>
      </c>
      <c r="Y25" s="8">
        <v>-6805161</v>
      </c>
      <c r="Z25" s="2">
        <v>-2.55</v>
      </c>
      <c r="AA25" s="6">
        <v>533190058</v>
      </c>
    </row>
    <row r="26" spans="1:27" ht="12.75">
      <c r="A26" s="29" t="s">
        <v>52</v>
      </c>
      <c r="B26" s="28"/>
      <c r="C26" s="6">
        <v>20304599</v>
      </c>
      <c r="D26" s="6">
        <v>0</v>
      </c>
      <c r="E26" s="7">
        <v>27914679</v>
      </c>
      <c r="F26" s="8">
        <v>27914679</v>
      </c>
      <c r="G26" s="8">
        <v>1492164</v>
      </c>
      <c r="H26" s="8">
        <v>1926499</v>
      </c>
      <c r="I26" s="8">
        <v>1828344</v>
      </c>
      <c r="J26" s="8">
        <v>5247007</v>
      </c>
      <c r="K26" s="8">
        <v>1982070</v>
      </c>
      <c r="L26" s="8">
        <v>1221766</v>
      </c>
      <c r="M26" s="8">
        <v>2289348</v>
      </c>
      <c r="N26" s="8">
        <v>5493184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10740191</v>
      </c>
      <c r="X26" s="8">
        <v>13756086</v>
      </c>
      <c r="Y26" s="8">
        <v>-3015895</v>
      </c>
      <c r="Z26" s="2">
        <v>-21.92</v>
      </c>
      <c r="AA26" s="6">
        <v>27914679</v>
      </c>
    </row>
    <row r="27" spans="1:27" ht="12.75">
      <c r="A27" s="29" t="s">
        <v>53</v>
      </c>
      <c r="B27" s="28"/>
      <c r="C27" s="6">
        <v>89031203</v>
      </c>
      <c r="D27" s="6">
        <v>0</v>
      </c>
      <c r="E27" s="7">
        <v>87671211</v>
      </c>
      <c r="F27" s="8">
        <v>87671211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43835604</v>
      </c>
      <c r="Y27" s="8">
        <v>-43835604</v>
      </c>
      <c r="Z27" s="2">
        <v>-100</v>
      </c>
      <c r="AA27" s="6">
        <v>87671211</v>
      </c>
    </row>
    <row r="28" spans="1:27" ht="12.75">
      <c r="A28" s="29" t="s">
        <v>54</v>
      </c>
      <c r="B28" s="28"/>
      <c r="C28" s="6">
        <v>159482214</v>
      </c>
      <c r="D28" s="6">
        <v>0</v>
      </c>
      <c r="E28" s="7">
        <v>162820000</v>
      </c>
      <c r="F28" s="8">
        <v>162820000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81409998</v>
      </c>
      <c r="Y28" s="8">
        <v>-81409998</v>
      </c>
      <c r="Z28" s="2">
        <v>-100</v>
      </c>
      <c r="AA28" s="6">
        <v>162820000</v>
      </c>
    </row>
    <row r="29" spans="1:27" ht="12.75">
      <c r="A29" s="29" t="s">
        <v>55</v>
      </c>
      <c r="B29" s="28"/>
      <c r="C29" s="6">
        <v>8097451</v>
      </c>
      <c r="D29" s="6">
        <v>0</v>
      </c>
      <c r="E29" s="7">
        <v>85000</v>
      </c>
      <c r="F29" s="8">
        <v>85000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42498</v>
      </c>
      <c r="Y29" s="8">
        <v>-42498</v>
      </c>
      <c r="Z29" s="2">
        <v>-100</v>
      </c>
      <c r="AA29" s="6">
        <v>85000</v>
      </c>
    </row>
    <row r="30" spans="1:27" ht="12.75">
      <c r="A30" s="29" t="s">
        <v>56</v>
      </c>
      <c r="B30" s="28"/>
      <c r="C30" s="6">
        <v>44382077</v>
      </c>
      <c r="D30" s="6">
        <v>0</v>
      </c>
      <c r="E30" s="7">
        <v>70500000</v>
      </c>
      <c r="F30" s="8">
        <v>70500000</v>
      </c>
      <c r="G30" s="8">
        <v>0</v>
      </c>
      <c r="H30" s="8">
        <v>0</v>
      </c>
      <c r="I30" s="8">
        <v>755852</v>
      </c>
      <c r="J30" s="8">
        <v>755852</v>
      </c>
      <c r="K30" s="8">
        <v>1499861</v>
      </c>
      <c r="L30" s="8">
        <v>2952726</v>
      </c>
      <c r="M30" s="8">
        <v>1597717</v>
      </c>
      <c r="N30" s="8">
        <v>6050304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6806156</v>
      </c>
      <c r="X30" s="8">
        <v>35250000</v>
      </c>
      <c r="Y30" s="8">
        <v>-28443844</v>
      </c>
      <c r="Z30" s="2">
        <v>-80.69</v>
      </c>
      <c r="AA30" s="6">
        <v>70500000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63141718</v>
      </c>
      <c r="F31" s="8">
        <v>63141718</v>
      </c>
      <c r="G31" s="8">
        <v>28500</v>
      </c>
      <c r="H31" s="8">
        <v>1204044</v>
      </c>
      <c r="I31" s="8">
        <v>1268547</v>
      </c>
      <c r="J31" s="8">
        <v>2501091</v>
      </c>
      <c r="K31" s="8">
        <v>4583740</v>
      </c>
      <c r="L31" s="8">
        <v>2344212</v>
      </c>
      <c r="M31" s="8">
        <v>3414812</v>
      </c>
      <c r="N31" s="8">
        <v>10342764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12843855</v>
      </c>
      <c r="X31" s="8">
        <v>30757072</v>
      </c>
      <c r="Y31" s="8">
        <v>-17913217</v>
      </c>
      <c r="Z31" s="2">
        <v>-58.24</v>
      </c>
      <c r="AA31" s="6">
        <v>63141718</v>
      </c>
    </row>
    <row r="32" spans="1:27" ht="12.75">
      <c r="A32" s="29" t="s">
        <v>58</v>
      </c>
      <c r="B32" s="28"/>
      <c r="C32" s="6">
        <v>223968712</v>
      </c>
      <c r="D32" s="6">
        <v>0</v>
      </c>
      <c r="E32" s="7">
        <v>42663616</v>
      </c>
      <c r="F32" s="8">
        <v>42663616</v>
      </c>
      <c r="G32" s="8">
        <v>2347250</v>
      </c>
      <c r="H32" s="8">
        <v>11897503</v>
      </c>
      <c r="I32" s="8">
        <v>13363273</v>
      </c>
      <c r="J32" s="8">
        <v>27608026</v>
      </c>
      <c r="K32" s="8">
        <v>19746122</v>
      </c>
      <c r="L32" s="8">
        <v>17247186</v>
      </c>
      <c r="M32" s="8">
        <v>21170664</v>
      </c>
      <c r="N32" s="8">
        <v>58163972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85771998</v>
      </c>
      <c r="X32" s="8">
        <v>27700170</v>
      </c>
      <c r="Y32" s="8">
        <v>58071828</v>
      </c>
      <c r="Z32" s="2">
        <v>209.64</v>
      </c>
      <c r="AA32" s="6">
        <v>42663616</v>
      </c>
    </row>
    <row r="33" spans="1:27" ht="12.75">
      <c r="A33" s="29" t="s">
        <v>59</v>
      </c>
      <c r="B33" s="28"/>
      <c r="C33" s="6">
        <v>91860932</v>
      </c>
      <c r="D33" s="6">
        <v>0</v>
      </c>
      <c r="E33" s="7">
        <v>99616070</v>
      </c>
      <c r="F33" s="8">
        <v>99616070</v>
      </c>
      <c r="G33" s="8">
        <v>4488253</v>
      </c>
      <c r="H33" s="8">
        <v>240303</v>
      </c>
      <c r="I33" s="8">
        <v>6159094</v>
      </c>
      <c r="J33" s="8">
        <v>10887650</v>
      </c>
      <c r="K33" s="8">
        <v>4533885</v>
      </c>
      <c r="L33" s="8">
        <v>16964112</v>
      </c>
      <c r="M33" s="8">
        <v>3258665</v>
      </c>
      <c r="N33" s="8">
        <v>24756662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35644312</v>
      </c>
      <c r="X33" s="8">
        <v>50748726</v>
      </c>
      <c r="Y33" s="8">
        <v>-15104414</v>
      </c>
      <c r="Z33" s="2">
        <v>-29.76</v>
      </c>
      <c r="AA33" s="6">
        <v>99616070</v>
      </c>
    </row>
    <row r="34" spans="1:27" ht="12.75">
      <c r="A34" s="29" t="s">
        <v>60</v>
      </c>
      <c r="B34" s="28"/>
      <c r="C34" s="6">
        <v>360569796</v>
      </c>
      <c r="D34" s="6">
        <v>0</v>
      </c>
      <c r="E34" s="7">
        <v>382704478</v>
      </c>
      <c r="F34" s="8">
        <v>382704478</v>
      </c>
      <c r="G34" s="8">
        <v>9258154</v>
      </c>
      <c r="H34" s="8">
        <v>14941625</v>
      </c>
      <c r="I34" s="8">
        <v>27275330</v>
      </c>
      <c r="J34" s="8">
        <v>51475109</v>
      </c>
      <c r="K34" s="8">
        <v>33529779</v>
      </c>
      <c r="L34" s="8">
        <v>21379686</v>
      </c>
      <c r="M34" s="8">
        <v>24840569</v>
      </c>
      <c r="N34" s="8">
        <v>79750034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131225143</v>
      </c>
      <c r="X34" s="8">
        <v>208231654</v>
      </c>
      <c r="Y34" s="8">
        <v>-77006511</v>
      </c>
      <c r="Z34" s="2">
        <v>-36.98</v>
      </c>
      <c r="AA34" s="6">
        <v>382704478</v>
      </c>
    </row>
    <row r="35" spans="1:27" ht="12.75">
      <c r="A35" s="27" t="s">
        <v>61</v>
      </c>
      <c r="B35" s="33"/>
      <c r="C35" s="6">
        <v>7518842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1550871305</v>
      </c>
      <c r="D36" s="37">
        <f>SUM(D25:D35)</f>
        <v>0</v>
      </c>
      <c r="E36" s="38">
        <f t="shared" si="1"/>
        <v>1470306830</v>
      </c>
      <c r="F36" s="39">
        <f t="shared" si="1"/>
        <v>1470306830</v>
      </c>
      <c r="G36" s="39">
        <f t="shared" si="1"/>
        <v>55319130</v>
      </c>
      <c r="H36" s="39">
        <f t="shared" si="1"/>
        <v>76341119</v>
      </c>
      <c r="I36" s="39">
        <f t="shared" si="1"/>
        <v>96880576</v>
      </c>
      <c r="J36" s="39">
        <f t="shared" si="1"/>
        <v>228540825</v>
      </c>
      <c r="K36" s="39">
        <f t="shared" si="1"/>
        <v>110426931</v>
      </c>
      <c r="L36" s="39">
        <f t="shared" si="1"/>
        <v>102206216</v>
      </c>
      <c r="M36" s="39">
        <f t="shared" si="1"/>
        <v>101647552</v>
      </c>
      <c r="N36" s="39">
        <f t="shared" si="1"/>
        <v>314280699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542821524</v>
      </c>
      <c r="X36" s="39">
        <f t="shared" si="1"/>
        <v>758326838</v>
      </c>
      <c r="Y36" s="39">
        <f t="shared" si="1"/>
        <v>-215505314</v>
      </c>
      <c r="Z36" s="40">
        <f>+IF(X36&lt;&gt;0,+(Y36/X36)*100,0)</f>
        <v>-28.418526577322588</v>
      </c>
      <c r="AA36" s="37">
        <f>SUM(AA25:AA35)</f>
        <v>1470306830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-338334350</v>
      </c>
      <c r="D38" s="50">
        <f>+D22-D36</f>
        <v>0</v>
      </c>
      <c r="E38" s="51">
        <f t="shared" si="2"/>
        <v>4350457</v>
      </c>
      <c r="F38" s="52">
        <f t="shared" si="2"/>
        <v>4350457</v>
      </c>
      <c r="G38" s="52">
        <f t="shared" si="2"/>
        <v>303619495</v>
      </c>
      <c r="H38" s="52">
        <f t="shared" si="2"/>
        <v>-42575166</v>
      </c>
      <c r="I38" s="52">
        <f t="shared" si="2"/>
        <v>-69380415</v>
      </c>
      <c r="J38" s="52">
        <f t="shared" si="2"/>
        <v>191663914</v>
      </c>
      <c r="K38" s="52">
        <f t="shared" si="2"/>
        <v>-81034321</v>
      </c>
      <c r="L38" s="52">
        <f t="shared" si="2"/>
        <v>-77768023</v>
      </c>
      <c r="M38" s="52">
        <f t="shared" si="2"/>
        <v>189380581</v>
      </c>
      <c r="N38" s="52">
        <f t="shared" si="2"/>
        <v>30578237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222242151</v>
      </c>
      <c r="X38" s="52">
        <f>IF(F22=F36,0,X22-X36)</f>
        <v>253013444</v>
      </c>
      <c r="Y38" s="52">
        <f t="shared" si="2"/>
        <v>-30771293</v>
      </c>
      <c r="Z38" s="53">
        <f>+IF(X38&lt;&gt;0,+(Y38/X38)*100,0)</f>
        <v>-12.161920138915622</v>
      </c>
      <c r="AA38" s="50">
        <f>+AA22-AA36</f>
        <v>4350457</v>
      </c>
    </row>
    <row r="39" spans="1:27" ht="12.75">
      <c r="A39" s="27" t="s">
        <v>64</v>
      </c>
      <c r="B39" s="33"/>
      <c r="C39" s="6">
        <v>984918451</v>
      </c>
      <c r="D39" s="6">
        <v>0</v>
      </c>
      <c r="E39" s="7">
        <v>1022330000</v>
      </c>
      <c r="F39" s="8">
        <v>1022330000</v>
      </c>
      <c r="G39" s="8">
        <v>306390000</v>
      </c>
      <c r="H39" s="8">
        <v>170459000</v>
      </c>
      <c r="I39" s="8">
        <v>0</v>
      </c>
      <c r="J39" s="8">
        <v>476849000</v>
      </c>
      <c r="K39" s="8">
        <v>40000000</v>
      </c>
      <c r="L39" s="8">
        <v>0</v>
      </c>
      <c r="M39" s="8">
        <v>226921000</v>
      </c>
      <c r="N39" s="8">
        <v>266921000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743770000</v>
      </c>
      <c r="X39" s="8">
        <v>512633657</v>
      </c>
      <c r="Y39" s="8">
        <v>231136343</v>
      </c>
      <c r="Z39" s="2">
        <v>45.09</v>
      </c>
      <c r="AA39" s="6">
        <v>1022330000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646584101</v>
      </c>
      <c r="D42" s="59">
        <f>SUM(D38:D41)</f>
        <v>0</v>
      </c>
      <c r="E42" s="60">
        <f t="shared" si="3"/>
        <v>1026680457</v>
      </c>
      <c r="F42" s="61">
        <f t="shared" si="3"/>
        <v>1026680457</v>
      </c>
      <c r="G42" s="61">
        <f t="shared" si="3"/>
        <v>610009495</v>
      </c>
      <c r="H42" s="61">
        <f t="shared" si="3"/>
        <v>127883834</v>
      </c>
      <c r="I42" s="61">
        <f t="shared" si="3"/>
        <v>-69380415</v>
      </c>
      <c r="J42" s="61">
        <f t="shared" si="3"/>
        <v>668512914</v>
      </c>
      <c r="K42" s="61">
        <f t="shared" si="3"/>
        <v>-41034321</v>
      </c>
      <c r="L42" s="61">
        <f t="shared" si="3"/>
        <v>-77768023</v>
      </c>
      <c r="M42" s="61">
        <f t="shared" si="3"/>
        <v>416301581</v>
      </c>
      <c r="N42" s="61">
        <f t="shared" si="3"/>
        <v>297499237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966012151</v>
      </c>
      <c r="X42" s="61">
        <f t="shared" si="3"/>
        <v>765647101</v>
      </c>
      <c r="Y42" s="61">
        <f t="shared" si="3"/>
        <v>200365050</v>
      </c>
      <c r="Z42" s="62">
        <f>+IF(X42&lt;&gt;0,+(Y42/X42)*100,0)</f>
        <v>26.169373558432635</v>
      </c>
      <c r="AA42" s="59">
        <f>SUM(AA38:AA41)</f>
        <v>1026680457</v>
      </c>
    </row>
    <row r="43" spans="1:27" ht="12.75">
      <c r="A43" s="27" t="s">
        <v>68</v>
      </c>
      <c r="B43" s="33"/>
      <c r="C43" s="54">
        <v>-1814808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648398909</v>
      </c>
      <c r="D44" s="67">
        <f>+D42-D43</f>
        <v>0</v>
      </c>
      <c r="E44" s="68">
        <f t="shared" si="4"/>
        <v>1026680457</v>
      </c>
      <c r="F44" s="69">
        <f t="shared" si="4"/>
        <v>1026680457</v>
      </c>
      <c r="G44" s="69">
        <f t="shared" si="4"/>
        <v>610009495</v>
      </c>
      <c r="H44" s="69">
        <f t="shared" si="4"/>
        <v>127883834</v>
      </c>
      <c r="I44" s="69">
        <f t="shared" si="4"/>
        <v>-69380415</v>
      </c>
      <c r="J44" s="69">
        <f t="shared" si="4"/>
        <v>668512914</v>
      </c>
      <c r="K44" s="69">
        <f t="shared" si="4"/>
        <v>-41034321</v>
      </c>
      <c r="L44" s="69">
        <f t="shared" si="4"/>
        <v>-77768023</v>
      </c>
      <c r="M44" s="69">
        <f t="shared" si="4"/>
        <v>416301581</v>
      </c>
      <c r="N44" s="69">
        <f t="shared" si="4"/>
        <v>297499237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966012151</v>
      </c>
      <c r="X44" s="69">
        <f t="shared" si="4"/>
        <v>765647101</v>
      </c>
      <c r="Y44" s="69">
        <f t="shared" si="4"/>
        <v>200365050</v>
      </c>
      <c r="Z44" s="70">
        <f>+IF(X44&lt;&gt;0,+(Y44/X44)*100,0)</f>
        <v>26.169373558432635</v>
      </c>
      <c r="AA44" s="67">
        <f>+AA42-AA43</f>
        <v>1026680457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648398909</v>
      </c>
      <c r="D46" s="59">
        <f>SUM(D44:D45)</f>
        <v>0</v>
      </c>
      <c r="E46" s="60">
        <f t="shared" si="5"/>
        <v>1026680457</v>
      </c>
      <c r="F46" s="61">
        <f t="shared" si="5"/>
        <v>1026680457</v>
      </c>
      <c r="G46" s="61">
        <f t="shared" si="5"/>
        <v>610009495</v>
      </c>
      <c r="H46" s="61">
        <f t="shared" si="5"/>
        <v>127883834</v>
      </c>
      <c r="I46" s="61">
        <f t="shared" si="5"/>
        <v>-69380415</v>
      </c>
      <c r="J46" s="61">
        <f t="shared" si="5"/>
        <v>668512914</v>
      </c>
      <c r="K46" s="61">
        <f t="shared" si="5"/>
        <v>-41034321</v>
      </c>
      <c r="L46" s="61">
        <f t="shared" si="5"/>
        <v>-77768023</v>
      </c>
      <c r="M46" s="61">
        <f t="shared" si="5"/>
        <v>416301581</v>
      </c>
      <c r="N46" s="61">
        <f t="shared" si="5"/>
        <v>297499237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966012151</v>
      </c>
      <c r="X46" s="61">
        <f t="shared" si="5"/>
        <v>765647101</v>
      </c>
      <c r="Y46" s="61">
        <f t="shared" si="5"/>
        <v>200365050</v>
      </c>
      <c r="Z46" s="62">
        <f>+IF(X46&lt;&gt;0,+(Y46/X46)*100,0)</f>
        <v>26.169373558432635</v>
      </c>
      <c r="AA46" s="59">
        <f>SUM(AA44:AA45)</f>
        <v>1026680457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648398909</v>
      </c>
      <c r="D48" s="75">
        <f>SUM(D46:D47)</f>
        <v>0</v>
      </c>
      <c r="E48" s="76">
        <f t="shared" si="6"/>
        <v>1026680457</v>
      </c>
      <c r="F48" s="77">
        <f t="shared" si="6"/>
        <v>1026680457</v>
      </c>
      <c r="G48" s="77">
        <f t="shared" si="6"/>
        <v>610009495</v>
      </c>
      <c r="H48" s="78">
        <f t="shared" si="6"/>
        <v>127883834</v>
      </c>
      <c r="I48" s="78">
        <f t="shared" si="6"/>
        <v>-69380415</v>
      </c>
      <c r="J48" s="78">
        <f t="shared" si="6"/>
        <v>668512914</v>
      </c>
      <c r="K48" s="78">
        <f t="shared" si="6"/>
        <v>-41034321</v>
      </c>
      <c r="L48" s="78">
        <f t="shared" si="6"/>
        <v>-77768023</v>
      </c>
      <c r="M48" s="77">
        <f t="shared" si="6"/>
        <v>416301581</v>
      </c>
      <c r="N48" s="77">
        <f t="shared" si="6"/>
        <v>297499237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966012151</v>
      </c>
      <c r="X48" s="78">
        <f t="shared" si="6"/>
        <v>765647101</v>
      </c>
      <c r="Y48" s="78">
        <f t="shared" si="6"/>
        <v>200365050</v>
      </c>
      <c r="Z48" s="79">
        <f>+IF(X48&lt;&gt;0,+(Y48/X48)*100,0)</f>
        <v>26.169373558432635</v>
      </c>
      <c r="AA48" s="80">
        <f>SUM(AA46:AA47)</f>
        <v>1026680457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25727287</v>
      </c>
      <c r="D5" s="6">
        <v>0</v>
      </c>
      <c r="E5" s="7">
        <v>35612498</v>
      </c>
      <c r="F5" s="8">
        <v>35612498</v>
      </c>
      <c r="G5" s="8">
        <v>39090981</v>
      </c>
      <c r="H5" s="8">
        <v>-9350327</v>
      </c>
      <c r="I5" s="8">
        <v>4698407</v>
      </c>
      <c r="J5" s="8">
        <v>34439061</v>
      </c>
      <c r="K5" s="8">
        <v>1423657</v>
      </c>
      <c r="L5" s="8">
        <v>-9015644</v>
      </c>
      <c r="M5" s="8">
        <v>1239582</v>
      </c>
      <c r="N5" s="8">
        <v>-6352405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28086656</v>
      </c>
      <c r="X5" s="8">
        <v>17806248</v>
      </c>
      <c r="Y5" s="8">
        <v>10280408</v>
      </c>
      <c r="Z5" s="2">
        <v>57.73</v>
      </c>
      <c r="AA5" s="6">
        <v>35612498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48494138</v>
      </c>
      <c r="D7" s="6">
        <v>0</v>
      </c>
      <c r="E7" s="7">
        <v>51956560</v>
      </c>
      <c r="F7" s="8">
        <v>51956560</v>
      </c>
      <c r="G7" s="8">
        <v>4743709</v>
      </c>
      <c r="H7" s="8">
        <v>4559538</v>
      </c>
      <c r="I7" s="8">
        <v>0</v>
      </c>
      <c r="J7" s="8">
        <v>9303247</v>
      </c>
      <c r="K7" s="8">
        <v>-297285</v>
      </c>
      <c r="L7" s="8">
        <v>3489680</v>
      </c>
      <c r="M7" s="8">
        <v>4198580</v>
      </c>
      <c r="N7" s="8">
        <v>7390975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16694222</v>
      </c>
      <c r="X7" s="8">
        <v>25978278</v>
      </c>
      <c r="Y7" s="8">
        <v>-9284056</v>
      </c>
      <c r="Z7" s="2">
        <v>-35.74</v>
      </c>
      <c r="AA7" s="6">
        <v>51956560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9450515</v>
      </c>
      <c r="D10" s="6">
        <v>0</v>
      </c>
      <c r="E10" s="7">
        <v>9859760</v>
      </c>
      <c r="F10" s="30">
        <v>9859760</v>
      </c>
      <c r="G10" s="30">
        <v>828884</v>
      </c>
      <c r="H10" s="30">
        <v>804227</v>
      </c>
      <c r="I10" s="30">
        <v>835308</v>
      </c>
      <c r="J10" s="30">
        <v>2468419</v>
      </c>
      <c r="K10" s="30">
        <v>836980</v>
      </c>
      <c r="L10" s="30">
        <v>832782</v>
      </c>
      <c r="M10" s="30">
        <v>837104</v>
      </c>
      <c r="N10" s="30">
        <v>2506866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4975285</v>
      </c>
      <c r="X10" s="30">
        <v>4929882</v>
      </c>
      <c r="Y10" s="30">
        <v>45403</v>
      </c>
      <c r="Z10" s="31">
        <v>0.92</v>
      </c>
      <c r="AA10" s="32">
        <v>9859760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6809</v>
      </c>
      <c r="I11" s="8">
        <v>0</v>
      </c>
      <c r="J11" s="8">
        <v>6809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6809</v>
      </c>
      <c r="X11" s="8"/>
      <c r="Y11" s="8">
        <v>6809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955607</v>
      </c>
      <c r="D12" s="6">
        <v>0</v>
      </c>
      <c r="E12" s="7">
        <v>1700000</v>
      </c>
      <c r="F12" s="8">
        <v>1700000</v>
      </c>
      <c r="G12" s="8">
        <v>80897</v>
      </c>
      <c r="H12" s="8">
        <v>82388</v>
      </c>
      <c r="I12" s="8">
        <v>7313114</v>
      </c>
      <c r="J12" s="8">
        <v>7476399</v>
      </c>
      <c r="K12" s="8">
        <v>-4425560</v>
      </c>
      <c r="L12" s="8">
        <v>129585</v>
      </c>
      <c r="M12" s="8">
        <v>114527</v>
      </c>
      <c r="N12" s="8">
        <v>-4181448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3294951</v>
      </c>
      <c r="X12" s="8">
        <v>850002</v>
      </c>
      <c r="Y12" s="8">
        <v>2444949</v>
      </c>
      <c r="Z12" s="2">
        <v>287.64</v>
      </c>
      <c r="AA12" s="6">
        <v>1700000</v>
      </c>
    </row>
    <row r="13" spans="1:27" ht="12.75">
      <c r="A13" s="27" t="s">
        <v>40</v>
      </c>
      <c r="B13" s="33"/>
      <c r="C13" s="6">
        <v>8988913</v>
      </c>
      <c r="D13" s="6">
        <v>0</v>
      </c>
      <c r="E13" s="7">
        <v>8900877</v>
      </c>
      <c r="F13" s="8">
        <v>8900877</v>
      </c>
      <c r="G13" s="8">
        <v>447653</v>
      </c>
      <c r="H13" s="8">
        <v>1021374</v>
      </c>
      <c r="I13" s="8">
        <v>525338</v>
      </c>
      <c r="J13" s="8">
        <v>1994365</v>
      </c>
      <c r="K13" s="8">
        <v>1163532</v>
      </c>
      <c r="L13" s="8">
        <v>692649</v>
      </c>
      <c r="M13" s="8">
        <v>720695</v>
      </c>
      <c r="N13" s="8">
        <v>2576876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4571241</v>
      </c>
      <c r="X13" s="8">
        <v>4450440</v>
      </c>
      <c r="Y13" s="8">
        <v>120801</v>
      </c>
      <c r="Z13" s="2">
        <v>2.71</v>
      </c>
      <c r="AA13" s="6">
        <v>8900877</v>
      </c>
    </row>
    <row r="14" spans="1:27" ht="12.75">
      <c r="A14" s="27" t="s">
        <v>41</v>
      </c>
      <c r="B14" s="33"/>
      <c r="C14" s="6">
        <v>9273014</v>
      </c>
      <c r="D14" s="6">
        <v>0</v>
      </c>
      <c r="E14" s="7">
        <v>5966840</v>
      </c>
      <c r="F14" s="8">
        <v>5966840</v>
      </c>
      <c r="G14" s="8">
        <v>563104</v>
      </c>
      <c r="H14" s="8">
        <v>572337</v>
      </c>
      <c r="I14" s="8">
        <v>978113</v>
      </c>
      <c r="J14" s="8">
        <v>2113554</v>
      </c>
      <c r="K14" s="8">
        <v>889525</v>
      </c>
      <c r="L14" s="8">
        <v>885714</v>
      </c>
      <c r="M14" s="8">
        <v>825269</v>
      </c>
      <c r="N14" s="8">
        <v>2600508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4714062</v>
      </c>
      <c r="X14" s="8">
        <v>2983422</v>
      </c>
      <c r="Y14" s="8">
        <v>1730640</v>
      </c>
      <c r="Z14" s="2">
        <v>58.01</v>
      </c>
      <c r="AA14" s="6">
        <v>5966840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1295940</v>
      </c>
      <c r="D16" s="6">
        <v>0</v>
      </c>
      <c r="E16" s="7">
        <v>2330531</v>
      </c>
      <c r="F16" s="8">
        <v>2330531</v>
      </c>
      <c r="G16" s="8">
        <v>83401</v>
      </c>
      <c r="H16" s="8">
        <v>13382</v>
      </c>
      <c r="I16" s="8">
        <v>8942</v>
      </c>
      <c r="J16" s="8">
        <v>105725</v>
      </c>
      <c r="K16" s="8">
        <v>87602</v>
      </c>
      <c r="L16" s="8">
        <v>124571</v>
      </c>
      <c r="M16" s="8">
        <v>-309490</v>
      </c>
      <c r="N16" s="8">
        <v>-97317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8408</v>
      </c>
      <c r="X16" s="8">
        <v>1165266</v>
      </c>
      <c r="Y16" s="8">
        <v>-1156858</v>
      </c>
      <c r="Z16" s="2">
        <v>-99.28</v>
      </c>
      <c r="AA16" s="6">
        <v>2330531</v>
      </c>
    </row>
    <row r="17" spans="1:27" ht="12.75">
      <c r="A17" s="27" t="s">
        <v>44</v>
      </c>
      <c r="B17" s="33"/>
      <c r="C17" s="6">
        <v>3598251</v>
      </c>
      <c r="D17" s="6">
        <v>0</v>
      </c>
      <c r="E17" s="7">
        <v>3849000</v>
      </c>
      <c r="F17" s="8">
        <v>3849000</v>
      </c>
      <c r="G17" s="8">
        <v>297256</v>
      </c>
      <c r="H17" s="8">
        <v>262872</v>
      </c>
      <c r="I17" s="8">
        <v>169381</v>
      </c>
      <c r="J17" s="8">
        <v>729509</v>
      </c>
      <c r="K17" s="8">
        <v>328644</v>
      </c>
      <c r="L17" s="8">
        <v>319376</v>
      </c>
      <c r="M17" s="8">
        <v>255718</v>
      </c>
      <c r="N17" s="8">
        <v>903738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1633247</v>
      </c>
      <c r="X17" s="8">
        <v>1924500</v>
      </c>
      <c r="Y17" s="8">
        <v>-291253</v>
      </c>
      <c r="Z17" s="2">
        <v>-15.13</v>
      </c>
      <c r="AA17" s="6">
        <v>3849000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186586201</v>
      </c>
      <c r="D19" s="6">
        <v>0</v>
      </c>
      <c r="E19" s="7">
        <v>215541500</v>
      </c>
      <c r="F19" s="8">
        <v>215541500</v>
      </c>
      <c r="G19" s="8">
        <v>94677000</v>
      </c>
      <c r="H19" s="8">
        <v>609633</v>
      </c>
      <c r="I19" s="8">
        <v>0</v>
      </c>
      <c r="J19" s="8">
        <v>95286633</v>
      </c>
      <c r="K19" s="8">
        <v>-6862985</v>
      </c>
      <c r="L19" s="8">
        <v>1086130</v>
      </c>
      <c r="M19" s="8">
        <v>69420882</v>
      </c>
      <c r="N19" s="8">
        <v>63644027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158930660</v>
      </c>
      <c r="X19" s="8">
        <v>107770752</v>
      </c>
      <c r="Y19" s="8">
        <v>51159908</v>
      </c>
      <c r="Z19" s="2">
        <v>47.47</v>
      </c>
      <c r="AA19" s="6">
        <v>215541500</v>
      </c>
    </row>
    <row r="20" spans="1:27" ht="12.75">
      <c r="A20" s="27" t="s">
        <v>47</v>
      </c>
      <c r="B20" s="33"/>
      <c r="C20" s="6">
        <v>1444456</v>
      </c>
      <c r="D20" s="6">
        <v>0</v>
      </c>
      <c r="E20" s="7">
        <v>1896802</v>
      </c>
      <c r="F20" s="30">
        <v>1896802</v>
      </c>
      <c r="G20" s="30">
        <v>69109</v>
      </c>
      <c r="H20" s="30">
        <v>65798</v>
      </c>
      <c r="I20" s="30">
        <v>39814</v>
      </c>
      <c r="J20" s="30">
        <v>174721</v>
      </c>
      <c r="K20" s="30">
        <v>211692</v>
      </c>
      <c r="L20" s="30">
        <v>178699</v>
      </c>
      <c r="M20" s="30">
        <v>61867</v>
      </c>
      <c r="N20" s="30">
        <v>452258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626979</v>
      </c>
      <c r="X20" s="30">
        <v>948402</v>
      </c>
      <c r="Y20" s="30">
        <v>-321423</v>
      </c>
      <c r="Z20" s="31">
        <v>-33.89</v>
      </c>
      <c r="AA20" s="32">
        <v>1896802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295814322</v>
      </c>
      <c r="D22" s="37">
        <f>SUM(D5:D21)</f>
        <v>0</v>
      </c>
      <c r="E22" s="38">
        <f t="shared" si="0"/>
        <v>337614368</v>
      </c>
      <c r="F22" s="39">
        <f t="shared" si="0"/>
        <v>337614368</v>
      </c>
      <c r="G22" s="39">
        <f t="shared" si="0"/>
        <v>140881994</v>
      </c>
      <c r="H22" s="39">
        <f t="shared" si="0"/>
        <v>-1351969</v>
      </c>
      <c r="I22" s="39">
        <f t="shared" si="0"/>
        <v>14568417</v>
      </c>
      <c r="J22" s="39">
        <f t="shared" si="0"/>
        <v>154098442</v>
      </c>
      <c r="K22" s="39">
        <f t="shared" si="0"/>
        <v>-6644198</v>
      </c>
      <c r="L22" s="39">
        <f t="shared" si="0"/>
        <v>-1276458</v>
      </c>
      <c r="M22" s="39">
        <f t="shared" si="0"/>
        <v>77364734</v>
      </c>
      <c r="N22" s="39">
        <f t="shared" si="0"/>
        <v>69444078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223542520</v>
      </c>
      <c r="X22" s="39">
        <f t="shared" si="0"/>
        <v>168807192</v>
      </c>
      <c r="Y22" s="39">
        <f t="shared" si="0"/>
        <v>54735328</v>
      </c>
      <c r="Z22" s="40">
        <f>+IF(X22&lt;&gt;0,+(Y22/X22)*100,0)</f>
        <v>32.424760670149645</v>
      </c>
      <c r="AA22" s="37">
        <f>SUM(AA5:AA21)</f>
        <v>337614368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101317066</v>
      </c>
      <c r="D25" s="6">
        <v>0</v>
      </c>
      <c r="E25" s="7">
        <v>114330288</v>
      </c>
      <c r="F25" s="8">
        <v>114330288</v>
      </c>
      <c r="G25" s="8">
        <v>0</v>
      </c>
      <c r="H25" s="8">
        <v>0</v>
      </c>
      <c r="I25" s="8">
        <v>27312146</v>
      </c>
      <c r="J25" s="8">
        <v>27312146</v>
      </c>
      <c r="K25" s="8">
        <v>8630288</v>
      </c>
      <c r="L25" s="8">
        <v>8454199</v>
      </c>
      <c r="M25" s="8">
        <v>9225035</v>
      </c>
      <c r="N25" s="8">
        <v>26309522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53621668</v>
      </c>
      <c r="X25" s="8">
        <v>57165234</v>
      </c>
      <c r="Y25" s="8">
        <v>-3543566</v>
      </c>
      <c r="Z25" s="2">
        <v>-6.2</v>
      </c>
      <c r="AA25" s="6">
        <v>114330288</v>
      </c>
    </row>
    <row r="26" spans="1:27" ht="12.75">
      <c r="A26" s="29" t="s">
        <v>52</v>
      </c>
      <c r="B26" s="28"/>
      <c r="C26" s="6">
        <v>18636391</v>
      </c>
      <c r="D26" s="6">
        <v>0</v>
      </c>
      <c r="E26" s="7">
        <v>20227228</v>
      </c>
      <c r="F26" s="8">
        <v>20227228</v>
      </c>
      <c r="G26" s="8">
        <v>0</v>
      </c>
      <c r="H26" s="8">
        <v>528</v>
      </c>
      <c r="I26" s="8">
        <v>4768741</v>
      </c>
      <c r="J26" s="8">
        <v>4769269</v>
      </c>
      <c r="K26" s="8">
        <v>1558500</v>
      </c>
      <c r="L26" s="8">
        <v>1464617</v>
      </c>
      <c r="M26" s="8">
        <v>1557949</v>
      </c>
      <c r="N26" s="8">
        <v>4581066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9350335</v>
      </c>
      <c r="X26" s="8">
        <v>10113612</v>
      </c>
      <c r="Y26" s="8">
        <v>-763277</v>
      </c>
      <c r="Z26" s="2">
        <v>-7.55</v>
      </c>
      <c r="AA26" s="6">
        <v>20227228</v>
      </c>
    </row>
    <row r="27" spans="1:27" ht="12.75">
      <c r="A27" s="29" t="s">
        <v>53</v>
      </c>
      <c r="B27" s="28"/>
      <c r="C27" s="6">
        <v>-66240</v>
      </c>
      <c r="D27" s="6">
        <v>0</v>
      </c>
      <c r="E27" s="7">
        <v>5000000</v>
      </c>
      <c r="F27" s="8">
        <v>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-432272</v>
      </c>
      <c r="M27" s="8">
        <v>432272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2500002</v>
      </c>
      <c r="Y27" s="8">
        <v>-2500002</v>
      </c>
      <c r="Z27" s="2">
        <v>-100</v>
      </c>
      <c r="AA27" s="6">
        <v>5000000</v>
      </c>
    </row>
    <row r="28" spans="1:27" ht="12.75">
      <c r="A28" s="29" t="s">
        <v>54</v>
      </c>
      <c r="B28" s="28"/>
      <c r="C28" s="6">
        <v>51771201</v>
      </c>
      <c r="D28" s="6">
        <v>0</v>
      </c>
      <c r="E28" s="7">
        <v>15547718</v>
      </c>
      <c r="F28" s="8">
        <v>15547718</v>
      </c>
      <c r="G28" s="8">
        <v>0</v>
      </c>
      <c r="H28" s="8">
        <v>0</v>
      </c>
      <c r="I28" s="8">
        <v>40480</v>
      </c>
      <c r="J28" s="8">
        <v>40480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40480</v>
      </c>
      <c r="X28" s="8">
        <v>7773858</v>
      </c>
      <c r="Y28" s="8">
        <v>-7733378</v>
      </c>
      <c r="Z28" s="2">
        <v>-99.48</v>
      </c>
      <c r="AA28" s="6">
        <v>15547718</v>
      </c>
    </row>
    <row r="29" spans="1:27" ht="12.75">
      <c r="A29" s="29" t="s">
        <v>55</v>
      </c>
      <c r="B29" s="28"/>
      <c r="C29" s="6">
        <v>7605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2725</v>
      </c>
      <c r="M29" s="8">
        <v>0</v>
      </c>
      <c r="N29" s="8">
        <v>2725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2725</v>
      </c>
      <c r="X29" s="8"/>
      <c r="Y29" s="8">
        <v>2725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37197201</v>
      </c>
      <c r="D30" s="6">
        <v>0</v>
      </c>
      <c r="E30" s="7">
        <v>42000000</v>
      </c>
      <c r="F30" s="8">
        <v>42000000</v>
      </c>
      <c r="G30" s="8">
        <v>4875431</v>
      </c>
      <c r="H30" s="8">
        <v>5249598</v>
      </c>
      <c r="I30" s="8">
        <v>114781</v>
      </c>
      <c r="J30" s="8">
        <v>10239810</v>
      </c>
      <c r="K30" s="8">
        <v>6633959</v>
      </c>
      <c r="L30" s="8">
        <v>0</v>
      </c>
      <c r="M30" s="8">
        <v>5496682</v>
      </c>
      <c r="N30" s="8">
        <v>12130641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22370451</v>
      </c>
      <c r="X30" s="8">
        <v>21000000</v>
      </c>
      <c r="Y30" s="8">
        <v>1370451</v>
      </c>
      <c r="Z30" s="2">
        <v>6.53</v>
      </c>
      <c r="AA30" s="6">
        <v>42000000</v>
      </c>
    </row>
    <row r="31" spans="1:27" ht="12.75">
      <c r="A31" s="29" t="s">
        <v>57</v>
      </c>
      <c r="B31" s="28"/>
      <c r="C31" s="6">
        <v>4550582</v>
      </c>
      <c r="D31" s="6">
        <v>0</v>
      </c>
      <c r="E31" s="7">
        <v>6258228</v>
      </c>
      <c r="F31" s="8">
        <v>6258228</v>
      </c>
      <c r="G31" s="8">
        <v>131224</v>
      </c>
      <c r="H31" s="8">
        <v>108534</v>
      </c>
      <c r="I31" s="8">
        <v>185422</v>
      </c>
      <c r="J31" s="8">
        <v>425180</v>
      </c>
      <c r="K31" s="8">
        <v>239861</v>
      </c>
      <c r="L31" s="8">
        <v>432321</v>
      </c>
      <c r="M31" s="8">
        <v>520820</v>
      </c>
      <c r="N31" s="8">
        <v>1193002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1618182</v>
      </c>
      <c r="X31" s="8">
        <v>3129114</v>
      </c>
      <c r="Y31" s="8">
        <v>-1510932</v>
      </c>
      <c r="Z31" s="2">
        <v>-48.29</v>
      </c>
      <c r="AA31" s="6">
        <v>6258228</v>
      </c>
    </row>
    <row r="32" spans="1:27" ht="12.75">
      <c r="A32" s="29" t="s">
        <v>58</v>
      </c>
      <c r="B32" s="28"/>
      <c r="C32" s="6">
        <v>68200775</v>
      </c>
      <c r="D32" s="6">
        <v>0</v>
      </c>
      <c r="E32" s="7">
        <v>82831549</v>
      </c>
      <c r="F32" s="8">
        <v>82831549</v>
      </c>
      <c r="G32" s="8">
        <v>3425700</v>
      </c>
      <c r="H32" s="8">
        <v>6625746</v>
      </c>
      <c r="I32" s="8">
        <v>4788715</v>
      </c>
      <c r="J32" s="8">
        <v>14840161</v>
      </c>
      <c r="K32" s="8">
        <v>4973374</v>
      </c>
      <c r="L32" s="8">
        <v>4564902</v>
      </c>
      <c r="M32" s="8">
        <v>7622756</v>
      </c>
      <c r="N32" s="8">
        <v>17161032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32001193</v>
      </c>
      <c r="X32" s="8">
        <v>41395770</v>
      </c>
      <c r="Y32" s="8">
        <v>-9394577</v>
      </c>
      <c r="Z32" s="2">
        <v>-22.69</v>
      </c>
      <c r="AA32" s="6">
        <v>82831549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150000</v>
      </c>
      <c r="F33" s="8">
        <v>150000</v>
      </c>
      <c r="G33" s="8">
        <v>0</v>
      </c>
      <c r="H33" s="8">
        <v>0</v>
      </c>
      <c r="I33" s="8">
        <v>0</v>
      </c>
      <c r="J33" s="8">
        <v>0</v>
      </c>
      <c r="K33" s="8">
        <v>150000</v>
      </c>
      <c r="L33" s="8">
        <v>0</v>
      </c>
      <c r="M33" s="8">
        <v>0</v>
      </c>
      <c r="N33" s="8">
        <v>150000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150000</v>
      </c>
      <c r="X33" s="8">
        <v>75000</v>
      </c>
      <c r="Y33" s="8">
        <v>75000</v>
      </c>
      <c r="Z33" s="2">
        <v>100</v>
      </c>
      <c r="AA33" s="6">
        <v>150000</v>
      </c>
    </row>
    <row r="34" spans="1:27" ht="12.75">
      <c r="A34" s="29" t="s">
        <v>60</v>
      </c>
      <c r="B34" s="28"/>
      <c r="C34" s="6">
        <v>34494611</v>
      </c>
      <c r="D34" s="6">
        <v>0</v>
      </c>
      <c r="E34" s="7">
        <v>51267030</v>
      </c>
      <c r="F34" s="8">
        <v>51267030</v>
      </c>
      <c r="G34" s="8">
        <v>2036590</v>
      </c>
      <c r="H34" s="8">
        <v>2280923</v>
      </c>
      <c r="I34" s="8">
        <v>4446062</v>
      </c>
      <c r="J34" s="8">
        <v>8763575</v>
      </c>
      <c r="K34" s="8">
        <v>4670851</v>
      </c>
      <c r="L34" s="8">
        <v>-7094415</v>
      </c>
      <c r="M34" s="8">
        <v>4183461</v>
      </c>
      <c r="N34" s="8">
        <v>1759897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10523472</v>
      </c>
      <c r="X34" s="8">
        <v>25653504</v>
      </c>
      <c r="Y34" s="8">
        <v>-15130032</v>
      </c>
      <c r="Z34" s="2">
        <v>-58.98</v>
      </c>
      <c r="AA34" s="6">
        <v>51267030</v>
      </c>
    </row>
    <row r="35" spans="1:27" ht="12.75">
      <c r="A35" s="27" t="s">
        <v>61</v>
      </c>
      <c r="B35" s="33"/>
      <c r="C35" s="6">
        <v>45640936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361750128</v>
      </c>
      <c r="D36" s="37">
        <f>SUM(D25:D35)</f>
        <v>0</v>
      </c>
      <c r="E36" s="38">
        <f t="shared" si="1"/>
        <v>337612041</v>
      </c>
      <c r="F36" s="39">
        <f t="shared" si="1"/>
        <v>337612041</v>
      </c>
      <c r="G36" s="39">
        <f t="shared" si="1"/>
        <v>10468945</v>
      </c>
      <c r="H36" s="39">
        <f t="shared" si="1"/>
        <v>14265329</v>
      </c>
      <c r="I36" s="39">
        <f t="shared" si="1"/>
        <v>41656347</v>
      </c>
      <c r="J36" s="39">
        <f t="shared" si="1"/>
        <v>66390621</v>
      </c>
      <c r="K36" s="39">
        <f t="shared" si="1"/>
        <v>26856833</v>
      </c>
      <c r="L36" s="39">
        <f t="shared" si="1"/>
        <v>7392077</v>
      </c>
      <c r="M36" s="39">
        <f t="shared" si="1"/>
        <v>29038975</v>
      </c>
      <c r="N36" s="39">
        <f t="shared" si="1"/>
        <v>63287885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129678506</v>
      </c>
      <c r="X36" s="39">
        <f t="shared" si="1"/>
        <v>168806094</v>
      </c>
      <c r="Y36" s="39">
        <f t="shared" si="1"/>
        <v>-39127588</v>
      </c>
      <c r="Z36" s="40">
        <f>+IF(X36&lt;&gt;0,+(Y36/X36)*100,0)</f>
        <v>-23.179013904557262</v>
      </c>
      <c r="AA36" s="37">
        <f>SUM(AA25:AA35)</f>
        <v>337612041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-65935806</v>
      </c>
      <c r="D38" s="50">
        <f>+D22-D36</f>
        <v>0</v>
      </c>
      <c r="E38" s="51">
        <f t="shared" si="2"/>
        <v>2327</v>
      </c>
      <c r="F38" s="52">
        <f t="shared" si="2"/>
        <v>2327</v>
      </c>
      <c r="G38" s="52">
        <f t="shared" si="2"/>
        <v>130413049</v>
      </c>
      <c r="H38" s="52">
        <f t="shared" si="2"/>
        <v>-15617298</v>
      </c>
      <c r="I38" s="52">
        <f t="shared" si="2"/>
        <v>-27087930</v>
      </c>
      <c r="J38" s="52">
        <f t="shared" si="2"/>
        <v>87707821</v>
      </c>
      <c r="K38" s="52">
        <f t="shared" si="2"/>
        <v>-33501031</v>
      </c>
      <c r="L38" s="52">
        <f t="shared" si="2"/>
        <v>-8668535</v>
      </c>
      <c r="M38" s="52">
        <f t="shared" si="2"/>
        <v>48325759</v>
      </c>
      <c r="N38" s="52">
        <f t="shared" si="2"/>
        <v>6156193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93864014</v>
      </c>
      <c r="X38" s="52">
        <f>IF(F22=F36,0,X22-X36)</f>
        <v>1098</v>
      </c>
      <c r="Y38" s="52">
        <f t="shared" si="2"/>
        <v>93862916</v>
      </c>
      <c r="Z38" s="53">
        <f>+IF(X38&lt;&gt;0,+(Y38/X38)*100,0)</f>
        <v>8548535.154826958</v>
      </c>
      <c r="AA38" s="50">
        <f>+AA22-AA36</f>
        <v>2327</v>
      </c>
    </row>
    <row r="39" spans="1:27" ht="12.75">
      <c r="A39" s="27" t="s">
        <v>64</v>
      </c>
      <c r="B39" s="33"/>
      <c r="C39" s="6">
        <v>136428014</v>
      </c>
      <c r="D39" s="6">
        <v>0</v>
      </c>
      <c r="E39" s="7">
        <v>98435100</v>
      </c>
      <c r="F39" s="8">
        <v>98435100</v>
      </c>
      <c r="G39" s="8">
        <v>0</v>
      </c>
      <c r="H39" s="8">
        <v>0</v>
      </c>
      <c r="I39" s="8">
        <v>0</v>
      </c>
      <c r="J39" s="8">
        <v>0</v>
      </c>
      <c r="K39" s="8">
        <v>16871754</v>
      </c>
      <c r="L39" s="8">
        <v>21774357</v>
      </c>
      <c r="M39" s="8">
        <v>0</v>
      </c>
      <c r="N39" s="8">
        <v>38646111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38646111</v>
      </c>
      <c r="X39" s="8">
        <v>68901750</v>
      </c>
      <c r="Y39" s="8">
        <v>-30255639</v>
      </c>
      <c r="Z39" s="2">
        <v>-43.91</v>
      </c>
      <c r="AA39" s="6">
        <v>98435100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21823302</v>
      </c>
      <c r="Y40" s="30">
        <v>-21823302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43647000</v>
      </c>
      <c r="F41" s="8">
        <v>43647000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43647000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70492208</v>
      </c>
      <c r="D42" s="59">
        <f>SUM(D38:D41)</f>
        <v>0</v>
      </c>
      <c r="E42" s="60">
        <f t="shared" si="3"/>
        <v>142084427</v>
      </c>
      <c r="F42" s="61">
        <f t="shared" si="3"/>
        <v>142084427</v>
      </c>
      <c r="G42" s="61">
        <f t="shared" si="3"/>
        <v>130413049</v>
      </c>
      <c r="H42" s="61">
        <f t="shared" si="3"/>
        <v>-15617298</v>
      </c>
      <c r="I42" s="61">
        <f t="shared" si="3"/>
        <v>-27087930</v>
      </c>
      <c r="J42" s="61">
        <f t="shared" si="3"/>
        <v>87707821</v>
      </c>
      <c r="K42" s="61">
        <f t="shared" si="3"/>
        <v>-16629277</v>
      </c>
      <c r="L42" s="61">
        <f t="shared" si="3"/>
        <v>13105822</v>
      </c>
      <c r="M42" s="61">
        <f t="shared" si="3"/>
        <v>48325759</v>
      </c>
      <c r="N42" s="61">
        <f t="shared" si="3"/>
        <v>44802304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132510125</v>
      </c>
      <c r="X42" s="61">
        <f t="shared" si="3"/>
        <v>90726150</v>
      </c>
      <c r="Y42" s="61">
        <f t="shared" si="3"/>
        <v>41783975</v>
      </c>
      <c r="Z42" s="62">
        <f>+IF(X42&lt;&gt;0,+(Y42/X42)*100,0)</f>
        <v>46.05505138264988</v>
      </c>
      <c r="AA42" s="59">
        <f>SUM(AA38:AA41)</f>
        <v>142084427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70492208</v>
      </c>
      <c r="D44" s="67">
        <f>+D42-D43</f>
        <v>0</v>
      </c>
      <c r="E44" s="68">
        <f t="shared" si="4"/>
        <v>142084427</v>
      </c>
      <c r="F44" s="69">
        <f t="shared" si="4"/>
        <v>142084427</v>
      </c>
      <c r="G44" s="69">
        <f t="shared" si="4"/>
        <v>130413049</v>
      </c>
      <c r="H44" s="69">
        <f t="shared" si="4"/>
        <v>-15617298</v>
      </c>
      <c r="I44" s="69">
        <f t="shared" si="4"/>
        <v>-27087930</v>
      </c>
      <c r="J44" s="69">
        <f t="shared" si="4"/>
        <v>87707821</v>
      </c>
      <c r="K44" s="69">
        <f t="shared" si="4"/>
        <v>-16629277</v>
      </c>
      <c r="L44" s="69">
        <f t="shared" si="4"/>
        <v>13105822</v>
      </c>
      <c r="M44" s="69">
        <f t="shared" si="4"/>
        <v>48325759</v>
      </c>
      <c r="N44" s="69">
        <f t="shared" si="4"/>
        <v>44802304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132510125</v>
      </c>
      <c r="X44" s="69">
        <f t="shared" si="4"/>
        <v>90726150</v>
      </c>
      <c r="Y44" s="69">
        <f t="shared" si="4"/>
        <v>41783975</v>
      </c>
      <c r="Z44" s="70">
        <f>+IF(X44&lt;&gt;0,+(Y44/X44)*100,0)</f>
        <v>46.05505138264988</v>
      </c>
      <c r="AA44" s="67">
        <f>+AA42-AA43</f>
        <v>142084427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70492208</v>
      </c>
      <c r="D46" s="59">
        <f>SUM(D44:D45)</f>
        <v>0</v>
      </c>
      <c r="E46" s="60">
        <f t="shared" si="5"/>
        <v>142084427</v>
      </c>
      <c r="F46" s="61">
        <f t="shared" si="5"/>
        <v>142084427</v>
      </c>
      <c r="G46" s="61">
        <f t="shared" si="5"/>
        <v>130413049</v>
      </c>
      <c r="H46" s="61">
        <f t="shared" si="5"/>
        <v>-15617298</v>
      </c>
      <c r="I46" s="61">
        <f t="shared" si="5"/>
        <v>-27087930</v>
      </c>
      <c r="J46" s="61">
        <f t="shared" si="5"/>
        <v>87707821</v>
      </c>
      <c r="K46" s="61">
        <f t="shared" si="5"/>
        <v>-16629277</v>
      </c>
      <c r="L46" s="61">
        <f t="shared" si="5"/>
        <v>13105822</v>
      </c>
      <c r="M46" s="61">
        <f t="shared" si="5"/>
        <v>48325759</v>
      </c>
      <c r="N46" s="61">
        <f t="shared" si="5"/>
        <v>44802304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132510125</v>
      </c>
      <c r="X46" s="61">
        <f t="shared" si="5"/>
        <v>90726150</v>
      </c>
      <c r="Y46" s="61">
        <f t="shared" si="5"/>
        <v>41783975</v>
      </c>
      <c r="Z46" s="62">
        <f>+IF(X46&lt;&gt;0,+(Y46/X46)*100,0)</f>
        <v>46.05505138264988</v>
      </c>
      <c r="AA46" s="59">
        <f>SUM(AA44:AA45)</f>
        <v>142084427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70492208</v>
      </c>
      <c r="D48" s="75">
        <f>SUM(D46:D47)</f>
        <v>0</v>
      </c>
      <c r="E48" s="76">
        <f t="shared" si="6"/>
        <v>142084427</v>
      </c>
      <c r="F48" s="77">
        <f t="shared" si="6"/>
        <v>142084427</v>
      </c>
      <c r="G48" s="77">
        <f t="shared" si="6"/>
        <v>130413049</v>
      </c>
      <c r="H48" s="78">
        <f t="shared" si="6"/>
        <v>-15617298</v>
      </c>
      <c r="I48" s="78">
        <f t="shared" si="6"/>
        <v>-27087930</v>
      </c>
      <c r="J48" s="78">
        <f t="shared" si="6"/>
        <v>87707821</v>
      </c>
      <c r="K48" s="78">
        <f t="shared" si="6"/>
        <v>-16629277</v>
      </c>
      <c r="L48" s="78">
        <f t="shared" si="6"/>
        <v>13105822</v>
      </c>
      <c r="M48" s="77">
        <f t="shared" si="6"/>
        <v>48325759</v>
      </c>
      <c r="N48" s="77">
        <f t="shared" si="6"/>
        <v>44802304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132510125</v>
      </c>
      <c r="X48" s="78">
        <f t="shared" si="6"/>
        <v>90726150</v>
      </c>
      <c r="Y48" s="78">
        <f t="shared" si="6"/>
        <v>41783975</v>
      </c>
      <c r="Z48" s="79">
        <f>+IF(X48&lt;&gt;0,+(Y48/X48)*100,0)</f>
        <v>46.05505138264988</v>
      </c>
      <c r="AA48" s="80">
        <f>SUM(AA46:AA47)</f>
        <v>142084427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15071651</v>
      </c>
      <c r="D5" s="6">
        <v>0</v>
      </c>
      <c r="E5" s="7">
        <v>15508500</v>
      </c>
      <c r="F5" s="8">
        <v>15508500</v>
      </c>
      <c r="G5" s="8">
        <v>0</v>
      </c>
      <c r="H5" s="8">
        <v>0</v>
      </c>
      <c r="I5" s="8">
        <v>3952970</v>
      </c>
      <c r="J5" s="8">
        <v>3952970</v>
      </c>
      <c r="K5" s="8">
        <v>593515</v>
      </c>
      <c r="L5" s="8">
        <v>7207943</v>
      </c>
      <c r="M5" s="8">
        <v>7207943</v>
      </c>
      <c r="N5" s="8">
        <v>15009401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18962371</v>
      </c>
      <c r="X5" s="8">
        <v>7754250</v>
      </c>
      <c r="Y5" s="8">
        <v>11208121</v>
      </c>
      <c r="Z5" s="2">
        <v>144.54</v>
      </c>
      <c r="AA5" s="6">
        <v>15508500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1159426</v>
      </c>
      <c r="D10" s="6">
        <v>0</v>
      </c>
      <c r="E10" s="7">
        <v>1500000</v>
      </c>
      <c r="F10" s="30">
        <v>1500000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750000</v>
      </c>
      <c r="Y10" s="30">
        <v>-750000</v>
      </c>
      <c r="Z10" s="31">
        <v>-100</v>
      </c>
      <c r="AA10" s="32">
        <v>1500000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302538</v>
      </c>
      <c r="J11" s="8">
        <v>302538</v>
      </c>
      <c r="K11" s="8">
        <v>46836</v>
      </c>
      <c r="L11" s="8">
        <v>0</v>
      </c>
      <c r="M11" s="8">
        <v>0</v>
      </c>
      <c r="N11" s="8">
        <v>46836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349374</v>
      </c>
      <c r="X11" s="8"/>
      <c r="Y11" s="8">
        <v>349374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6427326</v>
      </c>
      <c r="D12" s="6">
        <v>0</v>
      </c>
      <c r="E12" s="7">
        <v>3069480</v>
      </c>
      <c r="F12" s="8">
        <v>3069480</v>
      </c>
      <c r="G12" s="8">
        <v>6641</v>
      </c>
      <c r="H12" s="8">
        <v>6641</v>
      </c>
      <c r="I12" s="8">
        <v>74972</v>
      </c>
      <c r="J12" s="8">
        <v>88254</v>
      </c>
      <c r="K12" s="8">
        <v>1755561</v>
      </c>
      <c r="L12" s="8">
        <v>110308</v>
      </c>
      <c r="M12" s="8">
        <v>110308</v>
      </c>
      <c r="N12" s="8">
        <v>1976177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2064431</v>
      </c>
      <c r="X12" s="8">
        <v>1534740</v>
      </c>
      <c r="Y12" s="8">
        <v>529691</v>
      </c>
      <c r="Z12" s="2">
        <v>34.51</v>
      </c>
      <c r="AA12" s="6">
        <v>3069480</v>
      </c>
    </row>
    <row r="13" spans="1:27" ht="12.75">
      <c r="A13" s="27" t="s">
        <v>40</v>
      </c>
      <c r="B13" s="33"/>
      <c r="C13" s="6">
        <v>6298181</v>
      </c>
      <c r="D13" s="6">
        <v>0</v>
      </c>
      <c r="E13" s="7">
        <v>35174434</v>
      </c>
      <c r="F13" s="8">
        <v>35174434</v>
      </c>
      <c r="G13" s="8">
        <v>61541</v>
      </c>
      <c r="H13" s="8">
        <v>68331</v>
      </c>
      <c r="I13" s="8">
        <v>593103</v>
      </c>
      <c r="J13" s="8">
        <v>722975</v>
      </c>
      <c r="K13" s="8">
        <v>297512</v>
      </c>
      <c r="L13" s="8">
        <v>458788</v>
      </c>
      <c r="M13" s="8">
        <v>458788</v>
      </c>
      <c r="N13" s="8">
        <v>1215088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1938063</v>
      </c>
      <c r="X13" s="8">
        <v>17587218</v>
      </c>
      <c r="Y13" s="8">
        <v>-15649155</v>
      </c>
      <c r="Z13" s="2">
        <v>-88.98</v>
      </c>
      <c r="AA13" s="6">
        <v>35174434</v>
      </c>
    </row>
    <row r="14" spans="1:27" ht="12.75">
      <c r="A14" s="27" t="s">
        <v>41</v>
      </c>
      <c r="B14" s="33"/>
      <c r="C14" s="6">
        <v>2926497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269449</v>
      </c>
      <c r="M14" s="8">
        <v>269449</v>
      </c>
      <c r="N14" s="8">
        <v>538898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538898</v>
      </c>
      <c r="X14" s="8"/>
      <c r="Y14" s="8">
        <v>538898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1456324</v>
      </c>
      <c r="D16" s="6">
        <v>0</v>
      </c>
      <c r="E16" s="7">
        <v>2000000</v>
      </c>
      <c r="F16" s="8">
        <v>2000000</v>
      </c>
      <c r="G16" s="8">
        <v>219138</v>
      </c>
      <c r="H16" s="8">
        <v>189268</v>
      </c>
      <c r="I16" s="8">
        <v>189268</v>
      </c>
      <c r="J16" s="8">
        <v>597674</v>
      </c>
      <c r="K16" s="8">
        <v>189268</v>
      </c>
      <c r="L16" s="8">
        <v>189268</v>
      </c>
      <c r="M16" s="8">
        <v>189268</v>
      </c>
      <c r="N16" s="8">
        <v>567804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1165478</v>
      </c>
      <c r="X16" s="8">
        <v>1000002</v>
      </c>
      <c r="Y16" s="8">
        <v>165476</v>
      </c>
      <c r="Z16" s="2">
        <v>16.55</v>
      </c>
      <c r="AA16" s="6">
        <v>2000000</v>
      </c>
    </row>
    <row r="17" spans="1:27" ht="12.75">
      <c r="A17" s="27" t="s">
        <v>44</v>
      </c>
      <c r="B17" s="33"/>
      <c r="C17" s="6">
        <v>2642793</v>
      </c>
      <c r="D17" s="6">
        <v>0</v>
      </c>
      <c r="E17" s="7">
        <v>0</v>
      </c>
      <c r="F17" s="8">
        <v>0</v>
      </c>
      <c r="G17" s="8">
        <v>262154</v>
      </c>
      <c r="H17" s="8">
        <v>346728</v>
      </c>
      <c r="I17" s="8">
        <v>346728</v>
      </c>
      <c r="J17" s="8">
        <v>955610</v>
      </c>
      <c r="K17" s="8">
        <v>346728</v>
      </c>
      <c r="L17" s="8">
        <v>346728</v>
      </c>
      <c r="M17" s="8">
        <v>346728</v>
      </c>
      <c r="N17" s="8">
        <v>1040184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1995794</v>
      </c>
      <c r="X17" s="8"/>
      <c r="Y17" s="8">
        <v>1995794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2051565</v>
      </c>
      <c r="D18" s="6">
        <v>0</v>
      </c>
      <c r="E18" s="7">
        <v>0</v>
      </c>
      <c r="F18" s="8">
        <v>0</v>
      </c>
      <c r="G18" s="8">
        <v>186049</v>
      </c>
      <c r="H18" s="8">
        <v>186049</v>
      </c>
      <c r="I18" s="8">
        <v>186049</v>
      </c>
      <c r="J18" s="8">
        <v>558147</v>
      </c>
      <c r="K18" s="8">
        <v>186049</v>
      </c>
      <c r="L18" s="8">
        <v>186049</v>
      </c>
      <c r="M18" s="8">
        <v>186049</v>
      </c>
      <c r="N18" s="8">
        <v>558147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1116294</v>
      </c>
      <c r="X18" s="8"/>
      <c r="Y18" s="8">
        <v>1116294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179679586</v>
      </c>
      <c r="D19" s="6">
        <v>0</v>
      </c>
      <c r="E19" s="7">
        <v>270391898</v>
      </c>
      <c r="F19" s="8">
        <v>270391898</v>
      </c>
      <c r="G19" s="8">
        <v>80448000</v>
      </c>
      <c r="H19" s="8">
        <v>0</v>
      </c>
      <c r="I19" s="8">
        <v>0</v>
      </c>
      <c r="J19" s="8">
        <v>80448000</v>
      </c>
      <c r="K19" s="8">
        <v>787326</v>
      </c>
      <c r="L19" s="8">
        <v>5113</v>
      </c>
      <c r="M19" s="8">
        <v>58743277</v>
      </c>
      <c r="N19" s="8">
        <v>59535716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139983716</v>
      </c>
      <c r="X19" s="8">
        <v>135275370</v>
      </c>
      <c r="Y19" s="8">
        <v>4708346</v>
      </c>
      <c r="Z19" s="2">
        <v>3.48</v>
      </c>
      <c r="AA19" s="6">
        <v>270391898</v>
      </c>
    </row>
    <row r="20" spans="1:27" ht="12.75">
      <c r="A20" s="27" t="s">
        <v>47</v>
      </c>
      <c r="B20" s="33"/>
      <c r="C20" s="6">
        <v>2394613</v>
      </c>
      <c r="D20" s="6">
        <v>0</v>
      </c>
      <c r="E20" s="7">
        <v>7042635</v>
      </c>
      <c r="F20" s="30">
        <v>7042635</v>
      </c>
      <c r="G20" s="30">
        <v>357460</v>
      </c>
      <c r="H20" s="30">
        <v>284000</v>
      </c>
      <c r="I20" s="30">
        <v>284000</v>
      </c>
      <c r="J20" s="30">
        <v>925460</v>
      </c>
      <c r="K20" s="30">
        <v>435575</v>
      </c>
      <c r="L20" s="30">
        <v>330646</v>
      </c>
      <c r="M20" s="30">
        <v>330646</v>
      </c>
      <c r="N20" s="30">
        <v>1096867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2022327</v>
      </c>
      <c r="X20" s="30">
        <v>3521316</v>
      </c>
      <c r="Y20" s="30">
        <v>-1498989</v>
      </c>
      <c r="Z20" s="31">
        <v>-42.57</v>
      </c>
      <c r="AA20" s="32">
        <v>7042635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220107962</v>
      </c>
      <c r="D22" s="37">
        <f>SUM(D5:D21)</f>
        <v>0</v>
      </c>
      <c r="E22" s="38">
        <f t="shared" si="0"/>
        <v>334686947</v>
      </c>
      <c r="F22" s="39">
        <f t="shared" si="0"/>
        <v>334686947</v>
      </c>
      <c r="G22" s="39">
        <f t="shared" si="0"/>
        <v>81540983</v>
      </c>
      <c r="H22" s="39">
        <f t="shared" si="0"/>
        <v>1081017</v>
      </c>
      <c r="I22" s="39">
        <f t="shared" si="0"/>
        <v>5929628</v>
      </c>
      <c r="J22" s="39">
        <f t="shared" si="0"/>
        <v>88551628</v>
      </c>
      <c r="K22" s="39">
        <f t="shared" si="0"/>
        <v>4638370</v>
      </c>
      <c r="L22" s="39">
        <f t="shared" si="0"/>
        <v>9104292</v>
      </c>
      <c r="M22" s="39">
        <f t="shared" si="0"/>
        <v>67842456</v>
      </c>
      <c r="N22" s="39">
        <f t="shared" si="0"/>
        <v>81585118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170136746</v>
      </c>
      <c r="X22" s="39">
        <f t="shared" si="0"/>
        <v>167422896</v>
      </c>
      <c r="Y22" s="39">
        <f t="shared" si="0"/>
        <v>2713850</v>
      </c>
      <c r="Z22" s="40">
        <f>+IF(X22&lt;&gt;0,+(Y22/X22)*100,0)</f>
        <v>1.6209551171543466</v>
      </c>
      <c r="AA22" s="37">
        <f>SUM(AA5:AA21)</f>
        <v>334686947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65263191</v>
      </c>
      <c r="D25" s="6">
        <v>0</v>
      </c>
      <c r="E25" s="7">
        <v>77304090</v>
      </c>
      <c r="F25" s="8">
        <v>77304090</v>
      </c>
      <c r="G25" s="8">
        <v>1061878</v>
      </c>
      <c r="H25" s="8">
        <v>0</v>
      </c>
      <c r="I25" s="8">
        <v>0</v>
      </c>
      <c r="J25" s="8">
        <v>1061878</v>
      </c>
      <c r="K25" s="8">
        <v>10044557</v>
      </c>
      <c r="L25" s="8">
        <v>10044557</v>
      </c>
      <c r="M25" s="8">
        <v>8044557</v>
      </c>
      <c r="N25" s="8">
        <v>28133671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29195549</v>
      </c>
      <c r="X25" s="8">
        <v>38652066</v>
      </c>
      <c r="Y25" s="8">
        <v>-9456517</v>
      </c>
      <c r="Z25" s="2">
        <v>-24.47</v>
      </c>
      <c r="AA25" s="6">
        <v>77304090</v>
      </c>
    </row>
    <row r="26" spans="1:27" ht="12.75">
      <c r="A26" s="29" t="s">
        <v>52</v>
      </c>
      <c r="B26" s="28"/>
      <c r="C26" s="6">
        <v>17644239</v>
      </c>
      <c r="D26" s="6">
        <v>0</v>
      </c>
      <c r="E26" s="7">
        <v>17757986</v>
      </c>
      <c r="F26" s="8">
        <v>17757986</v>
      </c>
      <c r="G26" s="8">
        <v>1413260</v>
      </c>
      <c r="H26" s="8">
        <v>1413260</v>
      </c>
      <c r="I26" s="8">
        <v>1413260</v>
      </c>
      <c r="J26" s="8">
        <v>4239780</v>
      </c>
      <c r="K26" s="8">
        <v>1413260</v>
      </c>
      <c r="L26" s="8">
        <v>1413260</v>
      </c>
      <c r="M26" s="8">
        <v>1413260</v>
      </c>
      <c r="N26" s="8">
        <v>4239780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8479560</v>
      </c>
      <c r="X26" s="8">
        <v>8878992</v>
      </c>
      <c r="Y26" s="8">
        <v>-399432</v>
      </c>
      <c r="Z26" s="2">
        <v>-4.5</v>
      </c>
      <c r="AA26" s="6">
        <v>17757986</v>
      </c>
    </row>
    <row r="27" spans="1:27" ht="12.75">
      <c r="A27" s="29" t="s">
        <v>53</v>
      </c>
      <c r="B27" s="28"/>
      <c r="C27" s="6">
        <v>11640133</v>
      </c>
      <c r="D27" s="6">
        <v>0</v>
      </c>
      <c r="E27" s="7">
        <v>5000000</v>
      </c>
      <c r="F27" s="8">
        <v>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2500002</v>
      </c>
      <c r="Y27" s="8">
        <v>-2500002</v>
      </c>
      <c r="Z27" s="2">
        <v>-100</v>
      </c>
      <c r="AA27" s="6">
        <v>5000000</v>
      </c>
    </row>
    <row r="28" spans="1:27" ht="12.75">
      <c r="A28" s="29" t="s">
        <v>54</v>
      </c>
      <c r="B28" s="28"/>
      <c r="C28" s="6">
        <v>97495845</v>
      </c>
      <c r="D28" s="6">
        <v>0</v>
      </c>
      <c r="E28" s="7">
        <v>51000000</v>
      </c>
      <c r="F28" s="8">
        <v>51000000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25500000</v>
      </c>
      <c r="Y28" s="8">
        <v>-25500000</v>
      </c>
      <c r="Z28" s="2">
        <v>-100</v>
      </c>
      <c r="AA28" s="6">
        <v>51000000</v>
      </c>
    </row>
    <row r="29" spans="1:27" ht="12.75">
      <c r="A29" s="29" t="s">
        <v>55</v>
      </c>
      <c r="B29" s="28"/>
      <c r="C29" s="6">
        <v>427034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2210348</v>
      </c>
      <c r="D31" s="6">
        <v>0</v>
      </c>
      <c r="E31" s="7">
        <v>0</v>
      </c>
      <c r="F31" s="8">
        <v>0</v>
      </c>
      <c r="G31" s="8">
        <v>304979</v>
      </c>
      <c r="H31" s="8">
        <v>205000</v>
      </c>
      <c r="I31" s="8">
        <v>205000</v>
      </c>
      <c r="J31" s="8">
        <v>714979</v>
      </c>
      <c r="K31" s="8">
        <v>1565835</v>
      </c>
      <c r="L31" s="8">
        <v>1566299</v>
      </c>
      <c r="M31" s="8">
        <v>1566299</v>
      </c>
      <c r="N31" s="8">
        <v>4698433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5413412</v>
      </c>
      <c r="X31" s="8"/>
      <c r="Y31" s="8">
        <v>5413412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44399303</v>
      </c>
      <c r="D32" s="6">
        <v>0</v>
      </c>
      <c r="E32" s="7">
        <v>12909960</v>
      </c>
      <c r="F32" s="8">
        <v>12909960</v>
      </c>
      <c r="G32" s="8">
        <v>1420459</v>
      </c>
      <c r="H32" s="8">
        <v>1420459</v>
      </c>
      <c r="I32" s="8">
        <v>1420459</v>
      </c>
      <c r="J32" s="8">
        <v>4261377</v>
      </c>
      <c r="K32" s="8">
        <v>1767982</v>
      </c>
      <c r="L32" s="8">
        <v>2093997</v>
      </c>
      <c r="M32" s="8">
        <v>2093997</v>
      </c>
      <c r="N32" s="8">
        <v>5955976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10217353</v>
      </c>
      <c r="X32" s="8">
        <v>6454980</v>
      </c>
      <c r="Y32" s="8">
        <v>3762373</v>
      </c>
      <c r="Z32" s="2">
        <v>58.29</v>
      </c>
      <c r="AA32" s="6">
        <v>12909960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1380000</v>
      </c>
      <c r="F33" s="8">
        <v>1380000</v>
      </c>
      <c r="G33" s="8">
        <v>15800</v>
      </c>
      <c r="H33" s="8">
        <v>15800</v>
      </c>
      <c r="I33" s="8">
        <v>15800</v>
      </c>
      <c r="J33" s="8">
        <v>47400</v>
      </c>
      <c r="K33" s="8">
        <v>15800</v>
      </c>
      <c r="L33" s="8">
        <v>15800</v>
      </c>
      <c r="M33" s="8">
        <v>15800</v>
      </c>
      <c r="N33" s="8">
        <v>47400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94800</v>
      </c>
      <c r="X33" s="8">
        <v>465000</v>
      </c>
      <c r="Y33" s="8">
        <v>-370200</v>
      </c>
      <c r="Z33" s="2">
        <v>-79.61</v>
      </c>
      <c r="AA33" s="6">
        <v>1380000</v>
      </c>
    </row>
    <row r="34" spans="1:27" ht="12.75">
      <c r="A34" s="29" t="s">
        <v>60</v>
      </c>
      <c r="B34" s="28"/>
      <c r="C34" s="6">
        <v>52155020</v>
      </c>
      <c r="D34" s="6">
        <v>0</v>
      </c>
      <c r="E34" s="7">
        <v>108301221</v>
      </c>
      <c r="F34" s="8">
        <v>108301221</v>
      </c>
      <c r="G34" s="8">
        <v>2432137</v>
      </c>
      <c r="H34" s="8">
        <v>2532137</v>
      </c>
      <c r="I34" s="8">
        <v>2532137</v>
      </c>
      <c r="J34" s="8">
        <v>7496411</v>
      </c>
      <c r="K34" s="8">
        <v>14743178</v>
      </c>
      <c r="L34" s="8">
        <v>5649093</v>
      </c>
      <c r="M34" s="8">
        <v>5649093</v>
      </c>
      <c r="N34" s="8">
        <v>26041364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33537775</v>
      </c>
      <c r="X34" s="8">
        <v>54369116</v>
      </c>
      <c r="Y34" s="8">
        <v>-20831341</v>
      </c>
      <c r="Z34" s="2">
        <v>-38.31</v>
      </c>
      <c r="AA34" s="6">
        <v>108301221</v>
      </c>
    </row>
    <row r="35" spans="1:27" ht="12.75">
      <c r="A35" s="27" t="s">
        <v>61</v>
      </c>
      <c r="B35" s="33"/>
      <c r="C35" s="6">
        <v>142802174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434037287</v>
      </c>
      <c r="D36" s="37">
        <f>SUM(D25:D35)</f>
        <v>0</v>
      </c>
      <c r="E36" s="38">
        <f t="shared" si="1"/>
        <v>273653257</v>
      </c>
      <c r="F36" s="39">
        <f t="shared" si="1"/>
        <v>273653257</v>
      </c>
      <c r="G36" s="39">
        <f t="shared" si="1"/>
        <v>6648513</v>
      </c>
      <c r="H36" s="39">
        <f t="shared" si="1"/>
        <v>5586656</v>
      </c>
      <c r="I36" s="39">
        <f t="shared" si="1"/>
        <v>5586656</v>
      </c>
      <c r="J36" s="39">
        <f t="shared" si="1"/>
        <v>17821825</v>
      </c>
      <c r="K36" s="39">
        <f t="shared" si="1"/>
        <v>29550612</v>
      </c>
      <c r="L36" s="39">
        <f t="shared" si="1"/>
        <v>20783006</v>
      </c>
      <c r="M36" s="39">
        <f t="shared" si="1"/>
        <v>18783006</v>
      </c>
      <c r="N36" s="39">
        <f t="shared" si="1"/>
        <v>69116624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86938449</v>
      </c>
      <c r="X36" s="39">
        <f t="shared" si="1"/>
        <v>136820156</v>
      </c>
      <c r="Y36" s="39">
        <f t="shared" si="1"/>
        <v>-49881707</v>
      </c>
      <c r="Z36" s="40">
        <f>+IF(X36&lt;&gt;0,+(Y36/X36)*100,0)</f>
        <v>-36.45786443921318</v>
      </c>
      <c r="AA36" s="37">
        <f>SUM(AA25:AA35)</f>
        <v>273653257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-213929325</v>
      </c>
      <c r="D38" s="50">
        <f>+D22-D36</f>
        <v>0</v>
      </c>
      <c r="E38" s="51">
        <f t="shared" si="2"/>
        <v>61033690</v>
      </c>
      <c r="F38" s="52">
        <f t="shared" si="2"/>
        <v>61033690</v>
      </c>
      <c r="G38" s="52">
        <f t="shared" si="2"/>
        <v>74892470</v>
      </c>
      <c r="H38" s="52">
        <f t="shared" si="2"/>
        <v>-4505639</v>
      </c>
      <c r="I38" s="52">
        <f t="shared" si="2"/>
        <v>342972</v>
      </c>
      <c r="J38" s="52">
        <f t="shared" si="2"/>
        <v>70729803</v>
      </c>
      <c r="K38" s="52">
        <f t="shared" si="2"/>
        <v>-24912242</v>
      </c>
      <c r="L38" s="52">
        <f t="shared" si="2"/>
        <v>-11678714</v>
      </c>
      <c r="M38" s="52">
        <f t="shared" si="2"/>
        <v>49059450</v>
      </c>
      <c r="N38" s="52">
        <f t="shared" si="2"/>
        <v>12468494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83198297</v>
      </c>
      <c r="X38" s="52">
        <f>IF(F22=F36,0,X22-X36)</f>
        <v>30602740</v>
      </c>
      <c r="Y38" s="52">
        <f t="shared" si="2"/>
        <v>52595557</v>
      </c>
      <c r="Z38" s="53">
        <f>+IF(X38&lt;&gt;0,+(Y38/X38)*100,0)</f>
        <v>171.86551596360326</v>
      </c>
      <c r="AA38" s="50">
        <f>+AA22-AA36</f>
        <v>61033690</v>
      </c>
    </row>
    <row r="39" spans="1:27" ht="12.75">
      <c r="A39" s="27" t="s">
        <v>64</v>
      </c>
      <c r="B39" s="33"/>
      <c r="C39" s="6">
        <v>97655565</v>
      </c>
      <c r="D39" s="6">
        <v>0</v>
      </c>
      <c r="E39" s="7">
        <v>76707000</v>
      </c>
      <c r="F39" s="8">
        <v>76707000</v>
      </c>
      <c r="G39" s="8">
        <v>26820000</v>
      </c>
      <c r="H39" s="8">
        <v>0</v>
      </c>
      <c r="I39" s="8">
        <v>0</v>
      </c>
      <c r="J39" s="8">
        <v>26820000</v>
      </c>
      <c r="K39" s="8">
        <v>12000000</v>
      </c>
      <c r="L39" s="8">
        <v>12000000</v>
      </c>
      <c r="M39" s="8">
        <v>15150000</v>
      </c>
      <c r="N39" s="8">
        <v>39150000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65970000</v>
      </c>
      <c r="X39" s="8">
        <v>38353500</v>
      </c>
      <c r="Y39" s="8">
        <v>27616500</v>
      </c>
      <c r="Z39" s="2">
        <v>72.01</v>
      </c>
      <c r="AA39" s="6">
        <v>76707000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-116273760</v>
      </c>
      <c r="D42" s="59">
        <f>SUM(D38:D41)</f>
        <v>0</v>
      </c>
      <c r="E42" s="60">
        <f t="shared" si="3"/>
        <v>137740690</v>
      </c>
      <c r="F42" s="61">
        <f t="shared" si="3"/>
        <v>137740690</v>
      </c>
      <c r="G42" s="61">
        <f t="shared" si="3"/>
        <v>101712470</v>
      </c>
      <c r="H42" s="61">
        <f t="shared" si="3"/>
        <v>-4505639</v>
      </c>
      <c r="I42" s="61">
        <f t="shared" si="3"/>
        <v>342972</v>
      </c>
      <c r="J42" s="61">
        <f t="shared" si="3"/>
        <v>97549803</v>
      </c>
      <c r="K42" s="61">
        <f t="shared" si="3"/>
        <v>-12912242</v>
      </c>
      <c r="L42" s="61">
        <f t="shared" si="3"/>
        <v>321286</v>
      </c>
      <c r="M42" s="61">
        <f t="shared" si="3"/>
        <v>64209450</v>
      </c>
      <c r="N42" s="61">
        <f t="shared" si="3"/>
        <v>51618494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149168297</v>
      </c>
      <c r="X42" s="61">
        <f t="shared" si="3"/>
        <v>68956240</v>
      </c>
      <c r="Y42" s="61">
        <f t="shared" si="3"/>
        <v>80212057</v>
      </c>
      <c r="Z42" s="62">
        <f>+IF(X42&lt;&gt;0,+(Y42/X42)*100,0)</f>
        <v>116.32313043750646</v>
      </c>
      <c r="AA42" s="59">
        <f>SUM(AA38:AA41)</f>
        <v>137740690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-116273760</v>
      </c>
      <c r="D44" s="67">
        <f>+D42-D43</f>
        <v>0</v>
      </c>
      <c r="E44" s="68">
        <f t="shared" si="4"/>
        <v>137740690</v>
      </c>
      <c r="F44" s="69">
        <f t="shared" si="4"/>
        <v>137740690</v>
      </c>
      <c r="G44" s="69">
        <f t="shared" si="4"/>
        <v>101712470</v>
      </c>
      <c r="H44" s="69">
        <f t="shared" si="4"/>
        <v>-4505639</v>
      </c>
      <c r="I44" s="69">
        <f t="shared" si="4"/>
        <v>342972</v>
      </c>
      <c r="J44" s="69">
        <f t="shared" si="4"/>
        <v>97549803</v>
      </c>
      <c r="K44" s="69">
        <f t="shared" si="4"/>
        <v>-12912242</v>
      </c>
      <c r="L44" s="69">
        <f t="shared" si="4"/>
        <v>321286</v>
      </c>
      <c r="M44" s="69">
        <f t="shared" si="4"/>
        <v>64209450</v>
      </c>
      <c r="N44" s="69">
        <f t="shared" si="4"/>
        <v>51618494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149168297</v>
      </c>
      <c r="X44" s="69">
        <f t="shared" si="4"/>
        <v>68956240</v>
      </c>
      <c r="Y44" s="69">
        <f t="shared" si="4"/>
        <v>80212057</v>
      </c>
      <c r="Z44" s="70">
        <f>+IF(X44&lt;&gt;0,+(Y44/X44)*100,0)</f>
        <v>116.32313043750646</v>
      </c>
      <c r="AA44" s="67">
        <f>+AA42-AA43</f>
        <v>137740690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-116273760</v>
      </c>
      <c r="D46" s="59">
        <f>SUM(D44:D45)</f>
        <v>0</v>
      </c>
      <c r="E46" s="60">
        <f t="shared" si="5"/>
        <v>137740690</v>
      </c>
      <c r="F46" s="61">
        <f t="shared" si="5"/>
        <v>137740690</v>
      </c>
      <c r="G46" s="61">
        <f t="shared" si="5"/>
        <v>101712470</v>
      </c>
      <c r="H46" s="61">
        <f t="shared" si="5"/>
        <v>-4505639</v>
      </c>
      <c r="I46" s="61">
        <f t="shared" si="5"/>
        <v>342972</v>
      </c>
      <c r="J46" s="61">
        <f t="shared" si="5"/>
        <v>97549803</v>
      </c>
      <c r="K46" s="61">
        <f t="shared" si="5"/>
        <v>-12912242</v>
      </c>
      <c r="L46" s="61">
        <f t="shared" si="5"/>
        <v>321286</v>
      </c>
      <c r="M46" s="61">
        <f t="shared" si="5"/>
        <v>64209450</v>
      </c>
      <c r="N46" s="61">
        <f t="shared" si="5"/>
        <v>51618494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149168297</v>
      </c>
      <c r="X46" s="61">
        <f t="shared" si="5"/>
        <v>68956240</v>
      </c>
      <c r="Y46" s="61">
        <f t="shared" si="5"/>
        <v>80212057</v>
      </c>
      <c r="Z46" s="62">
        <f>+IF(X46&lt;&gt;0,+(Y46/X46)*100,0)</f>
        <v>116.32313043750646</v>
      </c>
      <c r="AA46" s="59">
        <f>SUM(AA44:AA45)</f>
        <v>137740690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-116273760</v>
      </c>
      <c r="D48" s="75">
        <f>SUM(D46:D47)</f>
        <v>0</v>
      </c>
      <c r="E48" s="76">
        <f t="shared" si="6"/>
        <v>137740690</v>
      </c>
      <c r="F48" s="77">
        <f t="shared" si="6"/>
        <v>137740690</v>
      </c>
      <c r="G48" s="77">
        <f t="shared" si="6"/>
        <v>101712470</v>
      </c>
      <c r="H48" s="78">
        <f t="shared" si="6"/>
        <v>-4505639</v>
      </c>
      <c r="I48" s="78">
        <f t="shared" si="6"/>
        <v>342972</v>
      </c>
      <c r="J48" s="78">
        <f t="shared" si="6"/>
        <v>97549803</v>
      </c>
      <c r="K48" s="78">
        <f t="shared" si="6"/>
        <v>-12912242</v>
      </c>
      <c r="L48" s="78">
        <f t="shared" si="6"/>
        <v>321286</v>
      </c>
      <c r="M48" s="77">
        <f t="shared" si="6"/>
        <v>64209450</v>
      </c>
      <c r="N48" s="77">
        <f t="shared" si="6"/>
        <v>51618494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149168297</v>
      </c>
      <c r="X48" s="78">
        <f t="shared" si="6"/>
        <v>68956240</v>
      </c>
      <c r="Y48" s="78">
        <f t="shared" si="6"/>
        <v>80212057</v>
      </c>
      <c r="Z48" s="79">
        <f>+IF(X48&lt;&gt;0,+(Y48/X48)*100,0)</f>
        <v>116.32313043750646</v>
      </c>
      <c r="AA48" s="80">
        <f>SUM(AA46:AA47)</f>
        <v>137740690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19942068</v>
      </c>
      <c r="D5" s="6">
        <v>0</v>
      </c>
      <c r="E5" s="7">
        <v>23570591</v>
      </c>
      <c r="F5" s="8">
        <v>23570591</v>
      </c>
      <c r="G5" s="8">
        <v>10087602</v>
      </c>
      <c r="H5" s="8">
        <v>2944661</v>
      </c>
      <c r="I5" s="8">
        <v>809592</v>
      </c>
      <c r="J5" s="8">
        <v>13841855</v>
      </c>
      <c r="K5" s="8">
        <v>807907</v>
      </c>
      <c r="L5" s="8">
        <v>809962</v>
      </c>
      <c r="M5" s="8">
        <v>620626</v>
      </c>
      <c r="N5" s="8">
        <v>2238495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16080350</v>
      </c>
      <c r="X5" s="8">
        <v>11785296</v>
      </c>
      <c r="Y5" s="8">
        <v>4295054</v>
      </c>
      <c r="Z5" s="2">
        <v>36.44</v>
      </c>
      <c r="AA5" s="6">
        <v>23570591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29507365</v>
      </c>
      <c r="D7" s="6">
        <v>0</v>
      </c>
      <c r="E7" s="7">
        <v>35076375</v>
      </c>
      <c r="F7" s="8">
        <v>35076375</v>
      </c>
      <c r="G7" s="8">
        <v>2210046</v>
      </c>
      <c r="H7" s="8">
        <v>0</v>
      </c>
      <c r="I7" s="8">
        <v>2684263</v>
      </c>
      <c r="J7" s="8">
        <v>4894309</v>
      </c>
      <c r="K7" s="8">
        <v>2659066</v>
      </c>
      <c r="L7" s="8">
        <v>2738138</v>
      </c>
      <c r="M7" s="8">
        <v>2301312</v>
      </c>
      <c r="N7" s="8">
        <v>7698516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12592825</v>
      </c>
      <c r="X7" s="8">
        <v>16038186</v>
      </c>
      <c r="Y7" s="8">
        <v>-3445361</v>
      </c>
      <c r="Z7" s="2">
        <v>-21.48</v>
      </c>
      <c r="AA7" s="6">
        <v>35076375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1324057</v>
      </c>
      <c r="D10" s="6">
        <v>0</v>
      </c>
      <c r="E10" s="7">
        <v>2365059</v>
      </c>
      <c r="F10" s="30">
        <v>2365059</v>
      </c>
      <c r="G10" s="30">
        <v>384379</v>
      </c>
      <c r="H10" s="30">
        <v>375082</v>
      </c>
      <c r="I10" s="30">
        <v>374266</v>
      </c>
      <c r="J10" s="30">
        <v>1133727</v>
      </c>
      <c r="K10" s="30">
        <v>378057</v>
      </c>
      <c r="L10" s="30">
        <v>349177</v>
      </c>
      <c r="M10" s="30">
        <v>370398</v>
      </c>
      <c r="N10" s="30">
        <v>1097632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2231359</v>
      </c>
      <c r="X10" s="30">
        <v>681828</v>
      </c>
      <c r="Y10" s="30">
        <v>1549531</v>
      </c>
      <c r="Z10" s="31">
        <v>227.26</v>
      </c>
      <c r="AA10" s="32">
        <v>2365059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655942</v>
      </c>
      <c r="D12" s="6">
        <v>0</v>
      </c>
      <c r="E12" s="7">
        <v>903407</v>
      </c>
      <c r="F12" s="8">
        <v>903407</v>
      </c>
      <c r="G12" s="8">
        <v>42931</v>
      </c>
      <c r="H12" s="8">
        <v>38026</v>
      </c>
      <c r="I12" s="8">
        <v>46704</v>
      </c>
      <c r="J12" s="8">
        <v>127661</v>
      </c>
      <c r="K12" s="8">
        <v>72946</v>
      </c>
      <c r="L12" s="8">
        <v>138967</v>
      </c>
      <c r="M12" s="8">
        <v>51950</v>
      </c>
      <c r="N12" s="8">
        <v>263863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391524</v>
      </c>
      <c r="X12" s="8">
        <v>451704</v>
      </c>
      <c r="Y12" s="8">
        <v>-60180</v>
      </c>
      <c r="Z12" s="2">
        <v>-13.32</v>
      </c>
      <c r="AA12" s="6">
        <v>903407</v>
      </c>
    </row>
    <row r="13" spans="1:27" ht="12.75">
      <c r="A13" s="27" t="s">
        <v>40</v>
      </c>
      <c r="B13" s="33"/>
      <c r="C13" s="6">
        <v>7435450</v>
      </c>
      <c r="D13" s="6">
        <v>0</v>
      </c>
      <c r="E13" s="7">
        <v>7941911</v>
      </c>
      <c r="F13" s="8">
        <v>7941911</v>
      </c>
      <c r="G13" s="8">
        <v>429517</v>
      </c>
      <c r="H13" s="8">
        <v>753185</v>
      </c>
      <c r="I13" s="8">
        <v>951802</v>
      </c>
      <c r="J13" s="8">
        <v>2134504</v>
      </c>
      <c r="K13" s="8">
        <v>673269</v>
      </c>
      <c r="L13" s="8">
        <v>533753</v>
      </c>
      <c r="M13" s="8">
        <v>591236</v>
      </c>
      <c r="N13" s="8">
        <v>1798258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3932762</v>
      </c>
      <c r="X13" s="8">
        <v>3970956</v>
      </c>
      <c r="Y13" s="8">
        <v>-38194</v>
      </c>
      <c r="Z13" s="2">
        <v>-0.96</v>
      </c>
      <c r="AA13" s="6">
        <v>7941911</v>
      </c>
    </row>
    <row r="14" spans="1:27" ht="12.75">
      <c r="A14" s="27" t="s">
        <v>41</v>
      </c>
      <c r="B14" s="33"/>
      <c r="C14" s="6">
        <v>3788092</v>
      </c>
      <c r="D14" s="6">
        <v>0</v>
      </c>
      <c r="E14" s="7">
        <v>4005670</v>
      </c>
      <c r="F14" s="8">
        <v>4005670</v>
      </c>
      <c r="G14" s="8">
        <v>287516</v>
      </c>
      <c r="H14" s="8">
        <v>353438</v>
      </c>
      <c r="I14" s="8">
        <v>358956</v>
      </c>
      <c r="J14" s="8">
        <v>999910</v>
      </c>
      <c r="K14" s="8">
        <v>350313</v>
      </c>
      <c r="L14" s="8">
        <v>346313</v>
      </c>
      <c r="M14" s="8">
        <v>255398</v>
      </c>
      <c r="N14" s="8">
        <v>952024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1951934</v>
      </c>
      <c r="X14" s="8">
        <v>2002896</v>
      </c>
      <c r="Y14" s="8">
        <v>-50962</v>
      </c>
      <c r="Z14" s="2">
        <v>-2.54</v>
      </c>
      <c r="AA14" s="6">
        <v>4005670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1646015</v>
      </c>
      <c r="D16" s="6">
        <v>0</v>
      </c>
      <c r="E16" s="7">
        <v>2030819</v>
      </c>
      <c r="F16" s="8">
        <v>2030819</v>
      </c>
      <c r="G16" s="8">
        <v>70817</v>
      </c>
      <c r="H16" s="8">
        <v>3068</v>
      </c>
      <c r="I16" s="8">
        <v>10857</v>
      </c>
      <c r="J16" s="8">
        <v>84742</v>
      </c>
      <c r="K16" s="8">
        <v>20258</v>
      </c>
      <c r="L16" s="8">
        <v>15652</v>
      </c>
      <c r="M16" s="8">
        <v>49668</v>
      </c>
      <c r="N16" s="8">
        <v>85578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170320</v>
      </c>
      <c r="X16" s="8">
        <v>1015410</v>
      </c>
      <c r="Y16" s="8">
        <v>-845090</v>
      </c>
      <c r="Z16" s="2">
        <v>-83.23</v>
      </c>
      <c r="AA16" s="6">
        <v>2030819</v>
      </c>
    </row>
    <row r="17" spans="1:27" ht="12.75">
      <c r="A17" s="27" t="s">
        <v>44</v>
      </c>
      <c r="B17" s="33"/>
      <c r="C17" s="6">
        <v>2296218</v>
      </c>
      <c r="D17" s="6">
        <v>0</v>
      </c>
      <c r="E17" s="7">
        <v>2293855</v>
      </c>
      <c r="F17" s="8">
        <v>2293855</v>
      </c>
      <c r="G17" s="8">
        <v>299593</v>
      </c>
      <c r="H17" s="8">
        <v>150834</v>
      </c>
      <c r="I17" s="8">
        <v>132039</v>
      </c>
      <c r="J17" s="8">
        <v>582466</v>
      </c>
      <c r="K17" s="8">
        <v>206590</v>
      </c>
      <c r="L17" s="8">
        <v>158930</v>
      </c>
      <c r="M17" s="8">
        <v>124672</v>
      </c>
      <c r="N17" s="8">
        <v>490192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1072658</v>
      </c>
      <c r="X17" s="8">
        <v>1146930</v>
      </c>
      <c r="Y17" s="8">
        <v>-74272</v>
      </c>
      <c r="Z17" s="2">
        <v>-6.48</v>
      </c>
      <c r="AA17" s="6">
        <v>2293855</v>
      </c>
    </row>
    <row r="18" spans="1:27" ht="12.75">
      <c r="A18" s="29" t="s">
        <v>45</v>
      </c>
      <c r="B18" s="28"/>
      <c r="C18" s="6">
        <v>1150000</v>
      </c>
      <c r="D18" s="6">
        <v>0</v>
      </c>
      <c r="E18" s="7">
        <v>1233333</v>
      </c>
      <c r="F18" s="8">
        <v>1233333</v>
      </c>
      <c r="G18" s="8">
        <v>155342</v>
      </c>
      <c r="H18" s="8">
        <v>91589</v>
      </c>
      <c r="I18" s="8">
        <v>82819</v>
      </c>
      <c r="J18" s="8">
        <v>329750</v>
      </c>
      <c r="K18" s="8">
        <v>109154</v>
      </c>
      <c r="L18" s="8">
        <v>85833</v>
      </c>
      <c r="M18" s="8">
        <v>84635</v>
      </c>
      <c r="N18" s="8">
        <v>279622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609372</v>
      </c>
      <c r="X18" s="8">
        <v>616668</v>
      </c>
      <c r="Y18" s="8">
        <v>-7296</v>
      </c>
      <c r="Z18" s="2">
        <v>-1.18</v>
      </c>
      <c r="AA18" s="6">
        <v>1233333</v>
      </c>
    </row>
    <row r="19" spans="1:27" ht="12.75">
      <c r="A19" s="27" t="s">
        <v>46</v>
      </c>
      <c r="B19" s="33"/>
      <c r="C19" s="6">
        <v>205434866</v>
      </c>
      <c r="D19" s="6">
        <v>0</v>
      </c>
      <c r="E19" s="7">
        <v>235523000</v>
      </c>
      <c r="F19" s="8">
        <v>235523000</v>
      </c>
      <c r="G19" s="8">
        <v>101323244</v>
      </c>
      <c r="H19" s="8">
        <v>1102215</v>
      </c>
      <c r="I19" s="8">
        <v>1499383</v>
      </c>
      <c r="J19" s="8">
        <v>103924842</v>
      </c>
      <c r="K19" s="8">
        <v>720287</v>
      </c>
      <c r="L19" s="8">
        <v>239964</v>
      </c>
      <c r="M19" s="8">
        <v>76951565</v>
      </c>
      <c r="N19" s="8">
        <v>77911816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181836658</v>
      </c>
      <c r="X19" s="8">
        <v>118946898</v>
      </c>
      <c r="Y19" s="8">
        <v>62889760</v>
      </c>
      <c r="Z19" s="2">
        <v>52.87</v>
      </c>
      <c r="AA19" s="6">
        <v>235523000</v>
      </c>
    </row>
    <row r="20" spans="1:27" ht="12.75">
      <c r="A20" s="27" t="s">
        <v>47</v>
      </c>
      <c r="B20" s="33"/>
      <c r="C20" s="6">
        <v>5092541</v>
      </c>
      <c r="D20" s="6">
        <v>0</v>
      </c>
      <c r="E20" s="7">
        <v>1556878</v>
      </c>
      <c r="F20" s="30">
        <v>1556878</v>
      </c>
      <c r="G20" s="30">
        <v>191620</v>
      </c>
      <c r="H20" s="30">
        <v>132007</v>
      </c>
      <c r="I20" s="30">
        <v>41595</v>
      </c>
      <c r="J20" s="30">
        <v>365222</v>
      </c>
      <c r="K20" s="30">
        <v>178378</v>
      </c>
      <c r="L20" s="30">
        <v>239472</v>
      </c>
      <c r="M20" s="30">
        <v>21367</v>
      </c>
      <c r="N20" s="30">
        <v>439217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804439</v>
      </c>
      <c r="X20" s="30">
        <v>778380</v>
      </c>
      <c r="Y20" s="30">
        <v>26059</v>
      </c>
      <c r="Z20" s="31">
        <v>3.35</v>
      </c>
      <c r="AA20" s="32">
        <v>1556878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278272614</v>
      </c>
      <c r="D22" s="37">
        <f>SUM(D5:D21)</f>
        <v>0</v>
      </c>
      <c r="E22" s="38">
        <f t="shared" si="0"/>
        <v>316500898</v>
      </c>
      <c r="F22" s="39">
        <f t="shared" si="0"/>
        <v>316500898</v>
      </c>
      <c r="G22" s="39">
        <f t="shared" si="0"/>
        <v>115482607</v>
      </c>
      <c r="H22" s="39">
        <f t="shared" si="0"/>
        <v>5944105</v>
      </c>
      <c r="I22" s="39">
        <f t="shared" si="0"/>
        <v>6992276</v>
      </c>
      <c r="J22" s="39">
        <f t="shared" si="0"/>
        <v>128418988</v>
      </c>
      <c r="K22" s="39">
        <f t="shared" si="0"/>
        <v>6176225</v>
      </c>
      <c r="L22" s="39">
        <f t="shared" si="0"/>
        <v>5656161</v>
      </c>
      <c r="M22" s="39">
        <f t="shared" si="0"/>
        <v>81422827</v>
      </c>
      <c r="N22" s="39">
        <f t="shared" si="0"/>
        <v>93255213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221674201</v>
      </c>
      <c r="X22" s="39">
        <f t="shared" si="0"/>
        <v>157435152</v>
      </c>
      <c r="Y22" s="39">
        <f t="shared" si="0"/>
        <v>64239049</v>
      </c>
      <c r="Z22" s="40">
        <f>+IF(X22&lt;&gt;0,+(Y22/X22)*100,0)</f>
        <v>40.803497937995445</v>
      </c>
      <c r="AA22" s="37">
        <f>SUM(AA5:AA21)</f>
        <v>316500898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85766273</v>
      </c>
      <c r="D25" s="6">
        <v>0</v>
      </c>
      <c r="E25" s="7">
        <v>107802195</v>
      </c>
      <c r="F25" s="8">
        <v>107802195</v>
      </c>
      <c r="G25" s="8">
        <v>392600</v>
      </c>
      <c r="H25" s="8">
        <v>386100</v>
      </c>
      <c r="I25" s="8">
        <v>379600</v>
      </c>
      <c r="J25" s="8">
        <v>1158300</v>
      </c>
      <c r="K25" s="8">
        <v>377000</v>
      </c>
      <c r="L25" s="8">
        <v>62541</v>
      </c>
      <c r="M25" s="8">
        <v>51596851</v>
      </c>
      <c r="N25" s="8">
        <v>52036392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53194692</v>
      </c>
      <c r="X25" s="8">
        <v>53646768</v>
      </c>
      <c r="Y25" s="8">
        <v>-452076</v>
      </c>
      <c r="Z25" s="2">
        <v>-0.84</v>
      </c>
      <c r="AA25" s="6">
        <v>107802195</v>
      </c>
    </row>
    <row r="26" spans="1:27" ht="12.75">
      <c r="A26" s="29" t="s">
        <v>52</v>
      </c>
      <c r="B26" s="28"/>
      <c r="C26" s="6">
        <v>22484811</v>
      </c>
      <c r="D26" s="6">
        <v>0</v>
      </c>
      <c r="E26" s="7">
        <v>24090966</v>
      </c>
      <c r="F26" s="8">
        <v>24090966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11568336</v>
      </c>
      <c r="N26" s="8">
        <v>11568336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11568336</v>
      </c>
      <c r="X26" s="8">
        <v>11794200</v>
      </c>
      <c r="Y26" s="8">
        <v>-225864</v>
      </c>
      <c r="Z26" s="2">
        <v>-1.92</v>
      </c>
      <c r="AA26" s="6">
        <v>24090966</v>
      </c>
    </row>
    <row r="27" spans="1:27" ht="12.75">
      <c r="A27" s="29" t="s">
        <v>53</v>
      </c>
      <c r="B27" s="28"/>
      <c r="C27" s="6">
        <v>2505730</v>
      </c>
      <c r="D27" s="6">
        <v>0</v>
      </c>
      <c r="E27" s="7">
        <v>2100735</v>
      </c>
      <c r="F27" s="8">
        <v>2100735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32270</v>
      </c>
      <c r="N27" s="8">
        <v>32270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32270</v>
      </c>
      <c r="X27" s="8">
        <v>1050366</v>
      </c>
      <c r="Y27" s="8">
        <v>-1018096</v>
      </c>
      <c r="Z27" s="2">
        <v>-96.93</v>
      </c>
      <c r="AA27" s="6">
        <v>2100735</v>
      </c>
    </row>
    <row r="28" spans="1:27" ht="12.75">
      <c r="A28" s="29" t="s">
        <v>54</v>
      </c>
      <c r="B28" s="28"/>
      <c r="C28" s="6">
        <v>38974830</v>
      </c>
      <c r="D28" s="6">
        <v>0</v>
      </c>
      <c r="E28" s="7">
        <v>48449090</v>
      </c>
      <c r="F28" s="8">
        <v>48449090</v>
      </c>
      <c r="G28" s="8">
        <v>0</v>
      </c>
      <c r="H28" s="8">
        <v>0</v>
      </c>
      <c r="I28" s="8">
        <v>0</v>
      </c>
      <c r="J28" s="8">
        <v>0</v>
      </c>
      <c r="K28" s="8">
        <v>10275942</v>
      </c>
      <c r="L28" s="8">
        <v>6835038</v>
      </c>
      <c r="M28" s="8">
        <v>3472041</v>
      </c>
      <c r="N28" s="8">
        <v>20583021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20583021</v>
      </c>
      <c r="X28" s="8">
        <v>24224544</v>
      </c>
      <c r="Y28" s="8">
        <v>-3641523</v>
      </c>
      <c r="Z28" s="2">
        <v>-15.03</v>
      </c>
      <c r="AA28" s="6">
        <v>48449090</v>
      </c>
    </row>
    <row r="29" spans="1:27" ht="12.75">
      <c r="A29" s="29" t="s">
        <v>55</v>
      </c>
      <c r="B29" s="28"/>
      <c r="C29" s="6">
        <v>726560</v>
      </c>
      <c r="D29" s="6">
        <v>0</v>
      </c>
      <c r="E29" s="7">
        <v>400000</v>
      </c>
      <c r="F29" s="8">
        <v>400000</v>
      </c>
      <c r="G29" s="8">
        <v>0</v>
      </c>
      <c r="H29" s="8">
        <v>0</v>
      </c>
      <c r="I29" s="8">
        <v>172</v>
      </c>
      <c r="J29" s="8">
        <v>172</v>
      </c>
      <c r="K29" s="8">
        <v>0</v>
      </c>
      <c r="L29" s="8">
        <v>0</v>
      </c>
      <c r="M29" s="8">
        <v>20943</v>
      </c>
      <c r="N29" s="8">
        <v>20943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21115</v>
      </c>
      <c r="X29" s="8">
        <v>170183</v>
      </c>
      <c r="Y29" s="8">
        <v>-149068</v>
      </c>
      <c r="Z29" s="2">
        <v>-87.59</v>
      </c>
      <c r="AA29" s="6">
        <v>400000</v>
      </c>
    </row>
    <row r="30" spans="1:27" ht="12.75">
      <c r="A30" s="29" t="s">
        <v>56</v>
      </c>
      <c r="B30" s="28"/>
      <c r="C30" s="6">
        <v>27760875</v>
      </c>
      <c r="D30" s="6">
        <v>0</v>
      </c>
      <c r="E30" s="7">
        <v>33594401</v>
      </c>
      <c r="F30" s="8">
        <v>33594401</v>
      </c>
      <c r="G30" s="8">
        <v>3970322</v>
      </c>
      <c r="H30" s="8">
        <v>0</v>
      </c>
      <c r="I30" s="8">
        <v>3112194</v>
      </c>
      <c r="J30" s="8">
        <v>7082516</v>
      </c>
      <c r="K30" s="8">
        <v>2274801</v>
      </c>
      <c r="L30" s="8">
        <v>2375932</v>
      </c>
      <c r="M30" s="8">
        <v>2210721</v>
      </c>
      <c r="N30" s="8">
        <v>6861454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13943970</v>
      </c>
      <c r="X30" s="8">
        <v>16797198</v>
      </c>
      <c r="Y30" s="8">
        <v>-2853228</v>
      </c>
      <c r="Z30" s="2">
        <v>-16.99</v>
      </c>
      <c r="AA30" s="6">
        <v>33594401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8310834</v>
      </c>
      <c r="F31" s="8">
        <v>8310834</v>
      </c>
      <c r="G31" s="8">
        <v>252601</v>
      </c>
      <c r="H31" s="8">
        <v>730572</v>
      </c>
      <c r="I31" s="8">
        <v>348970</v>
      </c>
      <c r="J31" s="8">
        <v>1332143</v>
      </c>
      <c r="K31" s="8">
        <v>998483</v>
      </c>
      <c r="L31" s="8">
        <v>344064</v>
      </c>
      <c r="M31" s="8">
        <v>1354693</v>
      </c>
      <c r="N31" s="8">
        <v>2697240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4029383</v>
      </c>
      <c r="X31" s="8">
        <v>3860910</v>
      </c>
      <c r="Y31" s="8">
        <v>168473</v>
      </c>
      <c r="Z31" s="2">
        <v>4.36</v>
      </c>
      <c r="AA31" s="6">
        <v>8310834</v>
      </c>
    </row>
    <row r="32" spans="1:27" ht="12.75">
      <c r="A32" s="29" t="s">
        <v>58</v>
      </c>
      <c r="B32" s="28"/>
      <c r="C32" s="6">
        <v>60102022</v>
      </c>
      <c r="D32" s="6">
        <v>0</v>
      </c>
      <c r="E32" s="7">
        <v>50670875</v>
      </c>
      <c r="F32" s="8">
        <v>50670875</v>
      </c>
      <c r="G32" s="8">
        <v>1327746</v>
      </c>
      <c r="H32" s="8">
        <v>2200494</v>
      </c>
      <c r="I32" s="8">
        <v>2510862</v>
      </c>
      <c r="J32" s="8">
        <v>6039102</v>
      </c>
      <c r="K32" s="8">
        <v>2596042</v>
      </c>
      <c r="L32" s="8">
        <v>2549946</v>
      </c>
      <c r="M32" s="8">
        <v>4914979</v>
      </c>
      <c r="N32" s="8">
        <v>10060967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16100069</v>
      </c>
      <c r="X32" s="8">
        <v>24150648</v>
      </c>
      <c r="Y32" s="8">
        <v>-8050579</v>
      </c>
      <c r="Z32" s="2">
        <v>-33.33</v>
      </c>
      <c r="AA32" s="6">
        <v>50670875</v>
      </c>
    </row>
    <row r="33" spans="1:27" ht="12.75">
      <c r="A33" s="29" t="s">
        <v>59</v>
      </c>
      <c r="B33" s="28"/>
      <c r="C33" s="6">
        <v>189620</v>
      </c>
      <c r="D33" s="6">
        <v>0</v>
      </c>
      <c r="E33" s="7">
        <v>2158034</v>
      </c>
      <c r="F33" s="8">
        <v>2158034</v>
      </c>
      <c r="G33" s="8">
        <v>0</v>
      </c>
      <c r="H33" s="8">
        <v>0</v>
      </c>
      <c r="I33" s="8">
        <v>0</v>
      </c>
      <c r="J33" s="8">
        <v>0</v>
      </c>
      <c r="K33" s="8">
        <v>667741</v>
      </c>
      <c r="L33" s="8">
        <v>0</v>
      </c>
      <c r="M33" s="8">
        <v>0</v>
      </c>
      <c r="N33" s="8">
        <v>667741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667741</v>
      </c>
      <c r="X33" s="8">
        <v>1079016</v>
      </c>
      <c r="Y33" s="8">
        <v>-411275</v>
      </c>
      <c r="Z33" s="2">
        <v>-38.12</v>
      </c>
      <c r="AA33" s="6">
        <v>2158034</v>
      </c>
    </row>
    <row r="34" spans="1:27" ht="12.75">
      <c r="A34" s="29" t="s">
        <v>60</v>
      </c>
      <c r="B34" s="28"/>
      <c r="C34" s="6">
        <v>58155658</v>
      </c>
      <c r="D34" s="6">
        <v>0</v>
      </c>
      <c r="E34" s="7">
        <v>66393103</v>
      </c>
      <c r="F34" s="8">
        <v>66393103</v>
      </c>
      <c r="G34" s="8">
        <v>3644139</v>
      </c>
      <c r="H34" s="8">
        <v>2260501</v>
      </c>
      <c r="I34" s="8">
        <v>3962906</v>
      </c>
      <c r="J34" s="8">
        <v>9867546</v>
      </c>
      <c r="K34" s="8">
        <v>3150494</v>
      </c>
      <c r="L34" s="8">
        <v>5427677</v>
      </c>
      <c r="M34" s="8">
        <v>4985554</v>
      </c>
      <c r="N34" s="8">
        <v>13563725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23431271</v>
      </c>
      <c r="X34" s="8">
        <v>32512278</v>
      </c>
      <c r="Y34" s="8">
        <v>-9081007</v>
      </c>
      <c r="Z34" s="2">
        <v>-27.93</v>
      </c>
      <c r="AA34" s="6">
        <v>66393103</v>
      </c>
    </row>
    <row r="35" spans="1:27" ht="12.75">
      <c r="A35" s="27" t="s">
        <v>61</v>
      </c>
      <c r="B35" s="33"/>
      <c r="C35" s="6">
        <v>33979849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330646228</v>
      </c>
      <c r="D36" s="37">
        <f>SUM(D25:D35)</f>
        <v>0</v>
      </c>
      <c r="E36" s="38">
        <f t="shared" si="1"/>
        <v>343970233</v>
      </c>
      <c r="F36" s="39">
        <f t="shared" si="1"/>
        <v>343970233</v>
      </c>
      <c r="G36" s="39">
        <f t="shared" si="1"/>
        <v>9587408</v>
      </c>
      <c r="H36" s="39">
        <f t="shared" si="1"/>
        <v>5577667</v>
      </c>
      <c r="I36" s="39">
        <f t="shared" si="1"/>
        <v>10314704</v>
      </c>
      <c r="J36" s="39">
        <f t="shared" si="1"/>
        <v>25479779</v>
      </c>
      <c r="K36" s="39">
        <f t="shared" si="1"/>
        <v>20340503</v>
      </c>
      <c r="L36" s="39">
        <f t="shared" si="1"/>
        <v>17595198</v>
      </c>
      <c r="M36" s="39">
        <f t="shared" si="1"/>
        <v>80156388</v>
      </c>
      <c r="N36" s="39">
        <f t="shared" si="1"/>
        <v>118092089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143571868</v>
      </c>
      <c r="X36" s="39">
        <f t="shared" si="1"/>
        <v>169286111</v>
      </c>
      <c r="Y36" s="39">
        <f t="shared" si="1"/>
        <v>-25714243</v>
      </c>
      <c r="Z36" s="40">
        <f>+IF(X36&lt;&gt;0,+(Y36/X36)*100,0)</f>
        <v>-15.18981258893708</v>
      </c>
      <c r="AA36" s="37">
        <f>SUM(AA25:AA35)</f>
        <v>343970233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-52373614</v>
      </c>
      <c r="D38" s="50">
        <f>+D22-D36</f>
        <v>0</v>
      </c>
      <c r="E38" s="51">
        <f t="shared" si="2"/>
        <v>-27469335</v>
      </c>
      <c r="F38" s="52">
        <f t="shared" si="2"/>
        <v>-27469335</v>
      </c>
      <c r="G38" s="52">
        <f t="shared" si="2"/>
        <v>105895199</v>
      </c>
      <c r="H38" s="52">
        <f t="shared" si="2"/>
        <v>366438</v>
      </c>
      <c r="I38" s="52">
        <f t="shared" si="2"/>
        <v>-3322428</v>
      </c>
      <c r="J38" s="52">
        <f t="shared" si="2"/>
        <v>102939209</v>
      </c>
      <c r="K38" s="52">
        <f t="shared" si="2"/>
        <v>-14164278</v>
      </c>
      <c r="L38" s="52">
        <f t="shared" si="2"/>
        <v>-11939037</v>
      </c>
      <c r="M38" s="52">
        <f t="shared" si="2"/>
        <v>1266439</v>
      </c>
      <c r="N38" s="52">
        <f t="shared" si="2"/>
        <v>-24836876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78102333</v>
      </c>
      <c r="X38" s="52">
        <f>IF(F22=F36,0,X22-X36)</f>
        <v>-11850959</v>
      </c>
      <c r="Y38" s="52">
        <f t="shared" si="2"/>
        <v>89953292</v>
      </c>
      <c r="Z38" s="53">
        <f>+IF(X38&lt;&gt;0,+(Y38/X38)*100,0)</f>
        <v>-759.0380829095773</v>
      </c>
      <c r="AA38" s="50">
        <f>+AA22-AA36</f>
        <v>-27469335</v>
      </c>
    </row>
    <row r="39" spans="1:27" ht="12.75">
      <c r="A39" s="27" t="s">
        <v>64</v>
      </c>
      <c r="B39" s="33"/>
      <c r="C39" s="6">
        <v>108380767</v>
      </c>
      <c r="D39" s="6">
        <v>0</v>
      </c>
      <c r="E39" s="7">
        <v>72446000</v>
      </c>
      <c r="F39" s="8">
        <v>72446000</v>
      </c>
      <c r="G39" s="8">
        <v>716059</v>
      </c>
      <c r="H39" s="8">
        <v>11493950</v>
      </c>
      <c r="I39" s="8">
        <v>7706130</v>
      </c>
      <c r="J39" s="8">
        <v>19916139</v>
      </c>
      <c r="K39" s="8">
        <v>5519622</v>
      </c>
      <c r="L39" s="8">
        <v>8244027</v>
      </c>
      <c r="M39" s="8">
        <v>8031701</v>
      </c>
      <c r="N39" s="8">
        <v>21795350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41711489</v>
      </c>
      <c r="X39" s="8">
        <v>35037600</v>
      </c>
      <c r="Y39" s="8">
        <v>6673889</v>
      </c>
      <c r="Z39" s="2">
        <v>19.05</v>
      </c>
      <c r="AA39" s="6">
        <v>72446000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56007153</v>
      </c>
      <c r="D42" s="59">
        <f>SUM(D38:D41)</f>
        <v>0</v>
      </c>
      <c r="E42" s="60">
        <f t="shared" si="3"/>
        <v>44976665</v>
      </c>
      <c r="F42" s="61">
        <f t="shared" si="3"/>
        <v>44976665</v>
      </c>
      <c r="G42" s="61">
        <f t="shared" si="3"/>
        <v>106611258</v>
      </c>
      <c r="H42" s="61">
        <f t="shared" si="3"/>
        <v>11860388</v>
      </c>
      <c r="I42" s="61">
        <f t="shared" si="3"/>
        <v>4383702</v>
      </c>
      <c r="J42" s="61">
        <f t="shared" si="3"/>
        <v>122855348</v>
      </c>
      <c r="K42" s="61">
        <f t="shared" si="3"/>
        <v>-8644656</v>
      </c>
      <c r="L42" s="61">
        <f t="shared" si="3"/>
        <v>-3695010</v>
      </c>
      <c r="M42" s="61">
        <f t="shared" si="3"/>
        <v>9298140</v>
      </c>
      <c r="N42" s="61">
        <f t="shared" si="3"/>
        <v>-3041526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119813822</v>
      </c>
      <c r="X42" s="61">
        <f t="shared" si="3"/>
        <v>23186641</v>
      </c>
      <c r="Y42" s="61">
        <f t="shared" si="3"/>
        <v>96627181</v>
      </c>
      <c r="Z42" s="62">
        <f>+IF(X42&lt;&gt;0,+(Y42/X42)*100,0)</f>
        <v>416.73643457023377</v>
      </c>
      <c r="AA42" s="59">
        <f>SUM(AA38:AA41)</f>
        <v>44976665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56007153</v>
      </c>
      <c r="D44" s="67">
        <f>+D42-D43</f>
        <v>0</v>
      </c>
      <c r="E44" s="68">
        <f t="shared" si="4"/>
        <v>44976665</v>
      </c>
      <c r="F44" s="69">
        <f t="shared" si="4"/>
        <v>44976665</v>
      </c>
      <c r="G44" s="69">
        <f t="shared" si="4"/>
        <v>106611258</v>
      </c>
      <c r="H44" s="69">
        <f t="shared" si="4"/>
        <v>11860388</v>
      </c>
      <c r="I44" s="69">
        <f t="shared" si="4"/>
        <v>4383702</v>
      </c>
      <c r="J44" s="69">
        <f t="shared" si="4"/>
        <v>122855348</v>
      </c>
      <c r="K44" s="69">
        <f t="shared" si="4"/>
        <v>-8644656</v>
      </c>
      <c r="L44" s="69">
        <f t="shared" si="4"/>
        <v>-3695010</v>
      </c>
      <c r="M44" s="69">
        <f t="shared" si="4"/>
        <v>9298140</v>
      </c>
      <c r="N44" s="69">
        <f t="shared" si="4"/>
        <v>-3041526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119813822</v>
      </c>
      <c r="X44" s="69">
        <f t="shared" si="4"/>
        <v>23186641</v>
      </c>
      <c r="Y44" s="69">
        <f t="shared" si="4"/>
        <v>96627181</v>
      </c>
      <c r="Z44" s="70">
        <f>+IF(X44&lt;&gt;0,+(Y44/X44)*100,0)</f>
        <v>416.73643457023377</v>
      </c>
      <c r="AA44" s="67">
        <f>+AA42-AA43</f>
        <v>44976665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56007153</v>
      </c>
      <c r="D46" s="59">
        <f>SUM(D44:D45)</f>
        <v>0</v>
      </c>
      <c r="E46" s="60">
        <f t="shared" si="5"/>
        <v>44976665</v>
      </c>
      <c r="F46" s="61">
        <f t="shared" si="5"/>
        <v>44976665</v>
      </c>
      <c r="G46" s="61">
        <f t="shared" si="5"/>
        <v>106611258</v>
      </c>
      <c r="H46" s="61">
        <f t="shared" si="5"/>
        <v>11860388</v>
      </c>
      <c r="I46" s="61">
        <f t="shared" si="5"/>
        <v>4383702</v>
      </c>
      <c r="J46" s="61">
        <f t="shared" si="5"/>
        <v>122855348</v>
      </c>
      <c r="K46" s="61">
        <f t="shared" si="5"/>
        <v>-8644656</v>
      </c>
      <c r="L46" s="61">
        <f t="shared" si="5"/>
        <v>-3695010</v>
      </c>
      <c r="M46" s="61">
        <f t="shared" si="5"/>
        <v>9298140</v>
      </c>
      <c r="N46" s="61">
        <f t="shared" si="5"/>
        <v>-3041526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119813822</v>
      </c>
      <c r="X46" s="61">
        <f t="shared" si="5"/>
        <v>23186641</v>
      </c>
      <c r="Y46" s="61">
        <f t="shared" si="5"/>
        <v>96627181</v>
      </c>
      <c r="Z46" s="62">
        <f>+IF(X46&lt;&gt;0,+(Y46/X46)*100,0)</f>
        <v>416.73643457023377</v>
      </c>
      <c r="AA46" s="59">
        <f>SUM(AA44:AA45)</f>
        <v>44976665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56007153</v>
      </c>
      <c r="D48" s="75">
        <f>SUM(D46:D47)</f>
        <v>0</v>
      </c>
      <c r="E48" s="76">
        <f t="shared" si="6"/>
        <v>44976665</v>
      </c>
      <c r="F48" s="77">
        <f t="shared" si="6"/>
        <v>44976665</v>
      </c>
      <c r="G48" s="77">
        <f t="shared" si="6"/>
        <v>106611258</v>
      </c>
      <c r="H48" s="78">
        <f t="shared" si="6"/>
        <v>11860388</v>
      </c>
      <c r="I48" s="78">
        <f t="shared" si="6"/>
        <v>4383702</v>
      </c>
      <c r="J48" s="78">
        <f t="shared" si="6"/>
        <v>122855348</v>
      </c>
      <c r="K48" s="78">
        <f t="shared" si="6"/>
        <v>-8644656</v>
      </c>
      <c r="L48" s="78">
        <f t="shared" si="6"/>
        <v>-3695010</v>
      </c>
      <c r="M48" s="77">
        <f t="shared" si="6"/>
        <v>9298140</v>
      </c>
      <c r="N48" s="77">
        <f t="shared" si="6"/>
        <v>-3041526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119813822</v>
      </c>
      <c r="X48" s="78">
        <f t="shared" si="6"/>
        <v>23186641</v>
      </c>
      <c r="Y48" s="78">
        <f t="shared" si="6"/>
        <v>96627181</v>
      </c>
      <c r="Z48" s="79">
        <f>+IF(X48&lt;&gt;0,+(Y48/X48)*100,0)</f>
        <v>416.73643457023377</v>
      </c>
      <c r="AA48" s="80">
        <f>SUM(AA46:AA47)</f>
        <v>44976665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8478171</v>
      </c>
      <c r="D5" s="6">
        <v>0</v>
      </c>
      <c r="E5" s="7">
        <v>9118974</v>
      </c>
      <c r="F5" s="8">
        <v>9118974</v>
      </c>
      <c r="G5" s="8">
        <v>770514</v>
      </c>
      <c r="H5" s="8">
        <v>773344</v>
      </c>
      <c r="I5" s="8">
        <v>772223</v>
      </c>
      <c r="J5" s="8">
        <v>2316081</v>
      </c>
      <c r="K5" s="8">
        <v>767802</v>
      </c>
      <c r="L5" s="8">
        <v>769390</v>
      </c>
      <c r="M5" s="8">
        <v>769445</v>
      </c>
      <c r="N5" s="8">
        <v>2306637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4622718</v>
      </c>
      <c r="X5" s="8">
        <v>4559490</v>
      </c>
      <c r="Y5" s="8">
        <v>63228</v>
      </c>
      <c r="Z5" s="2">
        <v>1.39</v>
      </c>
      <c r="AA5" s="6">
        <v>9118974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408853</v>
      </c>
      <c r="D10" s="6">
        <v>0</v>
      </c>
      <c r="E10" s="7">
        <v>0</v>
      </c>
      <c r="F10" s="30">
        <v>0</v>
      </c>
      <c r="G10" s="30">
        <v>48015</v>
      </c>
      <c r="H10" s="30">
        <v>0</v>
      </c>
      <c r="I10" s="30">
        <v>0</v>
      </c>
      <c r="J10" s="30">
        <v>48015</v>
      </c>
      <c r="K10" s="30">
        <v>47682</v>
      </c>
      <c r="L10" s="30">
        <v>0</v>
      </c>
      <c r="M10" s="30">
        <v>0</v>
      </c>
      <c r="N10" s="30">
        <v>47682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95697</v>
      </c>
      <c r="X10" s="30">
        <v>157800</v>
      </c>
      <c r="Y10" s="30">
        <v>-62103</v>
      </c>
      <c r="Z10" s="31">
        <v>-39.36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315600</v>
      </c>
      <c r="F11" s="8">
        <v>315600</v>
      </c>
      <c r="G11" s="8">
        <v>0</v>
      </c>
      <c r="H11" s="8">
        <v>0</v>
      </c>
      <c r="I11" s="8">
        <v>45442</v>
      </c>
      <c r="J11" s="8">
        <v>45442</v>
      </c>
      <c r="K11" s="8">
        <v>0</v>
      </c>
      <c r="L11" s="8">
        <v>47682</v>
      </c>
      <c r="M11" s="8">
        <v>0</v>
      </c>
      <c r="N11" s="8">
        <v>47682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93124</v>
      </c>
      <c r="X11" s="8"/>
      <c r="Y11" s="8">
        <v>93124</v>
      </c>
      <c r="Z11" s="2">
        <v>0</v>
      </c>
      <c r="AA11" s="6">
        <v>315600</v>
      </c>
    </row>
    <row r="12" spans="1:27" ht="12.75">
      <c r="A12" s="29" t="s">
        <v>39</v>
      </c>
      <c r="B12" s="33"/>
      <c r="C12" s="6">
        <v>1107475</v>
      </c>
      <c r="D12" s="6">
        <v>0</v>
      </c>
      <c r="E12" s="7">
        <v>1596883</v>
      </c>
      <c r="F12" s="8">
        <v>1596883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110515</v>
      </c>
      <c r="N12" s="8">
        <v>110515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110515</v>
      </c>
      <c r="X12" s="8">
        <v>798444</v>
      </c>
      <c r="Y12" s="8">
        <v>-687929</v>
      </c>
      <c r="Z12" s="2">
        <v>-86.16</v>
      </c>
      <c r="AA12" s="6">
        <v>1596883</v>
      </c>
    </row>
    <row r="13" spans="1:27" ht="12.75">
      <c r="A13" s="27" t="s">
        <v>40</v>
      </c>
      <c r="B13" s="33"/>
      <c r="C13" s="6">
        <v>1606275</v>
      </c>
      <c r="D13" s="6">
        <v>0</v>
      </c>
      <c r="E13" s="7">
        <v>1893600</v>
      </c>
      <c r="F13" s="8">
        <v>1893600</v>
      </c>
      <c r="G13" s="8">
        <v>97117</v>
      </c>
      <c r="H13" s="8">
        <v>0</v>
      </c>
      <c r="I13" s="8">
        <v>0</v>
      </c>
      <c r="J13" s="8">
        <v>97117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97117</v>
      </c>
      <c r="X13" s="8">
        <v>946800</v>
      </c>
      <c r="Y13" s="8">
        <v>-849683</v>
      </c>
      <c r="Z13" s="2">
        <v>-89.74</v>
      </c>
      <c r="AA13" s="6">
        <v>1893600</v>
      </c>
    </row>
    <row r="14" spans="1:27" ht="12.75">
      <c r="A14" s="27" t="s">
        <v>41</v>
      </c>
      <c r="B14" s="33"/>
      <c r="C14" s="6">
        <v>743219</v>
      </c>
      <c r="D14" s="6">
        <v>0</v>
      </c>
      <c r="E14" s="7">
        <v>368203</v>
      </c>
      <c r="F14" s="8">
        <v>368203</v>
      </c>
      <c r="G14" s="8">
        <v>0</v>
      </c>
      <c r="H14" s="8">
        <v>96972</v>
      </c>
      <c r="I14" s="8">
        <v>96972</v>
      </c>
      <c r="J14" s="8">
        <v>193944</v>
      </c>
      <c r="K14" s="8">
        <v>0</v>
      </c>
      <c r="L14" s="8">
        <v>-96100</v>
      </c>
      <c r="M14" s="8">
        <v>630</v>
      </c>
      <c r="N14" s="8">
        <v>-95470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98474</v>
      </c>
      <c r="X14" s="8">
        <v>184104</v>
      </c>
      <c r="Y14" s="8">
        <v>-85630</v>
      </c>
      <c r="Z14" s="2">
        <v>-46.51</v>
      </c>
      <c r="AA14" s="6">
        <v>368203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644750</v>
      </c>
      <c r="D16" s="6">
        <v>0</v>
      </c>
      <c r="E16" s="7">
        <v>137368</v>
      </c>
      <c r="F16" s="8">
        <v>137368</v>
      </c>
      <c r="G16" s="8">
        <v>3578</v>
      </c>
      <c r="H16" s="8">
        <v>7144</v>
      </c>
      <c r="I16" s="8">
        <v>10637</v>
      </c>
      <c r="J16" s="8">
        <v>21359</v>
      </c>
      <c r="K16" s="8">
        <v>154089</v>
      </c>
      <c r="L16" s="8">
        <v>-6719</v>
      </c>
      <c r="M16" s="8">
        <v>0</v>
      </c>
      <c r="N16" s="8">
        <v>147370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168729</v>
      </c>
      <c r="X16" s="8">
        <v>68682</v>
      </c>
      <c r="Y16" s="8">
        <v>100047</v>
      </c>
      <c r="Z16" s="2">
        <v>145.67</v>
      </c>
      <c r="AA16" s="6">
        <v>137368</v>
      </c>
    </row>
    <row r="17" spans="1:27" ht="12.75">
      <c r="A17" s="27" t="s">
        <v>44</v>
      </c>
      <c r="B17" s="33"/>
      <c r="C17" s="6">
        <v>1311922</v>
      </c>
      <c r="D17" s="6">
        <v>0</v>
      </c>
      <c r="E17" s="7">
        <v>2209200</v>
      </c>
      <c r="F17" s="8">
        <v>2209200</v>
      </c>
      <c r="G17" s="8">
        <v>129273</v>
      </c>
      <c r="H17" s="8">
        <v>133647</v>
      </c>
      <c r="I17" s="8">
        <v>108096</v>
      </c>
      <c r="J17" s="8">
        <v>371016</v>
      </c>
      <c r="K17" s="8">
        <v>0</v>
      </c>
      <c r="L17" s="8">
        <v>122301</v>
      </c>
      <c r="M17" s="8">
        <v>93163</v>
      </c>
      <c r="N17" s="8">
        <v>215464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586480</v>
      </c>
      <c r="X17" s="8">
        <v>1104600</v>
      </c>
      <c r="Y17" s="8">
        <v>-518120</v>
      </c>
      <c r="Z17" s="2">
        <v>-46.91</v>
      </c>
      <c r="AA17" s="6">
        <v>2209200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105107800</v>
      </c>
      <c r="D19" s="6">
        <v>0</v>
      </c>
      <c r="E19" s="7">
        <v>113211000</v>
      </c>
      <c r="F19" s="8">
        <v>113211000</v>
      </c>
      <c r="G19" s="8">
        <v>45409000</v>
      </c>
      <c r="H19" s="8">
        <v>0</v>
      </c>
      <c r="I19" s="8">
        <v>8000</v>
      </c>
      <c r="J19" s="8">
        <v>45417000</v>
      </c>
      <c r="K19" s="8">
        <v>0</v>
      </c>
      <c r="L19" s="8">
        <v>0</v>
      </c>
      <c r="M19" s="8">
        <v>36327000</v>
      </c>
      <c r="N19" s="8">
        <v>36327000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81744000</v>
      </c>
      <c r="X19" s="8">
        <v>56605500</v>
      </c>
      <c r="Y19" s="8">
        <v>25138500</v>
      </c>
      <c r="Z19" s="2">
        <v>44.41</v>
      </c>
      <c r="AA19" s="6">
        <v>113211000</v>
      </c>
    </row>
    <row r="20" spans="1:27" ht="12.75">
      <c r="A20" s="27" t="s">
        <v>47</v>
      </c>
      <c r="B20" s="33"/>
      <c r="C20" s="6">
        <v>690093</v>
      </c>
      <c r="D20" s="6">
        <v>0</v>
      </c>
      <c r="E20" s="7">
        <v>435493</v>
      </c>
      <c r="F20" s="30">
        <v>435493</v>
      </c>
      <c r="G20" s="30">
        <v>83092</v>
      </c>
      <c r="H20" s="30">
        <v>1680</v>
      </c>
      <c r="I20" s="30">
        <v>1358</v>
      </c>
      <c r="J20" s="30">
        <v>86130</v>
      </c>
      <c r="K20" s="30">
        <v>10583</v>
      </c>
      <c r="L20" s="30">
        <v>-2365</v>
      </c>
      <c r="M20" s="30">
        <v>19830</v>
      </c>
      <c r="N20" s="30">
        <v>28048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114178</v>
      </c>
      <c r="X20" s="30">
        <v>217746</v>
      </c>
      <c r="Y20" s="30">
        <v>-103568</v>
      </c>
      <c r="Z20" s="31">
        <v>-47.56</v>
      </c>
      <c r="AA20" s="32">
        <v>435493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120098558</v>
      </c>
      <c r="D22" s="37">
        <f>SUM(D5:D21)</f>
        <v>0</v>
      </c>
      <c r="E22" s="38">
        <f t="shared" si="0"/>
        <v>129286321</v>
      </c>
      <c r="F22" s="39">
        <f t="shared" si="0"/>
        <v>129286321</v>
      </c>
      <c r="G22" s="39">
        <f t="shared" si="0"/>
        <v>46540589</v>
      </c>
      <c r="H22" s="39">
        <f t="shared" si="0"/>
        <v>1012787</v>
      </c>
      <c r="I22" s="39">
        <f t="shared" si="0"/>
        <v>1042728</v>
      </c>
      <c r="J22" s="39">
        <f t="shared" si="0"/>
        <v>48596104</v>
      </c>
      <c r="K22" s="39">
        <f t="shared" si="0"/>
        <v>980156</v>
      </c>
      <c r="L22" s="39">
        <f t="shared" si="0"/>
        <v>834189</v>
      </c>
      <c r="M22" s="39">
        <f t="shared" si="0"/>
        <v>37320583</v>
      </c>
      <c r="N22" s="39">
        <f t="shared" si="0"/>
        <v>39134928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87731032</v>
      </c>
      <c r="X22" s="39">
        <f t="shared" si="0"/>
        <v>64643166</v>
      </c>
      <c r="Y22" s="39">
        <f t="shared" si="0"/>
        <v>23087866</v>
      </c>
      <c r="Z22" s="40">
        <f>+IF(X22&lt;&gt;0,+(Y22/X22)*100,0)</f>
        <v>35.715865154253116</v>
      </c>
      <c r="AA22" s="37">
        <f>SUM(AA5:AA21)</f>
        <v>129286321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61564443</v>
      </c>
      <c r="D25" s="6">
        <v>0</v>
      </c>
      <c r="E25" s="7">
        <v>60560517</v>
      </c>
      <c r="F25" s="8">
        <v>60560517</v>
      </c>
      <c r="G25" s="8">
        <v>5192859</v>
      </c>
      <c r="H25" s="8">
        <v>4423517</v>
      </c>
      <c r="I25" s="8">
        <v>5317089</v>
      </c>
      <c r="J25" s="8">
        <v>14933465</v>
      </c>
      <c r="K25" s="8">
        <v>5190120</v>
      </c>
      <c r="L25" s="8">
        <v>4877896</v>
      </c>
      <c r="M25" s="8">
        <v>5694934</v>
      </c>
      <c r="N25" s="8">
        <v>15762950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30696415</v>
      </c>
      <c r="X25" s="8">
        <v>30280260</v>
      </c>
      <c r="Y25" s="8">
        <v>416155</v>
      </c>
      <c r="Z25" s="2">
        <v>1.37</v>
      </c>
      <c r="AA25" s="6">
        <v>60560517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10979366</v>
      </c>
      <c r="F26" s="8">
        <v>10979366</v>
      </c>
      <c r="G26" s="8">
        <v>896455</v>
      </c>
      <c r="H26" s="8">
        <v>899516</v>
      </c>
      <c r="I26" s="8">
        <v>906814</v>
      </c>
      <c r="J26" s="8">
        <v>2702785</v>
      </c>
      <c r="K26" s="8">
        <v>923379</v>
      </c>
      <c r="L26" s="8">
        <v>895583</v>
      </c>
      <c r="M26" s="8">
        <v>905615</v>
      </c>
      <c r="N26" s="8">
        <v>2724577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5427362</v>
      </c>
      <c r="X26" s="8">
        <v>5489682</v>
      </c>
      <c r="Y26" s="8">
        <v>-62320</v>
      </c>
      <c r="Z26" s="2">
        <v>-1.14</v>
      </c>
      <c r="AA26" s="6">
        <v>10979366</v>
      </c>
    </row>
    <row r="27" spans="1:27" ht="12.75">
      <c r="A27" s="29" t="s">
        <v>53</v>
      </c>
      <c r="B27" s="28"/>
      <c r="C27" s="6">
        <v>2610301</v>
      </c>
      <c r="D27" s="6">
        <v>0</v>
      </c>
      <c r="E27" s="7">
        <v>1578000</v>
      </c>
      <c r="F27" s="8">
        <v>1578000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789000</v>
      </c>
      <c r="Y27" s="8">
        <v>-789000</v>
      </c>
      <c r="Z27" s="2">
        <v>-100</v>
      </c>
      <c r="AA27" s="6">
        <v>1578000</v>
      </c>
    </row>
    <row r="28" spans="1:27" ht="12.75">
      <c r="A28" s="29" t="s">
        <v>54</v>
      </c>
      <c r="B28" s="28"/>
      <c r="C28" s="6">
        <v>17197484</v>
      </c>
      <c r="D28" s="6">
        <v>0</v>
      </c>
      <c r="E28" s="7">
        <v>1578000</v>
      </c>
      <c r="F28" s="8">
        <v>1578000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789000</v>
      </c>
      <c r="Y28" s="8">
        <v>-789000</v>
      </c>
      <c r="Z28" s="2">
        <v>-100</v>
      </c>
      <c r="AA28" s="6">
        <v>1578000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676</v>
      </c>
      <c r="I29" s="8">
        <v>34</v>
      </c>
      <c r="J29" s="8">
        <v>710</v>
      </c>
      <c r="K29" s="8">
        <v>186490</v>
      </c>
      <c r="L29" s="8">
        <v>0</v>
      </c>
      <c r="M29" s="8">
        <v>0</v>
      </c>
      <c r="N29" s="8">
        <v>186490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187200</v>
      </c>
      <c r="X29" s="8"/>
      <c r="Y29" s="8">
        <v>187200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907200</v>
      </c>
      <c r="F31" s="8">
        <v>907200</v>
      </c>
      <c r="G31" s="8">
        <v>0</v>
      </c>
      <c r="H31" s="8">
        <v>136751</v>
      </c>
      <c r="I31" s="8">
        <v>145960</v>
      </c>
      <c r="J31" s="8">
        <v>282711</v>
      </c>
      <c r="K31" s="8">
        <v>0</v>
      </c>
      <c r="L31" s="8">
        <v>0</v>
      </c>
      <c r="M31" s="8">
        <v>1944</v>
      </c>
      <c r="N31" s="8">
        <v>1944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284655</v>
      </c>
      <c r="X31" s="8">
        <v>453600</v>
      </c>
      <c r="Y31" s="8">
        <v>-168945</v>
      </c>
      <c r="Z31" s="2">
        <v>-37.25</v>
      </c>
      <c r="AA31" s="6">
        <v>907200</v>
      </c>
    </row>
    <row r="32" spans="1:27" ht="12.75">
      <c r="A32" s="29" t="s">
        <v>58</v>
      </c>
      <c r="B32" s="28"/>
      <c r="C32" s="6">
        <v>1802220</v>
      </c>
      <c r="D32" s="6">
        <v>0</v>
      </c>
      <c r="E32" s="7">
        <v>27550977</v>
      </c>
      <c r="F32" s="8">
        <v>27550977</v>
      </c>
      <c r="G32" s="8">
        <v>754429</v>
      </c>
      <c r="H32" s="8">
        <v>1951126</v>
      </c>
      <c r="I32" s="8">
        <v>1327925</v>
      </c>
      <c r="J32" s="8">
        <v>4033480</v>
      </c>
      <c r="K32" s="8">
        <v>1973395</v>
      </c>
      <c r="L32" s="8">
        <v>778001</v>
      </c>
      <c r="M32" s="8">
        <v>3185361</v>
      </c>
      <c r="N32" s="8">
        <v>5936757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9970237</v>
      </c>
      <c r="X32" s="8">
        <v>13775490</v>
      </c>
      <c r="Y32" s="8">
        <v>-3805253</v>
      </c>
      <c r="Z32" s="2">
        <v>-27.62</v>
      </c>
      <c r="AA32" s="6">
        <v>27550977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25100</v>
      </c>
      <c r="H33" s="8">
        <v>0</v>
      </c>
      <c r="I33" s="8">
        <v>0</v>
      </c>
      <c r="J33" s="8">
        <v>25100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25100</v>
      </c>
      <c r="X33" s="8">
        <v>820835</v>
      </c>
      <c r="Y33" s="8">
        <v>-795735</v>
      </c>
      <c r="Z33" s="2">
        <v>-96.94</v>
      </c>
      <c r="AA33" s="6">
        <v>0</v>
      </c>
    </row>
    <row r="34" spans="1:27" ht="12.75">
      <c r="A34" s="29" t="s">
        <v>60</v>
      </c>
      <c r="B34" s="28"/>
      <c r="C34" s="6">
        <v>69986213</v>
      </c>
      <c r="D34" s="6">
        <v>0</v>
      </c>
      <c r="E34" s="7">
        <v>22552818</v>
      </c>
      <c r="F34" s="8">
        <v>22552818</v>
      </c>
      <c r="G34" s="8">
        <v>352472</v>
      </c>
      <c r="H34" s="8">
        <v>2181161</v>
      </c>
      <c r="I34" s="8">
        <v>1488113</v>
      </c>
      <c r="J34" s="8">
        <v>4021746</v>
      </c>
      <c r="K34" s="8">
        <v>1500299</v>
      </c>
      <c r="L34" s="8">
        <v>580289</v>
      </c>
      <c r="M34" s="8">
        <v>292225</v>
      </c>
      <c r="N34" s="8">
        <v>2372813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6394559</v>
      </c>
      <c r="X34" s="8">
        <v>11276412</v>
      </c>
      <c r="Y34" s="8">
        <v>-4881853</v>
      </c>
      <c r="Z34" s="2">
        <v>-43.29</v>
      </c>
      <c r="AA34" s="6">
        <v>22552818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153160661</v>
      </c>
      <c r="D36" s="37">
        <f>SUM(D25:D35)</f>
        <v>0</v>
      </c>
      <c r="E36" s="38">
        <f t="shared" si="1"/>
        <v>125706878</v>
      </c>
      <c r="F36" s="39">
        <f t="shared" si="1"/>
        <v>125706878</v>
      </c>
      <c r="G36" s="39">
        <f t="shared" si="1"/>
        <v>7221315</v>
      </c>
      <c r="H36" s="39">
        <f t="shared" si="1"/>
        <v>9592747</v>
      </c>
      <c r="I36" s="39">
        <f t="shared" si="1"/>
        <v>9185935</v>
      </c>
      <c r="J36" s="39">
        <f t="shared" si="1"/>
        <v>25999997</v>
      </c>
      <c r="K36" s="39">
        <f t="shared" si="1"/>
        <v>9773683</v>
      </c>
      <c r="L36" s="39">
        <f t="shared" si="1"/>
        <v>7131769</v>
      </c>
      <c r="M36" s="39">
        <f t="shared" si="1"/>
        <v>10080079</v>
      </c>
      <c r="N36" s="39">
        <f t="shared" si="1"/>
        <v>26985531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52985528</v>
      </c>
      <c r="X36" s="39">
        <f t="shared" si="1"/>
        <v>63674279</v>
      </c>
      <c r="Y36" s="39">
        <f t="shared" si="1"/>
        <v>-10688751</v>
      </c>
      <c r="Z36" s="40">
        <f>+IF(X36&lt;&gt;0,+(Y36/X36)*100,0)</f>
        <v>-16.786607037984677</v>
      </c>
      <c r="AA36" s="37">
        <f>SUM(AA25:AA35)</f>
        <v>125706878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-33062103</v>
      </c>
      <c r="D38" s="50">
        <f>+D22-D36</f>
        <v>0</v>
      </c>
      <c r="E38" s="51">
        <f t="shared" si="2"/>
        <v>3579443</v>
      </c>
      <c r="F38" s="52">
        <f t="shared" si="2"/>
        <v>3579443</v>
      </c>
      <c r="G38" s="52">
        <f t="shared" si="2"/>
        <v>39319274</v>
      </c>
      <c r="H38" s="52">
        <f t="shared" si="2"/>
        <v>-8579960</v>
      </c>
      <c r="I38" s="52">
        <f t="shared" si="2"/>
        <v>-8143207</v>
      </c>
      <c r="J38" s="52">
        <f t="shared" si="2"/>
        <v>22596107</v>
      </c>
      <c r="K38" s="52">
        <f t="shared" si="2"/>
        <v>-8793527</v>
      </c>
      <c r="L38" s="52">
        <f t="shared" si="2"/>
        <v>-6297580</v>
      </c>
      <c r="M38" s="52">
        <f t="shared" si="2"/>
        <v>27240504</v>
      </c>
      <c r="N38" s="52">
        <f t="shared" si="2"/>
        <v>12149397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34745504</v>
      </c>
      <c r="X38" s="52">
        <f>IF(F22=F36,0,X22-X36)</f>
        <v>968887</v>
      </c>
      <c r="Y38" s="52">
        <f t="shared" si="2"/>
        <v>33776617</v>
      </c>
      <c r="Z38" s="53">
        <f>+IF(X38&lt;&gt;0,+(Y38/X38)*100,0)</f>
        <v>3486.1255234098508</v>
      </c>
      <c r="AA38" s="50">
        <f>+AA22-AA36</f>
        <v>3579443</v>
      </c>
    </row>
    <row r="39" spans="1:27" ht="12.75">
      <c r="A39" s="27" t="s">
        <v>64</v>
      </c>
      <c r="B39" s="33"/>
      <c r="C39" s="6">
        <v>97999256</v>
      </c>
      <c r="D39" s="6">
        <v>0</v>
      </c>
      <c r="E39" s="7">
        <v>77078950</v>
      </c>
      <c r="F39" s="8">
        <v>77078950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51385966</v>
      </c>
      <c r="Y39" s="8">
        <v>-51385966</v>
      </c>
      <c r="Z39" s="2">
        <v>-100</v>
      </c>
      <c r="AA39" s="6">
        <v>77078950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64937153</v>
      </c>
      <c r="D42" s="59">
        <f>SUM(D38:D41)</f>
        <v>0</v>
      </c>
      <c r="E42" s="60">
        <f t="shared" si="3"/>
        <v>80658393</v>
      </c>
      <c r="F42" s="61">
        <f t="shared" si="3"/>
        <v>80658393</v>
      </c>
      <c r="G42" s="61">
        <f t="shared" si="3"/>
        <v>39319274</v>
      </c>
      <c r="H42" s="61">
        <f t="shared" si="3"/>
        <v>-8579960</v>
      </c>
      <c r="I42" s="61">
        <f t="shared" si="3"/>
        <v>-8143207</v>
      </c>
      <c r="J42" s="61">
        <f t="shared" si="3"/>
        <v>22596107</v>
      </c>
      <c r="K42" s="61">
        <f t="shared" si="3"/>
        <v>-8793527</v>
      </c>
      <c r="L42" s="61">
        <f t="shared" si="3"/>
        <v>-6297580</v>
      </c>
      <c r="M42" s="61">
        <f t="shared" si="3"/>
        <v>27240504</v>
      </c>
      <c r="N42" s="61">
        <f t="shared" si="3"/>
        <v>12149397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34745504</v>
      </c>
      <c r="X42" s="61">
        <f t="shared" si="3"/>
        <v>52354853</v>
      </c>
      <c r="Y42" s="61">
        <f t="shared" si="3"/>
        <v>-17609349</v>
      </c>
      <c r="Z42" s="62">
        <f>+IF(X42&lt;&gt;0,+(Y42/X42)*100,0)</f>
        <v>-33.63460690072036</v>
      </c>
      <c r="AA42" s="59">
        <f>SUM(AA38:AA41)</f>
        <v>80658393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64937153</v>
      </c>
      <c r="D44" s="67">
        <f>+D42-D43</f>
        <v>0</v>
      </c>
      <c r="E44" s="68">
        <f t="shared" si="4"/>
        <v>80658393</v>
      </c>
      <c r="F44" s="69">
        <f t="shared" si="4"/>
        <v>80658393</v>
      </c>
      <c r="G44" s="69">
        <f t="shared" si="4"/>
        <v>39319274</v>
      </c>
      <c r="H44" s="69">
        <f t="shared" si="4"/>
        <v>-8579960</v>
      </c>
      <c r="I44" s="69">
        <f t="shared" si="4"/>
        <v>-8143207</v>
      </c>
      <c r="J44" s="69">
        <f t="shared" si="4"/>
        <v>22596107</v>
      </c>
      <c r="K44" s="69">
        <f t="shared" si="4"/>
        <v>-8793527</v>
      </c>
      <c r="L44" s="69">
        <f t="shared" si="4"/>
        <v>-6297580</v>
      </c>
      <c r="M44" s="69">
        <f t="shared" si="4"/>
        <v>27240504</v>
      </c>
      <c r="N44" s="69">
        <f t="shared" si="4"/>
        <v>12149397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34745504</v>
      </c>
      <c r="X44" s="69">
        <f t="shared" si="4"/>
        <v>52354853</v>
      </c>
      <c r="Y44" s="69">
        <f t="shared" si="4"/>
        <v>-17609349</v>
      </c>
      <c r="Z44" s="70">
        <f>+IF(X44&lt;&gt;0,+(Y44/X44)*100,0)</f>
        <v>-33.63460690072036</v>
      </c>
      <c r="AA44" s="67">
        <f>+AA42-AA43</f>
        <v>80658393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64937153</v>
      </c>
      <c r="D46" s="59">
        <f>SUM(D44:D45)</f>
        <v>0</v>
      </c>
      <c r="E46" s="60">
        <f t="shared" si="5"/>
        <v>80658393</v>
      </c>
      <c r="F46" s="61">
        <f t="shared" si="5"/>
        <v>80658393</v>
      </c>
      <c r="G46" s="61">
        <f t="shared" si="5"/>
        <v>39319274</v>
      </c>
      <c r="H46" s="61">
        <f t="shared" si="5"/>
        <v>-8579960</v>
      </c>
      <c r="I46" s="61">
        <f t="shared" si="5"/>
        <v>-8143207</v>
      </c>
      <c r="J46" s="61">
        <f t="shared" si="5"/>
        <v>22596107</v>
      </c>
      <c r="K46" s="61">
        <f t="shared" si="5"/>
        <v>-8793527</v>
      </c>
      <c r="L46" s="61">
        <f t="shared" si="5"/>
        <v>-6297580</v>
      </c>
      <c r="M46" s="61">
        <f t="shared" si="5"/>
        <v>27240504</v>
      </c>
      <c r="N46" s="61">
        <f t="shared" si="5"/>
        <v>12149397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34745504</v>
      </c>
      <c r="X46" s="61">
        <f t="shared" si="5"/>
        <v>52354853</v>
      </c>
      <c r="Y46" s="61">
        <f t="shared" si="5"/>
        <v>-17609349</v>
      </c>
      <c r="Z46" s="62">
        <f>+IF(X46&lt;&gt;0,+(Y46/X46)*100,0)</f>
        <v>-33.63460690072036</v>
      </c>
      <c r="AA46" s="59">
        <f>SUM(AA44:AA45)</f>
        <v>80658393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64937153</v>
      </c>
      <c r="D48" s="75">
        <f>SUM(D46:D47)</f>
        <v>0</v>
      </c>
      <c r="E48" s="76">
        <f t="shared" si="6"/>
        <v>80658393</v>
      </c>
      <c r="F48" s="77">
        <f t="shared" si="6"/>
        <v>80658393</v>
      </c>
      <c r="G48" s="77">
        <f t="shared" si="6"/>
        <v>39319274</v>
      </c>
      <c r="H48" s="78">
        <f t="shared" si="6"/>
        <v>-8579960</v>
      </c>
      <c r="I48" s="78">
        <f t="shared" si="6"/>
        <v>-8143207</v>
      </c>
      <c r="J48" s="78">
        <f t="shared" si="6"/>
        <v>22596107</v>
      </c>
      <c r="K48" s="78">
        <f t="shared" si="6"/>
        <v>-8793527</v>
      </c>
      <c r="L48" s="78">
        <f t="shared" si="6"/>
        <v>-6297580</v>
      </c>
      <c r="M48" s="77">
        <f t="shared" si="6"/>
        <v>27240504</v>
      </c>
      <c r="N48" s="77">
        <f t="shared" si="6"/>
        <v>12149397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34745504</v>
      </c>
      <c r="X48" s="78">
        <f t="shared" si="6"/>
        <v>52354853</v>
      </c>
      <c r="Y48" s="78">
        <f t="shared" si="6"/>
        <v>-17609349</v>
      </c>
      <c r="Z48" s="79">
        <f>+IF(X48&lt;&gt;0,+(Y48/X48)*100,0)</f>
        <v>-33.63460690072036</v>
      </c>
      <c r="AA48" s="80">
        <f>SUM(AA46:AA47)</f>
        <v>80658393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35697756</v>
      </c>
      <c r="D8" s="6">
        <v>0</v>
      </c>
      <c r="E8" s="7">
        <v>35000928</v>
      </c>
      <c r="F8" s="8">
        <v>35000928</v>
      </c>
      <c r="G8" s="8">
        <v>4655002</v>
      </c>
      <c r="H8" s="8">
        <v>-14704278</v>
      </c>
      <c r="I8" s="8">
        <v>4178235</v>
      </c>
      <c r="J8" s="8">
        <v>-5871041</v>
      </c>
      <c r="K8" s="8">
        <v>3816138</v>
      </c>
      <c r="L8" s="8">
        <v>3697413</v>
      </c>
      <c r="M8" s="8">
        <v>3534102</v>
      </c>
      <c r="N8" s="8">
        <v>11047653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5176612</v>
      </c>
      <c r="X8" s="8">
        <v>11946582</v>
      </c>
      <c r="Y8" s="8">
        <v>-6769970</v>
      </c>
      <c r="Z8" s="2">
        <v>-56.67</v>
      </c>
      <c r="AA8" s="6">
        <v>35000928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4170812</v>
      </c>
      <c r="F9" s="8">
        <v>4170812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1879860</v>
      </c>
      <c r="Y9" s="8">
        <v>-1879860</v>
      </c>
      <c r="Z9" s="2">
        <v>-100</v>
      </c>
      <c r="AA9" s="6">
        <v>4170812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344695</v>
      </c>
      <c r="D12" s="6">
        <v>0</v>
      </c>
      <c r="E12" s="7">
        <v>439506</v>
      </c>
      <c r="F12" s="8">
        <v>439506</v>
      </c>
      <c r="G12" s="8">
        <v>28711</v>
      </c>
      <c r="H12" s="8">
        <v>-422409</v>
      </c>
      <c r="I12" s="8">
        <v>28711</v>
      </c>
      <c r="J12" s="8">
        <v>-364987</v>
      </c>
      <c r="K12" s="8">
        <v>28711</v>
      </c>
      <c r="L12" s="8">
        <v>28711</v>
      </c>
      <c r="M12" s="8">
        <v>28711</v>
      </c>
      <c r="N12" s="8">
        <v>86133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-278854</v>
      </c>
      <c r="X12" s="8">
        <v>219756</v>
      </c>
      <c r="Y12" s="8">
        <v>-498610</v>
      </c>
      <c r="Z12" s="2">
        <v>-226.89</v>
      </c>
      <c r="AA12" s="6">
        <v>439506</v>
      </c>
    </row>
    <row r="13" spans="1:27" ht="12.75">
      <c r="A13" s="27" t="s">
        <v>40</v>
      </c>
      <c r="B13" s="33"/>
      <c r="C13" s="6">
        <v>25263602</v>
      </c>
      <c r="D13" s="6">
        <v>0</v>
      </c>
      <c r="E13" s="7">
        <v>17078885</v>
      </c>
      <c r="F13" s="8">
        <v>17078885</v>
      </c>
      <c r="G13" s="8">
        <v>1552637</v>
      </c>
      <c r="H13" s="8">
        <v>-939158</v>
      </c>
      <c r="I13" s="8">
        <v>1176268</v>
      </c>
      <c r="J13" s="8">
        <v>1789747</v>
      </c>
      <c r="K13" s="8">
        <v>1332635</v>
      </c>
      <c r="L13" s="8">
        <v>1397347</v>
      </c>
      <c r="M13" s="8">
        <v>2302727</v>
      </c>
      <c r="N13" s="8">
        <v>5032709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6822456</v>
      </c>
      <c r="X13" s="8">
        <v>8539440</v>
      </c>
      <c r="Y13" s="8">
        <v>-1716984</v>
      </c>
      <c r="Z13" s="2">
        <v>-20.11</v>
      </c>
      <c r="AA13" s="6">
        <v>17078885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173800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462974613</v>
      </c>
      <c r="D19" s="6">
        <v>0</v>
      </c>
      <c r="E19" s="7">
        <v>536743000</v>
      </c>
      <c r="F19" s="8">
        <v>536743000</v>
      </c>
      <c r="G19" s="8">
        <v>213708177</v>
      </c>
      <c r="H19" s="8">
        <v>52637976</v>
      </c>
      <c r="I19" s="8">
        <v>1899993</v>
      </c>
      <c r="J19" s="8">
        <v>268246146</v>
      </c>
      <c r="K19" s="8">
        <v>1831610</v>
      </c>
      <c r="L19" s="8">
        <v>2962580</v>
      </c>
      <c r="M19" s="8">
        <v>171336095</v>
      </c>
      <c r="N19" s="8">
        <v>176130285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444376431</v>
      </c>
      <c r="X19" s="8">
        <v>268371498</v>
      </c>
      <c r="Y19" s="8">
        <v>176004933</v>
      </c>
      <c r="Z19" s="2">
        <v>65.58</v>
      </c>
      <c r="AA19" s="6">
        <v>536743000</v>
      </c>
    </row>
    <row r="20" spans="1:27" ht="12.75">
      <c r="A20" s="27" t="s">
        <v>47</v>
      </c>
      <c r="B20" s="33"/>
      <c r="C20" s="6">
        <v>9192703</v>
      </c>
      <c r="D20" s="6">
        <v>0</v>
      </c>
      <c r="E20" s="7">
        <v>70652535</v>
      </c>
      <c r="F20" s="30">
        <v>70652535</v>
      </c>
      <c r="G20" s="30">
        <v>41661</v>
      </c>
      <c r="H20" s="30">
        <v>13336553</v>
      </c>
      <c r="I20" s="30">
        <v>9771633</v>
      </c>
      <c r="J20" s="30">
        <v>23149847</v>
      </c>
      <c r="K20" s="30">
        <v>6577325</v>
      </c>
      <c r="L20" s="30">
        <v>16300167</v>
      </c>
      <c r="M20" s="30">
        <v>144515517</v>
      </c>
      <c r="N20" s="30">
        <v>167393009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190542856</v>
      </c>
      <c r="X20" s="30">
        <v>35426268</v>
      </c>
      <c r="Y20" s="30">
        <v>155116588</v>
      </c>
      <c r="Z20" s="31">
        <v>437.86</v>
      </c>
      <c r="AA20" s="32">
        <v>70652535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533647169</v>
      </c>
      <c r="D22" s="37">
        <f>SUM(D5:D21)</f>
        <v>0</v>
      </c>
      <c r="E22" s="38">
        <f t="shared" si="0"/>
        <v>664085666</v>
      </c>
      <c r="F22" s="39">
        <f t="shared" si="0"/>
        <v>664085666</v>
      </c>
      <c r="G22" s="39">
        <f t="shared" si="0"/>
        <v>219986188</v>
      </c>
      <c r="H22" s="39">
        <f t="shared" si="0"/>
        <v>49908684</v>
      </c>
      <c r="I22" s="39">
        <f t="shared" si="0"/>
        <v>17054840</v>
      </c>
      <c r="J22" s="39">
        <f t="shared" si="0"/>
        <v>286949712</v>
      </c>
      <c r="K22" s="39">
        <f t="shared" si="0"/>
        <v>13586419</v>
      </c>
      <c r="L22" s="39">
        <f t="shared" si="0"/>
        <v>24386218</v>
      </c>
      <c r="M22" s="39">
        <f t="shared" si="0"/>
        <v>321717152</v>
      </c>
      <c r="N22" s="39">
        <f t="shared" si="0"/>
        <v>359689789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646639501</v>
      </c>
      <c r="X22" s="39">
        <f t="shared" si="0"/>
        <v>326383404</v>
      </c>
      <c r="Y22" s="39">
        <f t="shared" si="0"/>
        <v>320256097</v>
      </c>
      <c r="Z22" s="40">
        <f>+IF(X22&lt;&gt;0,+(Y22/X22)*100,0)</f>
        <v>98.12266588162674</v>
      </c>
      <c r="AA22" s="37">
        <f>SUM(AA5:AA21)</f>
        <v>664085666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229115772</v>
      </c>
      <c r="D25" s="6">
        <v>0</v>
      </c>
      <c r="E25" s="7">
        <v>271303322</v>
      </c>
      <c r="F25" s="8">
        <v>271303322</v>
      </c>
      <c r="G25" s="8">
        <v>18634078</v>
      </c>
      <c r="H25" s="8">
        <v>16048016</v>
      </c>
      <c r="I25" s="8">
        <v>17812376</v>
      </c>
      <c r="J25" s="8">
        <v>52494470</v>
      </c>
      <c r="K25" s="8">
        <v>18343077</v>
      </c>
      <c r="L25" s="8">
        <v>17645103</v>
      </c>
      <c r="M25" s="8">
        <v>18809603</v>
      </c>
      <c r="N25" s="8">
        <v>54797783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107292253</v>
      </c>
      <c r="X25" s="8">
        <v>133642608</v>
      </c>
      <c r="Y25" s="8">
        <v>-26350355</v>
      </c>
      <c r="Z25" s="2">
        <v>-19.72</v>
      </c>
      <c r="AA25" s="6">
        <v>271303322</v>
      </c>
    </row>
    <row r="26" spans="1:27" ht="12.75">
      <c r="A26" s="29" t="s">
        <v>52</v>
      </c>
      <c r="B26" s="28"/>
      <c r="C26" s="6">
        <v>9803063</v>
      </c>
      <c r="D26" s="6">
        <v>0</v>
      </c>
      <c r="E26" s="7">
        <v>10293058</v>
      </c>
      <c r="F26" s="8">
        <v>10293058</v>
      </c>
      <c r="G26" s="8">
        <v>809349</v>
      </c>
      <c r="H26" s="8">
        <v>825156</v>
      </c>
      <c r="I26" s="8">
        <v>797255</v>
      </c>
      <c r="J26" s="8">
        <v>2431760</v>
      </c>
      <c r="K26" s="8">
        <v>803622</v>
      </c>
      <c r="L26" s="8">
        <v>819767</v>
      </c>
      <c r="M26" s="8">
        <v>840378</v>
      </c>
      <c r="N26" s="8">
        <v>2463767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4895527</v>
      </c>
      <c r="X26" s="8">
        <v>5146530</v>
      </c>
      <c r="Y26" s="8">
        <v>-251003</v>
      </c>
      <c r="Z26" s="2">
        <v>-4.88</v>
      </c>
      <c r="AA26" s="6">
        <v>10293058</v>
      </c>
    </row>
    <row r="27" spans="1:27" ht="12.75">
      <c r="A27" s="29" t="s">
        <v>53</v>
      </c>
      <c r="B27" s="28"/>
      <c r="C27" s="6">
        <v>244496</v>
      </c>
      <c r="D27" s="6">
        <v>0</v>
      </c>
      <c r="E27" s="7">
        <v>25500000</v>
      </c>
      <c r="F27" s="8">
        <v>25500000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12750000</v>
      </c>
      <c r="Y27" s="8">
        <v>-12750000</v>
      </c>
      <c r="Z27" s="2">
        <v>-100</v>
      </c>
      <c r="AA27" s="6">
        <v>25500000</v>
      </c>
    </row>
    <row r="28" spans="1:27" ht="12.75">
      <c r="A28" s="29" t="s">
        <v>54</v>
      </c>
      <c r="B28" s="28"/>
      <c r="C28" s="6">
        <v>73084417</v>
      </c>
      <c r="D28" s="6">
        <v>0</v>
      </c>
      <c r="E28" s="7">
        <v>70000000</v>
      </c>
      <c r="F28" s="8">
        <v>70000000</v>
      </c>
      <c r="G28" s="8">
        <v>30360073</v>
      </c>
      <c r="H28" s="8">
        <v>0</v>
      </c>
      <c r="I28" s="8">
        <v>0</v>
      </c>
      <c r="J28" s="8">
        <v>30360073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30360073</v>
      </c>
      <c r="X28" s="8">
        <v>34999998</v>
      </c>
      <c r="Y28" s="8">
        <v>-4639925</v>
      </c>
      <c r="Z28" s="2">
        <v>-13.26</v>
      </c>
      <c r="AA28" s="6">
        <v>70000000</v>
      </c>
    </row>
    <row r="29" spans="1:27" ht="12.75">
      <c r="A29" s="29" t="s">
        <v>55</v>
      </c>
      <c r="B29" s="28"/>
      <c r="C29" s="6">
        <v>1723031</v>
      </c>
      <c r="D29" s="6">
        <v>0</v>
      </c>
      <c r="E29" s="7">
        <v>808111</v>
      </c>
      <c r="F29" s="8">
        <v>808111</v>
      </c>
      <c r="G29" s="8">
        <v>0</v>
      </c>
      <c r="H29" s="8">
        <v>-54045</v>
      </c>
      <c r="I29" s="8">
        <v>-125338</v>
      </c>
      <c r="J29" s="8">
        <v>-179383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-179383</v>
      </c>
      <c r="X29" s="8">
        <v>404058</v>
      </c>
      <c r="Y29" s="8">
        <v>-583441</v>
      </c>
      <c r="Z29" s="2">
        <v>-144.4</v>
      </c>
      <c r="AA29" s="6">
        <v>808111</v>
      </c>
    </row>
    <row r="30" spans="1:27" ht="12.75">
      <c r="A30" s="29" t="s">
        <v>56</v>
      </c>
      <c r="B30" s="28"/>
      <c r="C30" s="6">
        <v>7965560</v>
      </c>
      <c r="D30" s="6">
        <v>0</v>
      </c>
      <c r="E30" s="7">
        <v>6000000</v>
      </c>
      <c r="F30" s="8">
        <v>6000000</v>
      </c>
      <c r="G30" s="8">
        <v>0</v>
      </c>
      <c r="H30" s="8">
        <v>1243533</v>
      </c>
      <c r="I30" s="8">
        <v>823369</v>
      </c>
      <c r="J30" s="8">
        <v>2066902</v>
      </c>
      <c r="K30" s="8">
        <v>1610774</v>
      </c>
      <c r="L30" s="8">
        <v>0</v>
      </c>
      <c r="M30" s="8">
        <v>0</v>
      </c>
      <c r="N30" s="8">
        <v>1610774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3677676</v>
      </c>
      <c r="X30" s="8">
        <v>3000000</v>
      </c>
      <c r="Y30" s="8">
        <v>677676</v>
      </c>
      <c r="Z30" s="2">
        <v>22.59</v>
      </c>
      <c r="AA30" s="6">
        <v>6000000</v>
      </c>
    </row>
    <row r="31" spans="1:27" ht="12.75">
      <c r="A31" s="29" t="s">
        <v>57</v>
      </c>
      <c r="B31" s="28"/>
      <c r="C31" s="6">
        <v>33439048</v>
      </c>
      <c r="D31" s="6">
        <v>0</v>
      </c>
      <c r="E31" s="7">
        <v>51888948</v>
      </c>
      <c r="F31" s="8">
        <v>51888948</v>
      </c>
      <c r="G31" s="8">
        <v>123210</v>
      </c>
      <c r="H31" s="8">
        <v>6057311</v>
      </c>
      <c r="I31" s="8">
        <v>4568999</v>
      </c>
      <c r="J31" s="8">
        <v>10749520</v>
      </c>
      <c r="K31" s="8">
        <v>3237615</v>
      </c>
      <c r="L31" s="8">
        <v>7106359</v>
      </c>
      <c r="M31" s="8">
        <v>2236718</v>
      </c>
      <c r="N31" s="8">
        <v>12580692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23330212</v>
      </c>
      <c r="X31" s="8">
        <v>25944474</v>
      </c>
      <c r="Y31" s="8">
        <v>-2614262</v>
      </c>
      <c r="Z31" s="2">
        <v>-10.08</v>
      </c>
      <c r="AA31" s="6">
        <v>51888948</v>
      </c>
    </row>
    <row r="32" spans="1:27" ht="12.75">
      <c r="A32" s="29" t="s">
        <v>58</v>
      </c>
      <c r="B32" s="28"/>
      <c r="C32" s="6">
        <v>42866053</v>
      </c>
      <c r="D32" s="6">
        <v>0</v>
      </c>
      <c r="E32" s="7">
        <v>108547209</v>
      </c>
      <c r="F32" s="8">
        <v>108547209</v>
      </c>
      <c r="G32" s="8">
        <v>3713258</v>
      </c>
      <c r="H32" s="8">
        <v>9804972</v>
      </c>
      <c r="I32" s="8">
        <v>6208100</v>
      </c>
      <c r="J32" s="8">
        <v>19726330</v>
      </c>
      <c r="K32" s="8">
        <v>7697692</v>
      </c>
      <c r="L32" s="8">
        <v>3988113</v>
      </c>
      <c r="M32" s="8">
        <v>179960</v>
      </c>
      <c r="N32" s="8">
        <v>11865765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31592095</v>
      </c>
      <c r="X32" s="8">
        <v>49927794</v>
      </c>
      <c r="Y32" s="8">
        <v>-18335699</v>
      </c>
      <c r="Z32" s="2">
        <v>-36.72</v>
      </c>
      <c r="AA32" s="6">
        <v>108547209</v>
      </c>
    </row>
    <row r="33" spans="1:27" ht="12.75">
      <c r="A33" s="29" t="s">
        <v>59</v>
      </c>
      <c r="B33" s="28"/>
      <c r="C33" s="6">
        <v>17888335</v>
      </c>
      <c r="D33" s="6">
        <v>0</v>
      </c>
      <c r="E33" s="7">
        <v>20000000</v>
      </c>
      <c r="F33" s="8">
        <v>20000000</v>
      </c>
      <c r="G33" s="8">
        <v>4347826</v>
      </c>
      <c r="H33" s="8">
        <v>204738</v>
      </c>
      <c r="I33" s="8">
        <v>26221</v>
      </c>
      <c r="J33" s="8">
        <v>4578785</v>
      </c>
      <c r="K33" s="8">
        <v>4365326</v>
      </c>
      <c r="L33" s="8">
        <v>28664</v>
      </c>
      <c r="M33" s="8">
        <v>0</v>
      </c>
      <c r="N33" s="8">
        <v>4393990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8972775</v>
      </c>
      <c r="X33" s="8">
        <v>10000002</v>
      </c>
      <c r="Y33" s="8">
        <v>-1027227</v>
      </c>
      <c r="Z33" s="2">
        <v>-10.27</v>
      </c>
      <c r="AA33" s="6">
        <v>20000000</v>
      </c>
    </row>
    <row r="34" spans="1:27" ht="12.75">
      <c r="A34" s="29" t="s">
        <v>60</v>
      </c>
      <c r="B34" s="28"/>
      <c r="C34" s="6">
        <v>81789510</v>
      </c>
      <c r="D34" s="6">
        <v>0</v>
      </c>
      <c r="E34" s="7">
        <v>71141732</v>
      </c>
      <c r="F34" s="8">
        <v>71141732</v>
      </c>
      <c r="G34" s="8">
        <v>15769969</v>
      </c>
      <c r="H34" s="8">
        <v>6305090</v>
      </c>
      <c r="I34" s="8">
        <v>2651280</v>
      </c>
      <c r="J34" s="8">
        <v>24726339</v>
      </c>
      <c r="K34" s="8">
        <v>5852445</v>
      </c>
      <c r="L34" s="8">
        <v>7023761</v>
      </c>
      <c r="M34" s="8">
        <v>1264411</v>
      </c>
      <c r="N34" s="8">
        <v>14140617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38866956</v>
      </c>
      <c r="X34" s="8">
        <v>53214552</v>
      </c>
      <c r="Y34" s="8">
        <v>-14347596</v>
      </c>
      <c r="Z34" s="2">
        <v>-26.96</v>
      </c>
      <c r="AA34" s="6">
        <v>71141732</v>
      </c>
    </row>
    <row r="35" spans="1:27" ht="12.75">
      <c r="A35" s="27" t="s">
        <v>61</v>
      </c>
      <c r="B35" s="33"/>
      <c r="C35" s="6">
        <v>3574831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501494116</v>
      </c>
      <c r="D36" s="37">
        <f>SUM(D25:D35)</f>
        <v>0</v>
      </c>
      <c r="E36" s="38">
        <f t="shared" si="1"/>
        <v>635482380</v>
      </c>
      <c r="F36" s="39">
        <f t="shared" si="1"/>
        <v>635482380</v>
      </c>
      <c r="G36" s="39">
        <f t="shared" si="1"/>
        <v>73757763</v>
      </c>
      <c r="H36" s="39">
        <f t="shared" si="1"/>
        <v>40434771</v>
      </c>
      <c r="I36" s="39">
        <f t="shared" si="1"/>
        <v>32762262</v>
      </c>
      <c r="J36" s="39">
        <f t="shared" si="1"/>
        <v>146954796</v>
      </c>
      <c r="K36" s="39">
        <f t="shared" si="1"/>
        <v>41910551</v>
      </c>
      <c r="L36" s="39">
        <f t="shared" si="1"/>
        <v>36611767</v>
      </c>
      <c r="M36" s="39">
        <f t="shared" si="1"/>
        <v>23331070</v>
      </c>
      <c r="N36" s="39">
        <f t="shared" si="1"/>
        <v>101853388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248808184</v>
      </c>
      <c r="X36" s="39">
        <f t="shared" si="1"/>
        <v>329030016</v>
      </c>
      <c r="Y36" s="39">
        <f t="shared" si="1"/>
        <v>-80221832</v>
      </c>
      <c r="Z36" s="40">
        <f>+IF(X36&lt;&gt;0,+(Y36/X36)*100,0)</f>
        <v>-24.381311156730455</v>
      </c>
      <c r="AA36" s="37">
        <f>SUM(AA25:AA35)</f>
        <v>635482380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32153053</v>
      </c>
      <c r="D38" s="50">
        <f>+D22-D36</f>
        <v>0</v>
      </c>
      <c r="E38" s="51">
        <f t="shared" si="2"/>
        <v>28603286</v>
      </c>
      <c r="F38" s="52">
        <f t="shared" si="2"/>
        <v>28603286</v>
      </c>
      <c r="G38" s="52">
        <f t="shared" si="2"/>
        <v>146228425</v>
      </c>
      <c r="H38" s="52">
        <f t="shared" si="2"/>
        <v>9473913</v>
      </c>
      <c r="I38" s="52">
        <f t="shared" si="2"/>
        <v>-15707422</v>
      </c>
      <c r="J38" s="52">
        <f t="shared" si="2"/>
        <v>139994916</v>
      </c>
      <c r="K38" s="52">
        <f t="shared" si="2"/>
        <v>-28324132</v>
      </c>
      <c r="L38" s="52">
        <f t="shared" si="2"/>
        <v>-12225549</v>
      </c>
      <c r="M38" s="52">
        <f t="shared" si="2"/>
        <v>298386082</v>
      </c>
      <c r="N38" s="52">
        <f t="shared" si="2"/>
        <v>257836401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397831317</v>
      </c>
      <c r="X38" s="52">
        <f>IF(F22=F36,0,X22-X36)</f>
        <v>-2646612</v>
      </c>
      <c r="Y38" s="52">
        <f t="shared" si="2"/>
        <v>400477929</v>
      </c>
      <c r="Z38" s="53">
        <f>+IF(X38&lt;&gt;0,+(Y38/X38)*100,0)</f>
        <v>-15131.720441077121</v>
      </c>
      <c r="AA38" s="50">
        <f>+AA22-AA36</f>
        <v>28603286</v>
      </c>
    </row>
    <row r="39" spans="1:27" ht="12.75">
      <c r="A39" s="27" t="s">
        <v>64</v>
      </c>
      <c r="B39" s="33"/>
      <c r="C39" s="6">
        <v>560273284</v>
      </c>
      <c r="D39" s="6">
        <v>0</v>
      </c>
      <c r="E39" s="7">
        <v>544914000</v>
      </c>
      <c r="F39" s="8">
        <v>544914000</v>
      </c>
      <c r="G39" s="8">
        <v>165613422</v>
      </c>
      <c r="H39" s="8">
        <v>158376847</v>
      </c>
      <c r="I39" s="8">
        <v>45768523</v>
      </c>
      <c r="J39" s="8">
        <v>369758792</v>
      </c>
      <c r="K39" s="8">
        <v>43628307</v>
      </c>
      <c r="L39" s="8">
        <v>56485709</v>
      </c>
      <c r="M39" s="8">
        <v>41640771</v>
      </c>
      <c r="N39" s="8">
        <v>141754787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511513579</v>
      </c>
      <c r="X39" s="8">
        <v>272457000</v>
      </c>
      <c r="Y39" s="8">
        <v>239056579</v>
      </c>
      <c r="Z39" s="2">
        <v>87.74</v>
      </c>
      <c r="AA39" s="6">
        <v>544914000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592426337</v>
      </c>
      <c r="D42" s="59">
        <f>SUM(D38:D41)</f>
        <v>0</v>
      </c>
      <c r="E42" s="60">
        <f t="shared" si="3"/>
        <v>573517286</v>
      </c>
      <c r="F42" s="61">
        <f t="shared" si="3"/>
        <v>573517286</v>
      </c>
      <c r="G42" s="61">
        <f t="shared" si="3"/>
        <v>311841847</v>
      </c>
      <c r="H42" s="61">
        <f t="shared" si="3"/>
        <v>167850760</v>
      </c>
      <c r="I42" s="61">
        <f t="shared" si="3"/>
        <v>30061101</v>
      </c>
      <c r="J42" s="61">
        <f t="shared" si="3"/>
        <v>509753708</v>
      </c>
      <c r="K42" s="61">
        <f t="shared" si="3"/>
        <v>15304175</v>
      </c>
      <c r="L42" s="61">
        <f t="shared" si="3"/>
        <v>44260160</v>
      </c>
      <c r="M42" s="61">
        <f t="shared" si="3"/>
        <v>340026853</v>
      </c>
      <c r="N42" s="61">
        <f t="shared" si="3"/>
        <v>399591188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909344896</v>
      </c>
      <c r="X42" s="61">
        <f t="shared" si="3"/>
        <v>269810388</v>
      </c>
      <c r="Y42" s="61">
        <f t="shared" si="3"/>
        <v>639534508</v>
      </c>
      <c r="Z42" s="62">
        <f>+IF(X42&lt;&gt;0,+(Y42/X42)*100,0)</f>
        <v>237.031091627206</v>
      </c>
      <c r="AA42" s="59">
        <f>SUM(AA38:AA41)</f>
        <v>573517286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592426337</v>
      </c>
      <c r="D44" s="67">
        <f>+D42-D43</f>
        <v>0</v>
      </c>
      <c r="E44" s="68">
        <f t="shared" si="4"/>
        <v>573517286</v>
      </c>
      <c r="F44" s="69">
        <f t="shared" si="4"/>
        <v>573517286</v>
      </c>
      <c r="G44" s="69">
        <f t="shared" si="4"/>
        <v>311841847</v>
      </c>
      <c r="H44" s="69">
        <f t="shared" si="4"/>
        <v>167850760</v>
      </c>
      <c r="I44" s="69">
        <f t="shared" si="4"/>
        <v>30061101</v>
      </c>
      <c r="J44" s="69">
        <f t="shared" si="4"/>
        <v>509753708</v>
      </c>
      <c r="K44" s="69">
        <f t="shared" si="4"/>
        <v>15304175</v>
      </c>
      <c r="L44" s="69">
        <f t="shared" si="4"/>
        <v>44260160</v>
      </c>
      <c r="M44" s="69">
        <f t="shared" si="4"/>
        <v>340026853</v>
      </c>
      <c r="N44" s="69">
        <f t="shared" si="4"/>
        <v>399591188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909344896</v>
      </c>
      <c r="X44" s="69">
        <f t="shared" si="4"/>
        <v>269810388</v>
      </c>
      <c r="Y44" s="69">
        <f t="shared" si="4"/>
        <v>639534508</v>
      </c>
      <c r="Z44" s="70">
        <f>+IF(X44&lt;&gt;0,+(Y44/X44)*100,0)</f>
        <v>237.031091627206</v>
      </c>
      <c r="AA44" s="67">
        <f>+AA42-AA43</f>
        <v>573517286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592426337</v>
      </c>
      <c r="D46" s="59">
        <f>SUM(D44:D45)</f>
        <v>0</v>
      </c>
      <c r="E46" s="60">
        <f t="shared" si="5"/>
        <v>573517286</v>
      </c>
      <c r="F46" s="61">
        <f t="shared" si="5"/>
        <v>573517286</v>
      </c>
      <c r="G46" s="61">
        <f t="shared" si="5"/>
        <v>311841847</v>
      </c>
      <c r="H46" s="61">
        <f t="shared" si="5"/>
        <v>167850760</v>
      </c>
      <c r="I46" s="61">
        <f t="shared" si="5"/>
        <v>30061101</v>
      </c>
      <c r="J46" s="61">
        <f t="shared" si="5"/>
        <v>509753708</v>
      </c>
      <c r="K46" s="61">
        <f t="shared" si="5"/>
        <v>15304175</v>
      </c>
      <c r="L46" s="61">
        <f t="shared" si="5"/>
        <v>44260160</v>
      </c>
      <c r="M46" s="61">
        <f t="shared" si="5"/>
        <v>340026853</v>
      </c>
      <c r="N46" s="61">
        <f t="shared" si="5"/>
        <v>399591188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909344896</v>
      </c>
      <c r="X46" s="61">
        <f t="shared" si="5"/>
        <v>269810388</v>
      </c>
      <c r="Y46" s="61">
        <f t="shared" si="5"/>
        <v>639534508</v>
      </c>
      <c r="Z46" s="62">
        <f>+IF(X46&lt;&gt;0,+(Y46/X46)*100,0)</f>
        <v>237.031091627206</v>
      </c>
      <c r="AA46" s="59">
        <f>SUM(AA44:AA45)</f>
        <v>573517286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592426337</v>
      </c>
      <c r="D48" s="75">
        <f>SUM(D46:D47)</f>
        <v>0</v>
      </c>
      <c r="E48" s="76">
        <f t="shared" si="6"/>
        <v>573517286</v>
      </c>
      <c r="F48" s="77">
        <f t="shared" si="6"/>
        <v>573517286</v>
      </c>
      <c r="G48" s="77">
        <f t="shared" si="6"/>
        <v>311841847</v>
      </c>
      <c r="H48" s="78">
        <f t="shared" si="6"/>
        <v>167850760</v>
      </c>
      <c r="I48" s="78">
        <f t="shared" si="6"/>
        <v>30061101</v>
      </c>
      <c r="J48" s="78">
        <f t="shared" si="6"/>
        <v>509753708</v>
      </c>
      <c r="K48" s="78">
        <f t="shared" si="6"/>
        <v>15304175</v>
      </c>
      <c r="L48" s="78">
        <f t="shared" si="6"/>
        <v>44260160</v>
      </c>
      <c r="M48" s="77">
        <f t="shared" si="6"/>
        <v>340026853</v>
      </c>
      <c r="N48" s="77">
        <f t="shared" si="6"/>
        <v>399591188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909344896</v>
      </c>
      <c r="X48" s="78">
        <f t="shared" si="6"/>
        <v>269810388</v>
      </c>
      <c r="Y48" s="78">
        <f t="shared" si="6"/>
        <v>639534508</v>
      </c>
      <c r="Z48" s="79">
        <f>+IF(X48&lt;&gt;0,+(Y48/X48)*100,0)</f>
        <v>237.031091627206</v>
      </c>
      <c r="AA48" s="80">
        <f>SUM(AA46:AA47)</f>
        <v>573517286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12098426</v>
      </c>
      <c r="D5" s="6">
        <v>0</v>
      </c>
      <c r="E5" s="7">
        <v>13478010</v>
      </c>
      <c r="F5" s="8">
        <v>13478010</v>
      </c>
      <c r="G5" s="8">
        <v>9431807</v>
      </c>
      <c r="H5" s="8">
        <v>322920</v>
      </c>
      <c r="I5" s="8">
        <v>317646</v>
      </c>
      <c r="J5" s="8">
        <v>10072373</v>
      </c>
      <c r="K5" s="8">
        <v>331754</v>
      </c>
      <c r="L5" s="8">
        <v>333420</v>
      </c>
      <c r="M5" s="8">
        <v>368692</v>
      </c>
      <c r="N5" s="8">
        <v>1033866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11106239</v>
      </c>
      <c r="X5" s="8">
        <v>8853635</v>
      </c>
      <c r="Y5" s="8">
        <v>2252604</v>
      </c>
      <c r="Z5" s="2">
        <v>25.44</v>
      </c>
      <c r="AA5" s="6">
        <v>13478010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85030831</v>
      </c>
      <c r="D7" s="6">
        <v>0</v>
      </c>
      <c r="E7" s="7">
        <v>104155380</v>
      </c>
      <c r="F7" s="8">
        <v>104155380</v>
      </c>
      <c r="G7" s="8">
        <v>7997397</v>
      </c>
      <c r="H7" s="8">
        <v>9841202</v>
      </c>
      <c r="I7" s="8">
        <v>7850161</v>
      </c>
      <c r="J7" s="8">
        <v>25688760</v>
      </c>
      <c r="K7" s="8">
        <v>9600361</v>
      </c>
      <c r="L7" s="8">
        <v>6201917</v>
      </c>
      <c r="M7" s="8">
        <v>8712684</v>
      </c>
      <c r="N7" s="8">
        <v>24514962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50203722</v>
      </c>
      <c r="X7" s="8">
        <v>52933125</v>
      </c>
      <c r="Y7" s="8">
        <v>-2729403</v>
      </c>
      <c r="Z7" s="2">
        <v>-5.16</v>
      </c>
      <c r="AA7" s="6">
        <v>104155380</v>
      </c>
    </row>
    <row r="8" spans="1:27" ht="12.75">
      <c r="A8" s="29" t="s">
        <v>35</v>
      </c>
      <c r="B8" s="28"/>
      <c r="C8" s="6">
        <v>10406016</v>
      </c>
      <c r="D8" s="6">
        <v>0</v>
      </c>
      <c r="E8" s="7">
        <v>12987860</v>
      </c>
      <c r="F8" s="8">
        <v>12987860</v>
      </c>
      <c r="G8" s="8">
        <v>1203082</v>
      </c>
      <c r="H8" s="8">
        <v>1313555</v>
      </c>
      <c r="I8" s="8">
        <v>1701254</v>
      </c>
      <c r="J8" s="8">
        <v>4217891</v>
      </c>
      <c r="K8" s="8">
        <v>634512</v>
      </c>
      <c r="L8" s="8">
        <v>991361</v>
      </c>
      <c r="M8" s="8">
        <v>1920960</v>
      </c>
      <c r="N8" s="8">
        <v>3546833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7764724</v>
      </c>
      <c r="X8" s="8">
        <v>6493998</v>
      </c>
      <c r="Y8" s="8">
        <v>1270726</v>
      </c>
      <c r="Z8" s="2">
        <v>19.57</v>
      </c>
      <c r="AA8" s="6">
        <v>12987860</v>
      </c>
    </row>
    <row r="9" spans="1:27" ht="12.75">
      <c r="A9" s="29" t="s">
        <v>36</v>
      </c>
      <c r="B9" s="28"/>
      <c r="C9" s="6">
        <v>4428958</v>
      </c>
      <c r="D9" s="6">
        <v>0</v>
      </c>
      <c r="E9" s="7">
        <v>4806600</v>
      </c>
      <c r="F9" s="8">
        <v>4806600</v>
      </c>
      <c r="G9" s="8">
        <v>484748</v>
      </c>
      <c r="H9" s="8">
        <v>454478</v>
      </c>
      <c r="I9" s="8">
        <v>440173</v>
      </c>
      <c r="J9" s="8">
        <v>1379399</v>
      </c>
      <c r="K9" s="8">
        <v>429320</v>
      </c>
      <c r="L9" s="8">
        <v>417946</v>
      </c>
      <c r="M9" s="8">
        <v>406727</v>
      </c>
      <c r="N9" s="8">
        <v>1253993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2633392</v>
      </c>
      <c r="X9" s="8">
        <v>2403498</v>
      </c>
      <c r="Y9" s="8">
        <v>229894</v>
      </c>
      <c r="Z9" s="2">
        <v>9.56</v>
      </c>
      <c r="AA9" s="6">
        <v>4806600</v>
      </c>
    </row>
    <row r="10" spans="1:27" ht="12.75">
      <c r="A10" s="29" t="s">
        <v>37</v>
      </c>
      <c r="B10" s="28"/>
      <c r="C10" s="6">
        <v>5526108</v>
      </c>
      <c r="D10" s="6">
        <v>0</v>
      </c>
      <c r="E10" s="7">
        <v>5989000</v>
      </c>
      <c r="F10" s="30">
        <v>5989000</v>
      </c>
      <c r="G10" s="30">
        <v>686975</v>
      </c>
      <c r="H10" s="30">
        <v>662066</v>
      </c>
      <c r="I10" s="30">
        <v>623548</v>
      </c>
      <c r="J10" s="30">
        <v>1972589</v>
      </c>
      <c r="K10" s="30">
        <v>609955</v>
      </c>
      <c r="L10" s="30">
        <v>598174</v>
      </c>
      <c r="M10" s="30">
        <v>578883</v>
      </c>
      <c r="N10" s="30">
        <v>1787012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3759601</v>
      </c>
      <c r="X10" s="30">
        <v>2994498</v>
      </c>
      <c r="Y10" s="30">
        <v>765103</v>
      </c>
      <c r="Z10" s="31">
        <v>25.55</v>
      </c>
      <c r="AA10" s="32">
        <v>5989000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468326</v>
      </c>
      <c r="D12" s="6">
        <v>0</v>
      </c>
      <c r="E12" s="7">
        <v>533080</v>
      </c>
      <c r="F12" s="8">
        <v>533080</v>
      </c>
      <c r="G12" s="8">
        <v>48940</v>
      </c>
      <c r="H12" s="8">
        <v>46686</v>
      </c>
      <c r="I12" s="8">
        <v>31373</v>
      </c>
      <c r="J12" s="8">
        <v>126999</v>
      </c>
      <c r="K12" s="8">
        <v>29060</v>
      </c>
      <c r="L12" s="8">
        <v>30560</v>
      </c>
      <c r="M12" s="8">
        <v>30340</v>
      </c>
      <c r="N12" s="8">
        <v>89960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216959</v>
      </c>
      <c r="X12" s="8">
        <v>266502</v>
      </c>
      <c r="Y12" s="8">
        <v>-49543</v>
      </c>
      <c r="Z12" s="2">
        <v>-18.59</v>
      </c>
      <c r="AA12" s="6">
        <v>533080</v>
      </c>
    </row>
    <row r="13" spans="1:27" ht="12.75">
      <c r="A13" s="27" t="s">
        <v>40</v>
      </c>
      <c r="B13" s="33"/>
      <c r="C13" s="6">
        <v>1140337</v>
      </c>
      <c r="D13" s="6">
        <v>0</v>
      </c>
      <c r="E13" s="7">
        <v>1000000</v>
      </c>
      <c r="F13" s="8">
        <v>1000000</v>
      </c>
      <c r="G13" s="8">
        <v>25446</v>
      </c>
      <c r="H13" s="8">
        <v>279106</v>
      </c>
      <c r="I13" s="8">
        <v>26614</v>
      </c>
      <c r="J13" s="8">
        <v>331166</v>
      </c>
      <c r="K13" s="8">
        <v>123607</v>
      </c>
      <c r="L13" s="8">
        <v>178703</v>
      </c>
      <c r="M13" s="8">
        <v>27209</v>
      </c>
      <c r="N13" s="8">
        <v>329519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660685</v>
      </c>
      <c r="X13" s="8">
        <v>499998</v>
      </c>
      <c r="Y13" s="8">
        <v>160687</v>
      </c>
      <c r="Z13" s="2">
        <v>32.14</v>
      </c>
      <c r="AA13" s="6">
        <v>1000000</v>
      </c>
    </row>
    <row r="14" spans="1:27" ht="12.75">
      <c r="A14" s="27" t="s">
        <v>41</v>
      </c>
      <c r="B14" s="33"/>
      <c r="C14" s="6">
        <v>3882997</v>
      </c>
      <c r="D14" s="6">
        <v>0</v>
      </c>
      <c r="E14" s="7">
        <v>3905700</v>
      </c>
      <c r="F14" s="8">
        <v>3905700</v>
      </c>
      <c r="G14" s="8">
        <v>46128</v>
      </c>
      <c r="H14" s="8">
        <v>549494</v>
      </c>
      <c r="I14" s="8">
        <v>322975</v>
      </c>
      <c r="J14" s="8">
        <v>918597</v>
      </c>
      <c r="K14" s="8">
        <v>355583</v>
      </c>
      <c r="L14" s="8">
        <v>353155</v>
      </c>
      <c r="M14" s="8">
        <v>359745</v>
      </c>
      <c r="N14" s="8">
        <v>1068483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1987080</v>
      </c>
      <c r="X14" s="8">
        <v>1953000</v>
      </c>
      <c r="Y14" s="8">
        <v>34080</v>
      </c>
      <c r="Z14" s="2">
        <v>1.75</v>
      </c>
      <c r="AA14" s="6">
        <v>3905700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55479</v>
      </c>
      <c r="D16" s="6">
        <v>0</v>
      </c>
      <c r="E16" s="7">
        <v>81000</v>
      </c>
      <c r="F16" s="8">
        <v>81000</v>
      </c>
      <c r="G16" s="8">
        <v>10300</v>
      </c>
      <c r="H16" s="8">
        <v>21331</v>
      </c>
      <c r="I16" s="8">
        <v>18271</v>
      </c>
      <c r="J16" s="8">
        <v>49902</v>
      </c>
      <c r="K16" s="8">
        <v>13043</v>
      </c>
      <c r="L16" s="8">
        <v>18002</v>
      </c>
      <c r="M16" s="8">
        <v>20628</v>
      </c>
      <c r="N16" s="8">
        <v>51673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101575</v>
      </c>
      <c r="X16" s="8">
        <v>40500</v>
      </c>
      <c r="Y16" s="8">
        <v>61075</v>
      </c>
      <c r="Z16" s="2">
        <v>150.8</v>
      </c>
      <c r="AA16" s="6">
        <v>81000</v>
      </c>
    </row>
    <row r="17" spans="1:27" ht="12.75">
      <c r="A17" s="27" t="s">
        <v>44</v>
      </c>
      <c r="B17" s="33"/>
      <c r="C17" s="6">
        <v>565926</v>
      </c>
      <c r="D17" s="6">
        <v>0</v>
      </c>
      <c r="E17" s="7">
        <v>600000</v>
      </c>
      <c r="F17" s="8">
        <v>600000</v>
      </c>
      <c r="G17" s="8">
        <v>40468</v>
      </c>
      <c r="H17" s="8">
        <v>41722</v>
      </c>
      <c r="I17" s="8">
        <v>51484</v>
      </c>
      <c r="J17" s="8">
        <v>133674</v>
      </c>
      <c r="K17" s="8">
        <v>42244</v>
      </c>
      <c r="L17" s="8">
        <v>25488</v>
      </c>
      <c r="M17" s="8">
        <v>42565</v>
      </c>
      <c r="N17" s="8">
        <v>110297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243971</v>
      </c>
      <c r="X17" s="8">
        <v>300000</v>
      </c>
      <c r="Y17" s="8">
        <v>-56029</v>
      </c>
      <c r="Z17" s="2">
        <v>-18.68</v>
      </c>
      <c r="AA17" s="6">
        <v>600000</v>
      </c>
    </row>
    <row r="18" spans="1:27" ht="12.75">
      <c r="A18" s="29" t="s">
        <v>45</v>
      </c>
      <c r="B18" s="28"/>
      <c r="C18" s="6">
        <v>1053871</v>
      </c>
      <c r="D18" s="6">
        <v>0</v>
      </c>
      <c r="E18" s="7">
        <v>600000</v>
      </c>
      <c r="F18" s="8">
        <v>600000</v>
      </c>
      <c r="G18" s="8">
        <v>0</v>
      </c>
      <c r="H18" s="8">
        <v>0</v>
      </c>
      <c r="I18" s="8">
        <v>85018</v>
      </c>
      <c r="J18" s="8">
        <v>85018</v>
      </c>
      <c r="K18" s="8">
        <v>89280</v>
      </c>
      <c r="L18" s="8">
        <v>108769</v>
      </c>
      <c r="M18" s="8">
        <v>79986</v>
      </c>
      <c r="N18" s="8">
        <v>278035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363053</v>
      </c>
      <c r="X18" s="8">
        <v>300000</v>
      </c>
      <c r="Y18" s="8">
        <v>63053</v>
      </c>
      <c r="Z18" s="2">
        <v>21.02</v>
      </c>
      <c r="AA18" s="6">
        <v>600000</v>
      </c>
    </row>
    <row r="19" spans="1:27" ht="12.75">
      <c r="A19" s="27" t="s">
        <v>46</v>
      </c>
      <c r="B19" s="33"/>
      <c r="C19" s="6">
        <v>52609258</v>
      </c>
      <c r="D19" s="6">
        <v>0</v>
      </c>
      <c r="E19" s="7">
        <v>55539280</v>
      </c>
      <c r="F19" s="8">
        <v>55539280</v>
      </c>
      <c r="G19" s="8">
        <v>20422000</v>
      </c>
      <c r="H19" s="8">
        <v>170445</v>
      </c>
      <c r="I19" s="8">
        <v>375091</v>
      </c>
      <c r="J19" s="8">
        <v>20967536</v>
      </c>
      <c r="K19" s="8">
        <v>256070</v>
      </c>
      <c r="L19" s="8">
        <v>427508</v>
      </c>
      <c r="M19" s="8">
        <v>19409600</v>
      </c>
      <c r="N19" s="8">
        <v>20093178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41060714</v>
      </c>
      <c r="X19" s="8">
        <v>41654250</v>
      </c>
      <c r="Y19" s="8">
        <v>-593536</v>
      </c>
      <c r="Z19" s="2">
        <v>-1.42</v>
      </c>
      <c r="AA19" s="6">
        <v>55539280</v>
      </c>
    </row>
    <row r="20" spans="1:27" ht="12.75">
      <c r="A20" s="27" t="s">
        <v>47</v>
      </c>
      <c r="B20" s="33"/>
      <c r="C20" s="6">
        <v>8304555</v>
      </c>
      <c r="D20" s="6">
        <v>0</v>
      </c>
      <c r="E20" s="7">
        <v>2304370</v>
      </c>
      <c r="F20" s="30">
        <v>2304370</v>
      </c>
      <c r="G20" s="30">
        <v>233504</v>
      </c>
      <c r="H20" s="30">
        <v>286790</v>
      </c>
      <c r="I20" s="30">
        <v>67491</v>
      </c>
      <c r="J20" s="30">
        <v>587785</v>
      </c>
      <c r="K20" s="30">
        <v>480932</v>
      </c>
      <c r="L20" s="30">
        <v>103919</v>
      </c>
      <c r="M20" s="30">
        <v>54036</v>
      </c>
      <c r="N20" s="30">
        <v>638887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1226672</v>
      </c>
      <c r="X20" s="30">
        <v>1152000</v>
      </c>
      <c r="Y20" s="30">
        <v>74672</v>
      </c>
      <c r="Z20" s="31">
        <v>6.48</v>
      </c>
      <c r="AA20" s="32">
        <v>2304370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185571088</v>
      </c>
      <c r="D22" s="37">
        <f>SUM(D5:D21)</f>
        <v>0</v>
      </c>
      <c r="E22" s="38">
        <f t="shared" si="0"/>
        <v>206180280</v>
      </c>
      <c r="F22" s="39">
        <f t="shared" si="0"/>
        <v>206180280</v>
      </c>
      <c r="G22" s="39">
        <f t="shared" si="0"/>
        <v>40630795</v>
      </c>
      <c r="H22" s="39">
        <f t="shared" si="0"/>
        <v>13989795</v>
      </c>
      <c r="I22" s="39">
        <f t="shared" si="0"/>
        <v>11911099</v>
      </c>
      <c r="J22" s="39">
        <f t="shared" si="0"/>
        <v>66531689</v>
      </c>
      <c r="K22" s="39">
        <f t="shared" si="0"/>
        <v>12995721</v>
      </c>
      <c r="L22" s="39">
        <f t="shared" si="0"/>
        <v>9788922</v>
      </c>
      <c r="M22" s="39">
        <f t="shared" si="0"/>
        <v>32012055</v>
      </c>
      <c r="N22" s="39">
        <f t="shared" si="0"/>
        <v>54796698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121328387</v>
      </c>
      <c r="X22" s="39">
        <f t="shared" si="0"/>
        <v>119845004</v>
      </c>
      <c r="Y22" s="39">
        <f t="shared" si="0"/>
        <v>1483383</v>
      </c>
      <c r="Z22" s="40">
        <f>+IF(X22&lt;&gt;0,+(Y22/X22)*100,0)</f>
        <v>1.2377512207350754</v>
      </c>
      <c r="AA22" s="37">
        <f>SUM(AA5:AA21)</f>
        <v>206180280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76778521</v>
      </c>
      <c r="D25" s="6">
        <v>0</v>
      </c>
      <c r="E25" s="7">
        <v>81899350</v>
      </c>
      <c r="F25" s="8">
        <v>81899350</v>
      </c>
      <c r="G25" s="8">
        <v>5708364</v>
      </c>
      <c r="H25" s="8">
        <v>6061768</v>
      </c>
      <c r="I25" s="8">
        <v>6547937</v>
      </c>
      <c r="J25" s="8">
        <v>18318069</v>
      </c>
      <c r="K25" s="8">
        <v>6017436</v>
      </c>
      <c r="L25" s="8">
        <v>9820381</v>
      </c>
      <c r="M25" s="8">
        <v>6612465</v>
      </c>
      <c r="N25" s="8">
        <v>22450282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40768351</v>
      </c>
      <c r="X25" s="8">
        <v>44368854</v>
      </c>
      <c r="Y25" s="8">
        <v>-3600503</v>
      </c>
      <c r="Z25" s="2">
        <v>-8.11</v>
      </c>
      <c r="AA25" s="6">
        <v>81899350</v>
      </c>
    </row>
    <row r="26" spans="1:27" ht="12.75">
      <c r="A26" s="29" t="s">
        <v>52</v>
      </c>
      <c r="B26" s="28"/>
      <c r="C26" s="6">
        <v>3870463</v>
      </c>
      <c r="D26" s="6">
        <v>0</v>
      </c>
      <c r="E26" s="7">
        <v>4073940</v>
      </c>
      <c r="F26" s="8">
        <v>4073940</v>
      </c>
      <c r="G26" s="8">
        <v>318981</v>
      </c>
      <c r="H26" s="8">
        <v>324253</v>
      </c>
      <c r="I26" s="8">
        <v>321617</v>
      </c>
      <c r="J26" s="8">
        <v>964851</v>
      </c>
      <c r="K26" s="8">
        <v>321617</v>
      </c>
      <c r="L26" s="8">
        <v>321617</v>
      </c>
      <c r="M26" s="8">
        <v>321617</v>
      </c>
      <c r="N26" s="8">
        <v>964851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1929702</v>
      </c>
      <c r="X26" s="8">
        <v>2037000</v>
      </c>
      <c r="Y26" s="8">
        <v>-107298</v>
      </c>
      <c r="Z26" s="2">
        <v>-5.27</v>
      </c>
      <c r="AA26" s="6">
        <v>4073940</v>
      </c>
    </row>
    <row r="27" spans="1:27" ht="12.75">
      <c r="A27" s="29" t="s">
        <v>53</v>
      </c>
      <c r="B27" s="28"/>
      <c r="C27" s="6">
        <v>8990908</v>
      </c>
      <c r="D27" s="6">
        <v>0</v>
      </c>
      <c r="E27" s="7">
        <v>9505000</v>
      </c>
      <c r="F27" s="8">
        <v>9505000</v>
      </c>
      <c r="G27" s="8">
        <v>0</v>
      </c>
      <c r="H27" s="8">
        <v>0</v>
      </c>
      <c r="I27" s="8">
        <v>2376250</v>
      </c>
      <c r="J27" s="8">
        <v>2376250</v>
      </c>
      <c r="K27" s="8">
        <v>792082</v>
      </c>
      <c r="L27" s="8">
        <v>792082</v>
      </c>
      <c r="M27" s="8">
        <v>792082</v>
      </c>
      <c r="N27" s="8">
        <v>2376246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4752496</v>
      </c>
      <c r="X27" s="8">
        <v>4752498</v>
      </c>
      <c r="Y27" s="8">
        <v>-2</v>
      </c>
      <c r="Z27" s="2">
        <v>0</v>
      </c>
      <c r="AA27" s="6">
        <v>9505000</v>
      </c>
    </row>
    <row r="28" spans="1:27" ht="12.75">
      <c r="A28" s="29" t="s">
        <v>54</v>
      </c>
      <c r="B28" s="28"/>
      <c r="C28" s="6">
        <v>34511880</v>
      </c>
      <c r="D28" s="6">
        <v>0</v>
      </c>
      <c r="E28" s="7">
        <v>37532500</v>
      </c>
      <c r="F28" s="8">
        <v>37532500</v>
      </c>
      <c r="G28" s="8">
        <v>0</v>
      </c>
      <c r="H28" s="8">
        <v>0</v>
      </c>
      <c r="I28" s="8">
        <v>9383125</v>
      </c>
      <c r="J28" s="8">
        <v>9383125</v>
      </c>
      <c r="K28" s="8">
        <v>3127709</v>
      </c>
      <c r="L28" s="8">
        <v>3127709</v>
      </c>
      <c r="M28" s="8">
        <v>3127709</v>
      </c>
      <c r="N28" s="8">
        <v>9383127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18766252</v>
      </c>
      <c r="X28" s="8">
        <v>18766500</v>
      </c>
      <c r="Y28" s="8">
        <v>-248</v>
      </c>
      <c r="Z28" s="2">
        <v>0</v>
      </c>
      <c r="AA28" s="6">
        <v>37532500</v>
      </c>
    </row>
    <row r="29" spans="1:27" ht="12.75">
      <c r="A29" s="29" t="s">
        <v>55</v>
      </c>
      <c r="B29" s="28"/>
      <c r="C29" s="6">
        <v>1333741</v>
      </c>
      <c r="D29" s="6">
        <v>0</v>
      </c>
      <c r="E29" s="7">
        <v>3810830</v>
      </c>
      <c r="F29" s="8">
        <v>3810830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245366</v>
      </c>
      <c r="M29" s="8">
        <v>128546</v>
      </c>
      <c r="N29" s="8">
        <v>373912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373912</v>
      </c>
      <c r="X29" s="8">
        <v>2223083</v>
      </c>
      <c r="Y29" s="8">
        <v>-1849171</v>
      </c>
      <c r="Z29" s="2">
        <v>-83.18</v>
      </c>
      <c r="AA29" s="6">
        <v>3810830</v>
      </c>
    </row>
    <row r="30" spans="1:27" ht="12.75">
      <c r="A30" s="29" t="s">
        <v>56</v>
      </c>
      <c r="B30" s="28"/>
      <c r="C30" s="6">
        <v>71873249</v>
      </c>
      <c r="D30" s="6">
        <v>0</v>
      </c>
      <c r="E30" s="7">
        <v>82677780</v>
      </c>
      <c r="F30" s="8">
        <v>82677780</v>
      </c>
      <c r="G30" s="8">
        <v>2099</v>
      </c>
      <c r="H30" s="8">
        <v>9051118</v>
      </c>
      <c r="I30" s="8">
        <v>15467243</v>
      </c>
      <c r="J30" s="8">
        <v>24520460</v>
      </c>
      <c r="K30" s="8">
        <v>6708321</v>
      </c>
      <c r="L30" s="8">
        <v>5837813</v>
      </c>
      <c r="M30" s="8">
        <v>6493657</v>
      </c>
      <c r="N30" s="8">
        <v>19039791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43560251</v>
      </c>
      <c r="X30" s="8">
        <v>48226000</v>
      </c>
      <c r="Y30" s="8">
        <v>-4665749</v>
      </c>
      <c r="Z30" s="2">
        <v>-9.67</v>
      </c>
      <c r="AA30" s="6">
        <v>82677780</v>
      </c>
    </row>
    <row r="31" spans="1:27" ht="12.75">
      <c r="A31" s="29" t="s">
        <v>57</v>
      </c>
      <c r="B31" s="28"/>
      <c r="C31" s="6">
        <v>2539534</v>
      </c>
      <c r="D31" s="6">
        <v>0</v>
      </c>
      <c r="E31" s="7">
        <v>3219690</v>
      </c>
      <c r="F31" s="8">
        <v>3219690</v>
      </c>
      <c r="G31" s="8">
        <v>80716</v>
      </c>
      <c r="H31" s="8">
        <v>157346</v>
      </c>
      <c r="I31" s="8">
        <v>85641</v>
      </c>
      <c r="J31" s="8">
        <v>323703</v>
      </c>
      <c r="K31" s="8">
        <v>139597</v>
      </c>
      <c r="L31" s="8">
        <v>371689</v>
      </c>
      <c r="M31" s="8">
        <v>434373</v>
      </c>
      <c r="N31" s="8">
        <v>945659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1269362</v>
      </c>
      <c r="X31" s="8">
        <v>1609998</v>
      </c>
      <c r="Y31" s="8">
        <v>-340636</v>
      </c>
      <c r="Z31" s="2">
        <v>-21.16</v>
      </c>
      <c r="AA31" s="6">
        <v>3219690</v>
      </c>
    </row>
    <row r="32" spans="1:27" ht="12.75">
      <c r="A32" s="29" t="s">
        <v>58</v>
      </c>
      <c r="B32" s="28"/>
      <c r="C32" s="6">
        <v>6533431</v>
      </c>
      <c r="D32" s="6">
        <v>0</v>
      </c>
      <c r="E32" s="7">
        <v>8373180</v>
      </c>
      <c r="F32" s="8">
        <v>8373180</v>
      </c>
      <c r="G32" s="8">
        <v>56609</v>
      </c>
      <c r="H32" s="8">
        <v>245568</v>
      </c>
      <c r="I32" s="8">
        <v>650875</v>
      </c>
      <c r="J32" s="8">
        <v>953052</v>
      </c>
      <c r="K32" s="8">
        <v>206570</v>
      </c>
      <c r="L32" s="8">
        <v>924090</v>
      </c>
      <c r="M32" s="8">
        <v>1225595</v>
      </c>
      <c r="N32" s="8">
        <v>2356255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3309307</v>
      </c>
      <c r="X32" s="8">
        <v>4186500</v>
      </c>
      <c r="Y32" s="8">
        <v>-877193</v>
      </c>
      <c r="Z32" s="2">
        <v>-20.95</v>
      </c>
      <c r="AA32" s="6">
        <v>8373180</v>
      </c>
    </row>
    <row r="33" spans="1:27" ht="12.75">
      <c r="A33" s="29" t="s">
        <v>59</v>
      </c>
      <c r="B33" s="28"/>
      <c r="C33" s="6">
        <v>1010018</v>
      </c>
      <c r="D33" s="6">
        <v>0</v>
      </c>
      <c r="E33" s="7">
        <v>783000</v>
      </c>
      <c r="F33" s="8">
        <v>783000</v>
      </c>
      <c r="G33" s="8">
        <v>829800</v>
      </c>
      <c r="H33" s="8">
        <v>0</v>
      </c>
      <c r="I33" s="8">
        <v>0</v>
      </c>
      <c r="J33" s="8">
        <v>829800</v>
      </c>
      <c r="K33" s="8">
        <v>2000</v>
      </c>
      <c r="L33" s="8">
        <v>-4557</v>
      </c>
      <c r="M33" s="8">
        <v>5391</v>
      </c>
      <c r="N33" s="8">
        <v>2834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832634</v>
      </c>
      <c r="X33" s="8">
        <v>783000</v>
      </c>
      <c r="Y33" s="8">
        <v>49634</v>
      </c>
      <c r="Z33" s="2">
        <v>6.34</v>
      </c>
      <c r="AA33" s="6">
        <v>783000</v>
      </c>
    </row>
    <row r="34" spans="1:27" ht="12.75">
      <c r="A34" s="29" t="s">
        <v>60</v>
      </c>
      <c r="B34" s="28"/>
      <c r="C34" s="6">
        <v>11872724</v>
      </c>
      <c r="D34" s="6">
        <v>0</v>
      </c>
      <c r="E34" s="7">
        <v>24176604</v>
      </c>
      <c r="F34" s="8">
        <v>24176604</v>
      </c>
      <c r="G34" s="8">
        <v>975503</v>
      </c>
      <c r="H34" s="8">
        <v>1473257</v>
      </c>
      <c r="I34" s="8">
        <v>2217688</v>
      </c>
      <c r="J34" s="8">
        <v>4666448</v>
      </c>
      <c r="K34" s="8">
        <v>2017732</v>
      </c>
      <c r="L34" s="8">
        <v>2101302</v>
      </c>
      <c r="M34" s="8">
        <v>882547</v>
      </c>
      <c r="N34" s="8">
        <v>5001581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9668029</v>
      </c>
      <c r="X34" s="8">
        <v>12088500</v>
      </c>
      <c r="Y34" s="8">
        <v>-2420471</v>
      </c>
      <c r="Z34" s="2">
        <v>-20.02</v>
      </c>
      <c r="AA34" s="6">
        <v>24176604</v>
      </c>
    </row>
    <row r="35" spans="1:27" ht="12.75">
      <c r="A35" s="27" t="s">
        <v>61</v>
      </c>
      <c r="B35" s="33"/>
      <c r="C35" s="6">
        <v>149995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219464464</v>
      </c>
      <c r="D36" s="37">
        <f>SUM(D25:D35)</f>
        <v>0</v>
      </c>
      <c r="E36" s="38">
        <f t="shared" si="1"/>
        <v>256051874</v>
      </c>
      <c r="F36" s="39">
        <f t="shared" si="1"/>
        <v>256051874</v>
      </c>
      <c r="G36" s="39">
        <f t="shared" si="1"/>
        <v>7972072</v>
      </c>
      <c r="H36" s="39">
        <f t="shared" si="1"/>
        <v>17313310</v>
      </c>
      <c r="I36" s="39">
        <f t="shared" si="1"/>
        <v>37050376</v>
      </c>
      <c r="J36" s="39">
        <f t="shared" si="1"/>
        <v>62335758</v>
      </c>
      <c r="K36" s="39">
        <f t="shared" si="1"/>
        <v>19333064</v>
      </c>
      <c r="L36" s="39">
        <f t="shared" si="1"/>
        <v>23537492</v>
      </c>
      <c r="M36" s="39">
        <f t="shared" si="1"/>
        <v>20023982</v>
      </c>
      <c r="N36" s="39">
        <f t="shared" si="1"/>
        <v>62894538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125230296</v>
      </c>
      <c r="X36" s="39">
        <f t="shared" si="1"/>
        <v>139041933</v>
      </c>
      <c r="Y36" s="39">
        <f t="shared" si="1"/>
        <v>-13811637</v>
      </c>
      <c r="Z36" s="40">
        <f>+IF(X36&lt;&gt;0,+(Y36/X36)*100,0)</f>
        <v>-9.933432815552127</v>
      </c>
      <c r="AA36" s="37">
        <f>SUM(AA25:AA35)</f>
        <v>256051874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-33893376</v>
      </c>
      <c r="D38" s="50">
        <f>+D22-D36</f>
        <v>0</v>
      </c>
      <c r="E38" s="51">
        <f t="shared" si="2"/>
        <v>-49871594</v>
      </c>
      <c r="F38" s="52">
        <f t="shared" si="2"/>
        <v>-49871594</v>
      </c>
      <c r="G38" s="52">
        <f t="shared" si="2"/>
        <v>32658723</v>
      </c>
      <c r="H38" s="52">
        <f t="shared" si="2"/>
        <v>-3323515</v>
      </c>
      <c r="I38" s="52">
        <f t="shared" si="2"/>
        <v>-25139277</v>
      </c>
      <c r="J38" s="52">
        <f t="shared" si="2"/>
        <v>4195931</v>
      </c>
      <c r="K38" s="52">
        <f t="shared" si="2"/>
        <v>-6337343</v>
      </c>
      <c r="L38" s="52">
        <f t="shared" si="2"/>
        <v>-13748570</v>
      </c>
      <c r="M38" s="52">
        <f t="shared" si="2"/>
        <v>11988073</v>
      </c>
      <c r="N38" s="52">
        <f t="shared" si="2"/>
        <v>-8097840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-3901909</v>
      </c>
      <c r="X38" s="52">
        <f>IF(F22=F36,0,X22-X36)</f>
        <v>-19196929</v>
      </c>
      <c r="Y38" s="52">
        <f t="shared" si="2"/>
        <v>15295020</v>
      </c>
      <c r="Z38" s="53">
        <f>+IF(X38&lt;&gt;0,+(Y38/X38)*100,0)</f>
        <v>-79.67430623929484</v>
      </c>
      <c r="AA38" s="50">
        <f>+AA22-AA36</f>
        <v>-49871594</v>
      </c>
    </row>
    <row r="39" spans="1:27" ht="12.75">
      <c r="A39" s="27" t="s">
        <v>64</v>
      </c>
      <c r="B39" s="33"/>
      <c r="C39" s="6">
        <v>31309900</v>
      </c>
      <c r="D39" s="6">
        <v>0</v>
      </c>
      <c r="E39" s="7">
        <v>69411150</v>
      </c>
      <c r="F39" s="8">
        <v>69411150</v>
      </c>
      <c r="G39" s="8">
        <v>0</v>
      </c>
      <c r="H39" s="8">
        <v>0</v>
      </c>
      <c r="I39" s="8">
        <v>433856</v>
      </c>
      <c r="J39" s="8">
        <v>433856</v>
      </c>
      <c r="K39" s="8">
        <v>236250</v>
      </c>
      <c r="L39" s="8">
        <v>10748367</v>
      </c>
      <c r="M39" s="8">
        <v>9969145</v>
      </c>
      <c r="N39" s="8">
        <v>20953762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21387618</v>
      </c>
      <c r="X39" s="8">
        <v>52058250</v>
      </c>
      <c r="Y39" s="8">
        <v>-30670632</v>
      </c>
      <c r="Z39" s="2">
        <v>-58.92</v>
      </c>
      <c r="AA39" s="6">
        <v>69411150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-2583476</v>
      </c>
      <c r="D42" s="59">
        <f>SUM(D38:D41)</f>
        <v>0</v>
      </c>
      <c r="E42" s="60">
        <f t="shared" si="3"/>
        <v>19539556</v>
      </c>
      <c r="F42" s="61">
        <f t="shared" si="3"/>
        <v>19539556</v>
      </c>
      <c r="G42" s="61">
        <f t="shared" si="3"/>
        <v>32658723</v>
      </c>
      <c r="H42" s="61">
        <f t="shared" si="3"/>
        <v>-3323515</v>
      </c>
      <c r="I42" s="61">
        <f t="shared" si="3"/>
        <v>-24705421</v>
      </c>
      <c r="J42" s="61">
        <f t="shared" si="3"/>
        <v>4629787</v>
      </c>
      <c r="K42" s="61">
        <f t="shared" si="3"/>
        <v>-6101093</v>
      </c>
      <c r="L42" s="61">
        <f t="shared" si="3"/>
        <v>-3000203</v>
      </c>
      <c r="M42" s="61">
        <f t="shared" si="3"/>
        <v>21957218</v>
      </c>
      <c r="N42" s="61">
        <f t="shared" si="3"/>
        <v>12855922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17485709</v>
      </c>
      <c r="X42" s="61">
        <f t="shared" si="3"/>
        <v>32861321</v>
      </c>
      <c r="Y42" s="61">
        <f t="shared" si="3"/>
        <v>-15375612</v>
      </c>
      <c r="Z42" s="62">
        <f>+IF(X42&lt;&gt;0,+(Y42/X42)*100,0)</f>
        <v>-46.7893910899078</v>
      </c>
      <c r="AA42" s="59">
        <f>SUM(AA38:AA41)</f>
        <v>19539556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-2583476</v>
      </c>
      <c r="D44" s="67">
        <f>+D42-D43</f>
        <v>0</v>
      </c>
      <c r="E44" s="68">
        <f t="shared" si="4"/>
        <v>19539556</v>
      </c>
      <c r="F44" s="69">
        <f t="shared" si="4"/>
        <v>19539556</v>
      </c>
      <c r="G44" s="69">
        <f t="shared" si="4"/>
        <v>32658723</v>
      </c>
      <c r="H44" s="69">
        <f t="shared" si="4"/>
        <v>-3323515</v>
      </c>
      <c r="I44" s="69">
        <f t="shared" si="4"/>
        <v>-24705421</v>
      </c>
      <c r="J44" s="69">
        <f t="shared" si="4"/>
        <v>4629787</v>
      </c>
      <c r="K44" s="69">
        <f t="shared" si="4"/>
        <v>-6101093</v>
      </c>
      <c r="L44" s="69">
        <f t="shared" si="4"/>
        <v>-3000203</v>
      </c>
      <c r="M44" s="69">
        <f t="shared" si="4"/>
        <v>21957218</v>
      </c>
      <c r="N44" s="69">
        <f t="shared" si="4"/>
        <v>12855922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17485709</v>
      </c>
      <c r="X44" s="69">
        <f t="shared" si="4"/>
        <v>32861321</v>
      </c>
      <c r="Y44" s="69">
        <f t="shared" si="4"/>
        <v>-15375612</v>
      </c>
      <c r="Z44" s="70">
        <f>+IF(X44&lt;&gt;0,+(Y44/X44)*100,0)</f>
        <v>-46.7893910899078</v>
      </c>
      <c r="AA44" s="67">
        <f>+AA42-AA43</f>
        <v>19539556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-2583476</v>
      </c>
      <c r="D46" s="59">
        <f>SUM(D44:D45)</f>
        <v>0</v>
      </c>
      <c r="E46" s="60">
        <f t="shared" si="5"/>
        <v>19539556</v>
      </c>
      <c r="F46" s="61">
        <f t="shared" si="5"/>
        <v>19539556</v>
      </c>
      <c r="G46" s="61">
        <f t="shared" si="5"/>
        <v>32658723</v>
      </c>
      <c r="H46" s="61">
        <f t="shared" si="5"/>
        <v>-3323515</v>
      </c>
      <c r="I46" s="61">
        <f t="shared" si="5"/>
        <v>-24705421</v>
      </c>
      <c r="J46" s="61">
        <f t="shared" si="5"/>
        <v>4629787</v>
      </c>
      <c r="K46" s="61">
        <f t="shared" si="5"/>
        <v>-6101093</v>
      </c>
      <c r="L46" s="61">
        <f t="shared" si="5"/>
        <v>-3000203</v>
      </c>
      <c r="M46" s="61">
        <f t="shared" si="5"/>
        <v>21957218</v>
      </c>
      <c r="N46" s="61">
        <f t="shared" si="5"/>
        <v>12855922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17485709</v>
      </c>
      <c r="X46" s="61">
        <f t="shared" si="5"/>
        <v>32861321</v>
      </c>
      <c r="Y46" s="61">
        <f t="shared" si="5"/>
        <v>-15375612</v>
      </c>
      <c r="Z46" s="62">
        <f>+IF(X46&lt;&gt;0,+(Y46/X46)*100,0)</f>
        <v>-46.7893910899078</v>
      </c>
      <c r="AA46" s="59">
        <f>SUM(AA44:AA45)</f>
        <v>19539556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-2583476</v>
      </c>
      <c r="D48" s="75">
        <f>SUM(D46:D47)</f>
        <v>0</v>
      </c>
      <c r="E48" s="76">
        <f t="shared" si="6"/>
        <v>19539556</v>
      </c>
      <c r="F48" s="77">
        <f t="shared" si="6"/>
        <v>19539556</v>
      </c>
      <c r="G48" s="77">
        <f t="shared" si="6"/>
        <v>32658723</v>
      </c>
      <c r="H48" s="78">
        <f t="shared" si="6"/>
        <v>-3323515</v>
      </c>
      <c r="I48" s="78">
        <f t="shared" si="6"/>
        <v>-24705421</v>
      </c>
      <c r="J48" s="78">
        <f t="shared" si="6"/>
        <v>4629787</v>
      </c>
      <c r="K48" s="78">
        <f t="shared" si="6"/>
        <v>-6101093</v>
      </c>
      <c r="L48" s="78">
        <f t="shared" si="6"/>
        <v>-3000203</v>
      </c>
      <c r="M48" s="77">
        <f t="shared" si="6"/>
        <v>21957218</v>
      </c>
      <c r="N48" s="77">
        <f t="shared" si="6"/>
        <v>12855922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17485709</v>
      </c>
      <c r="X48" s="78">
        <f t="shared" si="6"/>
        <v>32861321</v>
      </c>
      <c r="Y48" s="78">
        <f t="shared" si="6"/>
        <v>-15375612</v>
      </c>
      <c r="Z48" s="79">
        <f>+IF(X48&lt;&gt;0,+(Y48/X48)*100,0)</f>
        <v>-46.7893910899078</v>
      </c>
      <c r="AA48" s="80">
        <f>SUM(AA46:AA47)</f>
        <v>19539556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4070272121</v>
      </c>
      <c r="D5" s="6">
        <v>0</v>
      </c>
      <c r="E5" s="7">
        <v>4869179755</v>
      </c>
      <c r="F5" s="8">
        <v>4869179755</v>
      </c>
      <c r="G5" s="8">
        <v>1445774867</v>
      </c>
      <c r="H5" s="8">
        <v>341233713</v>
      </c>
      <c r="I5" s="8">
        <v>-18292897</v>
      </c>
      <c r="J5" s="8">
        <v>1768715683</v>
      </c>
      <c r="K5" s="8">
        <v>295313720</v>
      </c>
      <c r="L5" s="8">
        <v>328418728</v>
      </c>
      <c r="M5" s="8">
        <v>334602310</v>
      </c>
      <c r="N5" s="8">
        <v>958334758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2727050441</v>
      </c>
      <c r="X5" s="8">
        <v>2665852322</v>
      </c>
      <c r="Y5" s="8">
        <v>61198119</v>
      </c>
      <c r="Z5" s="2">
        <v>2.3</v>
      </c>
      <c r="AA5" s="6">
        <v>4869179755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9696</v>
      </c>
      <c r="J6" s="8">
        <v>9696</v>
      </c>
      <c r="K6" s="8">
        <v>5807</v>
      </c>
      <c r="L6" s="8">
        <v>276694</v>
      </c>
      <c r="M6" s="8">
        <v>2827</v>
      </c>
      <c r="N6" s="8">
        <v>285328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295024</v>
      </c>
      <c r="X6" s="8"/>
      <c r="Y6" s="8">
        <v>295024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6576289752</v>
      </c>
      <c r="D7" s="6">
        <v>0</v>
      </c>
      <c r="E7" s="7">
        <v>7751712540</v>
      </c>
      <c r="F7" s="8">
        <v>7751712540</v>
      </c>
      <c r="G7" s="8">
        <v>711019534</v>
      </c>
      <c r="H7" s="8">
        <v>885662144</v>
      </c>
      <c r="I7" s="8">
        <v>682029134</v>
      </c>
      <c r="J7" s="8">
        <v>2278710812</v>
      </c>
      <c r="K7" s="8">
        <v>528310110</v>
      </c>
      <c r="L7" s="8">
        <v>500980512</v>
      </c>
      <c r="M7" s="8">
        <v>713003149</v>
      </c>
      <c r="N7" s="8">
        <v>1742293771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4021004583</v>
      </c>
      <c r="X7" s="8">
        <v>3920032191</v>
      </c>
      <c r="Y7" s="8">
        <v>100972392</v>
      </c>
      <c r="Z7" s="2">
        <v>2.58</v>
      </c>
      <c r="AA7" s="6">
        <v>7751712540</v>
      </c>
    </row>
    <row r="8" spans="1:27" ht="12.75">
      <c r="A8" s="29" t="s">
        <v>35</v>
      </c>
      <c r="B8" s="28"/>
      <c r="C8" s="6">
        <v>2026259523</v>
      </c>
      <c r="D8" s="6">
        <v>0</v>
      </c>
      <c r="E8" s="7">
        <v>2318208352</v>
      </c>
      <c r="F8" s="8">
        <v>2318208352</v>
      </c>
      <c r="G8" s="8">
        <v>134797916</v>
      </c>
      <c r="H8" s="8">
        <v>212811341</v>
      </c>
      <c r="I8" s="8">
        <v>133362473</v>
      </c>
      <c r="J8" s="8">
        <v>480971730</v>
      </c>
      <c r="K8" s="8">
        <v>185375842</v>
      </c>
      <c r="L8" s="8">
        <v>154048673</v>
      </c>
      <c r="M8" s="8">
        <v>338453933</v>
      </c>
      <c r="N8" s="8">
        <v>677878448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1158850178</v>
      </c>
      <c r="X8" s="8">
        <v>1003667557</v>
      </c>
      <c r="Y8" s="8">
        <v>155182621</v>
      </c>
      <c r="Z8" s="2">
        <v>15.46</v>
      </c>
      <c r="AA8" s="6">
        <v>2318208352</v>
      </c>
    </row>
    <row r="9" spans="1:27" ht="12.75">
      <c r="A9" s="29" t="s">
        <v>36</v>
      </c>
      <c r="B9" s="28"/>
      <c r="C9" s="6">
        <v>940975447</v>
      </c>
      <c r="D9" s="6">
        <v>0</v>
      </c>
      <c r="E9" s="7">
        <v>1188716914</v>
      </c>
      <c r="F9" s="8">
        <v>1188716914</v>
      </c>
      <c r="G9" s="8">
        <v>89090579</v>
      </c>
      <c r="H9" s="8">
        <v>82629726</v>
      </c>
      <c r="I9" s="8">
        <v>90893355</v>
      </c>
      <c r="J9" s="8">
        <v>262613660</v>
      </c>
      <c r="K9" s="8">
        <v>92301533</v>
      </c>
      <c r="L9" s="8">
        <v>89836060</v>
      </c>
      <c r="M9" s="8">
        <v>83044384</v>
      </c>
      <c r="N9" s="8">
        <v>265181977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527795637</v>
      </c>
      <c r="X9" s="8">
        <v>565348890</v>
      </c>
      <c r="Y9" s="8">
        <v>-37553253</v>
      </c>
      <c r="Z9" s="2">
        <v>-6.64</v>
      </c>
      <c r="AA9" s="6">
        <v>1188716914</v>
      </c>
    </row>
    <row r="10" spans="1:27" ht="12.75">
      <c r="A10" s="29" t="s">
        <v>37</v>
      </c>
      <c r="B10" s="28"/>
      <c r="C10" s="6">
        <v>708410471</v>
      </c>
      <c r="D10" s="6">
        <v>0</v>
      </c>
      <c r="E10" s="7">
        <v>920467558</v>
      </c>
      <c r="F10" s="30">
        <v>920467558</v>
      </c>
      <c r="G10" s="30">
        <v>113711961</v>
      </c>
      <c r="H10" s="30">
        <v>57657337</v>
      </c>
      <c r="I10" s="30">
        <v>50113052</v>
      </c>
      <c r="J10" s="30">
        <v>221482350</v>
      </c>
      <c r="K10" s="30">
        <v>62607150</v>
      </c>
      <c r="L10" s="30">
        <v>51125830</v>
      </c>
      <c r="M10" s="30">
        <v>59650100</v>
      </c>
      <c r="N10" s="30">
        <v>173383080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394865430</v>
      </c>
      <c r="X10" s="30">
        <v>454217246</v>
      </c>
      <c r="Y10" s="30">
        <v>-59351816</v>
      </c>
      <c r="Z10" s="31">
        <v>-13.07</v>
      </c>
      <c r="AA10" s="32">
        <v>920467558</v>
      </c>
    </row>
    <row r="11" spans="1:27" ht="12.75">
      <c r="A11" s="29" t="s">
        <v>38</v>
      </c>
      <c r="B11" s="33"/>
      <c r="C11" s="6">
        <v>687247020</v>
      </c>
      <c r="D11" s="6">
        <v>0</v>
      </c>
      <c r="E11" s="7">
        <v>58781316</v>
      </c>
      <c r="F11" s="8">
        <v>58781316</v>
      </c>
      <c r="G11" s="8">
        <v>16377731</v>
      </c>
      <c r="H11" s="8">
        <v>5107739</v>
      </c>
      <c r="I11" s="8">
        <v>9880124</v>
      </c>
      <c r="J11" s="8">
        <v>31365594</v>
      </c>
      <c r="K11" s="8">
        <v>7957097</v>
      </c>
      <c r="L11" s="8">
        <v>34861514</v>
      </c>
      <c r="M11" s="8">
        <v>3873399</v>
      </c>
      <c r="N11" s="8">
        <v>46692010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78057604</v>
      </c>
      <c r="X11" s="8">
        <v>19078231</v>
      </c>
      <c r="Y11" s="8">
        <v>58979373</v>
      </c>
      <c r="Z11" s="2">
        <v>309.14</v>
      </c>
      <c r="AA11" s="6">
        <v>58781316</v>
      </c>
    </row>
    <row r="12" spans="1:27" ht="12.75">
      <c r="A12" s="29" t="s">
        <v>39</v>
      </c>
      <c r="B12" s="33"/>
      <c r="C12" s="6">
        <v>91137944</v>
      </c>
      <c r="D12" s="6">
        <v>0</v>
      </c>
      <c r="E12" s="7">
        <v>127324139</v>
      </c>
      <c r="F12" s="8">
        <v>127324139</v>
      </c>
      <c r="G12" s="8">
        <v>9317860</v>
      </c>
      <c r="H12" s="8">
        <v>5883924</v>
      </c>
      <c r="I12" s="8">
        <v>15197480</v>
      </c>
      <c r="J12" s="8">
        <v>30399264</v>
      </c>
      <c r="K12" s="8">
        <v>5944109</v>
      </c>
      <c r="L12" s="8">
        <v>8177604</v>
      </c>
      <c r="M12" s="8">
        <v>8029893</v>
      </c>
      <c r="N12" s="8">
        <v>22151606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52550870</v>
      </c>
      <c r="X12" s="8">
        <v>61836497</v>
      </c>
      <c r="Y12" s="8">
        <v>-9285627</v>
      </c>
      <c r="Z12" s="2">
        <v>-15.02</v>
      </c>
      <c r="AA12" s="6">
        <v>127324139</v>
      </c>
    </row>
    <row r="13" spans="1:27" ht="12.75">
      <c r="A13" s="27" t="s">
        <v>40</v>
      </c>
      <c r="B13" s="33"/>
      <c r="C13" s="6">
        <v>546299034</v>
      </c>
      <c r="D13" s="6">
        <v>0</v>
      </c>
      <c r="E13" s="7">
        <v>533775243</v>
      </c>
      <c r="F13" s="8">
        <v>533775243</v>
      </c>
      <c r="G13" s="8">
        <v>41837334</v>
      </c>
      <c r="H13" s="8">
        <v>47776836</v>
      </c>
      <c r="I13" s="8">
        <v>2449554</v>
      </c>
      <c r="J13" s="8">
        <v>92063724</v>
      </c>
      <c r="K13" s="8">
        <v>42827814</v>
      </c>
      <c r="L13" s="8">
        <v>36244477</v>
      </c>
      <c r="M13" s="8">
        <v>30688780</v>
      </c>
      <c r="N13" s="8">
        <v>109761071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201824795</v>
      </c>
      <c r="X13" s="8">
        <v>246264103</v>
      </c>
      <c r="Y13" s="8">
        <v>-44439308</v>
      </c>
      <c r="Z13" s="2">
        <v>-18.05</v>
      </c>
      <c r="AA13" s="6">
        <v>533775243</v>
      </c>
    </row>
    <row r="14" spans="1:27" ht="12.75">
      <c r="A14" s="27" t="s">
        <v>41</v>
      </c>
      <c r="B14" s="33"/>
      <c r="C14" s="6">
        <v>571088472</v>
      </c>
      <c r="D14" s="6">
        <v>0</v>
      </c>
      <c r="E14" s="7">
        <v>510698382</v>
      </c>
      <c r="F14" s="8">
        <v>510698382</v>
      </c>
      <c r="G14" s="8">
        <v>36580953</v>
      </c>
      <c r="H14" s="8">
        <v>43626073</v>
      </c>
      <c r="I14" s="8">
        <v>45777176</v>
      </c>
      <c r="J14" s="8">
        <v>125984202</v>
      </c>
      <c r="K14" s="8">
        <v>49500885</v>
      </c>
      <c r="L14" s="8">
        <v>46802155</v>
      </c>
      <c r="M14" s="8">
        <v>63650120</v>
      </c>
      <c r="N14" s="8">
        <v>159953160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285937362</v>
      </c>
      <c r="X14" s="8">
        <v>261823251</v>
      </c>
      <c r="Y14" s="8">
        <v>24114111</v>
      </c>
      <c r="Z14" s="2">
        <v>9.21</v>
      </c>
      <c r="AA14" s="6">
        <v>510698382</v>
      </c>
    </row>
    <row r="15" spans="1:27" ht="12.75">
      <c r="A15" s="27" t="s">
        <v>42</v>
      </c>
      <c r="B15" s="33"/>
      <c r="C15" s="6">
        <v>123095</v>
      </c>
      <c r="D15" s="6">
        <v>0</v>
      </c>
      <c r="E15" s="7">
        <v>35904</v>
      </c>
      <c r="F15" s="8">
        <v>35904</v>
      </c>
      <c r="G15" s="8">
        <v>0</v>
      </c>
      <c r="H15" s="8">
        <v>0</v>
      </c>
      <c r="I15" s="8">
        <v>0</v>
      </c>
      <c r="J15" s="8">
        <v>0</v>
      </c>
      <c r="K15" s="8">
        <v>2992</v>
      </c>
      <c r="L15" s="8">
        <v>0</v>
      </c>
      <c r="M15" s="8">
        <v>499786</v>
      </c>
      <c r="N15" s="8">
        <v>502778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502778</v>
      </c>
      <c r="X15" s="8">
        <v>17952</v>
      </c>
      <c r="Y15" s="8">
        <v>484826</v>
      </c>
      <c r="Z15" s="2">
        <v>2700.68</v>
      </c>
      <c r="AA15" s="6">
        <v>35904</v>
      </c>
    </row>
    <row r="16" spans="1:27" ht="12.75">
      <c r="A16" s="27" t="s">
        <v>43</v>
      </c>
      <c r="B16" s="33"/>
      <c r="C16" s="6">
        <v>304433481</v>
      </c>
      <c r="D16" s="6">
        <v>0</v>
      </c>
      <c r="E16" s="7">
        <v>383645934</v>
      </c>
      <c r="F16" s="8">
        <v>383645934</v>
      </c>
      <c r="G16" s="8">
        <v>11665835</v>
      </c>
      <c r="H16" s="8">
        <v>12150054</v>
      </c>
      <c r="I16" s="8">
        <v>9515680</v>
      </c>
      <c r="J16" s="8">
        <v>33331569</v>
      </c>
      <c r="K16" s="8">
        <v>14292915</v>
      </c>
      <c r="L16" s="8">
        <v>14182656</v>
      </c>
      <c r="M16" s="8">
        <v>13540614</v>
      </c>
      <c r="N16" s="8">
        <v>42016185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75347754</v>
      </c>
      <c r="X16" s="8">
        <v>188189583</v>
      </c>
      <c r="Y16" s="8">
        <v>-112841829</v>
      </c>
      <c r="Z16" s="2">
        <v>-59.96</v>
      </c>
      <c r="AA16" s="6">
        <v>383645934</v>
      </c>
    </row>
    <row r="17" spans="1:27" ht="12.75">
      <c r="A17" s="27" t="s">
        <v>44</v>
      </c>
      <c r="B17" s="33"/>
      <c r="C17" s="6">
        <v>113365222</v>
      </c>
      <c r="D17" s="6">
        <v>0</v>
      </c>
      <c r="E17" s="7">
        <v>120950942</v>
      </c>
      <c r="F17" s="8">
        <v>120950942</v>
      </c>
      <c r="G17" s="8">
        <v>10088090</v>
      </c>
      <c r="H17" s="8">
        <v>11107007</v>
      </c>
      <c r="I17" s="8">
        <v>8510369</v>
      </c>
      <c r="J17" s="8">
        <v>29705466</v>
      </c>
      <c r="K17" s="8">
        <v>12326950</v>
      </c>
      <c r="L17" s="8">
        <v>10072944</v>
      </c>
      <c r="M17" s="8">
        <v>11327106</v>
      </c>
      <c r="N17" s="8">
        <v>33727000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63432466</v>
      </c>
      <c r="X17" s="8">
        <v>57012450</v>
      </c>
      <c r="Y17" s="8">
        <v>6420016</v>
      </c>
      <c r="Z17" s="2">
        <v>11.26</v>
      </c>
      <c r="AA17" s="6">
        <v>120950942</v>
      </c>
    </row>
    <row r="18" spans="1:27" ht="12.75">
      <c r="A18" s="29" t="s">
        <v>45</v>
      </c>
      <c r="B18" s="28"/>
      <c r="C18" s="6">
        <v>77792281</v>
      </c>
      <c r="D18" s="6">
        <v>0</v>
      </c>
      <c r="E18" s="7">
        <v>86172919</v>
      </c>
      <c r="F18" s="8">
        <v>86172919</v>
      </c>
      <c r="G18" s="8">
        <v>8126285</v>
      </c>
      <c r="H18" s="8">
        <v>5141070</v>
      </c>
      <c r="I18" s="8">
        <v>1828885</v>
      </c>
      <c r="J18" s="8">
        <v>15096240</v>
      </c>
      <c r="K18" s="8">
        <v>6210587</v>
      </c>
      <c r="L18" s="8">
        <v>223154</v>
      </c>
      <c r="M18" s="8">
        <v>-181140</v>
      </c>
      <c r="N18" s="8">
        <v>6252601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21348841</v>
      </c>
      <c r="X18" s="8">
        <v>41948913</v>
      </c>
      <c r="Y18" s="8">
        <v>-20600072</v>
      </c>
      <c r="Z18" s="2">
        <v>-49.11</v>
      </c>
      <c r="AA18" s="6">
        <v>86172919</v>
      </c>
    </row>
    <row r="19" spans="1:27" ht="12.75">
      <c r="A19" s="27" t="s">
        <v>46</v>
      </c>
      <c r="B19" s="33"/>
      <c r="C19" s="6">
        <v>10859450838</v>
      </c>
      <c r="D19" s="6">
        <v>0</v>
      </c>
      <c r="E19" s="7">
        <v>11053205881</v>
      </c>
      <c r="F19" s="8">
        <v>11059405881</v>
      </c>
      <c r="G19" s="8">
        <v>3076820548</v>
      </c>
      <c r="H19" s="8">
        <v>563612215</v>
      </c>
      <c r="I19" s="8">
        <v>-38069116</v>
      </c>
      <c r="J19" s="8">
        <v>3602363647</v>
      </c>
      <c r="K19" s="8">
        <v>137094533</v>
      </c>
      <c r="L19" s="8">
        <v>141448437</v>
      </c>
      <c r="M19" s="8">
        <v>2676947344</v>
      </c>
      <c r="N19" s="8">
        <v>2955490314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6557853961</v>
      </c>
      <c r="X19" s="8">
        <v>6910908798</v>
      </c>
      <c r="Y19" s="8">
        <v>-353054837</v>
      </c>
      <c r="Z19" s="2">
        <v>-5.11</v>
      </c>
      <c r="AA19" s="6">
        <v>11059405881</v>
      </c>
    </row>
    <row r="20" spans="1:27" ht="12.75">
      <c r="A20" s="27" t="s">
        <v>47</v>
      </c>
      <c r="B20" s="33"/>
      <c r="C20" s="6">
        <v>869314389</v>
      </c>
      <c r="D20" s="6">
        <v>0</v>
      </c>
      <c r="E20" s="7">
        <v>1296716686</v>
      </c>
      <c r="F20" s="30">
        <v>1296716686</v>
      </c>
      <c r="G20" s="30">
        <v>49801352</v>
      </c>
      <c r="H20" s="30">
        <v>72552086</v>
      </c>
      <c r="I20" s="30">
        <v>46827817</v>
      </c>
      <c r="J20" s="30">
        <v>169181255</v>
      </c>
      <c r="K20" s="30">
        <v>52153061</v>
      </c>
      <c r="L20" s="30">
        <v>60948702</v>
      </c>
      <c r="M20" s="30">
        <v>226973554</v>
      </c>
      <c r="N20" s="30">
        <v>340075317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509256572</v>
      </c>
      <c r="X20" s="30">
        <v>750006800</v>
      </c>
      <c r="Y20" s="30">
        <v>-240750228</v>
      </c>
      <c r="Z20" s="31">
        <v>-32.1</v>
      </c>
      <c r="AA20" s="32">
        <v>1296716686</v>
      </c>
    </row>
    <row r="21" spans="1:27" ht="12.75">
      <c r="A21" s="27" t="s">
        <v>48</v>
      </c>
      <c r="B21" s="33"/>
      <c r="C21" s="6">
        <v>17879104</v>
      </c>
      <c r="D21" s="6">
        <v>0</v>
      </c>
      <c r="E21" s="7">
        <v>94276622</v>
      </c>
      <c r="F21" s="8">
        <v>94276622</v>
      </c>
      <c r="G21" s="8">
        <v>684467</v>
      </c>
      <c r="H21" s="8">
        <v>570952</v>
      </c>
      <c r="I21" s="34">
        <v>2908377</v>
      </c>
      <c r="J21" s="8">
        <v>4163796</v>
      </c>
      <c r="K21" s="8">
        <v>-2208079</v>
      </c>
      <c r="L21" s="8">
        <v>249100</v>
      </c>
      <c r="M21" s="8">
        <v>44348</v>
      </c>
      <c r="N21" s="8">
        <v>-1914631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2249165</v>
      </c>
      <c r="X21" s="8">
        <v>7755950</v>
      </c>
      <c r="Y21" s="8">
        <v>-5506785</v>
      </c>
      <c r="Z21" s="2">
        <v>-71</v>
      </c>
      <c r="AA21" s="6">
        <v>94276622</v>
      </c>
    </row>
    <row r="22" spans="1:27" ht="24.75" customHeight="1">
      <c r="A22" s="35" t="s">
        <v>49</v>
      </c>
      <c r="B22" s="36"/>
      <c r="C22" s="37">
        <f aca="true" t="shared" si="0" ref="C22:Y22">SUM(C5:C21)</f>
        <v>28460338194</v>
      </c>
      <c r="D22" s="37">
        <f>SUM(D5:D21)</f>
        <v>0</v>
      </c>
      <c r="E22" s="38">
        <f t="shared" si="0"/>
        <v>31313869087</v>
      </c>
      <c r="F22" s="39">
        <f t="shared" si="0"/>
        <v>31320069087</v>
      </c>
      <c r="G22" s="39">
        <f t="shared" si="0"/>
        <v>5755695312</v>
      </c>
      <c r="H22" s="39">
        <f t="shared" si="0"/>
        <v>2347522217</v>
      </c>
      <c r="I22" s="39">
        <f t="shared" si="0"/>
        <v>1042941159</v>
      </c>
      <c r="J22" s="39">
        <f t="shared" si="0"/>
        <v>9146158688</v>
      </c>
      <c r="K22" s="39">
        <f t="shared" si="0"/>
        <v>1490017026</v>
      </c>
      <c r="L22" s="39">
        <f t="shared" si="0"/>
        <v>1477897240</v>
      </c>
      <c r="M22" s="39">
        <f t="shared" si="0"/>
        <v>4564150507</v>
      </c>
      <c r="N22" s="39">
        <f t="shared" si="0"/>
        <v>7532064773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16678223461</v>
      </c>
      <c r="X22" s="39">
        <f t="shared" si="0"/>
        <v>17153960734</v>
      </c>
      <c r="Y22" s="39">
        <f t="shared" si="0"/>
        <v>-475737273</v>
      </c>
      <c r="Z22" s="40">
        <f>+IF(X22&lt;&gt;0,+(Y22/X22)*100,0)</f>
        <v>-2.773337775322437</v>
      </c>
      <c r="AA22" s="37">
        <f>SUM(AA5:AA21)</f>
        <v>31320069087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10082622808</v>
      </c>
      <c r="D25" s="6">
        <v>0</v>
      </c>
      <c r="E25" s="7">
        <v>11269445651</v>
      </c>
      <c r="F25" s="8">
        <v>11269445652</v>
      </c>
      <c r="G25" s="8">
        <v>773873891</v>
      </c>
      <c r="H25" s="8">
        <v>752373780</v>
      </c>
      <c r="I25" s="8">
        <v>977518713</v>
      </c>
      <c r="J25" s="8">
        <v>2503766384</v>
      </c>
      <c r="K25" s="8">
        <v>938478315</v>
      </c>
      <c r="L25" s="8">
        <v>896889856</v>
      </c>
      <c r="M25" s="8">
        <v>1019435545</v>
      </c>
      <c r="N25" s="8">
        <v>2854803716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5358570100</v>
      </c>
      <c r="X25" s="8">
        <v>5457451433</v>
      </c>
      <c r="Y25" s="8">
        <v>-98881333</v>
      </c>
      <c r="Z25" s="2">
        <v>-1.81</v>
      </c>
      <c r="AA25" s="6">
        <v>11269445652</v>
      </c>
    </row>
    <row r="26" spans="1:27" ht="12.75">
      <c r="A26" s="29" t="s">
        <v>52</v>
      </c>
      <c r="B26" s="28"/>
      <c r="C26" s="6">
        <v>615678719</v>
      </c>
      <c r="D26" s="6">
        <v>0</v>
      </c>
      <c r="E26" s="7">
        <v>681648842</v>
      </c>
      <c r="F26" s="8">
        <v>681648842</v>
      </c>
      <c r="G26" s="8">
        <v>42963813</v>
      </c>
      <c r="H26" s="8">
        <v>39765033</v>
      </c>
      <c r="I26" s="8">
        <v>52164987</v>
      </c>
      <c r="J26" s="8">
        <v>134893833</v>
      </c>
      <c r="K26" s="8">
        <v>45907520</v>
      </c>
      <c r="L26" s="8">
        <v>40860458</v>
      </c>
      <c r="M26" s="8">
        <v>58537621</v>
      </c>
      <c r="N26" s="8">
        <v>145305599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280199432</v>
      </c>
      <c r="X26" s="8">
        <v>318496480</v>
      </c>
      <c r="Y26" s="8">
        <v>-38297048</v>
      </c>
      <c r="Z26" s="2">
        <v>-12.02</v>
      </c>
      <c r="AA26" s="6">
        <v>681648842</v>
      </c>
    </row>
    <row r="27" spans="1:27" ht="12.75">
      <c r="A27" s="29" t="s">
        <v>53</v>
      </c>
      <c r="B27" s="28"/>
      <c r="C27" s="6">
        <v>2216315857</v>
      </c>
      <c r="D27" s="6">
        <v>0</v>
      </c>
      <c r="E27" s="7">
        <v>1712609866</v>
      </c>
      <c r="F27" s="8">
        <v>1712609866</v>
      </c>
      <c r="G27" s="8">
        <v>63346747</v>
      </c>
      <c r="H27" s="8">
        <v>62421119</v>
      </c>
      <c r="I27" s="8">
        <v>112164892</v>
      </c>
      <c r="J27" s="8">
        <v>237932758</v>
      </c>
      <c r="K27" s="8">
        <v>116640844</v>
      </c>
      <c r="L27" s="8">
        <v>191230698</v>
      </c>
      <c r="M27" s="8">
        <v>91647474</v>
      </c>
      <c r="N27" s="8">
        <v>399519016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637451774</v>
      </c>
      <c r="X27" s="8">
        <v>812211218</v>
      </c>
      <c r="Y27" s="8">
        <v>-174759444</v>
      </c>
      <c r="Z27" s="2">
        <v>-21.52</v>
      </c>
      <c r="AA27" s="6">
        <v>1712609866</v>
      </c>
    </row>
    <row r="28" spans="1:27" ht="12.75">
      <c r="A28" s="29" t="s">
        <v>54</v>
      </c>
      <c r="B28" s="28"/>
      <c r="C28" s="6">
        <v>3111664962</v>
      </c>
      <c r="D28" s="6">
        <v>0</v>
      </c>
      <c r="E28" s="7">
        <v>3477402814</v>
      </c>
      <c r="F28" s="8">
        <v>3477402814</v>
      </c>
      <c r="G28" s="8">
        <v>202057775</v>
      </c>
      <c r="H28" s="8">
        <v>250529781</v>
      </c>
      <c r="I28" s="8">
        <v>310704904</v>
      </c>
      <c r="J28" s="8">
        <v>763292460</v>
      </c>
      <c r="K28" s="8">
        <v>36990195</v>
      </c>
      <c r="L28" s="8">
        <v>243324182</v>
      </c>
      <c r="M28" s="8">
        <v>357521418</v>
      </c>
      <c r="N28" s="8">
        <v>637835795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1401128255</v>
      </c>
      <c r="X28" s="8">
        <v>1624633232</v>
      </c>
      <c r="Y28" s="8">
        <v>-223504977</v>
      </c>
      <c r="Z28" s="2">
        <v>-13.76</v>
      </c>
      <c r="AA28" s="6">
        <v>3477402814</v>
      </c>
    </row>
    <row r="29" spans="1:27" ht="12.75">
      <c r="A29" s="29" t="s">
        <v>55</v>
      </c>
      <c r="B29" s="28"/>
      <c r="C29" s="6">
        <v>350198491</v>
      </c>
      <c r="D29" s="6">
        <v>0</v>
      </c>
      <c r="E29" s="7">
        <v>306985981</v>
      </c>
      <c r="F29" s="8">
        <v>305725981</v>
      </c>
      <c r="G29" s="8">
        <v>33341986</v>
      </c>
      <c r="H29" s="8">
        <v>3890795</v>
      </c>
      <c r="I29" s="8">
        <v>-11977458</v>
      </c>
      <c r="J29" s="8">
        <v>25255323</v>
      </c>
      <c r="K29" s="8">
        <v>5206579</v>
      </c>
      <c r="L29" s="8">
        <v>29193794</v>
      </c>
      <c r="M29" s="8">
        <v>4038081</v>
      </c>
      <c r="N29" s="8">
        <v>38438454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63693777</v>
      </c>
      <c r="X29" s="8">
        <v>134910193</v>
      </c>
      <c r="Y29" s="8">
        <v>-71216416</v>
      </c>
      <c r="Z29" s="2">
        <v>-52.79</v>
      </c>
      <c r="AA29" s="6">
        <v>305725981</v>
      </c>
    </row>
    <row r="30" spans="1:27" ht="12.75">
      <c r="A30" s="29" t="s">
        <v>56</v>
      </c>
      <c r="B30" s="28"/>
      <c r="C30" s="6">
        <v>6131440461</v>
      </c>
      <c r="D30" s="6">
        <v>0</v>
      </c>
      <c r="E30" s="7">
        <v>6637185256</v>
      </c>
      <c r="F30" s="8">
        <v>6637185256</v>
      </c>
      <c r="G30" s="8">
        <v>620286928</v>
      </c>
      <c r="H30" s="8">
        <v>761383012</v>
      </c>
      <c r="I30" s="8">
        <v>502427943</v>
      </c>
      <c r="J30" s="8">
        <v>1884097883</v>
      </c>
      <c r="K30" s="8">
        <v>440699883</v>
      </c>
      <c r="L30" s="8">
        <v>408695613</v>
      </c>
      <c r="M30" s="8">
        <v>446438497</v>
      </c>
      <c r="N30" s="8">
        <v>1295833993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3179931876</v>
      </c>
      <c r="X30" s="8">
        <v>3500606233</v>
      </c>
      <c r="Y30" s="8">
        <v>-320674357</v>
      </c>
      <c r="Z30" s="2">
        <v>-9.16</v>
      </c>
      <c r="AA30" s="6">
        <v>6637185256</v>
      </c>
    </row>
    <row r="31" spans="1:27" ht="12.75">
      <c r="A31" s="29" t="s">
        <v>57</v>
      </c>
      <c r="B31" s="28"/>
      <c r="C31" s="6">
        <v>449594126</v>
      </c>
      <c r="D31" s="6">
        <v>0</v>
      </c>
      <c r="E31" s="7">
        <v>591288820</v>
      </c>
      <c r="F31" s="8">
        <v>591288820</v>
      </c>
      <c r="G31" s="8">
        <v>10335599</v>
      </c>
      <c r="H31" s="8">
        <v>37979389</v>
      </c>
      <c r="I31" s="8">
        <v>36193238</v>
      </c>
      <c r="J31" s="8">
        <v>84508226</v>
      </c>
      <c r="K31" s="8">
        <v>45989335</v>
      </c>
      <c r="L31" s="8">
        <v>32011851</v>
      </c>
      <c r="M31" s="8">
        <v>35084694</v>
      </c>
      <c r="N31" s="8">
        <v>113085880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197594106</v>
      </c>
      <c r="X31" s="8">
        <v>252353368</v>
      </c>
      <c r="Y31" s="8">
        <v>-54759262</v>
      </c>
      <c r="Z31" s="2">
        <v>-21.7</v>
      </c>
      <c r="AA31" s="6">
        <v>591288820</v>
      </c>
    </row>
    <row r="32" spans="1:27" ht="12.75">
      <c r="A32" s="29" t="s">
        <v>58</v>
      </c>
      <c r="B32" s="28"/>
      <c r="C32" s="6">
        <v>2512956441</v>
      </c>
      <c r="D32" s="6">
        <v>0</v>
      </c>
      <c r="E32" s="7">
        <v>3528585703</v>
      </c>
      <c r="F32" s="8">
        <v>3528585703</v>
      </c>
      <c r="G32" s="8">
        <v>132074385</v>
      </c>
      <c r="H32" s="8">
        <v>134680029</v>
      </c>
      <c r="I32" s="8">
        <v>154889830</v>
      </c>
      <c r="J32" s="8">
        <v>421644244</v>
      </c>
      <c r="K32" s="8">
        <v>262734844</v>
      </c>
      <c r="L32" s="8">
        <v>213737550</v>
      </c>
      <c r="M32" s="8">
        <v>240896239</v>
      </c>
      <c r="N32" s="8">
        <v>717368633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1139012877</v>
      </c>
      <c r="X32" s="8">
        <v>1698309017</v>
      </c>
      <c r="Y32" s="8">
        <v>-559296140</v>
      </c>
      <c r="Z32" s="2">
        <v>-32.93</v>
      </c>
      <c r="AA32" s="6">
        <v>3528585703</v>
      </c>
    </row>
    <row r="33" spans="1:27" ht="12.75">
      <c r="A33" s="29" t="s">
        <v>59</v>
      </c>
      <c r="B33" s="28"/>
      <c r="C33" s="6">
        <v>530142106</v>
      </c>
      <c r="D33" s="6">
        <v>0</v>
      </c>
      <c r="E33" s="7">
        <v>608562070</v>
      </c>
      <c r="F33" s="8">
        <v>622857306</v>
      </c>
      <c r="G33" s="8">
        <v>57766432</v>
      </c>
      <c r="H33" s="8">
        <v>17864996</v>
      </c>
      <c r="I33" s="8">
        <v>36710808</v>
      </c>
      <c r="J33" s="8">
        <v>112342236</v>
      </c>
      <c r="K33" s="8">
        <v>42289620</v>
      </c>
      <c r="L33" s="8">
        <v>21440865</v>
      </c>
      <c r="M33" s="8">
        <v>21495888</v>
      </c>
      <c r="N33" s="8">
        <v>85226373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197568609</v>
      </c>
      <c r="X33" s="8">
        <v>233825899</v>
      </c>
      <c r="Y33" s="8">
        <v>-36257290</v>
      </c>
      <c r="Z33" s="2">
        <v>-15.51</v>
      </c>
      <c r="AA33" s="6">
        <v>622857306</v>
      </c>
    </row>
    <row r="34" spans="1:27" ht="12.75">
      <c r="A34" s="29" t="s">
        <v>60</v>
      </c>
      <c r="B34" s="28"/>
      <c r="C34" s="6">
        <v>3849060752</v>
      </c>
      <c r="D34" s="6">
        <v>0</v>
      </c>
      <c r="E34" s="7">
        <v>3732348505</v>
      </c>
      <c r="F34" s="8">
        <v>3733608505</v>
      </c>
      <c r="G34" s="8">
        <v>204158293</v>
      </c>
      <c r="H34" s="8">
        <v>217572354</v>
      </c>
      <c r="I34" s="8">
        <v>274449581</v>
      </c>
      <c r="J34" s="8">
        <v>696180228</v>
      </c>
      <c r="K34" s="8">
        <v>291150105</v>
      </c>
      <c r="L34" s="8">
        <v>273753493</v>
      </c>
      <c r="M34" s="8">
        <v>361488444</v>
      </c>
      <c r="N34" s="8">
        <v>926392042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1622572270</v>
      </c>
      <c r="X34" s="8">
        <v>1893826918</v>
      </c>
      <c r="Y34" s="8">
        <v>-271254648</v>
      </c>
      <c r="Z34" s="2">
        <v>-14.32</v>
      </c>
      <c r="AA34" s="6">
        <v>3733608505</v>
      </c>
    </row>
    <row r="35" spans="1:27" ht="12.75">
      <c r="A35" s="27" t="s">
        <v>61</v>
      </c>
      <c r="B35" s="33"/>
      <c r="C35" s="6">
        <v>329102858</v>
      </c>
      <c r="D35" s="6">
        <v>0</v>
      </c>
      <c r="E35" s="7">
        <v>0</v>
      </c>
      <c r="F35" s="8">
        <v>0</v>
      </c>
      <c r="G35" s="8">
        <v>-3990</v>
      </c>
      <c r="H35" s="8">
        <v>0</v>
      </c>
      <c r="I35" s="8">
        <v>28426</v>
      </c>
      <c r="J35" s="8">
        <v>24436</v>
      </c>
      <c r="K35" s="8">
        <v>11887</v>
      </c>
      <c r="L35" s="8">
        <v>0</v>
      </c>
      <c r="M35" s="8">
        <v>0</v>
      </c>
      <c r="N35" s="8">
        <v>11887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36323</v>
      </c>
      <c r="X35" s="8">
        <v>-174996</v>
      </c>
      <c r="Y35" s="8">
        <v>211319</v>
      </c>
      <c r="Z35" s="2">
        <v>-120.76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30178777581</v>
      </c>
      <c r="D36" s="37">
        <f>SUM(D25:D35)</f>
        <v>0</v>
      </c>
      <c r="E36" s="38">
        <f t="shared" si="1"/>
        <v>32546063508</v>
      </c>
      <c r="F36" s="39">
        <f t="shared" si="1"/>
        <v>32560358745</v>
      </c>
      <c r="G36" s="39">
        <f t="shared" si="1"/>
        <v>2140201859</v>
      </c>
      <c r="H36" s="39">
        <f t="shared" si="1"/>
        <v>2278460288</v>
      </c>
      <c r="I36" s="39">
        <f t="shared" si="1"/>
        <v>2445275864</v>
      </c>
      <c r="J36" s="39">
        <f t="shared" si="1"/>
        <v>6863938011</v>
      </c>
      <c r="K36" s="39">
        <f t="shared" si="1"/>
        <v>2226099127</v>
      </c>
      <c r="L36" s="39">
        <f t="shared" si="1"/>
        <v>2351138360</v>
      </c>
      <c r="M36" s="39">
        <f t="shared" si="1"/>
        <v>2636583901</v>
      </c>
      <c r="N36" s="39">
        <f t="shared" si="1"/>
        <v>7213821388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14077759399</v>
      </c>
      <c r="X36" s="39">
        <f t="shared" si="1"/>
        <v>15926448995</v>
      </c>
      <c r="Y36" s="39">
        <f t="shared" si="1"/>
        <v>-1848689596</v>
      </c>
      <c r="Z36" s="40">
        <f>+IF(X36&lt;&gt;0,+(Y36/X36)*100,0)</f>
        <v>-11.607669710808628</v>
      </c>
      <c r="AA36" s="37">
        <f>SUM(AA25:AA35)</f>
        <v>32560358745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-1718439387</v>
      </c>
      <c r="D38" s="50">
        <f>+D22-D36</f>
        <v>0</v>
      </c>
      <c r="E38" s="51">
        <f t="shared" si="2"/>
        <v>-1232194421</v>
      </c>
      <c r="F38" s="52">
        <f t="shared" si="2"/>
        <v>-1240289658</v>
      </c>
      <c r="G38" s="52">
        <f t="shared" si="2"/>
        <v>3615493453</v>
      </c>
      <c r="H38" s="52">
        <f t="shared" si="2"/>
        <v>69061929</v>
      </c>
      <c r="I38" s="52">
        <f t="shared" si="2"/>
        <v>-1402334705</v>
      </c>
      <c r="J38" s="52">
        <f t="shared" si="2"/>
        <v>2282220677</v>
      </c>
      <c r="K38" s="52">
        <f t="shared" si="2"/>
        <v>-736082101</v>
      </c>
      <c r="L38" s="52">
        <f t="shared" si="2"/>
        <v>-873241120</v>
      </c>
      <c r="M38" s="52">
        <f t="shared" si="2"/>
        <v>1927566606</v>
      </c>
      <c r="N38" s="52">
        <f t="shared" si="2"/>
        <v>318243385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2600464062</v>
      </c>
      <c r="X38" s="52">
        <f>IF(F22=F36,0,X22-X36)</f>
        <v>1227511739</v>
      </c>
      <c r="Y38" s="52">
        <f t="shared" si="2"/>
        <v>1372952323</v>
      </c>
      <c r="Z38" s="53">
        <f>+IF(X38&lt;&gt;0,+(Y38/X38)*100,0)</f>
        <v>111.84840677112253</v>
      </c>
      <c r="AA38" s="50">
        <f>+AA22-AA36</f>
        <v>-1240289658</v>
      </c>
    </row>
    <row r="39" spans="1:27" ht="12.75">
      <c r="A39" s="27" t="s">
        <v>64</v>
      </c>
      <c r="B39" s="33"/>
      <c r="C39" s="6">
        <v>6204666601</v>
      </c>
      <c r="D39" s="6">
        <v>0</v>
      </c>
      <c r="E39" s="7">
        <v>6427542670</v>
      </c>
      <c r="F39" s="8">
        <v>6513735299</v>
      </c>
      <c r="G39" s="8">
        <v>609316133</v>
      </c>
      <c r="H39" s="8">
        <v>403711063</v>
      </c>
      <c r="I39" s="8">
        <v>203348551</v>
      </c>
      <c r="J39" s="8">
        <v>1216375747</v>
      </c>
      <c r="K39" s="8">
        <v>264994055</v>
      </c>
      <c r="L39" s="8">
        <v>364719947</v>
      </c>
      <c r="M39" s="8">
        <v>591343633</v>
      </c>
      <c r="N39" s="8">
        <v>1221057635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2437433382</v>
      </c>
      <c r="X39" s="8">
        <v>3220412269</v>
      </c>
      <c r="Y39" s="8">
        <v>-782978887</v>
      </c>
      <c r="Z39" s="2">
        <v>-24.31</v>
      </c>
      <c r="AA39" s="6">
        <v>6513735299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56232050</v>
      </c>
      <c r="Y40" s="30">
        <v>-56232050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-2575792</v>
      </c>
      <c r="D41" s="54">
        <v>0</v>
      </c>
      <c r="E41" s="7">
        <v>183628760</v>
      </c>
      <c r="F41" s="8">
        <v>183628760</v>
      </c>
      <c r="G41" s="55">
        <v>0</v>
      </c>
      <c r="H41" s="55">
        <v>0</v>
      </c>
      <c r="I41" s="55">
        <v>3657806</v>
      </c>
      <c r="J41" s="8">
        <v>3657806</v>
      </c>
      <c r="K41" s="55">
        <v>2892863</v>
      </c>
      <c r="L41" s="55">
        <v>10740180</v>
      </c>
      <c r="M41" s="8">
        <v>1166073</v>
      </c>
      <c r="N41" s="55">
        <v>14799116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18456922</v>
      </c>
      <c r="X41" s="8">
        <v>32065174</v>
      </c>
      <c r="Y41" s="55">
        <v>-13608252</v>
      </c>
      <c r="Z41" s="56">
        <v>-42.44</v>
      </c>
      <c r="AA41" s="57">
        <v>183628760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4483651422</v>
      </c>
      <c r="D42" s="59">
        <f>SUM(D38:D41)</f>
        <v>0</v>
      </c>
      <c r="E42" s="60">
        <f t="shared" si="3"/>
        <v>5378977009</v>
      </c>
      <c r="F42" s="61">
        <f t="shared" si="3"/>
        <v>5457074401</v>
      </c>
      <c r="G42" s="61">
        <f t="shared" si="3"/>
        <v>4224809586</v>
      </c>
      <c r="H42" s="61">
        <f t="shared" si="3"/>
        <v>472772992</v>
      </c>
      <c r="I42" s="61">
        <f t="shared" si="3"/>
        <v>-1195328348</v>
      </c>
      <c r="J42" s="61">
        <f t="shared" si="3"/>
        <v>3502254230</v>
      </c>
      <c r="K42" s="61">
        <f t="shared" si="3"/>
        <v>-468195183</v>
      </c>
      <c r="L42" s="61">
        <f t="shared" si="3"/>
        <v>-497780993</v>
      </c>
      <c r="M42" s="61">
        <f t="shared" si="3"/>
        <v>2520076312</v>
      </c>
      <c r="N42" s="61">
        <f t="shared" si="3"/>
        <v>1554100136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5056354366</v>
      </c>
      <c r="X42" s="61">
        <f t="shared" si="3"/>
        <v>4536221232</v>
      </c>
      <c r="Y42" s="61">
        <f t="shared" si="3"/>
        <v>520133134</v>
      </c>
      <c r="Z42" s="62">
        <f>+IF(X42&lt;&gt;0,+(Y42/X42)*100,0)</f>
        <v>11.466220613994956</v>
      </c>
      <c r="AA42" s="59">
        <f>SUM(AA38:AA41)</f>
        <v>5457074401</v>
      </c>
    </row>
    <row r="43" spans="1:27" ht="12.75">
      <c r="A43" s="27" t="s">
        <v>68</v>
      </c>
      <c r="B43" s="33"/>
      <c r="C43" s="54">
        <v>-2338620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4485990042</v>
      </c>
      <c r="D44" s="67">
        <f>+D42-D43</f>
        <v>0</v>
      </c>
      <c r="E44" s="68">
        <f t="shared" si="4"/>
        <v>5378977009</v>
      </c>
      <c r="F44" s="69">
        <f t="shared" si="4"/>
        <v>5457074401</v>
      </c>
      <c r="G44" s="69">
        <f t="shared" si="4"/>
        <v>4224809586</v>
      </c>
      <c r="H44" s="69">
        <f t="shared" si="4"/>
        <v>472772992</v>
      </c>
      <c r="I44" s="69">
        <f t="shared" si="4"/>
        <v>-1195328348</v>
      </c>
      <c r="J44" s="69">
        <f t="shared" si="4"/>
        <v>3502254230</v>
      </c>
      <c r="K44" s="69">
        <f t="shared" si="4"/>
        <v>-468195183</v>
      </c>
      <c r="L44" s="69">
        <f t="shared" si="4"/>
        <v>-497780993</v>
      </c>
      <c r="M44" s="69">
        <f t="shared" si="4"/>
        <v>2520076312</v>
      </c>
      <c r="N44" s="69">
        <f t="shared" si="4"/>
        <v>1554100136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5056354366</v>
      </c>
      <c r="X44" s="69">
        <f t="shared" si="4"/>
        <v>4536221232</v>
      </c>
      <c r="Y44" s="69">
        <f t="shared" si="4"/>
        <v>520133134</v>
      </c>
      <c r="Z44" s="70">
        <f>+IF(X44&lt;&gt;0,+(Y44/X44)*100,0)</f>
        <v>11.466220613994956</v>
      </c>
      <c r="AA44" s="67">
        <f>+AA42-AA43</f>
        <v>5457074401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4485990042</v>
      </c>
      <c r="D46" s="59">
        <f>SUM(D44:D45)</f>
        <v>0</v>
      </c>
      <c r="E46" s="60">
        <f t="shared" si="5"/>
        <v>5378977009</v>
      </c>
      <c r="F46" s="61">
        <f t="shared" si="5"/>
        <v>5457074401</v>
      </c>
      <c r="G46" s="61">
        <f t="shared" si="5"/>
        <v>4224809586</v>
      </c>
      <c r="H46" s="61">
        <f t="shared" si="5"/>
        <v>472772992</v>
      </c>
      <c r="I46" s="61">
        <f t="shared" si="5"/>
        <v>-1195328348</v>
      </c>
      <c r="J46" s="61">
        <f t="shared" si="5"/>
        <v>3502254230</v>
      </c>
      <c r="K46" s="61">
        <f t="shared" si="5"/>
        <v>-468195183</v>
      </c>
      <c r="L46" s="61">
        <f t="shared" si="5"/>
        <v>-497780993</v>
      </c>
      <c r="M46" s="61">
        <f t="shared" si="5"/>
        <v>2520076312</v>
      </c>
      <c r="N46" s="61">
        <f t="shared" si="5"/>
        <v>1554100136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5056354366</v>
      </c>
      <c r="X46" s="61">
        <f t="shared" si="5"/>
        <v>4536221232</v>
      </c>
      <c r="Y46" s="61">
        <f t="shared" si="5"/>
        <v>520133134</v>
      </c>
      <c r="Z46" s="62">
        <f>+IF(X46&lt;&gt;0,+(Y46/X46)*100,0)</f>
        <v>11.466220613994956</v>
      </c>
      <c r="AA46" s="59">
        <f>SUM(AA44:AA45)</f>
        <v>5457074401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4485990042</v>
      </c>
      <c r="D48" s="75">
        <f>SUM(D46:D47)</f>
        <v>0</v>
      </c>
      <c r="E48" s="76">
        <f t="shared" si="6"/>
        <v>5378977009</v>
      </c>
      <c r="F48" s="77">
        <f t="shared" si="6"/>
        <v>5457074401</v>
      </c>
      <c r="G48" s="77">
        <f t="shared" si="6"/>
        <v>4224809586</v>
      </c>
      <c r="H48" s="78">
        <f t="shared" si="6"/>
        <v>472772992</v>
      </c>
      <c r="I48" s="78">
        <f t="shared" si="6"/>
        <v>-1195328348</v>
      </c>
      <c r="J48" s="78">
        <f t="shared" si="6"/>
        <v>3502254230</v>
      </c>
      <c r="K48" s="78">
        <f t="shared" si="6"/>
        <v>-468195183</v>
      </c>
      <c r="L48" s="78">
        <f t="shared" si="6"/>
        <v>-497780993</v>
      </c>
      <c r="M48" s="77">
        <f t="shared" si="6"/>
        <v>2520076312</v>
      </c>
      <c r="N48" s="77">
        <f t="shared" si="6"/>
        <v>1554100136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5056354366</v>
      </c>
      <c r="X48" s="78">
        <f t="shared" si="6"/>
        <v>4536221232</v>
      </c>
      <c r="Y48" s="78">
        <f t="shared" si="6"/>
        <v>520133134</v>
      </c>
      <c r="Z48" s="79">
        <f>+IF(X48&lt;&gt;0,+(Y48/X48)*100,0)</f>
        <v>11.466220613994956</v>
      </c>
      <c r="AA48" s="80">
        <f>SUM(AA46:AA47)</f>
        <v>5457074401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53449608</v>
      </c>
      <c r="D5" s="6">
        <v>0</v>
      </c>
      <c r="E5" s="7">
        <v>67345000</v>
      </c>
      <c r="F5" s="8">
        <v>67345000</v>
      </c>
      <c r="G5" s="8">
        <v>28196217</v>
      </c>
      <c r="H5" s="8">
        <v>0</v>
      </c>
      <c r="I5" s="8">
        <v>3161537</v>
      </c>
      <c r="J5" s="8">
        <v>31357754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31357754</v>
      </c>
      <c r="X5" s="8">
        <v>32234868</v>
      </c>
      <c r="Y5" s="8">
        <v>-877114</v>
      </c>
      <c r="Z5" s="2">
        <v>-2.72</v>
      </c>
      <c r="AA5" s="6">
        <v>67345000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134282417</v>
      </c>
      <c r="D7" s="6">
        <v>0</v>
      </c>
      <c r="E7" s="7">
        <v>122723380</v>
      </c>
      <c r="F7" s="8">
        <v>122723380</v>
      </c>
      <c r="G7" s="8">
        <v>-23781369</v>
      </c>
      <c r="H7" s="8">
        <v>0</v>
      </c>
      <c r="I7" s="8">
        <v>12299685</v>
      </c>
      <c r="J7" s="8">
        <v>-11481684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-11481684</v>
      </c>
      <c r="X7" s="8">
        <v>85277064</v>
      </c>
      <c r="Y7" s="8">
        <v>-96758748</v>
      </c>
      <c r="Z7" s="2">
        <v>-113.46</v>
      </c>
      <c r="AA7" s="6">
        <v>122723380</v>
      </c>
    </row>
    <row r="8" spans="1:27" ht="12.75">
      <c r="A8" s="29" t="s">
        <v>35</v>
      </c>
      <c r="B8" s="28"/>
      <c r="C8" s="6">
        <v>41316144</v>
      </c>
      <c r="D8" s="6">
        <v>0</v>
      </c>
      <c r="E8" s="7">
        <v>70490607</v>
      </c>
      <c r="F8" s="8">
        <v>70490607</v>
      </c>
      <c r="G8" s="8">
        <v>-12534785</v>
      </c>
      <c r="H8" s="8">
        <v>0</v>
      </c>
      <c r="I8" s="8">
        <v>525280</v>
      </c>
      <c r="J8" s="8">
        <v>-12009505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-12009505</v>
      </c>
      <c r="X8" s="8">
        <v>32296542</v>
      </c>
      <c r="Y8" s="8">
        <v>-44306047</v>
      </c>
      <c r="Z8" s="2">
        <v>-137.19</v>
      </c>
      <c r="AA8" s="6">
        <v>70490607</v>
      </c>
    </row>
    <row r="9" spans="1:27" ht="12.75">
      <c r="A9" s="29" t="s">
        <v>36</v>
      </c>
      <c r="B9" s="28"/>
      <c r="C9" s="6">
        <v>19693223</v>
      </c>
      <c r="D9" s="6">
        <v>0</v>
      </c>
      <c r="E9" s="7">
        <v>16673126</v>
      </c>
      <c r="F9" s="8">
        <v>16673126</v>
      </c>
      <c r="G9" s="8">
        <v>150739</v>
      </c>
      <c r="H9" s="8">
        <v>0</v>
      </c>
      <c r="I9" s="8">
        <v>1276053</v>
      </c>
      <c r="J9" s="8">
        <v>1426792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1426792</v>
      </c>
      <c r="X9" s="8">
        <v>7085502</v>
      </c>
      <c r="Y9" s="8">
        <v>-5658710</v>
      </c>
      <c r="Z9" s="2">
        <v>-79.86</v>
      </c>
      <c r="AA9" s="6">
        <v>16673126</v>
      </c>
    </row>
    <row r="10" spans="1:27" ht="12.75">
      <c r="A10" s="29" t="s">
        <v>37</v>
      </c>
      <c r="B10" s="28"/>
      <c r="C10" s="6">
        <v>7251222</v>
      </c>
      <c r="D10" s="6">
        <v>0</v>
      </c>
      <c r="E10" s="7">
        <v>13934478</v>
      </c>
      <c r="F10" s="30">
        <v>13934478</v>
      </c>
      <c r="G10" s="30">
        <v>83576</v>
      </c>
      <c r="H10" s="30">
        <v>0</v>
      </c>
      <c r="I10" s="30">
        <v>721381</v>
      </c>
      <c r="J10" s="30">
        <v>804957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804957</v>
      </c>
      <c r="X10" s="30"/>
      <c r="Y10" s="30">
        <v>804957</v>
      </c>
      <c r="Z10" s="31">
        <v>0</v>
      </c>
      <c r="AA10" s="32">
        <v>13934478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1166798</v>
      </c>
      <c r="D12" s="6">
        <v>0</v>
      </c>
      <c r="E12" s="7">
        <v>1425000</v>
      </c>
      <c r="F12" s="8">
        <v>1425000</v>
      </c>
      <c r="G12" s="8">
        <v>-41331</v>
      </c>
      <c r="H12" s="8">
        <v>0</v>
      </c>
      <c r="I12" s="8">
        <v>75891</v>
      </c>
      <c r="J12" s="8">
        <v>34560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34560</v>
      </c>
      <c r="X12" s="8">
        <v>402300</v>
      </c>
      <c r="Y12" s="8">
        <v>-367740</v>
      </c>
      <c r="Z12" s="2">
        <v>-91.41</v>
      </c>
      <c r="AA12" s="6">
        <v>1425000</v>
      </c>
    </row>
    <row r="13" spans="1:27" ht="12.75">
      <c r="A13" s="27" t="s">
        <v>40</v>
      </c>
      <c r="B13" s="33"/>
      <c r="C13" s="6">
        <v>999800</v>
      </c>
      <c r="D13" s="6">
        <v>0</v>
      </c>
      <c r="E13" s="7">
        <v>800000</v>
      </c>
      <c r="F13" s="8">
        <v>800000</v>
      </c>
      <c r="G13" s="8">
        <v>-20107</v>
      </c>
      <c r="H13" s="8">
        <v>0</v>
      </c>
      <c r="I13" s="8">
        <v>43899</v>
      </c>
      <c r="J13" s="8">
        <v>23792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23792</v>
      </c>
      <c r="X13" s="8">
        <v>400002</v>
      </c>
      <c r="Y13" s="8">
        <v>-376210</v>
      </c>
      <c r="Z13" s="2">
        <v>-94.05</v>
      </c>
      <c r="AA13" s="6">
        <v>800000</v>
      </c>
    </row>
    <row r="14" spans="1:27" ht="12.75">
      <c r="A14" s="27" t="s">
        <v>41</v>
      </c>
      <c r="B14" s="33"/>
      <c r="C14" s="6">
        <v>16980125</v>
      </c>
      <c r="D14" s="6">
        <v>0</v>
      </c>
      <c r="E14" s="7">
        <v>7418000</v>
      </c>
      <c r="F14" s="8">
        <v>7418000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2436294</v>
      </c>
      <c r="Y14" s="8">
        <v>-2436294</v>
      </c>
      <c r="Z14" s="2">
        <v>-100</v>
      </c>
      <c r="AA14" s="6">
        <v>7418000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49016</v>
      </c>
      <c r="D16" s="6">
        <v>0</v>
      </c>
      <c r="E16" s="7">
        <v>990000</v>
      </c>
      <c r="F16" s="8">
        <v>990000</v>
      </c>
      <c r="G16" s="8">
        <v>-19019</v>
      </c>
      <c r="H16" s="8">
        <v>0</v>
      </c>
      <c r="I16" s="8">
        <v>-7809</v>
      </c>
      <c r="J16" s="8">
        <v>-26828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-26828</v>
      </c>
      <c r="X16" s="8">
        <v>594828</v>
      </c>
      <c r="Y16" s="8">
        <v>-621656</v>
      </c>
      <c r="Z16" s="2">
        <v>-104.51</v>
      </c>
      <c r="AA16" s="6">
        <v>990000</v>
      </c>
    </row>
    <row r="17" spans="1:27" ht="12.75">
      <c r="A17" s="27" t="s">
        <v>44</v>
      </c>
      <c r="B17" s="33"/>
      <c r="C17" s="6">
        <v>2220899</v>
      </c>
      <c r="D17" s="6">
        <v>0</v>
      </c>
      <c r="E17" s="7">
        <v>2550000</v>
      </c>
      <c r="F17" s="8">
        <v>2550000</v>
      </c>
      <c r="G17" s="8">
        <v>-320</v>
      </c>
      <c r="H17" s="8">
        <v>0</v>
      </c>
      <c r="I17" s="8">
        <v>0</v>
      </c>
      <c r="J17" s="8">
        <v>-320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-320</v>
      </c>
      <c r="X17" s="8">
        <v>2379996</v>
      </c>
      <c r="Y17" s="8">
        <v>-2380316</v>
      </c>
      <c r="Z17" s="2">
        <v>-100.01</v>
      </c>
      <c r="AA17" s="6">
        <v>2550000</v>
      </c>
    </row>
    <row r="18" spans="1:27" ht="12.75">
      <c r="A18" s="29" t="s">
        <v>45</v>
      </c>
      <c r="B18" s="28"/>
      <c r="C18" s="6">
        <v>995783</v>
      </c>
      <c r="D18" s="6">
        <v>0</v>
      </c>
      <c r="E18" s="7">
        <v>1500000</v>
      </c>
      <c r="F18" s="8">
        <v>1500000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1500000</v>
      </c>
    </row>
    <row r="19" spans="1:27" ht="12.75">
      <c r="A19" s="27" t="s">
        <v>46</v>
      </c>
      <c r="B19" s="33"/>
      <c r="C19" s="6">
        <v>89737564</v>
      </c>
      <c r="D19" s="6">
        <v>0</v>
      </c>
      <c r="E19" s="7">
        <v>92497000</v>
      </c>
      <c r="F19" s="8">
        <v>92497000</v>
      </c>
      <c r="G19" s="8">
        <v>10126830</v>
      </c>
      <c r="H19" s="8">
        <v>0</v>
      </c>
      <c r="I19" s="8">
        <v>2262668</v>
      </c>
      <c r="J19" s="8">
        <v>12389498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12389498</v>
      </c>
      <c r="X19" s="8">
        <v>50014506</v>
      </c>
      <c r="Y19" s="8">
        <v>-37625008</v>
      </c>
      <c r="Z19" s="2">
        <v>-75.23</v>
      </c>
      <c r="AA19" s="6">
        <v>92497000</v>
      </c>
    </row>
    <row r="20" spans="1:27" ht="12.75">
      <c r="A20" s="27" t="s">
        <v>47</v>
      </c>
      <c r="B20" s="33"/>
      <c r="C20" s="6">
        <v>5587945</v>
      </c>
      <c r="D20" s="6">
        <v>0</v>
      </c>
      <c r="E20" s="7">
        <v>37444000</v>
      </c>
      <c r="F20" s="30">
        <v>37444000</v>
      </c>
      <c r="G20" s="30">
        <v>-181253</v>
      </c>
      <c r="H20" s="30">
        <v>0</v>
      </c>
      <c r="I20" s="30">
        <v>322747</v>
      </c>
      <c r="J20" s="30">
        <v>141494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141494</v>
      </c>
      <c r="X20" s="30">
        <v>5130774</v>
      </c>
      <c r="Y20" s="30">
        <v>-4989280</v>
      </c>
      <c r="Z20" s="31">
        <v>-97.24</v>
      </c>
      <c r="AA20" s="32">
        <v>37444000</v>
      </c>
    </row>
    <row r="21" spans="1:27" ht="12.75">
      <c r="A21" s="27" t="s">
        <v>48</v>
      </c>
      <c r="B21" s="33"/>
      <c r="C21" s="6">
        <v>6870329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380600873</v>
      </c>
      <c r="D22" s="37">
        <f>SUM(D5:D21)</f>
        <v>0</v>
      </c>
      <c r="E22" s="38">
        <f t="shared" si="0"/>
        <v>435990591</v>
      </c>
      <c r="F22" s="39">
        <f t="shared" si="0"/>
        <v>435990591</v>
      </c>
      <c r="G22" s="39">
        <f t="shared" si="0"/>
        <v>1979178</v>
      </c>
      <c r="H22" s="39">
        <f t="shared" si="0"/>
        <v>0</v>
      </c>
      <c r="I22" s="39">
        <f t="shared" si="0"/>
        <v>20681332</v>
      </c>
      <c r="J22" s="39">
        <f t="shared" si="0"/>
        <v>22660510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22660510</v>
      </c>
      <c r="X22" s="39">
        <f t="shared" si="0"/>
        <v>218252676</v>
      </c>
      <c r="Y22" s="39">
        <f t="shared" si="0"/>
        <v>-195592166</v>
      </c>
      <c r="Z22" s="40">
        <f>+IF(X22&lt;&gt;0,+(Y22/X22)*100,0)</f>
        <v>-89.6173048526562</v>
      </c>
      <c r="AA22" s="37">
        <f>SUM(AA5:AA21)</f>
        <v>435990591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144119649</v>
      </c>
      <c r="D25" s="6">
        <v>0</v>
      </c>
      <c r="E25" s="7">
        <v>182284239</v>
      </c>
      <c r="F25" s="8">
        <v>182284239</v>
      </c>
      <c r="G25" s="8">
        <v>0</v>
      </c>
      <c r="H25" s="8">
        <v>0</v>
      </c>
      <c r="I25" s="8">
        <v>11550</v>
      </c>
      <c r="J25" s="8">
        <v>11550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11550</v>
      </c>
      <c r="X25" s="8">
        <v>88293546</v>
      </c>
      <c r="Y25" s="8">
        <v>-88281996</v>
      </c>
      <c r="Z25" s="2">
        <v>-99.99</v>
      </c>
      <c r="AA25" s="6">
        <v>182284239</v>
      </c>
    </row>
    <row r="26" spans="1:27" ht="12.75">
      <c r="A26" s="29" t="s">
        <v>52</v>
      </c>
      <c r="B26" s="28"/>
      <c r="C26" s="6">
        <v>9421559</v>
      </c>
      <c r="D26" s="6">
        <v>0</v>
      </c>
      <c r="E26" s="7">
        <v>9774499</v>
      </c>
      <c r="F26" s="8">
        <v>9774499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5623806</v>
      </c>
      <c r="Y26" s="8">
        <v>-5623806</v>
      </c>
      <c r="Z26" s="2">
        <v>-100</v>
      </c>
      <c r="AA26" s="6">
        <v>9774499</v>
      </c>
    </row>
    <row r="27" spans="1:27" ht="12.75">
      <c r="A27" s="29" t="s">
        <v>53</v>
      </c>
      <c r="B27" s="28"/>
      <c r="C27" s="6">
        <v>104500500</v>
      </c>
      <c r="D27" s="6">
        <v>0</v>
      </c>
      <c r="E27" s="7">
        <v>20000000</v>
      </c>
      <c r="F27" s="8">
        <v>20000000</v>
      </c>
      <c r="G27" s="8">
        <v>1367351</v>
      </c>
      <c r="H27" s="8">
        <v>0</v>
      </c>
      <c r="I27" s="8">
        <v>1373787</v>
      </c>
      <c r="J27" s="8">
        <v>2741138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2741138</v>
      </c>
      <c r="X27" s="8">
        <v>14159142</v>
      </c>
      <c r="Y27" s="8">
        <v>-11418004</v>
      </c>
      <c r="Z27" s="2">
        <v>-80.64</v>
      </c>
      <c r="AA27" s="6">
        <v>20000000</v>
      </c>
    </row>
    <row r="28" spans="1:27" ht="12.75">
      <c r="A28" s="29" t="s">
        <v>54</v>
      </c>
      <c r="B28" s="28"/>
      <c r="C28" s="6">
        <v>42241051</v>
      </c>
      <c r="D28" s="6">
        <v>0</v>
      </c>
      <c r="E28" s="7">
        <v>11500000</v>
      </c>
      <c r="F28" s="8">
        <v>11500000</v>
      </c>
      <c r="G28" s="8">
        <v>48553</v>
      </c>
      <c r="H28" s="8">
        <v>0</v>
      </c>
      <c r="I28" s="8">
        <v>36930</v>
      </c>
      <c r="J28" s="8">
        <v>85483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85483</v>
      </c>
      <c r="X28" s="8">
        <v>6000000</v>
      </c>
      <c r="Y28" s="8">
        <v>-5914517</v>
      </c>
      <c r="Z28" s="2">
        <v>-98.58</v>
      </c>
      <c r="AA28" s="6">
        <v>11500000</v>
      </c>
    </row>
    <row r="29" spans="1:27" ht="12.75">
      <c r="A29" s="29" t="s">
        <v>55</v>
      </c>
      <c r="B29" s="28"/>
      <c r="C29" s="6">
        <v>507829</v>
      </c>
      <c r="D29" s="6">
        <v>0</v>
      </c>
      <c r="E29" s="7">
        <v>7500000</v>
      </c>
      <c r="F29" s="8">
        <v>7500000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3750000</v>
      </c>
      <c r="Y29" s="8">
        <v>-3750000</v>
      </c>
      <c r="Z29" s="2">
        <v>-100</v>
      </c>
      <c r="AA29" s="6">
        <v>7500000</v>
      </c>
    </row>
    <row r="30" spans="1:27" ht="12.75">
      <c r="A30" s="29" t="s">
        <v>56</v>
      </c>
      <c r="B30" s="28"/>
      <c r="C30" s="6">
        <v>95360918</v>
      </c>
      <c r="D30" s="6">
        <v>0</v>
      </c>
      <c r="E30" s="7">
        <v>83065000</v>
      </c>
      <c r="F30" s="8">
        <v>83065000</v>
      </c>
      <c r="G30" s="8">
        <v>0</v>
      </c>
      <c r="H30" s="8">
        <v>0</v>
      </c>
      <c r="I30" s="8">
        <v>16484212</v>
      </c>
      <c r="J30" s="8">
        <v>16484212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16484212</v>
      </c>
      <c r="X30" s="8">
        <v>47075004</v>
      </c>
      <c r="Y30" s="8">
        <v>-30590792</v>
      </c>
      <c r="Z30" s="2">
        <v>-64.98</v>
      </c>
      <c r="AA30" s="6">
        <v>83065000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25030250</v>
      </c>
      <c r="F31" s="8">
        <v>25030250</v>
      </c>
      <c r="G31" s="8">
        <v>-509905</v>
      </c>
      <c r="H31" s="8">
        <v>0</v>
      </c>
      <c r="I31" s="8">
        <v>122033</v>
      </c>
      <c r="J31" s="8">
        <v>-387872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-387872</v>
      </c>
      <c r="X31" s="8">
        <v>1757010</v>
      </c>
      <c r="Y31" s="8">
        <v>-2144882</v>
      </c>
      <c r="Z31" s="2">
        <v>-122.08</v>
      </c>
      <c r="AA31" s="6">
        <v>25030250</v>
      </c>
    </row>
    <row r="32" spans="1:27" ht="12.75">
      <c r="A32" s="29" t="s">
        <v>58</v>
      </c>
      <c r="B32" s="28"/>
      <c r="C32" s="6">
        <v>15780693</v>
      </c>
      <c r="D32" s="6">
        <v>0</v>
      </c>
      <c r="E32" s="7">
        <v>12459150</v>
      </c>
      <c r="F32" s="8">
        <v>12459150</v>
      </c>
      <c r="G32" s="8">
        <v>0</v>
      </c>
      <c r="H32" s="8">
        <v>0</v>
      </c>
      <c r="I32" s="8">
        <v>1948763</v>
      </c>
      <c r="J32" s="8">
        <v>1948763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1948763</v>
      </c>
      <c r="X32" s="8">
        <v>15472920</v>
      </c>
      <c r="Y32" s="8">
        <v>-13524157</v>
      </c>
      <c r="Z32" s="2">
        <v>-87.41</v>
      </c>
      <c r="AA32" s="6">
        <v>12459150</v>
      </c>
    </row>
    <row r="33" spans="1:27" ht="12.75">
      <c r="A33" s="29" t="s">
        <v>59</v>
      </c>
      <c r="B33" s="28"/>
      <c r="C33" s="6">
        <v>2370270</v>
      </c>
      <c r="D33" s="6">
        <v>0</v>
      </c>
      <c r="E33" s="7">
        <v>30700000</v>
      </c>
      <c r="F33" s="8">
        <v>30700000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25002</v>
      </c>
      <c r="Y33" s="8">
        <v>-25002</v>
      </c>
      <c r="Z33" s="2">
        <v>-100</v>
      </c>
      <c r="AA33" s="6">
        <v>30700000</v>
      </c>
    </row>
    <row r="34" spans="1:27" ht="12.75">
      <c r="A34" s="29" t="s">
        <v>60</v>
      </c>
      <c r="B34" s="28"/>
      <c r="C34" s="6">
        <v>91119645</v>
      </c>
      <c r="D34" s="6">
        <v>0</v>
      </c>
      <c r="E34" s="7">
        <v>50625082</v>
      </c>
      <c r="F34" s="8">
        <v>50625082</v>
      </c>
      <c r="G34" s="8">
        <v>257016</v>
      </c>
      <c r="H34" s="8">
        <v>0</v>
      </c>
      <c r="I34" s="8">
        <v>2475129</v>
      </c>
      <c r="J34" s="8">
        <v>2732145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2732145</v>
      </c>
      <c r="X34" s="8">
        <v>47953062</v>
      </c>
      <c r="Y34" s="8">
        <v>-45220917</v>
      </c>
      <c r="Z34" s="2">
        <v>-94.3</v>
      </c>
      <c r="AA34" s="6">
        <v>50625082</v>
      </c>
    </row>
    <row r="35" spans="1:27" ht="12.75">
      <c r="A35" s="27" t="s">
        <v>61</v>
      </c>
      <c r="B35" s="33"/>
      <c r="C35" s="6">
        <v>107881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-174996</v>
      </c>
      <c r="Y35" s="8">
        <v>174996</v>
      </c>
      <c r="Z35" s="2">
        <v>-100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505529995</v>
      </c>
      <c r="D36" s="37">
        <f>SUM(D25:D35)</f>
        <v>0</v>
      </c>
      <c r="E36" s="38">
        <f t="shared" si="1"/>
        <v>432938220</v>
      </c>
      <c r="F36" s="39">
        <f t="shared" si="1"/>
        <v>432938220</v>
      </c>
      <c r="G36" s="39">
        <f t="shared" si="1"/>
        <v>1163015</v>
      </c>
      <c r="H36" s="39">
        <f t="shared" si="1"/>
        <v>0</v>
      </c>
      <c r="I36" s="39">
        <f t="shared" si="1"/>
        <v>22452404</v>
      </c>
      <c r="J36" s="39">
        <f t="shared" si="1"/>
        <v>23615419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23615419</v>
      </c>
      <c r="X36" s="39">
        <f t="shared" si="1"/>
        <v>229934496</v>
      </c>
      <c r="Y36" s="39">
        <f t="shared" si="1"/>
        <v>-206319077</v>
      </c>
      <c r="Z36" s="40">
        <f>+IF(X36&lt;&gt;0,+(Y36/X36)*100,0)</f>
        <v>-89.72950148376171</v>
      </c>
      <c r="AA36" s="37">
        <f>SUM(AA25:AA35)</f>
        <v>432938220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-124929122</v>
      </c>
      <c r="D38" s="50">
        <f>+D22-D36</f>
        <v>0</v>
      </c>
      <c r="E38" s="51">
        <f t="shared" si="2"/>
        <v>3052371</v>
      </c>
      <c r="F38" s="52">
        <f t="shared" si="2"/>
        <v>3052371</v>
      </c>
      <c r="G38" s="52">
        <f t="shared" si="2"/>
        <v>816163</v>
      </c>
      <c r="H38" s="52">
        <f t="shared" si="2"/>
        <v>0</v>
      </c>
      <c r="I38" s="52">
        <f t="shared" si="2"/>
        <v>-1771072</v>
      </c>
      <c r="J38" s="52">
        <f t="shared" si="2"/>
        <v>-954909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-954909</v>
      </c>
      <c r="X38" s="52">
        <f>IF(F22=F36,0,X22-X36)</f>
        <v>-11681820</v>
      </c>
      <c r="Y38" s="52">
        <f t="shared" si="2"/>
        <v>10726911</v>
      </c>
      <c r="Z38" s="53">
        <f>+IF(X38&lt;&gt;0,+(Y38/X38)*100,0)</f>
        <v>-91.82568298432949</v>
      </c>
      <c r="AA38" s="50">
        <f>+AA22-AA36</f>
        <v>3052371</v>
      </c>
    </row>
    <row r="39" spans="1:27" ht="12.75">
      <c r="A39" s="27" t="s">
        <v>64</v>
      </c>
      <c r="B39" s="33"/>
      <c r="C39" s="6">
        <v>26536115</v>
      </c>
      <c r="D39" s="6">
        <v>0</v>
      </c>
      <c r="E39" s="7">
        <v>68497572</v>
      </c>
      <c r="F39" s="8">
        <v>68497572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68497572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401250</v>
      </c>
      <c r="Y40" s="30">
        <v>-401250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-98393007</v>
      </c>
      <c r="D42" s="59">
        <f>SUM(D38:D41)</f>
        <v>0</v>
      </c>
      <c r="E42" s="60">
        <f t="shared" si="3"/>
        <v>71549943</v>
      </c>
      <c r="F42" s="61">
        <f t="shared" si="3"/>
        <v>71549943</v>
      </c>
      <c r="G42" s="61">
        <f t="shared" si="3"/>
        <v>816163</v>
      </c>
      <c r="H42" s="61">
        <f t="shared" si="3"/>
        <v>0</v>
      </c>
      <c r="I42" s="61">
        <f t="shared" si="3"/>
        <v>-1771072</v>
      </c>
      <c r="J42" s="61">
        <f t="shared" si="3"/>
        <v>-954909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-954909</v>
      </c>
      <c r="X42" s="61">
        <f t="shared" si="3"/>
        <v>-11280570</v>
      </c>
      <c r="Y42" s="61">
        <f t="shared" si="3"/>
        <v>10325661</v>
      </c>
      <c r="Z42" s="62">
        <f>+IF(X42&lt;&gt;0,+(Y42/X42)*100,0)</f>
        <v>-91.53492243743003</v>
      </c>
      <c r="AA42" s="59">
        <f>SUM(AA38:AA41)</f>
        <v>71549943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-98393007</v>
      </c>
      <c r="D44" s="67">
        <f>+D42-D43</f>
        <v>0</v>
      </c>
      <c r="E44" s="68">
        <f t="shared" si="4"/>
        <v>71549943</v>
      </c>
      <c r="F44" s="69">
        <f t="shared" si="4"/>
        <v>71549943</v>
      </c>
      <c r="G44" s="69">
        <f t="shared" si="4"/>
        <v>816163</v>
      </c>
      <c r="H44" s="69">
        <f t="shared" si="4"/>
        <v>0</v>
      </c>
      <c r="I44" s="69">
        <f t="shared" si="4"/>
        <v>-1771072</v>
      </c>
      <c r="J44" s="69">
        <f t="shared" si="4"/>
        <v>-954909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-954909</v>
      </c>
      <c r="X44" s="69">
        <f t="shared" si="4"/>
        <v>-11280570</v>
      </c>
      <c r="Y44" s="69">
        <f t="shared" si="4"/>
        <v>10325661</v>
      </c>
      <c r="Z44" s="70">
        <f>+IF(X44&lt;&gt;0,+(Y44/X44)*100,0)</f>
        <v>-91.53492243743003</v>
      </c>
      <c r="AA44" s="67">
        <f>+AA42-AA43</f>
        <v>71549943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-98393007</v>
      </c>
      <c r="D46" s="59">
        <f>SUM(D44:D45)</f>
        <v>0</v>
      </c>
      <c r="E46" s="60">
        <f t="shared" si="5"/>
        <v>71549943</v>
      </c>
      <c r="F46" s="61">
        <f t="shared" si="5"/>
        <v>71549943</v>
      </c>
      <c r="G46" s="61">
        <f t="shared" si="5"/>
        <v>816163</v>
      </c>
      <c r="H46" s="61">
        <f t="shared" si="5"/>
        <v>0</v>
      </c>
      <c r="I46" s="61">
        <f t="shared" si="5"/>
        <v>-1771072</v>
      </c>
      <c r="J46" s="61">
        <f t="shared" si="5"/>
        <v>-954909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-954909</v>
      </c>
      <c r="X46" s="61">
        <f t="shared" si="5"/>
        <v>-11280570</v>
      </c>
      <c r="Y46" s="61">
        <f t="shared" si="5"/>
        <v>10325661</v>
      </c>
      <c r="Z46" s="62">
        <f>+IF(X46&lt;&gt;0,+(Y46/X46)*100,0)</f>
        <v>-91.53492243743003</v>
      </c>
      <c r="AA46" s="59">
        <f>SUM(AA44:AA45)</f>
        <v>71549943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-98393007</v>
      </c>
      <c r="D48" s="75">
        <f>SUM(D46:D47)</f>
        <v>0</v>
      </c>
      <c r="E48" s="76">
        <f t="shared" si="6"/>
        <v>71549943</v>
      </c>
      <c r="F48" s="77">
        <f t="shared" si="6"/>
        <v>71549943</v>
      </c>
      <c r="G48" s="77">
        <f t="shared" si="6"/>
        <v>816163</v>
      </c>
      <c r="H48" s="78">
        <f t="shared" si="6"/>
        <v>0</v>
      </c>
      <c r="I48" s="78">
        <f t="shared" si="6"/>
        <v>-1771072</v>
      </c>
      <c r="J48" s="78">
        <f t="shared" si="6"/>
        <v>-954909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-954909</v>
      </c>
      <c r="X48" s="78">
        <f t="shared" si="6"/>
        <v>-11280570</v>
      </c>
      <c r="Y48" s="78">
        <f t="shared" si="6"/>
        <v>10325661</v>
      </c>
      <c r="Z48" s="79">
        <f>+IF(X48&lt;&gt;0,+(Y48/X48)*100,0)</f>
        <v>-91.53492243743003</v>
      </c>
      <c r="AA48" s="80">
        <f>SUM(AA46:AA47)</f>
        <v>71549943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90227756</v>
      </c>
      <c r="D5" s="6">
        <v>0</v>
      </c>
      <c r="E5" s="7">
        <v>103976211</v>
      </c>
      <c r="F5" s="8">
        <v>103976211</v>
      </c>
      <c r="G5" s="8">
        <v>12260057</v>
      </c>
      <c r="H5" s="8">
        <v>8292501</v>
      </c>
      <c r="I5" s="8">
        <v>8184225</v>
      </c>
      <c r="J5" s="8">
        <v>28736783</v>
      </c>
      <c r="K5" s="8">
        <v>8303786</v>
      </c>
      <c r="L5" s="8">
        <v>8183647</v>
      </c>
      <c r="M5" s="8">
        <v>6201083</v>
      </c>
      <c r="N5" s="8">
        <v>22688516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51425299</v>
      </c>
      <c r="X5" s="8">
        <v>51988104</v>
      </c>
      <c r="Y5" s="8">
        <v>-562805</v>
      </c>
      <c r="Z5" s="2">
        <v>-1.08</v>
      </c>
      <c r="AA5" s="6">
        <v>103976211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59433879</v>
      </c>
      <c r="D7" s="6">
        <v>0</v>
      </c>
      <c r="E7" s="7">
        <v>61154609</v>
      </c>
      <c r="F7" s="8">
        <v>61154609</v>
      </c>
      <c r="G7" s="8">
        <v>7168810</v>
      </c>
      <c r="H7" s="8">
        <v>4033507</v>
      </c>
      <c r="I7" s="8">
        <v>5671307</v>
      </c>
      <c r="J7" s="8">
        <v>16873624</v>
      </c>
      <c r="K7" s="8">
        <v>5159626</v>
      </c>
      <c r="L7" s="8">
        <v>4832026</v>
      </c>
      <c r="M7" s="8">
        <v>4395933</v>
      </c>
      <c r="N7" s="8">
        <v>14387585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31261209</v>
      </c>
      <c r="X7" s="8">
        <v>30577301</v>
      </c>
      <c r="Y7" s="8">
        <v>683908</v>
      </c>
      <c r="Z7" s="2">
        <v>2.24</v>
      </c>
      <c r="AA7" s="6">
        <v>61154609</v>
      </c>
    </row>
    <row r="8" spans="1:27" ht="12.75">
      <c r="A8" s="29" t="s">
        <v>35</v>
      </c>
      <c r="B8" s="28"/>
      <c r="C8" s="6">
        <v>33391478</v>
      </c>
      <c r="D8" s="6">
        <v>0</v>
      </c>
      <c r="E8" s="7">
        <v>27839773</v>
      </c>
      <c r="F8" s="8">
        <v>27839773</v>
      </c>
      <c r="G8" s="8">
        <v>3478998</v>
      </c>
      <c r="H8" s="8">
        <v>3106166</v>
      </c>
      <c r="I8" s="8">
        <v>2888338</v>
      </c>
      <c r="J8" s="8">
        <v>9473502</v>
      </c>
      <c r="K8" s="8">
        <v>478094</v>
      </c>
      <c r="L8" s="8">
        <v>3795390</v>
      </c>
      <c r="M8" s="8">
        <v>3011915</v>
      </c>
      <c r="N8" s="8">
        <v>7285399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16758901</v>
      </c>
      <c r="X8" s="8">
        <v>13919892</v>
      </c>
      <c r="Y8" s="8">
        <v>2839009</v>
      </c>
      <c r="Z8" s="2">
        <v>20.4</v>
      </c>
      <c r="AA8" s="6">
        <v>27839773</v>
      </c>
    </row>
    <row r="9" spans="1:27" ht="12.75">
      <c r="A9" s="29" t="s">
        <v>36</v>
      </c>
      <c r="B9" s="28"/>
      <c r="C9" s="6">
        <v>10188224</v>
      </c>
      <c r="D9" s="6">
        <v>0</v>
      </c>
      <c r="E9" s="7">
        <v>8404070</v>
      </c>
      <c r="F9" s="8">
        <v>8404070</v>
      </c>
      <c r="G9" s="8">
        <v>992529</v>
      </c>
      <c r="H9" s="8">
        <v>798671</v>
      </c>
      <c r="I9" s="8">
        <v>963512</v>
      </c>
      <c r="J9" s="8">
        <v>2754712</v>
      </c>
      <c r="K9" s="8">
        <v>1957010</v>
      </c>
      <c r="L9" s="8">
        <v>910060</v>
      </c>
      <c r="M9" s="8">
        <v>1008166</v>
      </c>
      <c r="N9" s="8">
        <v>3875236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6629948</v>
      </c>
      <c r="X9" s="8">
        <v>4202034</v>
      </c>
      <c r="Y9" s="8">
        <v>2427914</v>
      </c>
      <c r="Z9" s="2">
        <v>57.78</v>
      </c>
      <c r="AA9" s="6">
        <v>8404070</v>
      </c>
    </row>
    <row r="10" spans="1:27" ht="12.75">
      <c r="A10" s="29" t="s">
        <v>37</v>
      </c>
      <c r="B10" s="28"/>
      <c r="C10" s="6">
        <v>16866293</v>
      </c>
      <c r="D10" s="6">
        <v>0</v>
      </c>
      <c r="E10" s="7">
        <v>11582056</v>
      </c>
      <c r="F10" s="30">
        <v>11582056</v>
      </c>
      <c r="G10" s="30">
        <v>1358631</v>
      </c>
      <c r="H10" s="30">
        <v>1139306</v>
      </c>
      <c r="I10" s="30">
        <v>1149603</v>
      </c>
      <c r="J10" s="30">
        <v>3647540</v>
      </c>
      <c r="K10" s="30">
        <v>1149603</v>
      </c>
      <c r="L10" s="30">
        <v>1146547</v>
      </c>
      <c r="M10" s="30">
        <v>1147086</v>
      </c>
      <c r="N10" s="30">
        <v>3443236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7090776</v>
      </c>
      <c r="X10" s="30"/>
      <c r="Y10" s="30">
        <v>7090776</v>
      </c>
      <c r="Z10" s="31">
        <v>0</v>
      </c>
      <c r="AA10" s="32">
        <v>11582056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811545</v>
      </c>
      <c r="D12" s="6">
        <v>0</v>
      </c>
      <c r="E12" s="7">
        <v>265341</v>
      </c>
      <c r="F12" s="8">
        <v>265341</v>
      </c>
      <c r="G12" s="8">
        <v>11486</v>
      </c>
      <c r="H12" s="8">
        <v>11650</v>
      </c>
      <c r="I12" s="8">
        <v>17142</v>
      </c>
      <c r="J12" s="8">
        <v>40278</v>
      </c>
      <c r="K12" s="8">
        <v>50450</v>
      </c>
      <c r="L12" s="8">
        <v>14814</v>
      </c>
      <c r="M12" s="8">
        <v>7334</v>
      </c>
      <c r="N12" s="8">
        <v>72598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112876</v>
      </c>
      <c r="X12" s="8">
        <v>132671</v>
      </c>
      <c r="Y12" s="8">
        <v>-19795</v>
      </c>
      <c r="Z12" s="2">
        <v>-14.92</v>
      </c>
      <c r="AA12" s="6">
        <v>265341</v>
      </c>
    </row>
    <row r="13" spans="1:27" ht="12.75">
      <c r="A13" s="27" t="s">
        <v>40</v>
      </c>
      <c r="B13" s="33"/>
      <c r="C13" s="6">
        <v>4327640</v>
      </c>
      <c r="D13" s="6">
        <v>0</v>
      </c>
      <c r="E13" s="7">
        <v>2712098</v>
      </c>
      <c r="F13" s="8">
        <v>2712098</v>
      </c>
      <c r="G13" s="8">
        <v>0</v>
      </c>
      <c r="H13" s="8">
        <v>47525</v>
      </c>
      <c r="I13" s="8">
        <v>34418</v>
      </c>
      <c r="J13" s="8">
        <v>81943</v>
      </c>
      <c r="K13" s="8">
        <v>1262201</v>
      </c>
      <c r="L13" s="8">
        <v>207185</v>
      </c>
      <c r="M13" s="8">
        <v>368287</v>
      </c>
      <c r="N13" s="8">
        <v>1837673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1919616</v>
      </c>
      <c r="X13" s="8">
        <v>1356048</v>
      </c>
      <c r="Y13" s="8">
        <v>563568</v>
      </c>
      <c r="Z13" s="2">
        <v>41.56</v>
      </c>
      <c r="AA13" s="6">
        <v>2712098</v>
      </c>
    </row>
    <row r="14" spans="1:27" ht="12.75">
      <c r="A14" s="27" t="s">
        <v>41</v>
      </c>
      <c r="B14" s="33"/>
      <c r="C14" s="6">
        <v>7510133</v>
      </c>
      <c r="D14" s="6">
        <v>0</v>
      </c>
      <c r="E14" s="7">
        <v>7899973</v>
      </c>
      <c r="F14" s="8">
        <v>7899973</v>
      </c>
      <c r="G14" s="8">
        <v>667635</v>
      </c>
      <c r="H14" s="8">
        <v>577146</v>
      </c>
      <c r="I14" s="8">
        <v>736316</v>
      </c>
      <c r="J14" s="8">
        <v>1981097</v>
      </c>
      <c r="K14" s="8">
        <v>328302</v>
      </c>
      <c r="L14" s="8">
        <v>698407</v>
      </c>
      <c r="M14" s="8">
        <v>400016</v>
      </c>
      <c r="N14" s="8">
        <v>1426725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3407822</v>
      </c>
      <c r="X14" s="8">
        <v>3949987</v>
      </c>
      <c r="Y14" s="8">
        <v>-542165</v>
      </c>
      <c r="Z14" s="2">
        <v>-13.73</v>
      </c>
      <c r="AA14" s="6">
        <v>7899973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35904</v>
      </c>
      <c r="F15" s="8">
        <v>35904</v>
      </c>
      <c r="G15" s="8">
        <v>0</v>
      </c>
      <c r="H15" s="8">
        <v>0</v>
      </c>
      <c r="I15" s="8">
        <v>0</v>
      </c>
      <c r="J15" s="8">
        <v>0</v>
      </c>
      <c r="K15" s="8">
        <v>2992</v>
      </c>
      <c r="L15" s="8">
        <v>0</v>
      </c>
      <c r="M15" s="8">
        <v>499786</v>
      </c>
      <c r="N15" s="8">
        <v>502778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502778</v>
      </c>
      <c r="X15" s="8">
        <v>17952</v>
      </c>
      <c r="Y15" s="8">
        <v>484826</v>
      </c>
      <c r="Z15" s="2">
        <v>2700.68</v>
      </c>
      <c r="AA15" s="6">
        <v>35904</v>
      </c>
    </row>
    <row r="16" spans="1:27" ht="12.75">
      <c r="A16" s="27" t="s">
        <v>43</v>
      </c>
      <c r="B16" s="33"/>
      <c r="C16" s="6">
        <v>434970</v>
      </c>
      <c r="D16" s="6">
        <v>0</v>
      </c>
      <c r="E16" s="7">
        <v>10872722</v>
      </c>
      <c r="F16" s="8">
        <v>10872722</v>
      </c>
      <c r="G16" s="8">
        <v>883271</v>
      </c>
      <c r="H16" s="8">
        <v>-770315</v>
      </c>
      <c r="I16" s="8">
        <v>86902</v>
      </c>
      <c r="J16" s="8">
        <v>199858</v>
      </c>
      <c r="K16" s="8">
        <v>198242</v>
      </c>
      <c r="L16" s="8">
        <v>78606</v>
      </c>
      <c r="M16" s="8">
        <v>-91130</v>
      </c>
      <c r="N16" s="8">
        <v>185718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385576</v>
      </c>
      <c r="X16" s="8">
        <v>5436365</v>
      </c>
      <c r="Y16" s="8">
        <v>-5050789</v>
      </c>
      <c r="Z16" s="2">
        <v>-92.91</v>
      </c>
      <c r="AA16" s="6">
        <v>10872722</v>
      </c>
    </row>
    <row r="17" spans="1:27" ht="12.75">
      <c r="A17" s="27" t="s">
        <v>44</v>
      </c>
      <c r="B17" s="33"/>
      <c r="C17" s="6">
        <v>4358795</v>
      </c>
      <c r="D17" s="6">
        <v>0</v>
      </c>
      <c r="E17" s="7">
        <v>1579681</v>
      </c>
      <c r="F17" s="8">
        <v>1579681</v>
      </c>
      <c r="G17" s="8">
        <v>109655</v>
      </c>
      <c r="H17" s="8">
        <v>1943704</v>
      </c>
      <c r="I17" s="8">
        <v>671464</v>
      </c>
      <c r="J17" s="8">
        <v>2724823</v>
      </c>
      <c r="K17" s="8">
        <v>2050920</v>
      </c>
      <c r="L17" s="8">
        <v>922850</v>
      </c>
      <c r="M17" s="8">
        <v>1193589</v>
      </c>
      <c r="N17" s="8">
        <v>4167359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6892182</v>
      </c>
      <c r="X17" s="8">
        <v>789842</v>
      </c>
      <c r="Y17" s="8">
        <v>6102340</v>
      </c>
      <c r="Z17" s="2">
        <v>772.6</v>
      </c>
      <c r="AA17" s="6">
        <v>1579681</v>
      </c>
    </row>
    <row r="18" spans="1:27" ht="12.75">
      <c r="A18" s="29" t="s">
        <v>45</v>
      </c>
      <c r="B18" s="28"/>
      <c r="C18" s="6">
        <v>1511119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89622282</v>
      </c>
      <c r="D19" s="6">
        <v>0</v>
      </c>
      <c r="E19" s="7">
        <v>97910190</v>
      </c>
      <c r="F19" s="8">
        <v>97910190</v>
      </c>
      <c r="G19" s="8">
        <v>37547077</v>
      </c>
      <c r="H19" s="8">
        <v>86957</v>
      </c>
      <c r="I19" s="8">
        <v>0</v>
      </c>
      <c r="J19" s="8">
        <v>37634034</v>
      </c>
      <c r="K19" s="8">
        <v>7531046</v>
      </c>
      <c r="L19" s="8">
        <v>956884</v>
      </c>
      <c r="M19" s="8">
        <v>30297631</v>
      </c>
      <c r="N19" s="8">
        <v>38785561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76419595</v>
      </c>
      <c r="X19" s="8">
        <v>51227614</v>
      </c>
      <c r="Y19" s="8">
        <v>25191981</v>
      </c>
      <c r="Z19" s="2">
        <v>49.18</v>
      </c>
      <c r="AA19" s="6">
        <v>97910190</v>
      </c>
    </row>
    <row r="20" spans="1:27" ht="12.75">
      <c r="A20" s="27" t="s">
        <v>47</v>
      </c>
      <c r="B20" s="33"/>
      <c r="C20" s="6">
        <v>2446703</v>
      </c>
      <c r="D20" s="6">
        <v>0</v>
      </c>
      <c r="E20" s="7">
        <v>9798766</v>
      </c>
      <c r="F20" s="30">
        <v>9798766</v>
      </c>
      <c r="G20" s="30">
        <v>856529</v>
      </c>
      <c r="H20" s="30">
        <v>873630</v>
      </c>
      <c r="I20" s="30">
        <v>1155680</v>
      </c>
      <c r="J20" s="30">
        <v>2885839</v>
      </c>
      <c r="K20" s="30">
        <v>727370</v>
      </c>
      <c r="L20" s="30">
        <v>754104</v>
      </c>
      <c r="M20" s="30">
        <v>817374</v>
      </c>
      <c r="N20" s="30">
        <v>2298848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5184687</v>
      </c>
      <c r="X20" s="30">
        <v>4899929</v>
      </c>
      <c r="Y20" s="30">
        <v>284758</v>
      </c>
      <c r="Z20" s="31">
        <v>5.81</v>
      </c>
      <c r="AA20" s="32">
        <v>9798766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17585</v>
      </c>
      <c r="L21" s="8">
        <v>0</v>
      </c>
      <c r="M21" s="8">
        <v>0</v>
      </c>
      <c r="N21" s="8">
        <v>17585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17585</v>
      </c>
      <c r="X21" s="8"/>
      <c r="Y21" s="8">
        <v>17585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321130817</v>
      </c>
      <c r="D22" s="37">
        <f>SUM(D5:D21)</f>
        <v>0</v>
      </c>
      <c r="E22" s="38">
        <f t="shared" si="0"/>
        <v>344031394</v>
      </c>
      <c r="F22" s="39">
        <f t="shared" si="0"/>
        <v>344031394</v>
      </c>
      <c r="G22" s="39">
        <f t="shared" si="0"/>
        <v>65334678</v>
      </c>
      <c r="H22" s="39">
        <f t="shared" si="0"/>
        <v>20140448</v>
      </c>
      <c r="I22" s="39">
        <f t="shared" si="0"/>
        <v>21558907</v>
      </c>
      <c r="J22" s="39">
        <f t="shared" si="0"/>
        <v>107034033</v>
      </c>
      <c r="K22" s="39">
        <f t="shared" si="0"/>
        <v>29217227</v>
      </c>
      <c r="L22" s="39">
        <f t="shared" si="0"/>
        <v>22500520</v>
      </c>
      <c r="M22" s="39">
        <f t="shared" si="0"/>
        <v>49257070</v>
      </c>
      <c r="N22" s="39">
        <f t="shared" si="0"/>
        <v>100974817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208008850</v>
      </c>
      <c r="X22" s="39">
        <f t="shared" si="0"/>
        <v>168497739</v>
      </c>
      <c r="Y22" s="39">
        <f t="shared" si="0"/>
        <v>39511111</v>
      </c>
      <c r="Z22" s="40">
        <f>+IF(X22&lt;&gt;0,+(Y22/X22)*100,0)</f>
        <v>23.449045212410834</v>
      </c>
      <c r="AA22" s="37">
        <f>SUM(AA5:AA21)</f>
        <v>344031394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126759680</v>
      </c>
      <c r="D25" s="6">
        <v>0</v>
      </c>
      <c r="E25" s="7">
        <v>144401687</v>
      </c>
      <c r="F25" s="8">
        <v>144401687</v>
      </c>
      <c r="G25" s="8">
        <v>192699</v>
      </c>
      <c r="H25" s="8">
        <v>197715</v>
      </c>
      <c r="I25" s="8">
        <v>29731146</v>
      </c>
      <c r="J25" s="8">
        <v>30121560</v>
      </c>
      <c r="K25" s="8">
        <v>19770467</v>
      </c>
      <c r="L25" s="8">
        <v>10391207</v>
      </c>
      <c r="M25" s="8">
        <v>16828542</v>
      </c>
      <c r="N25" s="8">
        <v>46990216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77111776</v>
      </c>
      <c r="X25" s="8">
        <v>75055338</v>
      </c>
      <c r="Y25" s="8">
        <v>2056438</v>
      </c>
      <c r="Z25" s="2">
        <v>2.74</v>
      </c>
      <c r="AA25" s="6">
        <v>144401687</v>
      </c>
    </row>
    <row r="26" spans="1:27" ht="12.75">
      <c r="A26" s="29" t="s">
        <v>52</v>
      </c>
      <c r="B26" s="28"/>
      <c r="C26" s="6">
        <v>6868825</v>
      </c>
      <c r="D26" s="6">
        <v>0</v>
      </c>
      <c r="E26" s="7">
        <v>7576585</v>
      </c>
      <c r="F26" s="8">
        <v>7576585</v>
      </c>
      <c r="G26" s="8">
        <v>0</v>
      </c>
      <c r="H26" s="8">
        <v>0</v>
      </c>
      <c r="I26" s="8">
        <v>1809310</v>
      </c>
      <c r="J26" s="8">
        <v>1809310</v>
      </c>
      <c r="K26" s="8">
        <v>603077</v>
      </c>
      <c r="L26" s="8">
        <v>603077</v>
      </c>
      <c r="M26" s="8">
        <v>603076</v>
      </c>
      <c r="N26" s="8">
        <v>1809230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3618540</v>
      </c>
      <c r="X26" s="8">
        <v>3788302</v>
      </c>
      <c r="Y26" s="8">
        <v>-169762</v>
      </c>
      <c r="Z26" s="2">
        <v>-4.48</v>
      </c>
      <c r="AA26" s="6">
        <v>7576585</v>
      </c>
    </row>
    <row r="27" spans="1:27" ht="12.75">
      <c r="A27" s="29" t="s">
        <v>53</v>
      </c>
      <c r="B27" s="28"/>
      <c r="C27" s="6">
        <v>28484691</v>
      </c>
      <c r="D27" s="6">
        <v>0</v>
      </c>
      <c r="E27" s="7">
        <v>22779024</v>
      </c>
      <c r="F27" s="8">
        <v>22779024</v>
      </c>
      <c r="G27" s="8">
        <v>0</v>
      </c>
      <c r="H27" s="8">
        <v>-74669</v>
      </c>
      <c r="I27" s="8">
        <v>0</v>
      </c>
      <c r="J27" s="8">
        <v>-74669</v>
      </c>
      <c r="K27" s="8">
        <v>1898252</v>
      </c>
      <c r="L27" s="8">
        <v>0</v>
      </c>
      <c r="M27" s="8">
        <v>699671</v>
      </c>
      <c r="N27" s="8">
        <v>2597923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2523254</v>
      </c>
      <c r="X27" s="8">
        <v>11389513</v>
      </c>
      <c r="Y27" s="8">
        <v>-8866259</v>
      </c>
      <c r="Z27" s="2">
        <v>-77.85</v>
      </c>
      <c r="AA27" s="6">
        <v>22779024</v>
      </c>
    </row>
    <row r="28" spans="1:27" ht="12.75">
      <c r="A28" s="29" t="s">
        <v>54</v>
      </c>
      <c r="B28" s="28"/>
      <c r="C28" s="6">
        <v>33695611</v>
      </c>
      <c r="D28" s="6">
        <v>0</v>
      </c>
      <c r="E28" s="7">
        <v>8089216</v>
      </c>
      <c r="F28" s="8">
        <v>8089216</v>
      </c>
      <c r="G28" s="8">
        <v>0</v>
      </c>
      <c r="H28" s="8">
        <v>-168244</v>
      </c>
      <c r="I28" s="8">
        <v>0</v>
      </c>
      <c r="J28" s="8">
        <v>-168244</v>
      </c>
      <c r="K28" s="8">
        <v>341624</v>
      </c>
      <c r="L28" s="8">
        <v>4834</v>
      </c>
      <c r="M28" s="8">
        <v>1674</v>
      </c>
      <c r="N28" s="8">
        <v>348132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179888</v>
      </c>
      <c r="X28" s="8">
        <v>4044626</v>
      </c>
      <c r="Y28" s="8">
        <v>-3864738</v>
      </c>
      <c r="Z28" s="2">
        <v>-95.55</v>
      </c>
      <c r="AA28" s="6">
        <v>8089216</v>
      </c>
    </row>
    <row r="29" spans="1:27" ht="12.75">
      <c r="A29" s="29" t="s">
        <v>55</v>
      </c>
      <c r="B29" s="28"/>
      <c r="C29" s="6">
        <v>4249312</v>
      </c>
      <c r="D29" s="6">
        <v>0</v>
      </c>
      <c r="E29" s="7">
        <v>1419111</v>
      </c>
      <c r="F29" s="8">
        <v>1419111</v>
      </c>
      <c r="G29" s="8">
        <v>0</v>
      </c>
      <c r="H29" s="8">
        <v>0</v>
      </c>
      <c r="I29" s="8">
        <v>532408</v>
      </c>
      <c r="J29" s="8">
        <v>532408</v>
      </c>
      <c r="K29" s="8">
        <v>260380</v>
      </c>
      <c r="L29" s="8">
        <v>1812</v>
      </c>
      <c r="M29" s="8">
        <v>0</v>
      </c>
      <c r="N29" s="8">
        <v>262192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794600</v>
      </c>
      <c r="X29" s="8">
        <v>709554</v>
      </c>
      <c r="Y29" s="8">
        <v>85046</v>
      </c>
      <c r="Z29" s="2">
        <v>11.99</v>
      </c>
      <c r="AA29" s="6">
        <v>1419111</v>
      </c>
    </row>
    <row r="30" spans="1:27" ht="12.75">
      <c r="A30" s="29" t="s">
        <v>56</v>
      </c>
      <c r="B30" s="28"/>
      <c r="C30" s="6">
        <v>55456438</v>
      </c>
      <c r="D30" s="6">
        <v>0</v>
      </c>
      <c r="E30" s="7">
        <v>48500000</v>
      </c>
      <c r="F30" s="8">
        <v>48500000</v>
      </c>
      <c r="G30" s="8">
        <v>15471</v>
      </c>
      <c r="H30" s="8">
        <v>6848603</v>
      </c>
      <c r="I30" s="8">
        <v>6776773</v>
      </c>
      <c r="J30" s="8">
        <v>13640847</v>
      </c>
      <c r="K30" s="8">
        <v>1501852</v>
      </c>
      <c r="L30" s="8">
        <v>4519162</v>
      </c>
      <c r="M30" s="8">
        <v>4546412</v>
      </c>
      <c r="N30" s="8">
        <v>10567426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24208273</v>
      </c>
      <c r="X30" s="8">
        <v>24250002</v>
      </c>
      <c r="Y30" s="8">
        <v>-41729</v>
      </c>
      <c r="Z30" s="2">
        <v>-0.17</v>
      </c>
      <c r="AA30" s="6">
        <v>48500000</v>
      </c>
    </row>
    <row r="31" spans="1:27" ht="12.75">
      <c r="A31" s="29" t="s">
        <v>57</v>
      </c>
      <c r="B31" s="28"/>
      <c r="C31" s="6">
        <v>15199853</v>
      </c>
      <c r="D31" s="6">
        <v>0</v>
      </c>
      <c r="E31" s="7">
        <v>16782260</v>
      </c>
      <c r="F31" s="8">
        <v>16782260</v>
      </c>
      <c r="G31" s="8">
        <v>538964</v>
      </c>
      <c r="H31" s="8">
        <v>1111120</v>
      </c>
      <c r="I31" s="8">
        <v>749898</v>
      </c>
      <c r="J31" s="8">
        <v>2399982</v>
      </c>
      <c r="K31" s="8">
        <v>213033</v>
      </c>
      <c r="L31" s="8">
        <v>1110408</v>
      </c>
      <c r="M31" s="8">
        <v>1634694</v>
      </c>
      <c r="N31" s="8">
        <v>2958135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5358117</v>
      </c>
      <c r="X31" s="8">
        <v>8391078</v>
      </c>
      <c r="Y31" s="8">
        <v>-3032961</v>
      </c>
      <c r="Z31" s="2">
        <v>-36.15</v>
      </c>
      <c r="AA31" s="6">
        <v>16782260</v>
      </c>
    </row>
    <row r="32" spans="1:27" ht="12.75">
      <c r="A32" s="29" t="s">
        <v>58</v>
      </c>
      <c r="B32" s="28"/>
      <c r="C32" s="6">
        <v>20845807</v>
      </c>
      <c r="D32" s="6">
        <v>0</v>
      </c>
      <c r="E32" s="7">
        <v>51000356</v>
      </c>
      <c r="F32" s="8">
        <v>51000356</v>
      </c>
      <c r="G32" s="8">
        <v>1029598</v>
      </c>
      <c r="H32" s="8">
        <v>4278765</v>
      </c>
      <c r="I32" s="8">
        <v>3313258</v>
      </c>
      <c r="J32" s="8">
        <v>8621621</v>
      </c>
      <c r="K32" s="8">
        <v>162965</v>
      </c>
      <c r="L32" s="8">
        <v>3523102</v>
      </c>
      <c r="M32" s="8">
        <v>4783191</v>
      </c>
      <c r="N32" s="8">
        <v>8469258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17090879</v>
      </c>
      <c r="X32" s="8">
        <v>25502788</v>
      </c>
      <c r="Y32" s="8">
        <v>-8411909</v>
      </c>
      <c r="Z32" s="2">
        <v>-32.98</v>
      </c>
      <c r="AA32" s="6">
        <v>51000356</v>
      </c>
    </row>
    <row r="33" spans="1:27" ht="12.75">
      <c r="A33" s="29" t="s">
        <v>59</v>
      </c>
      <c r="B33" s="28"/>
      <c r="C33" s="6">
        <v>1197767</v>
      </c>
      <c r="D33" s="6">
        <v>0</v>
      </c>
      <c r="E33" s="7">
        <v>2196000</v>
      </c>
      <c r="F33" s="8">
        <v>2196000</v>
      </c>
      <c r="G33" s="8">
        <v>76483</v>
      </c>
      <c r="H33" s="8">
        <v>302913</v>
      </c>
      <c r="I33" s="8">
        <v>189476</v>
      </c>
      <c r="J33" s="8">
        <v>568872</v>
      </c>
      <c r="K33" s="8">
        <v>182999</v>
      </c>
      <c r="L33" s="8">
        <v>300566</v>
      </c>
      <c r="M33" s="8">
        <v>268481</v>
      </c>
      <c r="N33" s="8">
        <v>752046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1320918</v>
      </c>
      <c r="X33" s="8">
        <v>1097998</v>
      </c>
      <c r="Y33" s="8">
        <v>222920</v>
      </c>
      <c r="Z33" s="2">
        <v>20.3</v>
      </c>
      <c r="AA33" s="6">
        <v>2196000</v>
      </c>
    </row>
    <row r="34" spans="1:27" ht="12.75">
      <c r="A34" s="29" t="s">
        <v>60</v>
      </c>
      <c r="B34" s="28"/>
      <c r="C34" s="6">
        <v>43419218</v>
      </c>
      <c r="D34" s="6">
        <v>0</v>
      </c>
      <c r="E34" s="7">
        <v>40827122</v>
      </c>
      <c r="F34" s="8">
        <v>40827122</v>
      </c>
      <c r="G34" s="8">
        <v>1498416</v>
      </c>
      <c r="H34" s="8">
        <v>3639274</v>
      </c>
      <c r="I34" s="8">
        <v>2911437</v>
      </c>
      <c r="J34" s="8">
        <v>8049127</v>
      </c>
      <c r="K34" s="8">
        <v>212795</v>
      </c>
      <c r="L34" s="8">
        <v>4666766</v>
      </c>
      <c r="M34" s="8">
        <v>3268937</v>
      </c>
      <c r="N34" s="8">
        <v>8148498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16197625</v>
      </c>
      <c r="X34" s="8">
        <v>20598077</v>
      </c>
      <c r="Y34" s="8">
        <v>-4400452</v>
      </c>
      <c r="Z34" s="2">
        <v>-21.36</v>
      </c>
      <c r="AA34" s="6">
        <v>40827122</v>
      </c>
    </row>
    <row r="35" spans="1:27" ht="12.75">
      <c r="A35" s="27" t="s">
        <v>61</v>
      </c>
      <c r="B35" s="33"/>
      <c r="C35" s="6">
        <v>262734</v>
      </c>
      <c r="D35" s="6">
        <v>0</v>
      </c>
      <c r="E35" s="7">
        <v>0</v>
      </c>
      <c r="F35" s="8">
        <v>0</v>
      </c>
      <c r="G35" s="8">
        <v>-3990</v>
      </c>
      <c r="H35" s="8">
        <v>0</v>
      </c>
      <c r="I35" s="8">
        <v>0</v>
      </c>
      <c r="J35" s="8">
        <v>-3990</v>
      </c>
      <c r="K35" s="8">
        <v>-3450</v>
      </c>
      <c r="L35" s="8">
        <v>0</v>
      </c>
      <c r="M35" s="8">
        <v>0</v>
      </c>
      <c r="N35" s="8">
        <v>-3450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-7440</v>
      </c>
      <c r="X35" s="8"/>
      <c r="Y35" s="8">
        <v>-7440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336439936</v>
      </c>
      <c r="D36" s="37">
        <f>SUM(D25:D35)</f>
        <v>0</v>
      </c>
      <c r="E36" s="38">
        <f t="shared" si="1"/>
        <v>343571361</v>
      </c>
      <c r="F36" s="39">
        <f t="shared" si="1"/>
        <v>343571361</v>
      </c>
      <c r="G36" s="39">
        <f t="shared" si="1"/>
        <v>3347641</v>
      </c>
      <c r="H36" s="39">
        <f t="shared" si="1"/>
        <v>16135477</v>
      </c>
      <c r="I36" s="39">
        <f t="shared" si="1"/>
        <v>46013706</v>
      </c>
      <c r="J36" s="39">
        <f t="shared" si="1"/>
        <v>65496824</v>
      </c>
      <c r="K36" s="39">
        <f t="shared" si="1"/>
        <v>25143994</v>
      </c>
      <c r="L36" s="39">
        <f t="shared" si="1"/>
        <v>25120934</v>
      </c>
      <c r="M36" s="39">
        <f t="shared" si="1"/>
        <v>32634678</v>
      </c>
      <c r="N36" s="39">
        <f t="shared" si="1"/>
        <v>82899606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148396430</v>
      </c>
      <c r="X36" s="39">
        <f t="shared" si="1"/>
        <v>174827276</v>
      </c>
      <c r="Y36" s="39">
        <f t="shared" si="1"/>
        <v>-26430846</v>
      </c>
      <c r="Z36" s="40">
        <f>+IF(X36&lt;&gt;0,+(Y36/X36)*100,0)</f>
        <v>-15.118262209839614</v>
      </c>
      <c r="AA36" s="37">
        <f>SUM(AA25:AA35)</f>
        <v>343571361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-15309119</v>
      </c>
      <c r="D38" s="50">
        <f>+D22-D36</f>
        <v>0</v>
      </c>
      <c r="E38" s="51">
        <f t="shared" si="2"/>
        <v>460033</v>
      </c>
      <c r="F38" s="52">
        <f t="shared" si="2"/>
        <v>460033</v>
      </c>
      <c r="G38" s="52">
        <f t="shared" si="2"/>
        <v>61987037</v>
      </c>
      <c r="H38" s="52">
        <f t="shared" si="2"/>
        <v>4004971</v>
      </c>
      <c r="I38" s="52">
        <f t="shared" si="2"/>
        <v>-24454799</v>
      </c>
      <c r="J38" s="52">
        <f t="shared" si="2"/>
        <v>41537209</v>
      </c>
      <c r="K38" s="52">
        <f t="shared" si="2"/>
        <v>4073233</v>
      </c>
      <c r="L38" s="52">
        <f t="shared" si="2"/>
        <v>-2620414</v>
      </c>
      <c r="M38" s="52">
        <f t="shared" si="2"/>
        <v>16622392</v>
      </c>
      <c r="N38" s="52">
        <f t="shared" si="2"/>
        <v>18075211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59612420</v>
      </c>
      <c r="X38" s="52">
        <f>IF(F22=F36,0,X22-X36)</f>
        <v>-6329537</v>
      </c>
      <c r="Y38" s="52">
        <f t="shared" si="2"/>
        <v>65941957</v>
      </c>
      <c r="Z38" s="53">
        <f>+IF(X38&lt;&gt;0,+(Y38/X38)*100,0)</f>
        <v>-1041.8132795495153</v>
      </c>
      <c r="AA38" s="50">
        <f>+AA22-AA36</f>
        <v>460033</v>
      </c>
    </row>
    <row r="39" spans="1:27" ht="12.75">
      <c r="A39" s="27" t="s">
        <v>64</v>
      </c>
      <c r="B39" s="33"/>
      <c r="C39" s="6">
        <v>38826153</v>
      </c>
      <c r="D39" s="6">
        <v>0</v>
      </c>
      <c r="E39" s="7">
        <v>25468550</v>
      </c>
      <c r="F39" s="8">
        <v>25468550</v>
      </c>
      <c r="G39" s="8">
        <v>0</v>
      </c>
      <c r="H39" s="8">
        <v>0</v>
      </c>
      <c r="I39" s="8">
        <v>0</v>
      </c>
      <c r="J39" s="8">
        <v>0</v>
      </c>
      <c r="K39" s="8">
        <v>280492</v>
      </c>
      <c r="L39" s="8">
        <v>5595350</v>
      </c>
      <c r="M39" s="8">
        <v>947578</v>
      </c>
      <c r="N39" s="8">
        <v>6823420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6823420</v>
      </c>
      <c r="X39" s="8">
        <v>12734280</v>
      </c>
      <c r="Y39" s="8">
        <v>-5910860</v>
      </c>
      <c r="Z39" s="2">
        <v>-46.42</v>
      </c>
      <c r="AA39" s="6">
        <v>25468550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-50834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23466200</v>
      </c>
      <c r="D42" s="59">
        <f>SUM(D38:D41)</f>
        <v>0</v>
      </c>
      <c r="E42" s="60">
        <f t="shared" si="3"/>
        <v>25928583</v>
      </c>
      <c r="F42" s="61">
        <f t="shared" si="3"/>
        <v>25928583</v>
      </c>
      <c r="G42" s="61">
        <f t="shared" si="3"/>
        <v>61987037</v>
      </c>
      <c r="H42" s="61">
        <f t="shared" si="3"/>
        <v>4004971</v>
      </c>
      <c r="I42" s="61">
        <f t="shared" si="3"/>
        <v>-24454799</v>
      </c>
      <c r="J42" s="61">
        <f t="shared" si="3"/>
        <v>41537209</v>
      </c>
      <c r="K42" s="61">
        <f t="shared" si="3"/>
        <v>4353725</v>
      </c>
      <c r="L42" s="61">
        <f t="shared" si="3"/>
        <v>2974936</v>
      </c>
      <c r="M42" s="61">
        <f t="shared" si="3"/>
        <v>17569970</v>
      </c>
      <c r="N42" s="61">
        <f t="shared" si="3"/>
        <v>24898631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66435840</v>
      </c>
      <c r="X42" s="61">
        <f t="shared" si="3"/>
        <v>6404743</v>
      </c>
      <c r="Y42" s="61">
        <f t="shared" si="3"/>
        <v>60031097</v>
      </c>
      <c r="Z42" s="62">
        <f>+IF(X42&lt;&gt;0,+(Y42/X42)*100,0)</f>
        <v>937.2912699229305</v>
      </c>
      <c r="AA42" s="59">
        <f>SUM(AA38:AA41)</f>
        <v>25928583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23466200</v>
      </c>
      <c r="D44" s="67">
        <f>+D42-D43</f>
        <v>0</v>
      </c>
      <c r="E44" s="68">
        <f t="shared" si="4"/>
        <v>25928583</v>
      </c>
      <c r="F44" s="69">
        <f t="shared" si="4"/>
        <v>25928583</v>
      </c>
      <c r="G44" s="69">
        <f t="shared" si="4"/>
        <v>61987037</v>
      </c>
      <c r="H44" s="69">
        <f t="shared" si="4"/>
        <v>4004971</v>
      </c>
      <c r="I44" s="69">
        <f t="shared" si="4"/>
        <v>-24454799</v>
      </c>
      <c r="J44" s="69">
        <f t="shared" si="4"/>
        <v>41537209</v>
      </c>
      <c r="K44" s="69">
        <f t="shared" si="4"/>
        <v>4353725</v>
      </c>
      <c r="L44" s="69">
        <f t="shared" si="4"/>
        <v>2974936</v>
      </c>
      <c r="M44" s="69">
        <f t="shared" si="4"/>
        <v>17569970</v>
      </c>
      <c r="N44" s="69">
        <f t="shared" si="4"/>
        <v>24898631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66435840</v>
      </c>
      <c r="X44" s="69">
        <f t="shared" si="4"/>
        <v>6404743</v>
      </c>
      <c r="Y44" s="69">
        <f t="shared" si="4"/>
        <v>60031097</v>
      </c>
      <c r="Z44" s="70">
        <f>+IF(X44&lt;&gt;0,+(Y44/X44)*100,0)</f>
        <v>937.2912699229305</v>
      </c>
      <c r="AA44" s="67">
        <f>+AA42-AA43</f>
        <v>25928583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23466200</v>
      </c>
      <c r="D46" s="59">
        <f>SUM(D44:D45)</f>
        <v>0</v>
      </c>
      <c r="E46" s="60">
        <f t="shared" si="5"/>
        <v>25928583</v>
      </c>
      <c r="F46" s="61">
        <f t="shared" si="5"/>
        <v>25928583</v>
      </c>
      <c r="G46" s="61">
        <f t="shared" si="5"/>
        <v>61987037</v>
      </c>
      <c r="H46" s="61">
        <f t="shared" si="5"/>
        <v>4004971</v>
      </c>
      <c r="I46" s="61">
        <f t="shared" si="5"/>
        <v>-24454799</v>
      </c>
      <c r="J46" s="61">
        <f t="shared" si="5"/>
        <v>41537209</v>
      </c>
      <c r="K46" s="61">
        <f t="shared" si="5"/>
        <v>4353725</v>
      </c>
      <c r="L46" s="61">
        <f t="shared" si="5"/>
        <v>2974936</v>
      </c>
      <c r="M46" s="61">
        <f t="shared" si="5"/>
        <v>17569970</v>
      </c>
      <c r="N46" s="61">
        <f t="shared" si="5"/>
        <v>24898631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66435840</v>
      </c>
      <c r="X46" s="61">
        <f t="shared" si="5"/>
        <v>6404743</v>
      </c>
      <c r="Y46" s="61">
        <f t="shared" si="5"/>
        <v>60031097</v>
      </c>
      <c r="Z46" s="62">
        <f>+IF(X46&lt;&gt;0,+(Y46/X46)*100,0)</f>
        <v>937.2912699229305</v>
      </c>
      <c r="AA46" s="59">
        <f>SUM(AA44:AA45)</f>
        <v>25928583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23466200</v>
      </c>
      <c r="D48" s="75">
        <f>SUM(D46:D47)</f>
        <v>0</v>
      </c>
      <c r="E48" s="76">
        <f t="shared" si="6"/>
        <v>25928583</v>
      </c>
      <c r="F48" s="77">
        <f t="shared" si="6"/>
        <v>25928583</v>
      </c>
      <c r="G48" s="77">
        <f t="shared" si="6"/>
        <v>61987037</v>
      </c>
      <c r="H48" s="78">
        <f t="shared" si="6"/>
        <v>4004971</v>
      </c>
      <c r="I48" s="78">
        <f t="shared" si="6"/>
        <v>-24454799</v>
      </c>
      <c r="J48" s="78">
        <f t="shared" si="6"/>
        <v>41537209</v>
      </c>
      <c r="K48" s="78">
        <f t="shared" si="6"/>
        <v>4353725</v>
      </c>
      <c r="L48" s="78">
        <f t="shared" si="6"/>
        <v>2974936</v>
      </c>
      <c r="M48" s="77">
        <f t="shared" si="6"/>
        <v>17569970</v>
      </c>
      <c r="N48" s="77">
        <f t="shared" si="6"/>
        <v>24898631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66435840</v>
      </c>
      <c r="X48" s="78">
        <f t="shared" si="6"/>
        <v>6404743</v>
      </c>
      <c r="Y48" s="78">
        <f t="shared" si="6"/>
        <v>60031097</v>
      </c>
      <c r="Z48" s="79">
        <f>+IF(X48&lt;&gt;0,+(Y48/X48)*100,0)</f>
        <v>937.2912699229305</v>
      </c>
      <c r="AA48" s="80">
        <f>SUM(AA46:AA47)</f>
        <v>25928583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35120668</v>
      </c>
      <c r="D5" s="6">
        <v>0</v>
      </c>
      <c r="E5" s="7">
        <v>48950035</v>
      </c>
      <c r="F5" s="8">
        <v>48950035</v>
      </c>
      <c r="G5" s="8">
        <v>17474007</v>
      </c>
      <c r="H5" s="8">
        <v>2313656</v>
      </c>
      <c r="I5" s="8">
        <v>2313301</v>
      </c>
      <c r="J5" s="8">
        <v>22100964</v>
      </c>
      <c r="K5" s="8">
        <v>2312109</v>
      </c>
      <c r="L5" s="8">
        <v>0</v>
      </c>
      <c r="M5" s="8">
        <v>1988680</v>
      </c>
      <c r="N5" s="8">
        <v>4300789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26401753</v>
      </c>
      <c r="X5" s="8">
        <v>24475020</v>
      </c>
      <c r="Y5" s="8">
        <v>1926733</v>
      </c>
      <c r="Z5" s="2">
        <v>7.87</v>
      </c>
      <c r="AA5" s="6">
        <v>48950035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21124110</v>
      </c>
      <c r="D7" s="6">
        <v>0</v>
      </c>
      <c r="E7" s="7">
        <v>16290302</v>
      </c>
      <c r="F7" s="8">
        <v>16290302</v>
      </c>
      <c r="G7" s="8">
        <v>2606385</v>
      </c>
      <c r="H7" s="8">
        <v>2609109</v>
      </c>
      <c r="I7" s="8">
        <v>1604094</v>
      </c>
      <c r="J7" s="8">
        <v>6819588</v>
      </c>
      <c r="K7" s="8">
        <v>1722564</v>
      </c>
      <c r="L7" s="8">
        <v>0</v>
      </c>
      <c r="M7" s="8">
        <v>1450064</v>
      </c>
      <c r="N7" s="8">
        <v>3172628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9992216</v>
      </c>
      <c r="X7" s="8">
        <v>8145150</v>
      </c>
      <c r="Y7" s="8">
        <v>1847066</v>
      </c>
      <c r="Z7" s="2">
        <v>22.68</v>
      </c>
      <c r="AA7" s="6">
        <v>16290302</v>
      </c>
    </row>
    <row r="8" spans="1:27" ht="12.75">
      <c r="A8" s="29" t="s">
        <v>35</v>
      </c>
      <c r="B8" s="28"/>
      <c r="C8" s="6">
        <v>12267842</v>
      </c>
      <c r="D8" s="6">
        <v>0</v>
      </c>
      <c r="E8" s="7">
        <v>14066764</v>
      </c>
      <c r="F8" s="8">
        <v>14066764</v>
      </c>
      <c r="G8" s="8">
        <v>1746484</v>
      </c>
      <c r="H8" s="8">
        <v>1487728</v>
      </c>
      <c r="I8" s="8">
        <v>1216590</v>
      </c>
      <c r="J8" s="8">
        <v>4450802</v>
      </c>
      <c r="K8" s="8">
        <v>1078406</v>
      </c>
      <c r="L8" s="8">
        <v>0</v>
      </c>
      <c r="M8" s="8">
        <v>1184367</v>
      </c>
      <c r="N8" s="8">
        <v>2262773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6713575</v>
      </c>
      <c r="X8" s="8">
        <v>7033380</v>
      </c>
      <c r="Y8" s="8">
        <v>-319805</v>
      </c>
      <c r="Z8" s="2">
        <v>-4.55</v>
      </c>
      <c r="AA8" s="6">
        <v>14066764</v>
      </c>
    </row>
    <row r="9" spans="1:27" ht="12.75">
      <c r="A9" s="29" t="s">
        <v>36</v>
      </c>
      <c r="B9" s="28"/>
      <c r="C9" s="6">
        <v>4606584</v>
      </c>
      <c r="D9" s="6">
        <v>0</v>
      </c>
      <c r="E9" s="7">
        <v>5811962</v>
      </c>
      <c r="F9" s="8">
        <v>5811962</v>
      </c>
      <c r="G9" s="8">
        <v>141887</v>
      </c>
      <c r="H9" s="8">
        <v>134480</v>
      </c>
      <c r="I9" s="8">
        <v>300996</v>
      </c>
      <c r="J9" s="8">
        <v>577363</v>
      </c>
      <c r="K9" s="8">
        <v>301130</v>
      </c>
      <c r="L9" s="8">
        <v>0</v>
      </c>
      <c r="M9" s="8">
        <v>300858</v>
      </c>
      <c r="N9" s="8">
        <v>601988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1179351</v>
      </c>
      <c r="X9" s="8">
        <v>2905980</v>
      </c>
      <c r="Y9" s="8">
        <v>-1726629</v>
      </c>
      <c r="Z9" s="2">
        <v>-59.42</v>
      </c>
      <c r="AA9" s="6">
        <v>5811962</v>
      </c>
    </row>
    <row r="10" spans="1:27" ht="12.75">
      <c r="A10" s="29" t="s">
        <v>37</v>
      </c>
      <c r="B10" s="28"/>
      <c r="C10" s="6">
        <v>8570710</v>
      </c>
      <c r="D10" s="6">
        <v>0</v>
      </c>
      <c r="E10" s="7">
        <v>9027337</v>
      </c>
      <c r="F10" s="30">
        <v>9027337</v>
      </c>
      <c r="G10" s="30">
        <v>739558</v>
      </c>
      <c r="H10" s="30">
        <v>381569</v>
      </c>
      <c r="I10" s="30">
        <v>575398</v>
      </c>
      <c r="J10" s="30">
        <v>1696525</v>
      </c>
      <c r="K10" s="30">
        <v>575979</v>
      </c>
      <c r="L10" s="30">
        <v>0</v>
      </c>
      <c r="M10" s="30">
        <v>575222</v>
      </c>
      <c r="N10" s="30">
        <v>1151201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2847726</v>
      </c>
      <c r="X10" s="30">
        <v>4513668</v>
      </c>
      <c r="Y10" s="30">
        <v>-1665942</v>
      </c>
      <c r="Z10" s="31">
        <v>-36.91</v>
      </c>
      <c r="AA10" s="32">
        <v>9027337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55033</v>
      </c>
      <c r="D12" s="6">
        <v>0</v>
      </c>
      <c r="E12" s="7">
        <v>68117</v>
      </c>
      <c r="F12" s="8">
        <v>68117</v>
      </c>
      <c r="G12" s="8">
        <v>4573</v>
      </c>
      <c r="H12" s="8">
        <v>3873</v>
      </c>
      <c r="I12" s="8">
        <v>3173</v>
      </c>
      <c r="J12" s="8">
        <v>11619</v>
      </c>
      <c r="K12" s="8">
        <v>4923</v>
      </c>
      <c r="L12" s="8">
        <v>0</v>
      </c>
      <c r="M12" s="8">
        <v>2823</v>
      </c>
      <c r="N12" s="8">
        <v>7746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19365</v>
      </c>
      <c r="X12" s="8">
        <v>34056</v>
      </c>
      <c r="Y12" s="8">
        <v>-14691</v>
      </c>
      <c r="Z12" s="2">
        <v>-43.14</v>
      </c>
      <c r="AA12" s="6">
        <v>68117</v>
      </c>
    </row>
    <row r="13" spans="1:27" ht="12.75">
      <c r="A13" s="27" t="s">
        <v>40</v>
      </c>
      <c r="B13" s="33"/>
      <c r="C13" s="6">
        <v>1498102</v>
      </c>
      <c r="D13" s="6">
        <v>0</v>
      </c>
      <c r="E13" s="7">
        <v>1842695</v>
      </c>
      <c r="F13" s="8">
        <v>1842695</v>
      </c>
      <c r="G13" s="8">
        <v>0</v>
      </c>
      <c r="H13" s="8">
        <v>0</v>
      </c>
      <c r="I13" s="8">
        <v>118038</v>
      </c>
      <c r="J13" s="8">
        <v>118038</v>
      </c>
      <c r="K13" s="8">
        <v>77587</v>
      </c>
      <c r="L13" s="8">
        <v>0</v>
      </c>
      <c r="M13" s="8">
        <v>22171</v>
      </c>
      <c r="N13" s="8">
        <v>99758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217796</v>
      </c>
      <c r="X13" s="8">
        <v>921348</v>
      </c>
      <c r="Y13" s="8">
        <v>-703552</v>
      </c>
      <c r="Z13" s="2">
        <v>-76.36</v>
      </c>
      <c r="AA13" s="6">
        <v>1842695</v>
      </c>
    </row>
    <row r="14" spans="1:27" ht="12.75">
      <c r="A14" s="27" t="s">
        <v>41</v>
      </c>
      <c r="B14" s="33"/>
      <c r="C14" s="6">
        <v>8244576</v>
      </c>
      <c r="D14" s="6">
        <v>0</v>
      </c>
      <c r="E14" s="7">
        <v>9126240</v>
      </c>
      <c r="F14" s="8">
        <v>9126240</v>
      </c>
      <c r="G14" s="8">
        <v>958486</v>
      </c>
      <c r="H14" s="8">
        <v>1133649</v>
      </c>
      <c r="I14" s="8">
        <v>985185</v>
      </c>
      <c r="J14" s="8">
        <v>3077320</v>
      </c>
      <c r="K14" s="8">
        <v>990751</v>
      </c>
      <c r="L14" s="8">
        <v>0</v>
      </c>
      <c r="M14" s="8">
        <v>776797</v>
      </c>
      <c r="N14" s="8">
        <v>1767548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4844868</v>
      </c>
      <c r="X14" s="8">
        <v>4563120</v>
      </c>
      <c r="Y14" s="8">
        <v>281748</v>
      </c>
      <c r="Z14" s="2">
        <v>6.17</v>
      </c>
      <c r="AA14" s="6">
        <v>9126240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2767547</v>
      </c>
      <c r="D16" s="6">
        <v>0</v>
      </c>
      <c r="E16" s="7">
        <v>3169183</v>
      </c>
      <c r="F16" s="8">
        <v>3169183</v>
      </c>
      <c r="G16" s="8">
        <v>22045</v>
      </c>
      <c r="H16" s="8">
        <v>34558</v>
      </c>
      <c r="I16" s="8">
        <v>2450</v>
      </c>
      <c r="J16" s="8">
        <v>59053</v>
      </c>
      <c r="K16" s="8">
        <v>36733</v>
      </c>
      <c r="L16" s="8">
        <v>0</v>
      </c>
      <c r="M16" s="8">
        <v>11350</v>
      </c>
      <c r="N16" s="8">
        <v>48083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107136</v>
      </c>
      <c r="X16" s="8">
        <v>1584594</v>
      </c>
      <c r="Y16" s="8">
        <v>-1477458</v>
      </c>
      <c r="Z16" s="2">
        <v>-93.24</v>
      </c>
      <c r="AA16" s="6">
        <v>3169183</v>
      </c>
    </row>
    <row r="17" spans="1:27" ht="12.75">
      <c r="A17" s="27" t="s">
        <v>44</v>
      </c>
      <c r="B17" s="33"/>
      <c r="C17" s="6">
        <v>1665842</v>
      </c>
      <c r="D17" s="6">
        <v>0</v>
      </c>
      <c r="E17" s="7">
        <v>1945763</v>
      </c>
      <c r="F17" s="8">
        <v>1945763</v>
      </c>
      <c r="G17" s="8">
        <v>700</v>
      </c>
      <c r="H17" s="8">
        <v>88230</v>
      </c>
      <c r="I17" s="8">
        <v>200</v>
      </c>
      <c r="J17" s="8">
        <v>89130</v>
      </c>
      <c r="K17" s="8">
        <v>113077</v>
      </c>
      <c r="L17" s="8">
        <v>0</v>
      </c>
      <c r="M17" s="8">
        <v>0</v>
      </c>
      <c r="N17" s="8">
        <v>113077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202207</v>
      </c>
      <c r="X17" s="8">
        <v>972882</v>
      </c>
      <c r="Y17" s="8">
        <v>-770675</v>
      </c>
      <c r="Z17" s="2">
        <v>-79.22</v>
      </c>
      <c r="AA17" s="6">
        <v>1945763</v>
      </c>
    </row>
    <row r="18" spans="1:27" ht="12.75">
      <c r="A18" s="29" t="s">
        <v>45</v>
      </c>
      <c r="B18" s="28"/>
      <c r="C18" s="6">
        <v>2576162</v>
      </c>
      <c r="D18" s="6">
        <v>0</v>
      </c>
      <c r="E18" s="7">
        <v>2858557</v>
      </c>
      <c r="F18" s="8">
        <v>2858557</v>
      </c>
      <c r="G18" s="8">
        <v>178597</v>
      </c>
      <c r="H18" s="8">
        <v>176922</v>
      </c>
      <c r="I18" s="8">
        <v>171217</v>
      </c>
      <c r="J18" s="8">
        <v>526736</v>
      </c>
      <c r="K18" s="8">
        <v>249461</v>
      </c>
      <c r="L18" s="8">
        <v>0</v>
      </c>
      <c r="M18" s="8">
        <v>76797</v>
      </c>
      <c r="N18" s="8">
        <v>326258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852994</v>
      </c>
      <c r="X18" s="8">
        <v>1429278</v>
      </c>
      <c r="Y18" s="8">
        <v>-576284</v>
      </c>
      <c r="Z18" s="2">
        <v>-40.32</v>
      </c>
      <c r="AA18" s="6">
        <v>2858557</v>
      </c>
    </row>
    <row r="19" spans="1:27" ht="12.75">
      <c r="A19" s="27" t="s">
        <v>46</v>
      </c>
      <c r="B19" s="33"/>
      <c r="C19" s="6">
        <v>72927615</v>
      </c>
      <c r="D19" s="6">
        <v>0</v>
      </c>
      <c r="E19" s="7">
        <v>94751301</v>
      </c>
      <c r="F19" s="8">
        <v>94751301</v>
      </c>
      <c r="G19" s="8">
        <v>30326303</v>
      </c>
      <c r="H19" s="8">
        <v>945947</v>
      </c>
      <c r="I19" s="8">
        <v>6175555</v>
      </c>
      <c r="J19" s="8">
        <v>37447805</v>
      </c>
      <c r="K19" s="8">
        <v>327050</v>
      </c>
      <c r="L19" s="8">
        <v>0</v>
      </c>
      <c r="M19" s="8">
        <v>18495870</v>
      </c>
      <c r="N19" s="8">
        <v>18822920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56270725</v>
      </c>
      <c r="X19" s="8">
        <v>47375652</v>
      </c>
      <c r="Y19" s="8">
        <v>8895073</v>
      </c>
      <c r="Z19" s="2">
        <v>18.78</v>
      </c>
      <c r="AA19" s="6">
        <v>94751301</v>
      </c>
    </row>
    <row r="20" spans="1:27" ht="12.75">
      <c r="A20" s="27" t="s">
        <v>47</v>
      </c>
      <c r="B20" s="33"/>
      <c r="C20" s="6">
        <v>661439</v>
      </c>
      <c r="D20" s="6">
        <v>0</v>
      </c>
      <c r="E20" s="7">
        <v>558727</v>
      </c>
      <c r="F20" s="30">
        <v>558727</v>
      </c>
      <c r="G20" s="30">
        <v>7896</v>
      </c>
      <c r="H20" s="30">
        <v>77142</v>
      </c>
      <c r="I20" s="30">
        <v>25449</v>
      </c>
      <c r="J20" s="30">
        <v>110487</v>
      </c>
      <c r="K20" s="30">
        <v>53366</v>
      </c>
      <c r="L20" s="30">
        <v>0</v>
      </c>
      <c r="M20" s="30">
        <v>6998</v>
      </c>
      <c r="N20" s="30">
        <v>60364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170851</v>
      </c>
      <c r="X20" s="30">
        <v>279366</v>
      </c>
      <c r="Y20" s="30">
        <v>-108515</v>
      </c>
      <c r="Z20" s="31">
        <v>-38.84</v>
      </c>
      <c r="AA20" s="32">
        <v>558727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172086230</v>
      </c>
      <c r="D22" s="37">
        <f>SUM(D5:D21)</f>
        <v>0</v>
      </c>
      <c r="E22" s="38">
        <f t="shared" si="0"/>
        <v>208466983</v>
      </c>
      <c r="F22" s="39">
        <f t="shared" si="0"/>
        <v>208466983</v>
      </c>
      <c r="G22" s="39">
        <f t="shared" si="0"/>
        <v>54206921</v>
      </c>
      <c r="H22" s="39">
        <f t="shared" si="0"/>
        <v>9386863</v>
      </c>
      <c r="I22" s="39">
        <f t="shared" si="0"/>
        <v>13491646</v>
      </c>
      <c r="J22" s="39">
        <f t="shared" si="0"/>
        <v>77085430</v>
      </c>
      <c r="K22" s="39">
        <f t="shared" si="0"/>
        <v>7843136</v>
      </c>
      <c r="L22" s="39">
        <f t="shared" si="0"/>
        <v>0</v>
      </c>
      <c r="M22" s="39">
        <f t="shared" si="0"/>
        <v>24891997</v>
      </c>
      <c r="N22" s="39">
        <f t="shared" si="0"/>
        <v>32735133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109820563</v>
      </c>
      <c r="X22" s="39">
        <f t="shared" si="0"/>
        <v>104233494</v>
      </c>
      <c r="Y22" s="39">
        <f t="shared" si="0"/>
        <v>5587069</v>
      </c>
      <c r="Z22" s="40">
        <f>+IF(X22&lt;&gt;0,+(Y22/X22)*100,0)</f>
        <v>5.360147478122531</v>
      </c>
      <c r="AA22" s="37">
        <f>SUM(AA5:AA21)</f>
        <v>208466983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61822796</v>
      </c>
      <c r="D25" s="6">
        <v>0</v>
      </c>
      <c r="E25" s="7">
        <v>72661395</v>
      </c>
      <c r="F25" s="8">
        <v>72661395</v>
      </c>
      <c r="G25" s="8">
        <v>4939865</v>
      </c>
      <c r="H25" s="8">
        <v>36248</v>
      </c>
      <c r="I25" s="8">
        <v>3799</v>
      </c>
      <c r="J25" s="8">
        <v>4979912</v>
      </c>
      <c r="K25" s="8">
        <v>5383230</v>
      </c>
      <c r="L25" s="8">
        <v>0</v>
      </c>
      <c r="M25" s="8">
        <v>6086441</v>
      </c>
      <c r="N25" s="8">
        <v>11469671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16449583</v>
      </c>
      <c r="X25" s="8">
        <v>36330696</v>
      </c>
      <c r="Y25" s="8">
        <v>-19881113</v>
      </c>
      <c r="Z25" s="2">
        <v>-54.72</v>
      </c>
      <c r="AA25" s="6">
        <v>72661395</v>
      </c>
    </row>
    <row r="26" spans="1:27" ht="12.75">
      <c r="A26" s="29" t="s">
        <v>52</v>
      </c>
      <c r="B26" s="28"/>
      <c r="C26" s="6">
        <v>6818798</v>
      </c>
      <c r="D26" s="6">
        <v>0</v>
      </c>
      <c r="E26" s="7">
        <v>7173406</v>
      </c>
      <c r="F26" s="8">
        <v>7173406</v>
      </c>
      <c r="G26" s="8">
        <v>562610</v>
      </c>
      <c r="H26" s="8">
        <v>0</v>
      </c>
      <c r="I26" s="8">
        <v>0</v>
      </c>
      <c r="J26" s="8">
        <v>562610</v>
      </c>
      <c r="K26" s="8">
        <v>563211</v>
      </c>
      <c r="L26" s="8">
        <v>0</v>
      </c>
      <c r="M26" s="8">
        <v>555262</v>
      </c>
      <c r="N26" s="8">
        <v>1118473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1681083</v>
      </c>
      <c r="X26" s="8">
        <v>3586704</v>
      </c>
      <c r="Y26" s="8">
        <v>-1905621</v>
      </c>
      <c r="Z26" s="2">
        <v>-53.13</v>
      </c>
      <c r="AA26" s="6">
        <v>7173406</v>
      </c>
    </row>
    <row r="27" spans="1:27" ht="12.75">
      <c r="A27" s="29" t="s">
        <v>53</v>
      </c>
      <c r="B27" s="28"/>
      <c r="C27" s="6">
        <v>22725947</v>
      </c>
      <c r="D27" s="6">
        <v>0</v>
      </c>
      <c r="E27" s="7">
        <v>25097929</v>
      </c>
      <c r="F27" s="8">
        <v>25097929</v>
      </c>
      <c r="G27" s="8">
        <v>26382</v>
      </c>
      <c r="H27" s="8">
        <v>0</v>
      </c>
      <c r="I27" s="8">
        <v>0</v>
      </c>
      <c r="J27" s="8">
        <v>26382</v>
      </c>
      <c r="K27" s="8">
        <v>52119421</v>
      </c>
      <c r="L27" s="8">
        <v>0</v>
      </c>
      <c r="M27" s="8">
        <v>0</v>
      </c>
      <c r="N27" s="8">
        <v>52119421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52145803</v>
      </c>
      <c r="X27" s="8">
        <v>12548964</v>
      </c>
      <c r="Y27" s="8">
        <v>39596839</v>
      </c>
      <c r="Z27" s="2">
        <v>315.54</v>
      </c>
      <c r="AA27" s="6">
        <v>25097929</v>
      </c>
    </row>
    <row r="28" spans="1:27" ht="12.75">
      <c r="A28" s="29" t="s">
        <v>54</v>
      </c>
      <c r="B28" s="28"/>
      <c r="C28" s="6">
        <v>28082852</v>
      </c>
      <c r="D28" s="6">
        <v>0</v>
      </c>
      <c r="E28" s="7">
        <v>37802896</v>
      </c>
      <c r="F28" s="8">
        <v>37802896</v>
      </c>
      <c r="G28" s="8">
        <v>0</v>
      </c>
      <c r="H28" s="8">
        <v>2352</v>
      </c>
      <c r="I28" s="8">
        <v>0</v>
      </c>
      <c r="J28" s="8">
        <v>2352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2352</v>
      </c>
      <c r="X28" s="8">
        <v>18901446</v>
      </c>
      <c r="Y28" s="8">
        <v>-18899094</v>
      </c>
      <c r="Z28" s="2">
        <v>-99.99</v>
      </c>
      <c r="AA28" s="6">
        <v>37802896</v>
      </c>
    </row>
    <row r="29" spans="1:27" ht="12.75">
      <c r="A29" s="29" t="s">
        <v>55</v>
      </c>
      <c r="B29" s="28"/>
      <c r="C29" s="6">
        <v>1949706</v>
      </c>
      <c r="D29" s="6">
        <v>0</v>
      </c>
      <c r="E29" s="7">
        <v>3384949</v>
      </c>
      <c r="F29" s="8">
        <v>3384949</v>
      </c>
      <c r="G29" s="8">
        <v>28280</v>
      </c>
      <c r="H29" s="8">
        <v>26944</v>
      </c>
      <c r="I29" s="8">
        <v>7985</v>
      </c>
      <c r="J29" s="8">
        <v>63209</v>
      </c>
      <c r="K29" s="8">
        <v>17795</v>
      </c>
      <c r="L29" s="8">
        <v>0</v>
      </c>
      <c r="M29" s="8">
        <v>13194</v>
      </c>
      <c r="N29" s="8">
        <v>30989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94198</v>
      </c>
      <c r="X29" s="8">
        <v>1692474</v>
      </c>
      <c r="Y29" s="8">
        <v>-1598276</v>
      </c>
      <c r="Z29" s="2">
        <v>-94.43</v>
      </c>
      <c r="AA29" s="6">
        <v>3384949</v>
      </c>
    </row>
    <row r="30" spans="1:27" ht="12.75">
      <c r="A30" s="29" t="s">
        <v>56</v>
      </c>
      <c r="B30" s="28"/>
      <c r="C30" s="6">
        <v>20200443</v>
      </c>
      <c r="D30" s="6">
        <v>0</v>
      </c>
      <c r="E30" s="7">
        <v>26255900</v>
      </c>
      <c r="F30" s="8">
        <v>26255900</v>
      </c>
      <c r="G30" s="8">
        <v>2109753</v>
      </c>
      <c r="H30" s="8">
        <v>2703303</v>
      </c>
      <c r="I30" s="8">
        <v>0</v>
      </c>
      <c r="J30" s="8">
        <v>4813056</v>
      </c>
      <c r="K30" s="8">
        <v>1061122</v>
      </c>
      <c r="L30" s="8">
        <v>0</v>
      </c>
      <c r="M30" s="8">
        <v>1000134</v>
      </c>
      <c r="N30" s="8">
        <v>2061256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6874312</v>
      </c>
      <c r="X30" s="8">
        <v>13127952</v>
      </c>
      <c r="Y30" s="8">
        <v>-6253640</v>
      </c>
      <c r="Z30" s="2">
        <v>-47.64</v>
      </c>
      <c r="AA30" s="6">
        <v>26255900</v>
      </c>
    </row>
    <row r="31" spans="1:27" ht="12.75">
      <c r="A31" s="29" t="s">
        <v>57</v>
      </c>
      <c r="B31" s="28"/>
      <c r="C31" s="6">
        <v>3385412</v>
      </c>
      <c r="D31" s="6">
        <v>0</v>
      </c>
      <c r="E31" s="7">
        <v>4826534</v>
      </c>
      <c r="F31" s="8">
        <v>4826534</v>
      </c>
      <c r="G31" s="8">
        <v>4189</v>
      </c>
      <c r="H31" s="8">
        <v>452910</v>
      </c>
      <c r="I31" s="8">
        <v>21585</v>
      </c>
      <c r="J31" s="8">
        <v>478684</v>
      </c>
      <c r="K31" s="8">
        <v>341207</v>
      </c>
      <c r="L31" s="8">
        <v>0</v>
      </c>
      <c r="M31" s="8">
        <v>26700</v>
      </c>
      <c r="N31" s="8">
        <v>367907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846591</v>
      </c>
      <c r="X31" s="8">
        <v>1978266</v>
      </c>
      <c r="Y31" s="8">
        <v>-1131675</v>
      </c>
      <c r="Z31" s="2">
        <v>-57.21</v>
      </c>
      <c r="AA31" s="6">
        <v>4826534</v>
      </c>
    </row>
    <row r="32" spans="1:27" ht="12.75">
      <c r="A32" s="29" t="s">
        <v>58</v>
      </c>
      <c r="B32" s="28"/>
      <c r="C32" s="6">
        <v>20519096</v>
      </c>
      <c r="D32" s="6">
        <v>0</v>
      </c>
      <c r="E32" s="7">
        <v>29896603</v>
      </c>
      <c r="F32" s="8">
        <v>29896603</v>
      </c>
      <c r="G32" s="8">
        <v>836165</v>
      </c>
      <c r="H32" s="8">
        <v>2184405</v>
      </c>
      <c r="I32" s="8">
        <v>1670207</v>
      </c>
      <c r="J32" s="8">
        <v>4690777</v>
      </c>
      <c r="K32" s="8">
        <v>1408944</v>
      </c>
      <c r="L32" s="8">
        <v>0</v>
      </c>
      <c r="M32" s="8">
        <v>994273</v>
      </c>
      <c r="N32" s="8">
        <v>2403217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7093994</v>
      </c>
      <c r="X32" s="8">
        <v>14089110</v>
      </c>
      <c r="Y32" s="8">
        <v>-6995116</v>
      </c>
      <c r="Z32" s="2">
        <v>-49.65</v>
      </c>
      <c r="AA32" s="6">
        <v>29896603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26057350</v>
      </c>
      <c r="D34" s="6">
        <v>0</v>
      </c>
      <c r="E34" s="7">
        <v>31902439</v>
      </c>
      <c r="F34" s="8">
        <v>31902439</v>
      </c>
      <c r="G34" s="8">
        <v>169175</v>
      </c>
      <c r="H34" s="8">
        <v>1739115</v>
      </c>
      <c r="I34" s="8">
        <v>944302</v>
      </c>
      <c r="J34" s="8">
        <v>2852592</v>
      </c>
      <c r="K34" s="8">
        <v>1919087</v>
      </c>
      <c r="L34" s="8">
        <v>0</v>
      </c>
      <c r="M34" s="8">
        <v>255248</v>
      </c>
      <c r="N34" s="8">
        <v>2174335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5026927</v>
      </c>
      <c r="X34" s="8">
        <v>17245146</v>
      </c>
      <c r="Y34" s="8">
        <v>-12218219</v>
      </c>
      <c r="Z34" s="2">
        <v>-70.85</v>
      </c>
      <c r="AA34" s="6">
        <v>31902439</v>
      </c>
    </row>
    <row r="35" spans="1:27" ht="12.75">
      <c r="A35" s="27" t="s">
        <v>61</v>
      </c>
      <c r="B35" s="33"/>
      <c r="C35" s="6">
        <v>4571904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196134304</v>
      </c>
      <c r="D36" s="37">
        <f>SUM(D25:D35)</f>
        <v>0</v>
      </c>
      <c r="E36" s="38">
        <f t="shared" si="1"/>
        <v>239002051</v>
      </c>
      <c r="F36" s="39">
        <f t="shared" si="1"/>
        <v>239002051</v>
      </c>
      <c r="G36" s="39">
        <f t="shared" si="1"/>
        <v>8676419</v>
      </c>
      <c r="H36" s="39">
        <f t="shared" si="1"/>
        <v>7145277</v>
      </c>
      <c r="I36" s="39">
        <f t="shared" si="1"/>
        <v>2647878</v>
      </c>
      <c r="J36" s="39">
        <f t="shared" si="1"/>
        <v>18469574</v>
      </c>
      <c r="K36" s="39">
        <f t="shared" si="1"/>
        <v>62814017</v>
      </c>
      <c r="L36" s="39">
        <f t="shared" si="1"/>
        <v>0</v>
      </c>
      <c r="M36" s="39">
        <f t="shared" si="1"/>
        <v>8931252</v>
      </c>
      <c r="N36" s="39">
        <f t="shared" si="1"/>
        <v>71745269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90214843</v>
      </c>
      <c r="X36" s="39">
        <f t="shared" si="1"/>
        <v>119500758</v>
      </c>
      <c r="Y36" s="39">
        <f t="shared" si="1"/>
        <v>-29285915</v>
      </c>
      <c r="Z36" s="40">
        <f>+IF(X36&lt;&gt;0,+(Y36/X36)*100,0)</f>
        <v>-24.5068863914654</v>
      </c>
      <c r="AA36" s="37">
        <f>SUM(AA25:AA35)</f>
        <v>239002051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-24048074</v>
      </c>
      <c r="D38" s="50">
        <f>+D22-D36</f>
        <v>0</v>
      </c>
      <c r="E38" s="51">
        <f t="shared" si="2"/>
        <v>-30535068</v>
      </c>
      <c r="F38" s="52">
        <f t="shared" si="2"/>
        <v>-30535068</v>
      </c>
      <c r="G38" s="52">
        <f t="shared" si="2"/>
        <v>45530502</v>
      </c>
      <c r="H38" s="52">
        <f t="shared" si="2"/>
        <v>2241586</v>
      </c>
      <c r="I38" s="52">
        <f t="shared" si="2"/>
        <v>10843768</v>
      </c>
      <c r="J38" s="52">
        <f t="shared" si="2"/>
        <v>58615856</v>
      </c>
      <c r="K38" s="52">
        <f t="shared" si="2"/>
        <v>-54970881</v>
      </c>
      <c r="L38" s="52">
        <f t="shared" si="2"/>
        <v>0</v>
      </c>
      <c r="M38" s="52">
        <f t="shared" si="2"/>
        <v>15960745</v>
      </c>
      <c r="N38" s="52">
        <f t="shared" si="2"/>
        <v>-39010136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19605720</v>
      </c>
      <c r="X38" s="52">
        <f>IF(F22=F36,0,X22-X36)</f>
        <v>-15267264</v>
      </c>
      <c r="Y38" s="52">
        <f t="shared" si="2"/>
        <v>34872984</v>
      </c>
      <c r="Z38" s="53">
        <f>+IF(X38&lt;&gt;0,+(Y38/X38)*100,0)</f>
        <v>-228.41672221034494</v>
      </c>
      <c r="AA38" s="50">
        <f>+AA22-AA36</f>
        <v>-30535068</v>
      </c>
    </row>
    <row r="39" spans="1:27" ht="12.75">
      <c r="A39" s="27" t="s">
        <v>64</v>
      </c>
      <c r="B39" s="33"/>
      <c r="C39" s="6">
        <v>99589579</v>
      </c>
      <c r="D39" s="6">
        <v>0</v>
      </c>
      <c r="E39" s="7">
        <v>62482000</v>
      </c>
      <c r="F39" s="8">
        <v>62482000</v>
      </c>
      <c r="G39" s="8">
        <v>0</v>
      </c>
      <c r="H39" s="8">
        <v>3893267</v>
      </c>
      <c r="I39" s="8">
        <v>362174</v>
      </c>
      <c r="J39" s="8">
        <v>4255441</v>
      </c>
      <c r="K39" s="8">
        <v>0</v>
      </c>
      <c r="L39" s="8">
        <v>0</v>
      </c>
      <c r="M39" s="8">
        <v>11121031</v>
      </c>
      <c r="N39" s="8">
        <v>11121031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15376472</v>
      </c>
      <c r="X39" s="8">
        <v>31240998</v>
      </c>
      <c r="Y39" s="8">
        <v>-15864526</v>
      </c>
      <c r="Z39" s="2">
        <v>-50.78</v>
      </c>
      <c r="AA39" s="6">
        <v>62482000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75541505</v>
      </c>
      <c r="D42" s="59">
        <f>SUM(D38:D41)</f>
        <v>0</v>
      </c>
      <c r="E42" s="60">
        <f t="shared" si="3"/>
        <v>31946932</v>
      </c>
      <c r="F42" s="61">
        <f t="shared" si="3"/>
        <v>31946932</v>
      </c>
      <c r="G42" s="61">
        <f t="shared" si="3"/>
        <v>45530502</v>
      </c>
      <c r="H42" s="61">
        <f t="shared" si="3"/>
        <v>6134853</v>
      </c>
      <c r="I42" s="61">
        <f t="shared" si="3"/>
        <v>11205942</v>
      </c>
      <c r="J42" s="61">
        <f t="shared" si="3"/>
        <v>62871297</v>
      </c>
      <c r="K42" s="61">
        <f t="shared" si="3"/>
        <v>-54970881</v>
      </c>
      <c r="L42" s="61">
        <f t="shared" si="3"/>
        <v>0</v>
      </c>
      <c r="M42" s="61">
        <f t="shared" si="3"/>
        <v>27081776</v>
      </c>
      <c r="N42" s="61">
        <f t="shared" si="3"/>
        <v>-27889105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34982192</v>
      </c>
      <c r="X42" s="61">
        <f t="shared" si="3"/>
        <v>15973734</v>
      </c>
      <c r="Y42" s="61">
        <f t="shared" si="3"/>
        <v>19008458</v>
      </c>
      <c r="Z42" s="62">
        <f>+IF(X42&lt;&gt;0,+(Y42/X42)*100,0)</f>
        <v>118.9982129413198</v>
      </c>
      <c r="AA42" s="59">
        <f>SUM(AA38:AA41)</f>
        <v>31946932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75541505</v>
      </c>
      <c r="D44" s="67">
        <f>+D42-D43</f>
        <v>0</v>
      </c>
      <c r="E44" s="68">
        <f t="shared" si="4"/>
        <v>31946932</v>
      </c>
      <c r="F44" s="69">
        <f t="shared" si="4"/>
        <v>31946932</v>
      </c>
      <c r="G44" s="69">
        <f t="shared" si="4"/>
        <v>45530502</v>
      </c>
      <c r="H44" s="69">
        <f t="shared" si="4"/>
        <v>6134853</v>
      </c>
      <c r="I44" s="69">
        <f t="shared" si="4"/>
        <v>11205942</v>
      </c>
      <c r="J44" s="69">
        <f t="shared" si="4"/>
        <v>62871297</v>
      </c>
      <c r="K44" s="69">
        <f t="shared" si="4"/>
        <v>-54970881</v>
      </c>
      <c r="L44" s="69">
        <f t="shared" si="4"/>
        <v>0</v>
      </c>
      <c r="M44" s="69">
        <f t="shared" si="4"/>
        <v>27081776</v>
      </c>
      <c r="N44" s="69">
        <f t="shared" si="4"/>
        <v>-27889105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34982192</v>
      </c>
      <c r="X44" s="69">
        <f t="shared" si="4"/>
        <v>15973734</v>
      </c>
      <c r="Y44" s="69">
        <f t="shared" si="4"/>
        <v>19008458</v>
      </c>
      <c r="Z44" s="70">
        <f>+IF(X44&lt;&gt;0,+(Y44/X44)*100,0)</f>
        <v>118.9982129413198</v>
      </c>
      <c r="AA44" s="67">
        <f>+AA42-AA43</f>
        <v>31946932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75541505</v>
      </c>
      <c r="D46" s="59">
        <f>SUM(D44:D45)</f>
        <v>0</v>
      </c>
      <c r="E46" s="60">
        <f t="shared" si="5"/>
        <v>31946932</v>
      </c>
      <c r="F46" s="61">
        <f t="shared" si="5"/>
        <v>31946932</v>
      </c>
      <c r="G46" s="61">
        <f t="shared" si="5"/>
        <v>45530502</v>
      </c>
      <c r="H46" s="61">
        <f t="shared" si="5"/>
        <v>6134853</v>
      </c>
      <c r="I46" s="61">
        <f t="shared" si="5"/>
        <v>11205942</v>
      </c>
      <c r="J46" s="61">
        <f t="shared" si="5"/>
        <v>62871297</v>
      </c>
      <c r="K46" s="61">
        <f t="shared" si="5"/>
        <v>-54970881</v>
      </c>
      <c r="L46" s="61">
        <f t="shared" si="5"/>
        <v>0</v>
      </c>
      <c r="M46" s="61">
        <f t="shared" si="5"/>
        <v>27081776</v>
      </c>
      <c r="N46" s="61">
        <f t="shared" si="5"/>
        <v>-27889105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34982192</v>
      </c>
      <c r="X46" s="61">
        <f t="shared" si="5"/>
        <v>15973734</v>
      </c>
      <c r="Y46" s="61">
        <f t="shared" si="5"/>
        <v>19008458</v>
      </c>
      <c r="Z46" s="62">
        <f>+IF(X46&lt;&gt;0,+(Y46/X46)*100,0)</f>
        <v>118.9982129413198</v>
      </c>
      <c r="AA46" s="59">
        <f>SUM(AA44:AA45)</f>
        <v>31946932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75541505</v>
      </c>
      <c r="D48" s="75">
        <f>SUM(D46:D47)</f>
        <v>0</v>
      </c>
      <c r="E48" s="76">
        <f t="shared" si="6"/>
        <v>31946932</v>
      </c>
      <c r="F48" s="77">
        <f t="shared" si="6"/>
        <v>31946932</v>
      </c>
      <c r="G48" s="77">
        <f t="shared" si="6"/>
        <v>45530502</v>
      </c>
      <c r="H48" s="78">
        <f t="shared" si="6"/>
        <v>6134853</v>
      </c>
      <c r="I48" s="78">
        <f t="shared" si="6"/>
        <v>11205942</v>
      </c>
      <c r="J48" s="78">
        <f t="shared" si="6"/>
        <v>62871297</v>
      </c>
      <c r="K48" s="78">
        <f t="shared" si="6"/>
        <v>-54970881</v>
      </c>
      <c r="L48" s="78">
        <f t="shared" si="6"/>
        <v>0</v>
      </c>
      <c r="M48" s="77">
        <f t="shared" si="6"/>
        <v>27081776</v>
      </c>
      <c r="N48" s="77">
        <f t="shared" si="6"/>
        <v>-27889105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34982192</v>
      </c>
      <c r="X48" s="78">
        <f t="shared" si="6"/>
        <v>15973734</v>
      </c>
      <c r="Y48" s="78">
        <f t="shared" si="6"/>
        <v>19008458</v>
      </c>
      <c r="Z48" s="79">
        <f>+IF(X48&lt;&gt;0,+(Y48/X48)*100,0)</f>
        <v>118.9982129413198</v>
      </c>
      <c r="AA48" s="80">
        <f>SUM(AA46:AA47)</f>
        <v>31946932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160671150</v>
      </c>
      <c r="D5" s="6">
        <v>0</v>
      </c>
      <c r="E5" s="7">
        <v>176766234</v>
      </c>
      <c r="F5" s="8">
        <v>176766234</v>
      </c>
      <c r="G5" s="8">
        <v>82363504</v>
      </c>
      <c r="H5" s="8">
        <v>8174509</v>
      </c>
      <c r="I5" s="8">
        <v>772421</v>
      </c>
      <c r="J5" s="8">
        <v>91310434</v>
      </c>
      <c r="K5" s="8">
        <v>10377032</v>
      </c>
      <c r="L5" s="8">
        <v>10176165</v>
      </c>
      <c r="M5" s="8">
        <v>10419358</v>
      </c>
      <c r="N5" s="8">
        <v>30972555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122282989</v>
      </c>
      <c r="X5" s="8">
        <v>89671630</v>
      </c>
      <c r="Y5" s="8">
        <v>32611359</v>
      </c>
      <c r="Z5" s="2">
        <v>36.37</v>
      </c>
      <c r="AA5" s="6">
        <v>176766234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43702974</v>
      </c>
      <c r="D7" s="6">
        <v>0</v>
      </c>
      <c r="E7" s="7">
        <v>247164869</v>
      </c>
      <c r="F7" s="8">
        <v>247164869</v>
      </c>
      <c r="G7" s="8">
        <v>25398950</v>
      </c>
      <c r="H7" s="8">
        <v>20399070</v>
      </c>
      <c r="I7" s="8">
        <v>21021544</v>
      </c>
      <c r="J7" s="8">
        <v>66819564</v>
      </c>
      <c r="K7" s="8">
        <v>19374690</v>
      </c>
      <c r="L7" s="8">
        <v>21120423</v>
      </c>
      <c r="M7" s="8">
        <v>19804566</v>
      </c>
      <c r="N7" s="8">
        <v>60299679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127119243</v>
      </c>
      <c r="X7" s="8">
        <v>89736068</v>
      </c>
      <c r="Y7" s="8">
        <v>37383175</v>
      </c>
      <c r="Z7" s="2">
        <v>41.66</v>
      </c>
      <c r="AA7" s="6">
        <v>247164869</v>
      </c>
    </row>
    <row r="8" spans="1:27" ht="12.75">
      <c r="A8" s="29" t="s">
        <v>35</v>
      </c>
      <c r="B8" s="28"/>
      <c r="C8" s="6">
        <v>64547988</v>
      </c>
      <c r="D8" s="6">
        <v>0</v>
      </c>
      <c r="E8" s="7">
        <v>67702208</v>
      </c>
      <c r="F8" s="8">
        <v>67702208</v>
      </c>
      <c r="G8" s="8">
        <v>9491435</v>
      </c>
      <c r="H8" s="8">
        <v>4328013</v>
      </c>
      <c r="I8" s="8">
        <v>5966836</v>
      </c>
      <c r="J8" s="8">
        <v>19786284</v>
      </c>
      <c r="K8" s="8">
        <v>5267648</v>
      </c>
      <c r="L8" s="8">
        <v>5132589</v>
      </c>
      <c r="M8" s="8">
        <v>6162417</v>
      </c>
      <c r="N8" s="8">
        <v>16562654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36348938</v>
      </c>
      <c r="X8" s="8">
        <v>26599996</v>
      </c>
      <c r="Y8" s="8">
        <v>9748942</v>
      </c>
      <c r="Z8" s="2">
        <v>36.65</v>
      </c>
      <c r="AA8" s="6">
        <v>67702208</v>
      </c>
    </row>
    <row r="9" spans="1:27" ht="12.75">
      <c r="A9" s="29" t="s">
        <v>36</v>
      </c>
      <c r="B9" s="28"/>
      <c r="C9" s="6">
        <v>38357811</v>
      </c>
      <c r="D9" s="6">
        <v>0</v>
      </c>
      <c r="E9" s="7">
        <v>41658094</v>
      </c>
      <c r="F9" s="8">
        <v>41658094</v>
      </c>
      <c r="G9" s="8">
        <v>5114961</v>
      </c>
      <c r="H9" s="8">
        <v>3632755</v>
      </c>
      <c r="I9" s="8">
        <v>3520800</v>
      </c>
      <c r="J9" s="8">
        <v>12268516</v>
      </c>
      <c r="K9" s="8">
        <v>3454490</v>
      </c>
      <c r="L9" s="8">
        <v>3586530</v>
      </c>
      <c r="M9" s="8">
        <v>3708368</v>
      </c>
      <c r="N9" s="8">
        <v>10749388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23017904</v>
      </c>
      <c r="X9" s="8">
        <v>18373866</v>
      </c>
      <c r="Y9" s="8">
        <v>4644038</v>
      </c>
      <c r="Z9" s="2">
        <v>25.28</v>
      </c>
      <c r="AA9" s="6">
        <v>41658094</v>
      </c>
    </row>
    <row r="10" spans="1:27" ht="12.75">
      <c r="A10" s="29" t="s">
        <v>37</v>
      </c>
      <c r="B10" s="28"/>
      <c r="C10" s="6">
        <v>30028631</v>
      </c>
      <c r="D10" s="6">
        <v>0</v>
      </c>
      <c r="E10" s="7">
        <v>43571260</v>
      </c>
      <c r="F10" s="30">
        <v>43571260</v>
      </c>
      <c r="G10" s="30">
        <v>3150250</v>
      </c>
      <c r="H10" s="30">
        <v>3096375</v>
      </c>
      <c r="I10" s="30">
        <v>3080958</v>
      </c>
      <c r="J10" s="30">
        <v>9327583</v>
      </c>
      <c r="K10" s="30">
        <v>4384722</v>
      </c>
      <c r="L10" s="30">
        <v>4387500</v>
      </c>
      <c r="M10" s="30">
        <v>4162512</v>
      </c>
      <c r="N10" s="30">
        <v>12934734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22262317</v>
      </c>
      <c r="X10" s="30">
        <v>12754167</v>
      </c>
      <c r="Y10" s="30">
        <v>9508150</v>
      </c>
      <c r="Z10" s="31">
        <v>74.55</v>
      </c>
      <c r="AA10" s="32">
        <v>43571260</v>
      </c>
    </row>
    <row r="11" spans="1:27" ht="12.75">
      <c r="A11" s="29" t="s">
        <v>38</v>
      </c>
      <c r="B11" s="33"/>
      <c r="C11" s="6">
        <v>186710892</v>
      </c>
      <c r="D11" s="6">
        <v>0</v>
      </c>
      <c r="E11" s="7">
        <v>0</v>
      </c>
      <c r="F11" s="8">
        <v>0</v>
      </c>
      <c r="G11" s="8">
        <v>3014707</v>
      </c>
      <c r="H11" s="8">
        <v>1137070</v>
      </c>
      <c r="I11" s="8">
        <v>1143512</v>
      </c>
      <c r="J11" s="8">
        <v>5295289</v>
      </c>
      <c r="K11" s="8">
        <v>-184431</v>
      </c>
      <c r="L11" s="8">
        <v>-2494221</v>
      </c>
      <c r="M11" s="8">
        <v>0</v>
      </c>
      <c r="N11" s="8">
        <v>-2678652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2616637</v>
      </c>
      <c r="X11" s="8"/>
      <c r="Y11" s="8">
        <v>2616637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614199</v>
      </c>
      <c r="D12" s="6">
        <v>0</v>
      </c>
      <c r="E12" s="7">
        <v>1880592</v>
      </c>
      <c r="F12" s="8">
        <v>1880592</v>
      </c>
      <c r="G12" s="8">
        <v>0</v>
      </c>
      <c r="H12" s="8">
        <v>0</v>
      </c>
      <c r="I12" s="8">
        <v>0</v>
      </c>
      <c r="J12" s="8">
        <v>0</v>
      </c>
      <c r="K12" s="8">
        <v>-185308</v>
      </c>
      <c r="L12" s="8">
        <v>48524</v>
      </c>
      <c r="M12" s="8">
        <v>41940</v>
      </c>
      <c r="N12" s="8">
        <v>-94844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-94844</v>
      </c>
      <c r="X12" s="8"/>
      <c r="Y12" s="8">
        <v>-94844</v>
      </c>
      <c r="Z12" s="2">
        <v>0</v>
      </c>
      <c r="AA12" s="6">
        <v>1880592</v>
      </c>
    </row>
    <row r="13" spans="1:27" ht="12.75">
      <c r="A13" s="27" t="s">
        <v>40</v>
      </c>
      <c r="B13" s="33"/>
      <c r="C13" s="6">
        <v>8751748</v>
      </c>
      <c r="D13" s="6">
        <v>0</v>
      </c>
      <c r="E13" s="7">
        <v>7561031</v>
      </c>
      <c r="F13" s="8">
        <v>7561031</v>
      </c>
      <c r="G13" s="8">
        <v>0</v>
      </c>
      <c r="H13" s="8">
        <v>0</v>
      </c>
      <c r="I13" s="8">
        <v>0</v>
      </c>
      <c r="J13" s="8">
        <v>0</v>
      </c>
      <c r="K13" s="8">
        <v>1030302</v>
      </c>
      <c r="L13" s="8">
        <v>690459</v>
      </c>
      <c r="M13" s="8">
        <v>706177</v>
      </c>
      <c r="N13" s="8">
        <v>2426938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2426938</v>
      </c>
      <c r="X13" s="8">
        <v>4724106</v>
      </c>
      <c r="Y13" s="8">
        <v>-2297168</v>
      </c>
      <c r="Z13" s="2">
        <v>-48.63</v>
      </c>
      <c r="AA13" s="6">
        <v>7561031</v>
      </c>
    </row>
    <row r="14" spans="1:27" ht="12.75">
      <c r="A14" s="27" t="s">
        <v>41</v>
      </c>
      <c r="B14" s="33"/>
      <c r="C14" s="6">
        <v>6784176</v>
      </c>
      <c r="D14" s="6">
        <v>0</v>
      </c>
      <c r="E14" s="7">
        <v>14985878</v>
      </c>
      <c r="F14" s="8">
        <v>14985878</v>
      </c>
      <c r="G14" s="8">
        <v>0</v>
      </c>
      <c r="H14" s="8">
        <v>0</v>
      </c>
      <c r="I14" s="8">
        <v>0</v>
      </c>
      <c r="J14" s="8">
        <v>0</v>
      </c>
      <c r="K14" s="8">
        <v>823953</v>
      </c>
      <c r="L14" s="8">
        <v>838615</v>
      </c>
      <c r="M14" s="8">
        <v>184736</v>
      </c>
      <c r="N14" s="8">
        <v>1847304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1847304</v>
      </c>
      <c r="X14" s="8">
        <v>3122967</v>
      </c>
      <c r="Y14" s="8">
        <v>-1275663</v>
      </c>
      <c r="Z14" s="2">
        <v>-40.85</v>
      </c>
      <c r="AA14" s="6">
        <v>14985878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34832472</v>
      </c>
      <c r="D16" s="6">
        <v>0</v>
      </c>
      <c r="E16" s="7">
        <v>4229954</v>
      </c>
      <c r="F16" s="8">
        <v>4229954</v>
      </c>
      <c r="G16" s="8">
        <v>438082</v>
      </c>
      <c r="H16" s="8">
        <v>262646</v>
      </c>
      <c r="I16" s="8">
        <v>428961</v>
      </c>
      <c r="J16" s="8">
        <v>1129689</v>
      </c>
      <c r="K16" s="8">
        <v>623904</v>
      </c>
      <c r="L16" s="8">
        <v>874125</v>
      </c>
      <c r="M16" s="8">
        <v>492833</v>
      </c>
      <c r="N16" s="8">
        <v>1990862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3120551</v>
      </c>
      <c r="X16" s="8">
        <v>2114976</v>
      </c>
      <c r="Y16" s="8">
        <v>1005575</v>
      </c>
      <c r="Z16" s="2">
        <v>47.55</v>
      </c>
      <c r="AA16" s="6">
        <v>4229954</v>
      </c>
    </row>
    <row r="17" spans="1:27" ht="12.75">
      <c r="A17" s="27" t="s">
        <v>44</v>
      </c>
      <c r="B17" s="33"/>
      <c r="C17" s="6">
        <v>13546854</v>
      </c>
      <c r="D17" s="6">
        <v>0</v>
      </c>
      <c r="E17" s="7">
        <v>16661424</v>
      </c>
      <c r="F17" s="8">
        <v>16661424</v>
      </c>
      <c r="G17" s="8">
        <v>2162462</v>
      </c>
      <c r="H17" s="8">
        <v>358998</v>
      </c>
      <c r="I17" s="8">
        <v>1423457</v>
      </c>
      <c r="J17" s="8">
        <v>3944917</v>
      </c>
      <c r="K17" s="8">
        <v>2416990</v>
      </c>
      <c r="L17" s="8">
        <v>1857202</v>
      </c>
      <c r="M17" s="8">
        <v>3000732</v>
      </c>
      <c r="N17" s="8">
        <v>7274924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11219841</v>
      </c>
      <c r="X17" s="8">
        <v>4461300</v>
      </c>
      <c r="Y17" s="8">
        <v>6758541</v>
      </c>
      <c r="Z17" s="2">
        <v>151.49</v>
      </c>
      <c r="AA17" s="6">
        <v>16661424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112113758</v>
      </c>
      <c r="D19" s="6">
        <v>0</v>
      </c>
      <c r="E19" s="7">
        <v>123618286</v>
      </c>
      <c r="F19" s="8">
        <v>123618286</v>
      </c>
      <c r="G19" s="8">
        <v>47714200</v>
      </c>
      <c r="H19" s="8">
        <v>590684</v>
      </c>
      <c r="I19" s="8">
        <v>69850</v>
      </c>
      <c r="J19" s="8">
        <v>48374734</v>
      </c>
      <c r="K19" s="8">
        <v>998755</v>
      </c>
      <c r="L19" s="8">
        <v>1350236</v>
      </c>
      <c r="M19" s="8">
        <v>37921461</v>
      </c>
      <c r="N19" s="8">
        <v>40270452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88645186</v>
      </c>
      <c r="X19" s="8">
        <v>82321658</v>
      </c>
      <c r="Y19" s="8">
        <v>6323528</v>
      </c>
      <c r="Z19" s="2">
        <v>7.68</v>
      </c>
      <c r="AA19" s="6">
        <v>123618286</v>
      </c>
    </row>
    <row r="20" spans="1:27" ht="12.75">
      <c r="A20" s="27" t="s">
        <v>47</v>
      </c>
      <c r="B20" s="33"/>
      <c r="C20" s="6">
        <v>10101755</v>
      </c>
      <c r="D20" s="6">
        <v>0</v>
      </c>
      <c r="E20" s="7">
        <v>7917039</v>
      </c>
      <c r="F20" s="30">
        <v>7917039</v>
      </c>
      <c r="G20" s="30">
        <v>1739750</v>
      </c>
      <c r="H20" s="30">
        <v>599885</v>
      </c>
      <c r="I20" s="30">
        <v>2974483</v>
      </c>
      <c r="J20" s="30">
        <v>5314118</v>
      </c>
      <c r="K20" s="30">
        <v>1038849</v>
      </c>
      <c r="L20" s="30">
        <v>582944</v>
      </c>
      <c r="M20" s="30">
        <v>1113463</v>
      </c>
      <c r="N20" s="30">
        <v>2735256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8049374</v>
      </c>
      <c r="X20" s="30">
        <v>3958518</v>
      </c>
      <c r="Y20" s="30">
        <v>4090856</v>
      </c>
      <c r="Z20" s="31">
        <v>103.34</v>
      </c>
      <c r="AA20" s="32">
        <v>7917039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710764408</v>
      </c>
      <c r="D22" s="37">
        <f>SUM(D5:D21)</f>
        <v>0</v>
      </c>
      <c r="E22" s="38">
        <f t="shared" si="0"/>
        <v>753716869</v>
      </c>
      <c r="F22" s="39">
        <f t="shared" si="0"/>
        <v>753716869</v>
      </c>
      <c r="G22" s="39">
        <f t="shared" si="0"/>
        <v>180588301</v>
      </c>
      <c r="H22" s="39">
        <f t="shared" si="0"/>
        <v>42580005</v>
      </c>
      <c r="I22" s="39">
        <f t="shared" si="0"/>
        <v>40402822</v>
      </c>
      <c r="J22" s="39">
        <f t="shared" si="0"/>
        <v>263571128</v>
      </c>
      <c r="K22" s="39">
        <f t="shared" si="0"/>
        <v>49421596</v>
      </c>
      <c r="L22" s="39">
        <f t="shared" si="0"/>
        <v>48151091</v>
      </c>
      <c r="M22" s="39">
        <f t="shared" si="0"/>
        <v>87718563</v>
      </c>
      <c r="N22" s="39">
        <f t="shared" si="0"/>
        <v>185291250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448862378</v>
      </c>
      <c r="X22" s="39">
        <f t="shared" si="0"/>
        <v>337839252</v>
      </c>
      <c r="Y22" s="39">
        <f t="shared" si="0"/>
        <v>111023126</v>
      </c>
      <c r="Z22" s="40">
        <f>+IF(X22&lt;&gt;0,+(Y22/X22)*100,0)</f>
        <v>32.86270773533443</v>
      </c>
      <c r="AA22" s="37">
        <f>SUM(AA5:AA21)</f>
        <v>753716869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245776993</v>
      </c>
      <c r="D25" s="6">
        <v>0</v>
      </c>
      <c r="E25" s="7">
        <v>272802493</v>
      </c>
      <c r="F25" s="8">
        <v>272802493</v>
      </c>
      <c r="G25" s="8">
        <v>19403203</v>
      </c>
      <c r="H25" s="8">
        <v>20703276</v>
      </c>
      <c r="I25" s="8">
        <v>21168627</v>
      </c>
      <c r="J25" s="8">
        <v>61275106</v>
      </c>
      <c r="K25" s="8">
        <v>21100947</v>
      </c>
      <c r="L25" s="8">
        <v>33168388</v>
      </c>
      <c r="M25" s="8">
        <v>22055455</v>
      </c>
      <c r="N25" s="8">
        <v>76324790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137599896</v>
      </c>
      <c r="X25" s="8">
        <v>124410617</v>
      </c>
      <c r="Y25" s="8">
        <v>13189279</v>
      </c>
      <c r="Z25" s="2">
        <v>10.6</v>
      </c>
      <c r="AA25" s="6">
        <v>272802493</v>
      </c>
    </row>
    <row r="26" spans="1:27" ht="12.75">
      <c r="A26" s="29" t="s">
        <v>52</v>
      </c>
      <c r="B26" s="28"/>
      <c r="C26" s="6">
        <v>12065883</v>
      </c>
      <c r="D26" s="6">
        <v>0</v>
      </c>
      <c r="E26" s="7">
        <v>12783832</v>
      </c>
      <c r="F26" s="8">
        <v>12783832</v>
      </c>
      <c r="G26" s="8">
        <v>970165</v>
      </c>
      <c r="H26" s="8">
        <v>968988</v>
      </c>
      <c r="I26" s="8">
        <v>1423877</v>
      </c>
      <c r="J26" s="8">
        <v>3363030</v>
      </c>
      <c r="K26" s="8">
        <v>975163</v>
      </c>
      <c r="L26" s="8">
        <v>975163</v>
      </c>
      <c r="M26" s="8">
        <v>990459</v>
      </c>
      <c r="N26" s="8">
        <v>2940785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6303815</v>
      </c>
      <c r="X26" s="8">
        <v>3872126</v>
      </c>
      <c r="Y26" s="8">
        <v>2431689</v>
      </c>
      <c r="Z26" s="2">
        <v>62.8</v>
      </c>
      <c r="AA26" s="6">
        <v>12783832</v>
      </c>
    </row>
    <row r="27" spans="1:27" ht="12.75">
      <c r="A27" s="29" t="s">
        <v>53</v>
      </c>
      <c r="B27" s="28"/>
      <c r="C27" s="6">
        <v>75290887</v>
      </c>
      <c r="D27" s="6">
        <v>0</v>
      </c>
      <c r="E27" s="7">
        <v>41429399</v>
      </c>
      <c r="F27" s="8">
        <v>41429399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20009634</v>
      </c>
      <c r="Y27" s="8">
        <v>-20009634</v>
      </c>
      <c r="Z27" s="2">
        <v>-100</v>
      </c>
      <c r="AA27" s="6">
        <v>41429399</v>
      </c>
    </row>
    <row r="28" spans="1:27" ht="12.75">
      <c r="A28" s="29" t="s">
        <v>54</v>
      </c>
      <c r="B28" s="28"/>
      <c r="C28" s="6">
        <v>73526683</v>
      </c>
      <c r="D28" s="6">
        <v>0</v>
      </c>
      <c r="E28" s="7">
        <v>75357226</v>
      </c>
      <c r="F28" s="8">
        <v>75357226</v>
      </c>
      <c r="G28" s="8">
        <v>5920587</v>
      </c>
      <c r="H28" s="8">
        <v>0</v>
      </c>
      <c r="I28" s="8">
        <v>12461086</v>
      </c>
      <c r="J28" s="8">
        <v>18381673</v>
      </c>
      <c r="K28" s="8">
        <v>6127223</v>
      </c>
      <c r="L28" s="8">
        <v>6145753</v>
      </c>
      <c r="M28" s="8">
        <v>6127223</v>
      </c>
      <c r="N28" s="8">
        <v>18400199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36781872</v>
      </c>
      <c r="X28" s="8">
        <v>37678566</v>
      </c>
      <c r="Y28" s="8">
        <v>-896694</v>
      </c>
      <c r="Z28" s="2">
        <v>-2.38</v>
      </c>
      <c r="AA28" s="6">
        <v>75357226</v>
      </c>
    </row>
    <row r="29" spans="1:27" ht="12.75">
      <c r="A29" s="29" t="s">
        <v>55</v>
      </c>
      <c r="B29" s="28"/>
      <c r="C29" s="6">
        <v>14324358</v>
      </c>
      <c r="D29" s="6">
        <v>0</v>
      </c>
      <c r="E29" s="7">
        <v>3020625</v>
      </c>
      <c r="F29" s="8">
        <v>3020625</v>
      </c>
      <c r="G29" s="8">
        <v>0</v>
      </c>
      <c r="H29" s="8">
        <v>282156</v>
      </c>
      <c r="I29" s="8">
        <v>546662</v>
      </c>
      <c r="J29" s="8">
        <v>828818</v>
      </c>
      <c r="K29" s="8">
        <v>300137</v>
      </c>
      <c r="L29" s="8">
        <v>517270</v>
      </c>
      <c r="M29" s="8">
        <v>0</v>
      </c>
      <c r="N29" s="8">
        <v>817407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1646225</v>
      </c>
      <c r="X29" s="8">
        <v>1918775</v>
      </c>
      <c r="Y29" s="8">
        <v>-272550</v>
      </c>
      <c r="Z29" s="2">
        <v>-14.2</v>
      </c>
      <c r="AA29" s="6">
        <v>3020625</v>
      </c>
    </row>
    <row r="30" spans="1:27" ht="12.75">
      <c r="A30" s="29" t="s">
        <v>56</v>
      </c>
      <c r="B30" s="28"/>
      <c r="C30" s="6">
        <v>217588330</v>
      </c>
      <c r="D30" s="6">
        <v>0</v>
      </c>
      <c r="E30" s="7">
        <v>241475645</v>
      </c>
      <c r="F30" s="8">
        <v>241475645</v>
      </c>
      <c r="G30" s="8">
        <v>22299314</v>
      </c>
      <c r="H30" s="8">
        <v>26314074</v>
      </c>
      <c r="I30" s="8">
        <v>22227257</v>
      </c>
      <c r="J30" s="8">
        <v>70840645</v>
      </c>
      <c r="K30" s="8">
        <v>17936288</v>
      </c>
      <c r="L30" s="8">
        <v>3640436</v>
      </c>
      <c r="M30" s="8">
        <v>32102013</v>
      </c>
      <c r="N30" s="8">
        <v>53678737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124519382</v>
      </c>
      <c r="X30" s="8">
        <v>117449783</v>
      </c>
      <c r="Y30" s="8">
        <v>7069599</v>
      </c>
      <c r="Z30" s="2">
        <v>6.02</v>
      </c>
      <c r="AA30" s="6">
        <v>241475645</v>
      </c>
    </row>
    <row r="31" spans="1:27" ht="12.75">
      <c r="A31" s="29" t="s">
        <v>57</v>
      </c>
      <c r="B31" s="28"/>
      <c r="C31" s="6">
        <v>20580752</v>
      </c>
      <c r="D31" s="6">
        <v>0</v>
      </c>
      <c r="E31" s="7">
        <v>28457746</v>
      </c>
      <c r="F31" s="8">
        <v>28457746</v>
      </c>
      <c r="G31" s="8">
        <v>570671</v>
      </c>
      <c r="H31" s="8">
        <v>1484350</v>
      </c>
      <c r="I31" s="8">
        <v>3390124</v>
      </c>
      <c r="J31" s="8">
        <v>5445145</v>
      </c>
      <c r="K31" s="8">
        <v>2735233</v>
      </c>
      <c r="L31" s="8">
        <v>2974890</v>
      </c>
      <c r="M31" s="8">
        <v>2310235</v>
      </c>
      <c r="N31" s="8">
        <v>8020358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13465503</v>
      </c>
      <c r="X31" s="8">
        <v>14798874</v>
      </c>
      <c r="Y31" s="8">
        <v>-1333371</v>
      </c>
      <c r="Z31" s="2">
        <v>-9.01</v>
      </c>
      <c r="AA31" s="6">
        <v>28457746</v>
      </c>
    </row>
    <row r="32" spans="1:27" ht="12.75">
      <c r="A32" s="29" t="s">
        <v>58</v>
      </c>
      <c r="B32" s="28"/>
      <c r="C32" s="6">
        <v>35492457</v>
      </c>
      <c r="D32" s="6">
        <v>0</v>
      </c>
      <c r="E32" s="7">
        <v>45111332</v>
      </c>
      <c r="F32" s="8">
        <v>45111332</v>
      </c>
      <c r="G32" s="8">
        <v>506576</v>
      </c>
      <c r="H32" s="8">
        <v>1662979</v>
      </c>
      <c r="I32" s="8">
        <v>3529114</v>
      </c>
      <c r="J32" s="8">
        <v>5698669</v>
      </c>
      <c r="K32" s="8">
        <v>3069009</v>
      </c>
      <c r="L32" s="8">
        <v>6021438</v>
      </c>
      <c r="M32" s="8">
        <v>4884774</v>
      </c>
      <c r="N32" s="8">
        <v>13975221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19673890</v>
      </c>
      <c r="X32" s="8">
        <v>22926666</v>
      </c>
      <c r="Y32" s="8">
        <v>-3252776</v>
      </c>
      <c r="Z32" s="2">
        <v>-14.19</v>
      </c>
      <c r="AA32" s="6">
        <v>45111332</v>
      </c>
    </row>
    <row r="33" spans="1:27" ht="12.75">
      <c r="A33" s="29" t="s">
        <v>59</v>
      </c>
      <c r="B33" s="28"/>
      <c r="C33" s="6">
        <v>372340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59033266</v>
      </c>
      <c r="D34" s="6">
        <v>0</v>
      </c>
      <c r="E34" s="7">
        <v>76346465</v>
      </c>
      <c r="F34" s="8">
        <v>76346465</v>
      </c>
      <c r="G34" s="8">
        <v>1662540</v>
      </c>
      <c r="H34" s="8">
        <v>2700287</v>
      </c>
      <c r="I34" s="8">
        <v>7886573</v>
      </c>
      <c r="J34" s="8">
        <v>12249400</v>
      </c>
      <c r="K34" s="8">
        <v>6539975</v>
      </c>
      <c r="L34" s="8">
        <v>10505236</v>
      </c>
      <c r="M34" s="8">
        <v>7530961</v>
      </c>
      <c r="N34" s="8">
        <v>24576172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36825572</v>
      </c>
      <c r="X34" s="8">
        <v>31193363</v>
      </c>
      <c r="Y34" s="8">
        <v>5632209</v>
      </c>
      <c r="Z34" s="2">
        <v>18.06</v>
      </c>
      <c r="AA34" s="6">
        <v>76346465</v>
      </c>
    </row>
    <row r="35" spans="1:27" ht="12.75">
      <c r="A35" s="27" t="s">
        <v>61</v>
      </c>
      <c r="B35" s="33"/>
      <c r="C35" s="6">
        <v>1591775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755643724</v>
      </c>
      <c r="D36" s="37">
        <f>SUM(D25:D35)</f>
        <v>0</v>
      </c>
      <c r="E36" s="38">
        <f t="shared" si="1"/>
        <v>796784763</v>
      </c>
      <c r="F36" s="39">
        <f t="shared" si="1"/>
        <v>796784763</v>
      </c>
      <c r="G36" s="39">
        <f t="shared" si="1"/>
        <v>51333056</v>
      </c>
      <c r="H36" s="39">
        <f t="shared" si="1"/>
        <v>54116110</v>
      </c>
      <c r="I36" s="39">
        <f t="shared" si="1"/>
        <v>72633320</v>
      </c>
      <c r="J36" s="39">
        <f t="shared" si="1"/>
        <v>178082486</v>
      </c>
      <c r="K36" s="39">
        <f t="shared" si="1"/>
        <v>58783975</v>
      </c>
      <c r="L36" s="39">
        <f t="shared" si="1"/>
        <v>63948574</v>
      </c>
      <c r="M36" s="39">
        <f t="shared" si="1"/>
        <v>76001120</v>
      </c>
      <c r="N36" s="39">
        <f t="shared" si="1"/>
        <v>198733669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376816155</v>
      </c>
      <c r="X36" s="39">
        <f t="shared" si="1"/>
        <v>374258404</v>
      </c>
      <c r="Y36" s="39">
        <f t="shared" si="1"/>
        <v>2557751</v>
      </c>
      <c r="Z36" s="40">
        <f>+IF(X36&lt;&gt;0,+(Y36/X36)*100,0)</f>
        <v>0.6834184543789162</v>
      </c>
      <c r="AA36" s="37">
        <f>SUM(AA25:AA35)</f>
        <v>796784763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-44879316</v>
      </c>
      <c r="D38" s="50">
        <f>+D22-D36</f>
        <v>0</v>
      </c>
      <c r="E38" s="51">
        <f t="shared" si="2"/>
        <v>-43067894</v>
      </c>
      <c r="F38" s="52">
        <f t="shared" si="2"/>
        <v>-43067894</v>
      </c>
      <c r="G38" s="52">
        <f t="shared" si="2"/>
        <v>129255245</v>
      </c>
      <c r="H38" s="52">
        <f t="shared" si="2"/>
        <v>-11536105</v>
      </c>
      <c r="I38" s="52">
        <f t="shared" si="2"/>
        <v>-32230498</v>
      </c>
      <c r="J38" s="52">
        <f t="shared" si="2"/>
        <v>85488642</v>
      </c>
      <c r="K38" s="52">
        <f t="shared" si="2"/>
        <v>-9362379</v>
      </c>
      <c r="L38" s="52">
        <f t="shared" si="2"/>
        <v>-15797483</v>
      </c>
      <c r="M38" s="52">
        <f t="shared" si="2"/>
        <v>11717443</v>
      </c>
      <c r="N38" s="52">
        <f t="shared" si="2"/>
        <v>-13442419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72046223</v>
      </c>
      <c r="X38" s="52">
        <f>IF(F22=F36,0,X22-X36)</f>
        <v>-36419152</v>
      </c>
      <c r="Y38" s="52">
        <f t="shared" si="2"/>
        <v>108465375</v>
      </c>
      <c r="Z38" s="53">
        <f>+IF(X38&lt;&gt;0,+(Y38/X38)*100,0)</f>
        <v>-297.82509762995033</v>
      </c>
      <c r="AA38" s="50">
        <f>+AA22-AA36</f>
        <v>-43067894</v>
      </c>
    </row>
    <row r="39" spans="1:27" ht="12.75">
      <c r="A39" s="27" t="s">
        <v>64</v>
      </c>
      <c r="B39" s="33"/>
      <c r="C39" s="6">
        <v>32276330</v>
      </c>
      <c r="D39" s="6">
        <v>0</v>
      </c>
      <c r="E39" s="7">
        <v>39826700</v>
      </c>
      <c r="F39" s="8">
        <v>39826700</v>
      </c>
      <c r="G39" s="8">
        <v>3835429</v>
      </c>
      <c r="H39" s="8">
        <v>1090000</v>
      </c>
      <c r="I39" s="8">
        <v>4471235</v>
      </c>
      <c r="J39" s="8">
        <v>9396664</v>
      </c>
      <c r="K39" s="8">
        <v>1201577</v>
      </c>
      <c r="L39" s="8">
        <v>-121049</v>
      </c>
      <c r="M39" s="8">
        <v>3113724</v>
      </c>
      <c r="N39" s="8">
        <v>4194252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13590916</v>
      </c>
      <c r="X39" s="8">
        <v>34000000</v>
      </c>
      <c r="Y39" s="8">
        <v>-20409084</v>
      </c>
      <c r="Z39" s="2">
        <v>-60.03</v>
      </c>
      <c r="AA39" s="6">
        <v>39826700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-12602986</v>
      </c>
      <c r="D42" s="59">
        <f>SUM(D38:D41)</f>
        <v>0</v>
      </c>
      <c r="E42" s="60">
        <f t="shared" si="3"/>
        <v>-3241194</v>
      </c>
      <c r="F42" s="61">
        <f t="shared" si="3"/>
        <v>-3241194</v>
      </c>
      <c r="G42" s="61">
        <f t="shared" si="3"/>
        <v>133090674</v>
      </c>
      <c r="H42" s="61">
        <f t="shared" si="3"/>
        <v>-10446105</v>
      </c>
      <c r="I42" s="61">
        <f t="shared" si="3"/>
        <v>-27759263</v>
      </c>
      <c r="J42" s="61">
        <f t="shared" si="3"/>
        <v>94885306</v>
      </c>
      <c r="K42" s="61">
        <f t="shared" si="3"/>
        <v>-8160802</v>
      </c>
      <c r="L42" s="61">
        <f t="shared" si="3"/>
        <v>-15918532</v>
      </c>
      <c r="M42" s="61">
        <f t="shared" si="3"/>
        <v>14831167</v>
      </c>
      <c r="N42" s="61">
        <f t="shared" si="3"/>
        <v>-9248167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85637139</v>
      </c>
      <c r="X42" s="61">
        <f t="shared" si="3"/>
        <v>-2419152</v>
      </c>
      <c r="Y42" s="61">
        <f t="shared" si="3"/>
        <v>88056291</v>
      </c>
      <c r="Z42" s="62">
        <f>+IF(X42&lt;&gt;0,+(Y42/X42)*100,0)</f>
        <v>-3639.9652026825925</v>
      </c>
      <c r="AA42" s="59">
        <f>SUM(AA38:AA41)</f>
        <v>-3241194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-12602986</v>
      </c>
      <c r="D44" s="67">
        <f>+D42-D43</f>
        <v>0</v>
      </c>
      <c r="E44" s="68">
        <f t="shared" si="4"/>
        <v>-3241194</v>
      </c>
      <c r="F44" s="69">
        <f t="shared" si="4"/>
        <v>-3241194</v>
      </c>
      <c r="G44" s="69">
        <f t="shared" si="4"/>
        <v>133090674</v>
      </c>
      <c r="H44" s="69">
        <f t="shared" si="4"/>
        <v>-10446105</v>
      </c>
      <c r="I44" s="69">
        <f t="shared" si="4"/>
        <v>-27759263</v>
      </c>
      <c r="J44" s="69">
        <f t="shared" si="4"/>
        <v>94885306</v>
      </c>
      <c r="K44" s="69">
        <f t="shared" si="4"/>
        <v>-8160802</v>
      </c>
      <c r="L44" s="69">
        <f t="shared" si="4"/>
        <v>-15918532</v>
      </c>
      <c r="M44" s="69">
        <f t="shared" si="4"/>
        <v>14831167</v>
      </c>
      <c r="N44" s="69">
        <f t="shared" si="4"/>
        <v>-9248167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85637139</v>
      </c>
      <c r="X44" s="69">
        <f t="shared" si="4"/>
        <v>-2419152</v>
      </c>
      <c r="Y44" s="69">
        <f t="shared" si="4"/>
        <v>88056291</v>
      </c>
      <c r="Z44" s="70">
        <f>+IF(X44&lt;&gt;0,+(Y44/X44)*100,0)</f>
        <v>-3639.9652026825925</v>
      </c>
      <c r="AA44" s="67">
        <f>+AA42-AA43</f>
        <v>-3241194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-12602986</v>
      </c>
      <c r="D46" s="59">
        <f>SUM(D44:D45)</f>
        <v>0</v>
      </c>
      <c r="E46" s="60">
        <f t="shared" si="5"/>
        <v>-3241194</v>
      </c>
      <c r="F46" s="61">
        <f t="shared" si="5"/>
        <v>-3241194</v>
      </c>
      <c r="G46" s="61">
        <f t="shared" si="5"/>
        <v>133090674</v>
      </c>
      <c r="H46" s="61">
        <f t="shared" si="5"/>
        <v>-10446105</v>
      </c>
      <c r="I46" s="61">
        <f t="shared" si="5"/>
        <v>-27759263</v>
      </c>
      <c r="J46" s="61">
        <f t="shared" si="5"/>
        <v>94885306</v>
      </c>
      <c r="K46" s="61">
        <f t="shared" si="5"/>
        <v>-8160802</v>
      </c>
      <c r="L46" s="61">
        <f t="shared" si="5"/>
        <v>-15918532</v>
      </c>
      <c r="M46" s="61">
        <f t="shared" si="5"/>
        <v>14831167</v>
      </c>
      <c r="N46" s="61">
        <f t="shared" si="5"/>
        <v>-9248167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85637139</v>
      </c>
      <c r="X46" s="61">
        <f t="shared" si="5"/>
        <v>-2419152</v>
      </c>
      <c r="Y46" s="61">
        <f t="shared" si="5"/>
        <v>88056291</v>
      </c>
      <c r="Z46" s="62">
        <f>+IF(X46&lt;&gt;0,+(Y46/X46)*100,0)</f>
        <v>-3639.9652026825925</v>
      </c>
      <c r="AA46" s="59">
        <f>SUM(AA44:AA45)</f>
        <v>-3241194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-12602986</v>
      </c>
      <c r="D48" s="75">
        <f>SUM(D46:D47)</f>
        <v>0</v>
      </c>
      <c r="E48" s="76">
        <f t="shared" si="6"/>
        <v>-3241194</v>
      </c>
      <c r="F48" s="77">
        <f t="shared" si="6"/>
        <v>-3241194</v>
      </c>
      <c r="G48" s="77">
        <f t="shared" si="6"/>
        <v>133090674</v>
      </c>
      <c r="H48" s="78">
        <f t="shared" si="6"/>
        <v>-10446105</v>
      </c>
      <c r="I48" s="78">
        <f t="shared" si="6"/>
        <v>-27759263</v>
      </c>
      <c r="J48" s="78">
        <f t="shared" si="6"/>
        <v>94885306</v>
      </c>
      <c r="K48" s="78">
        <f t="shared" si="6"/>
        <v>-8160802</v>
      </c>
      <c r="L48" s="78">
        <f t="shared" si="6"/>
        <v>-15918532</v>
      </c>
      <c r="M48" s="77">
        <f t="shared" si="6"/>
        <v>14831167</v>
      </c>
      <c r="N48" s="77">
        <f t="shared" si="6"/>
        <v>-9248167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85637139</v>
      </c>
      <c r="X48" s="78">
        <f t="shared" si="6"/>
        <v>-2419152</v>
      </c>
      <c r="Y48" s="78">
        <f t="shared" si="6"/>
        <v>88056291</v>
      </c>
      <c r="Z48" s="79">
        <f>+IF(X48&lt;&gt;0,+(Y48/X48)*100,0)</f>
        <v>-3639.9652026825925</v>
      </c>
      <c r="AA48" s="80">
        <f>SUM(AA46:AA47)</f>
        <v>-3241194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15727232</v>
      </c>
      <c r="D5" s="6">
        <v>0</v>
      </c>
      <c r="E5" s="7">
        <v>14600451</v>
      </c>
      <c r="F5" s="8">
        <v>14600451</v>
      </c>
      <c r="G5" s="8">
        <v>18490564</v>
      </c>
      <c r="H5" s="8">
        <v>112442</v>
      </c>
      <c r="I5" s="8">
        <v>4732</v>
      </c>
      <c r="J5" s="8">
        <v>18607738</v>
      </c>
      <c r="K5" s="8">
        <v>-992262</v>
      </c>
      <c r="L5" s="8">
        <v>-450</v>
      </c>
      <c r="M5" s="8">
        <v>37</v>
      </c>
      <c r="N5" s="8">
        <v>-992675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17615063</v>
      </c>
      <c r="X5" s="8">
        <v>14600447</v>
      </c>
      <c r="Y5" s="8">
        <v>3014616</v>
      </c>
      <c r="Z5" s="2">
        <v>20.65</v>
      </c>
      <c r="AA5" s="6">
        <v>14600451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1814094</v>
      </c>
      <c r="D7" s="6">
        <v>0</v>
      </c>
      <c r="E7" s="7">
        <v>437439</v>
      </c>
      <c r="F7" s="8">
        <v>437439</v>
      </c>
      <c r="G7" s="8">
        <v>59686</v>
      </c>
      <c r="H7" s="8">
        <v>319958</v>
      </c>
      <c r="I7" s="8">
        <v>40200</v>
      </c>
      <c r="J7" s="8">
        <v>419844</v>
      </c>
      <c r="K7" s="8">
        <v>69738</v>
      </c>
      <c r="L7" s="8">
        <v>49615</v>
      </c>
      <c r="M7" s="8">
        <v>35768</v>
      </c>
      <c r="N7" s="8">
        <v>155121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574965</v>
      </c>
      <c r="X7" s="8">
        <v>218718</v>
      </c>
      <c r="Y7" s="8">
        <v>356247</v>
      </c>
      <c r="Z7" s="2">
        <v>162.88</v>
      </c>
      <c r="AA7" s="6">
        <v>437439</v>
      </c>
    </row>
    <row r="8" spans="1:27" ht="12.75">
      <c r="A8" s="29" t="s">
        <v>35</v>
      </c>
      <c r="B8" s="28"/>
      <c r="C8" s="6">
        <v>12216311</v>
      </c>
      <c r="D8" s="6">
        <v>0</v>
      </c>
      <c r="E8" s="7">
        <v>10753865</v>
      </c>
      <c r="F8" s="8">
        <v>10753865</v>
      </c>
      <c r="G8" s="8">
        <v>3049412</v>
      </c>
      <c r="H8" s="8">
        <v>1327441</v>
      </c>
      <c r="I8" s="8">
        <v>991682</v>
      </c>
      <c r="J8" s="8">
        <v>5368535</v>
      </c>
      <c r="K8" s="8">
        <v>1073171</v>
      </c>
      <c r="L8" s="8">
        <v>1287584</v>
      </c>
      <c r="M8" s="8">
        <v>1056667</v>
      </c>
      <c r="N8" s="8">
        <v>3417422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8785957</v>
      </c>
      <c r="X8" s="8">
        <v>5376930</v>
      </c>
      <c r="Y8" s="8">
        <v>3409027</v>
      </c>
      <c r="Z8" s="2">
        <v>63.4</v>
      </c>
      <c r="AA8" s="6">
        <v>10753865</v>
      </c>
    </row>
    <row r="9" spans="1:27" ht="12.75">
      <c r="A9" s="29" t="s">
        <v>36</v>
      </c>
      <c r="B9" s="28"/>
      <c r="C9" s="6">
        <v>8699751</v>
      </c>
      <c r="D9" s="6">
        <v>0</v>
      </c>
      <c r="E9" s="7">
        <v>4347345</v>
      </c>
      <c r="F9" s="8">
        <v>4347345</v>
      </c>
      <c r="G9" s="8">
        <v>550824</v>
      </c>
      <c r="H9" s="8">
        <v>519755</v>
      </c>
      <c r="I9" s="8">
        <v>518298</v>
      </c>
      <c r="J9" s="8">
        <v>1588877</v>
      </c>
      <c r="K9" s="8">
        <v>448143</v>
      </c>
      <c r="L9" s="8">
        <v>450116</v>
      </c>
      <c r="M9" s="8">
        <v>447248</v>
      </c>
      <c r="N9" s="8">
        <v>1345507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2934384</v>
      </c>
      <c r="X9" s="8">
        <v>2173674</v>
      </c>
      <c r="Y9" s="8">
        <v>760710</v>
      </c>
      <c r="Z9" s="2">
        <v>35</v>
      </c>
      <c r="AA9" s="6">
        <v>4347345</v>
      </c>
    </row>
    <row r="10" spans="1:27" ht="12.75">
      <c r="A10" s="29" t="s">
        <v>37</v>
      </c>
      <c r="B10" s="28"/>
      <c r="C10" s="6">
        <v>2481168</v>
      </c>
      <c r="D10" s="6">
        <v>0</v>
      </c>
      <c r="E10" s="7">
        <v>3119821</v>
      </c>
      <c r="F10" s="30">
        <v>3119821</v>
      </c>
      <c r="G10" s="30">
        <v>299923</v>
      </c>
      <c r="H10" s="30">
        <v>273730</v>
      </c>
      <c r="I10" s="30">
        <v>273730</v>
      </c>
      <c r="J10" s="30">
        <v>847383</v>
      </c>
      <c r="K10" s="30">
        <v>242340</v>
      </c>
      <c r="L10" s="30">
        <v>242700</v>
      </c>
      <c r="M10" s="30">
        <v>242823</v>
      </c>
      <c r="N10" s="30">
        <v>727863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1575246</v>
      </c>
      <c r="X10" s="30">
        <v>1559910</v>
      </c>
      <c r="Y10" s="30">
        <v>15336</v>
      </c>
      <c r="Z10" s="31">
        <v>0.98</v>
      </c>
      <c r="AA10" s="32">
        <v>3119821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333696</v>
      </c>
      <c r="D12" s="6">
        <v>0</v>
      </c>
      <c r="E12" s="7">
        <v>401943</v>
      </c>
      <c r="F12" s="8">
        <v>401943</v>
      </c>
      <c r="G12" s="8">
        <v>419670</v>
      </c>
      <c r="H12" s="8">
        <v>33020</v>
      </c>
      <c r="I12" s="8">
        <v>12560</v>
      </c>
      <c r="J12" s="8">
        <v>465250</v>
      </c>
      <c r="K12" s="8">
        <v>28667</v>
      </c>
      <c r="L12" s="8">
        <v>24857</v>
      </c>
      <c r="M12" s="8">
        <v>23121</v>
      </c>
      <c r="N12" s="8">
        <v>76645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541895</v>
      </c>
      <c r="X12" s="8">
        <v>200970</v>
      </c>
      <c r="Y12" s="8">
        <v>340925</v>
      </c>
      <c r="Z12" s="2">
        <v>169.64</v>
      </c>
      <c r="AA12" s="6">
        <v>401943</v>
      </c>
    </row>
    <row r="13" spans="1:27" ht="12.75">
      <c r="A13" s="27" t="s">
        <v>40</v>
      </c>
      <c r="B13" s="33"/>
      <c r="C13" s="6">
        <v>213530</v>
      </c>
      <c r="D13" s="6">
        <v>0</v>
      </c>
      <c r="E13" s="7">
        <v>156509</v>
      </c>
      <c r="F13" s="8">
        <v>156509</v>
      </c>
      <c r="G13" s="8">
        <v>6855</v>
      </c>
      <c r="H13" s="8">
        <v>35725</v>
      </c>
      <c r="I13" s="8">
        <v>34501</v>
      </c>
      <c r="J13" s="8">
        <v>77081</v>
      </c>
      <c r="K13" s="8">
        <v>22503</v>
      </c>
      <c r="L13" s="8">
        <v>20166</v>
      </c>
      <c r="M13" s="8">
        <v>15273</v>
      </c>
      <c r="N13" s="8">
        <v>57942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135023</v>
      </c>
      <c r="X13" s="8">
        <v>78252</v>
      </c>
      <c r="Y13" s="8">
        <v>56771</v>
      </c>
      <c r="Z13" s="2">
        <v>72.55</v>
      </c>
      <c r="AA13" s="6">
        <v>156509</v>
      </c>
    </row>
    <row r="14" spans="1:27" ht="12.75">
      <c r="A14" s="27" t="s">
        <v>41</v>
      </c>
      <c r="B14" s="33"/>
      <c r="C14" s="6">
        <v>11358946</v>
      </c>
      <c r="D14" s="6">
        <v>0</v>
      </c>
      <c r="E14" s="7">
        <v>11603099</v>
      </c>
      <c r="F14" s="8">
        <v>11603099</v>
      </c>
      <c r="G14" s="8">
        <v>1037350</v>
      </c>
      <c r="H14" s="8">
        <v>0</v>
      </c>
      <c r="I14" s="8">
        <v>-906509</v>
      </c>
      <c r="J14" s="8">
        <v>130841</v>
      </c>
      <c r="K14" s="8">
        <v>1077981</v>
      </c>
      <c r="L14" s="8">
        <v>1112962</v>
      </c>
      <c r="M14" s="8">
        <v>1131275</v>
      </c>
      <c r="N14" s="8">
        <v>3322218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3453059</v>
      </c>
      <c r="X14" s="8">
        <v>5801550</v>
      </c>
      <c r="Y14" s="8">
        <v>-2348491</v>
      </c>
      <c r="Z14" s="2">
        <v>-40.48</v>
      </c>
      <c r="AA14" s="6">
        <v>11603099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9846408</v>
      </c>
      <c r="D16" s="6">
        <v>0</v>
      </c>
      <c r="E16" s="7">
        <v>5000000</v>
      </c>
      <c r="F16" s="8">
        <v>5000000</v>
      </c>
      <c r="G16" s="8">
        <v>142530</v>
      </c>
      <c r="H16" s="8">
        <v>295211</v>
      </c>
      <c r="I16" s="8">
        <v>427593</v>
      </c>
      <c r="J16" s="8">
        <v>865334</v>
      </c>
      <c r="K16" s="8">
        <v>508322</v>
      </c>
      <c r="L16" s="8">
        <v>429219</v>
      </c>
      <c r="M16" s="8">
        <v>355897</v>
      </c>
      <c r="N16" s="8">
        <v>1293438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2158772</v>
      </c>
      <c r="X16" s="8">
        <v>1500000</v>
      </c>
      <c r="Y16" s="8">
        <v>658772</v>
      </c>
      <c r="Z16" s="2">
        <v>43.92</v>
      </c>
      <c r="AA16" s="6">
        <v>5000000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5145267</v>
      </c>
      <c r="D18" s="6">
        <v>0</v>
      </c>
      <c r="E18" s="7">
        <v>2888821</v>
      </c>
      <c r="F18" s="8">
        <v>2888821</v>
      </c>
      <c r="G18" s="8">
        <v>537777</v>
      </c>
      <c r="H18" s="8">
        <v>624252</v>
      </c>
      <c r="I18" s="8">
        <v>498364</v>
      </c>
      <c r="J18" s="8">
        <v>1660393</v>
      </c>
      <c r="K18" s="8">
        <v>-616068</v>
      </c>
      <c r="L18" s="8">
        <v>452305</v>
      </c>
      <c r="M18" s="8">
        <v>-474636</v>
      </c>
      <c r="N18" s="8">
        <v>-638399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1021994</v>
      </c>
      <c r="X18" s="8">
        <v>1444410</v>
      </c>
      <c r="Y18" s="8">
        <v>-422416</v>
      </c>
      <c r="Z18" s="2">
        <v>-29.24</v>
      </c>
      <c r="AA18" s="6">
        <v>2888821</v>
      </c>
    </row>
    <row r="19" spans="1:27" ht="12.75">
      <c r="A19" s="27" t="s">
        <v>46</v>
      </c>
      <c r="B19" s="33"/>
      <c r="C19" s="6">
        <v>55128467</v>
      </c>
      <c r="D19" s="6">
        <v>0</v>
      </c>
      <c r="E19" s="7">
        <v>52927503</v>
      </c>
      <c r="F19" s="8">
        <v>52927503</v>
      </c>
      <c r="G19" s="8">
        <v>149030</v>
      </c>
      <c r="H19" s="8">
        <v>677044</v>
      </c>
      <c r="I19" s="8">
        <v>19820937</v>
      </c>
      <c r="J19" s="8">
        <v>20647011</v>
      </c>
      <c r="K19" s="8">
        <v>417186</v>
      </c>
      <c r="L19" s="8">
        <v>2396959</v>
      </c>
      <c r="M19" s="8">
        <v>13628876</v>
      </c>
      <c r="N19" s="8">
        <v>16443021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37090032</v>
      </c>
      <c r="X19" s="8">
        <v>35871956</v>
      </c>
      <c r="Y19" s="8">
        <v>1218076</v>
      </c>
      <c r="Z19" s="2">
        <v>3.4</v>
      </c>
      <c r="AA19" s="6">
        <v>52927503</v>
      </c>
    </row>
    <row r="20" spans="1:27" ht="12.75">
      <c r="A20" s="27" t="s">
        <v>47</v>
      </c>
      <c r="B20" s="33"/>
      <c r="C20" s="6">
        <v>934211</v>
      </c>
      <c r="D20" s="6">
        <v>0</v>
      </c>
      <c r="E20" s="7">
        <v>10554675</v>
      </c>
      <c r="F20" s="30">
        <v>10554675</v>
      </c>
      <c r="G20" s="30">
        <v>43792</v>
      </c>
      <c r="H20" s="30">
        <v>31014</v>
      </c>
      <c r="I20" s="30">
        <v>170487</v>
      </c>
      <c r="J20" s="30">
        <v>245293</v>
      </c>
      <c r="K20" s="30">
        <v>24175</v>
      </c>
      <c r="L20" s="30">
        <v>36848</v>
      </c>
      <c r="M20" s="30">
        <v>9293</v>
      </c>
      <c r="N20" s="30">
        <v>70316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315609</v>
      </c>
      <c r="X20" s="30">
        <v>5277336</v>
      </c>
      <c r="Y20" s="30">
        <v>-4961727</v>
      </c>
      <c r="Z20" s="31">
        <v>-94.02</v>
      </c>
      <c r="AA20" s="32">
        <v>10554675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123899081</v>
      </c>
      <c r="D22" s="37">
        <f>SUM(D5:D21)</f>
        <v>0</v>
      </c>
      <c r="E22" s="38">
        <f t="shared" si="0"/>
        <v>116791471</v>
      </c>
      <c r="F22" s="39">
        <f t="shared" si="0"/>
        <v>116791471</v>
      </c>
      <c r="G22" s="39">
        <f t="shared" si="0"/>
        <v>24787413</v>
      </c>
      <c r="H22" s="39">
        <f t="shared" si="0"/>
        <v>4249592</v>
      </c>
      <c r="I22" s="39">
        <f t="shared" si="0"/>
        <v>21886575</v>
      </c>
      <c r="J22" s="39">
        <f t="shared" si="0"/>
        <v>50923580</v>
      </c>
      <c r="K22" s="39">
        <f t="shared" si="0"/>
        <v>2303896</v>
      </c>
      <c r="L22" s="39">
        <f t="shared" si="0"/>
        <v>6502881</v>
      </c>
      <c r="M22" s="39">
        <f t="shared" si="0"/>
        <v>16471642</v>
      </c>
      <c r="N22" s="39">
        <f t="shared" si="0"/>
        <v>25278419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76201999</v>
      </c>
      <c r="X22" s="39">
        <f t="shared" si="0"/>
        <v>74104153</v>
      </c>
      <c r="Y22" s="39">
        <f t="shared" si="0"/>
        <v>2097846</v>
      </c>
      <c r="Z22" s="40">
        <f>+IF(X22&lt;&gt;0,+(Y22/X22)*100,0)</f>
        <v>2.8309425518971927</v>
      </c>
      <c r="AA22" s="37">
        <f>SUM(AA5:AA21)</f>
        <v>116791471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42883441</v>
      </c>
      <c r="D25" s="6">
        <v>0</v>
      </c>
      <c r="E25" s="7">
        <v>54444732</v>
      </c>
      <c r="F25" s="8">
        <v>54444733</v>
      </c>
      <c r="G25" s="8">
        <v>5713</v>
      </c>
      <c r="H25" s="8">
        <v>7140</v>
      </c>
      <c r="I25" s="8">
        <v>5300</v>
      </c>
      <c r="J25" s="8">
        <v>18153</v>
      </c>
      <c r="K25" s="8">
        <v>94541</v>
      </c>
      <c r="L25" s="8">
        <v>204672</v>
      </c>
      <c r="M25" s="8">
        <v>22646117</v>
      </c>
      <c r="N25" s="8">
        <v>22945330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22963483</v>
      </c>
      <c r="X25" s="8">
        <v>27222366</v>
      </c>
      <c r="Y25" s="8">
        <v>-4258883</v>
      </c>
      <c r="Z25" s="2">
        <v>-15.64</v>
      </c>
      <c r="AA25" s="6">
        <v>54444733</v>
      </c>
    </row>
    <row r="26" spans="1:27" ht="12.75">
      <c r="A26" s="29" t="s">
        <v>52</v>
      </c>
      <c r="B26" s="28"/>
      <c r="C26" s="6">
        <v>3433216</v>
      </c>
      <c r="D26" s="6">
        <v>0</v>
      </c>
      <c r="E26" s="7">
        <v>3476617</v>
      </c>
      <c r="F26" s="8">
        <v>3476617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1386964</v>
      </c>
      <c r="N26" s="8">
        <v>1386964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1386964</v>
      </c>
      <c r="X26" s="8">
        <v>1738308</v>
      </c>
      <c r="Y26" s="8">
        <v>-351344</v>
      </c>
      <c r="Z26" s="2">
        <v>-20.21</v>
      </c>
      <c r="AA26" s="6">
        <v>3476617</v>
      </c>
    </row>
    <row r="27" spans="1:27" ht="12.75">
      <c r="A27" s="29" t="s">
        <v>53</v>
      </c>
      <c r="B27" s="28"/>
      <c r="C27" s="6">
        <v>31894660</v>
      </c>
      <c r="D27" s="6">
        <v>0</v>
      </c>
      <c r="E27" s="7">
        <v>22754764</v>
      </c>
      <c r="F27" s="8">
        <v>22754764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11377380</v>
      </c>
      <c r="Y27" s="8">
        <v>-11377380</v>
      </c>
      <c r="Z27" s="2">
        <v>-100</v>
      </c>
      <c r="AA27" s="6">
        <v>22754764</v>
      </c>
    </row>
    <row r="28" spans="1:27" ht="12.75">
      <c r="A28" s="29" t="s">
        <v>54</v>
      </c>
      <c r="B28" s="28"/>
      <c r="C28" s="6">
        <v>18505291</v>
      </c>
      <c r="D28" s="6">
        <v>0</v>
      </c>
      <c r="E28" s="7">
        <v>24797996</v>
      </c>
      <c r="F28" s="8">
        <v>24797996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12399000</v>
      </c>
      <c r="Y28" s="8">
        <v>-12399000</v>
      </c>
      <c r="Z28" s="2">
        <v>-100</v>
      </c>
      <c r="AA28" s="6">
        <v>24797996</v>
      </c>
    </row>
    <row r="29" spans="1:27" ht="12.75">
      <c r="A29" s="29" t="s">
        <v>55</v>
      </c>
      <c r="B29" s="28"/>
      <c r="C29" s="6">
        <v>1071441</v>
      </c>
      <c r="D29" s="6">
        <v>0</v>
      </c>
      <c r="E29" s="7">
        <v>1130000</v>
      </c>
      <c r="F29" s="8">
        <v>1130000</v>
      </c>
      <c r="G29" s="8">
        <v>6882</v>
      </c>
      <c r="H29" s="8">
        <v>10334</v>
      </c>
      <c r="I29" s="8">
        <v>3324</v>
      </c>
      <c r="J29" s="8">
        <v>20540</v>
      </c>
      <c r="K29" s="8">
        <v>102171</v>
      </c>
      <c r="L29" s="8">
        <v>60199</v>
      </c>
      <c r="M29" s="8">
        <v>51788</v>
      </c>
      <c r="N29" s="8">
        <v>214158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234698</v>
      </c>
      <c r="X29" s="8">
        <v>565002</v>
      </c>
      <c r="Y29" s="8">
        <v>-330304</v>
      </c>
      <c r="Z29" s="2">
        <v>-58.46</v>
      </c>
      <c r="AA29" s="6">
        <v>1130000</v>
      </c>
    </row>
    <row r="30" spans="1:27" ht="12.75">
      <c r="A30" s="29" t="s">
        <v>56</v>
      </c>
      <c r="B30" s="28"/>
      <c r="C30" s="6">
        <v>3362382</v>
      </c>
      <c r="D30" s="6">
        <v>0</v>
      </c>
      <c r="E30" s="7">
        <v>5015003</v>
      </c>
      <c r="F30" s="8">
        <v>5015003</v>
      </c>
      <c r="G30" s="8">
        <v>396757</v>
      </c>
      <c r="H30" s="8">
        <v>419090</v>
      </c>
      <c r="I30" s="8">
        <v>317065</v>
      </c>
      <c r="J30" s="8">
        <v>1132912</v>
      </c>
      <c r="K30" s="8">
        <v>262423</v>
      </c>
      <c r="L30" s="8">
        <v>268527</v>
      </c>
      <c r="M30" s="8">
        <v>254509</v>
      </c>
      <c r="N30" s="8">
        <v>785459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1918371</v>
      </c>
      <c r="X30" s="8">
        <v>2507502</v>
      </c>
      <c r="Y30" s="8">
        <v>-589131</v>
      </c>
      <c r="Z30" s="2">
        <v>-23.49</v>
      </c>
      <c r="AA30" s="6">
        <v>5015003</v>
      </c>
    </row>
    <row r="31" spans="1:27" ht="12.75">
      <c r="A31" s="29" t="s">
        <v>57</v>
      </c>
      <c r="B31" s="28"/>
      <c r="C31" s="6">
        <v>1812270</v>
      </c>
      <c r="D31" s="6">
        <v>0</v>
      </c>
      <c r="E31" s="7">
        <v>4985172</v>
      </c>
      <c r="F31" s="8">
        <v>4985172</v>
      </c>
      <c r="G31" s="8">
        <v>43517</v>
      </c>
      <c r="H31" s="8">
        <v>111695</v>
      </c>
      <c r="I31" s="8">
        <v>151508</v>
      </c>
      <c r="J31" s="8">
        <v>306720</v>
      </c>
      <c r="K31" s="8">
        <v>77498</v>
      </c>
      <c r="L31" s="8">
        <v>71263</v>
      </c>
      <c r="M31" s="8">
        <v>178313</v>
      </c>
      <c r="N31" s="8">
        <v>327074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633794</v>
      </c>
      <c r="X31" s="8">
        <v>2492586</v>
      </c>
      <c r="Y31" s="8">
        <v>-1858792</v>
      </c>
      <c r="Z31" s="2">
        <v>-74.57</v>
      </c>
      <c r="AA31" s="6">
        <v>4985172</v>
      </c>
    </row>
    <row r="32" spans="1:27" ht="12.75">
      <c r="A32" s="29" t="s">
        <v>58</v>
      </c>
      <c r="B32" s="28"/>
      <c r="C32" s="6">
        <v>4797121</v>
      </c>
      <c r="D32" s="6">
        <v>0</v>
      </c>
      <c r="E32" s="7">
        <v>13540599</v>
      </c>
      <c r="F32" s="8">
        <v>13540599</v>
      </c>
      <c r="G32" s="8">
        <v>201101</v>
      </c>
      <c r="H32" s="8">
        <v>827539</v>
      </c>
      <c r="I32" s="8">
        <v>1536251</v>
      </c>
      <c r="J32" s="8">
        <v>2564891</v>
      </c>
      <c r="K32" s="8">
        <v>-1262591</v>
      </c>
      <c r="L32" s="8">
        <v>706094</v>
      </c>
      <c r="M32" s="8">
        <v>282849</v>
      </c>
      <c r="N32" s="8">
        <v>-273648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2291243</v>
      </c>
      <c r="X32" s="8">
        <v>6770298</v>
      </c>
      <c r="Y32" s="8">
        <v>-4479055</v>
      </c>
      <c r="Z32" s="2">
        <v>-66.16</v>
      </c>
      <c r="AA32" s="6">
        <v>13540599</v>
      </c>
    </row>
    <row r="33" spans="1:27" ht="12.75">
      <c r="A33" s="29" t="s">
        <v>59</v>
      </c>
      <c r="B33" s="28"/>
      <c r="C33" s="6">
        <v>8098229</v>
      </c>
      <c r="D33" s="6">
        <v>0</v>
      </c>
      <c r="E33" s="7">
        <v>0</v>
      </c>
      <c r="F33" s="8">
        <v>0</v>
      </c>
      <c r="G33" s="8">
        <v>2780588</v>
      </c>
      <c r="H33" s="8">
        <v>0</v>
      </c>
      <c r="I33" s="8">
        <v>0</v>
      </c>
      <c r="J33" s="8">
        <v>2780588</v>
      </c>
      <c r="K33" s="8">
        <v>294886</v>
      </c>
      <c r="L33" s="8">
        <v>0</v>
      </c>
      <c r="M33" s="8">
        <v>-294886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2780588</v>
      </c>
      <c r="X33" s="8"/>
      <c r="Y33" s="8">
        <v>2780588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16046790</v>
      </c>
      <c r="D34" s="6">
        <v>0</v>
      </c>
      <c r="E34" s="7">
        <v>22101501</v>
      </c>
      <c r="F34" s="8">
        <v>22101501</v>
      </c>
      <c r="G34" s="8">
        <v>708875</v>
      </c>
      <c r="H34" s="8">
        <v>1262926</v>
      </c>
      <c r="I34" s="8">
        <v>965715</v>
      </c>
      <c r="J34" s="8">
        <v>2937516</v>
      </c>
      <c r="K34" s="8">
        <v>1314120</v>
      </c>
      <c r="L34" s="8">
        <v>2826492</v>
      </c>
      <c r="M34" s="8">
        <v>1943753</v>
      </c>
      <c r="N34" s="8">
        <v>6084365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9021881</v>
      </c>
      <c r="X34" s="8">
        <v>11050752</v>
      </c>
      <c r="Y34" s="8">
        <v>-2028871</v>
      </c>
      <c r="Z34" s="2">
        <v>-18.36</v>
      </c>
      <c r="AA34" s="6">
        <v>22101501</v>
      </c>
    </row>
    <row r="35" spans="1:27" ht="12.75">
      <c r="A35" s="27" t="s">
        <v>61</v>
      </c>
      <c r="B35" s="33"/>
      <c r="C35" s="6">
        <v>22858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131927699</v>
      </c>
      <c r="D36" s="37">
        <f>SUM(D25:D35)</f>
        <v>0</v>
      </c>
      <c r="E36" s="38">
        <f t="shared" si="1"/>
        <v>152246384</v>
      </c>
      <c r="F36" s="39">
        <f t="shared" si="1"/>
        <v>152246385</v>
      </c>
      <c r="G36" s="39">
        <f t="shared" si="1"/>
        <v>4143433</v>
      </c>
      <c r="H36" s="39">
        <f t="shared" si="1"/>
        <v>2638724</v>
      </c>
      <c r="I36" s="39">
        <f t="shared" si="1"/>
        <v>2979163</v>
      </c>
      <c r="J36" s="39">
        <f t="shared" si="1"/>
        <v>9761320</v>
      </c>
      <c r="K36" s="39">
        <f t="shared" si="1"/>
        <v>883048</v>
      </c>
      <c r="L36" s="39">
        <f t="shared" si="1"/>
        <v>4137247</v>
      </c>
      <c r="M36" s="39">
        <f t="shared" si="1"/>
        <v>26449407</v>
      </c>
      <c r="N36" s="39">
        <f t="shared" si="1"/>
        <v>31469702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41231022</v>
      </c>
      <c r="X36" s="39">
        <f t="shared" si="1"/>
        <v>76123194</v>
      </c>
      <c r="Y36" s="39">
        <f t="shared" si="1"/>
        <v>-34892172</v>
      </c>
      <c r="Z36" s="40">
        <f>+IF(X36&lt;&gt;0,+(Y36/X36)*100,0)</f>
        <v>-45.83645294757338</v>
      </c>
      <c r="AA36" s="37">
        <f>SUM(AA25:AA35)</f>
        <v>152246385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-8028618</v>
      </c>
      <c r="D38" s="50">
        <f>+D22-D36</f>
        <v>0</v>
      </c>
      <c r="E38" s="51">
        <f t="shared" si="2"/>
        <v>-35454913</v>
      </c>
      <c r="F38" s="52">
        <f t="shared" si="2"/>
        <v>-35454914</v>
      </c>
      <c r="G38" s="52">
        <f t="shared" si="2"/>
        <v>20643980</v>
      </c>
      <c r="H38" s="52">
        <f t="shared" si="2"/>
        <v>1610868</v>
      </c>
      <c r="I38" s="52">
        <f t="shared" si="2"/>
        <v>18907412</v>
      </c>
      <c r="J38" s="52">
        <f t="shared" si="2"/>
        <v>41162260</v>
      </c>
      <c r="K38" s="52">
        <f t="shared" si="2"/>
        <v>1420848</v>
      </c>
      <c r="L38" s="52">
        <f t="shared" si="2"/>
        <v>2365634</v>
      </c>
      <c r="M38" s="52">
        <f t="shared" si="2"/>
        <v>-9977765</v>
      </c>
      <c r="N38" s="52">
        <f t="shared" si="2"/>
        <v>-6191283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34970977</v>
      </c>
      <c r="X38" s="52">
        <f>IF(F22=F36,0,X22-X36)</f>
        <v>-2019041</v>
      </c>
      <c r="Y38" s="52">
        <f t="shared" si="2"/>
        <v>36990018</v>
      </c>
      <c r="Z38" s="53">
        <f>+IF(X38&lt;&gt;0,+(Y38/X38)*100,0)</f>
        <v>-1832.0587843436563</v>
      </c>
      <c r="AA38" s="50">
        <f>+AA22-AA36</f>
        <v>-35454914</v>
      </c>
    </row>
    <row r="39" spans="1:27" ht="12.75">
      <c r="A39" s="27" t="s">
        <v>64</v>
      </c>
      <c r="B39" s="33"/>
      <c r="C39" s="6">
        <v>23975174</v>
      </c>
      <c r="D39" s="6">
        <v>0</v>
      </c>
      <c r="E39" s="7">
        <v>14411500</v>
      </c>
      <c r="F39" s="8">
        <v>38172500</v>
      </c>
      <c r="G39" s="8">
        <v>0</v>
      </c>
      <c r="H39" s="8">
        <v>0</v>
      </c>
      <c r="I39" s="8">
        <v>0</v>
      </c>
      <c r="J39" s="8">
        <v>0</v>
      </c>
      <c r="K39" s="8">
        <v>915943</v>
      </c>
      <c r="L39" s="8">
        <v>0</v>
      </c>
      <c r="M39" s="8">
        <v>1688895</v>
      </c>
      <c r="N39" s="8">
        <v>2604838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2604838</v>
      </c>
      <c r="X39" s="8">
        <v>9607666</v>
      </c>
      <c r="Y39" s="8">
        <v>-7002828</v>
      </c>
      <c r="Z39" s="2">
        <v>-72.89</v>
      </c>
      <c r="AA39" s="6">
        <v>38172500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15946556</v>
      </c>
      <c r="D42" s="59">
        <f>SUM(D38:D41)</f>
        <v>0</v>
      </c>
      <c r="E42" s="60">
        <f t="shared" si="3"/>
        <v>-21043413</v>
      </c>
      <c r="F42" s="61">
        <f t="shared" si="3"/>
        <v>2717586</v>
      </c>
      <c r="G42" s="61">
        <f t="shared" si="3"/>
        <v>20643980</v>
      </c>
      <c r="H42" s="61">
        <f t="shared" si="3"/>
        <v>1610868</v>
      </c>
      <c r="I42" s="61">
        <f t="shared" si="3"/>
        <v>18907412</v>
      </c>
      <c r="J42" s="61">
        <f t="shared" si="3"/>
        <v>41162260</v>
      </c>
      <c r="K42" s="61">
        <f t="shared" si="3"/>
        <v>2336791</v>
      </c>
      <c r="L42" s="61">
        <f t="shared" si="3"/>
        <v>2365634</v>
      </c>
      <c r="M42" s="61">
        <f t="shared" si="3"/>
        <v>-8288870</v>
      </c>
      <c r="N42" s="61">
        <f t="shared" si="3"/>
        <v>-3586445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37575815</v>
      </c>
      <c r="X42" s="61">
        <f t="shared" si="3"/>
        <v>7588625</v>
      </c>
      <c r="Y42" s="61">
        <f t="shared" si="3"/>
        <v>29987190</v>
      </c>
      <c r="Z42" s="62">
        <f>+IF(X42&lt;&gt;0,+(Y42/X42)*100,0)</f>
        <v>395.15972919995386</v>
      </c>
      <c r="AA42" s="59">
        <f>SUM(AA38:AA41)</f>
        <v>2717586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15946556</v>
      </c>
      <c r="D44" s="67">
        <f>+D42-D43</f>
        <v>0</v>
      </c>
      <c r="E44" s="68">
        <f t="shared" si="4"/>
        <v>-21043413</v>
      </c>
      <c r="F44" s="69">
        <f t="shared" si="4"/>
        <v>2717586</v>
      </c>
      <c r="G44" s="69">
        <f t="shared" si="4"/>
        <v>20643980</v>
      </c>
      <c r="H44" s="69">
        <f t="shared" si="4"/>
        <v>1610868</v>
      </c>
      <c r="I44" s="69">
        <f t="shared" si="4"/>
        <v>18907412</v>
      </c>
      <c r="J44" s="69">
        <f t="shared" si="4"/>
        <v>41162260</v>
      </c>
      <c r="K44" s="69">
        <f t="shared" si="4"/>
        <v>2336791</v>
      </c>
      <c r="L44" s="69">
        <f t="shared" si="4"/>
        <v>2365634</v>
      </c>
      <c r="M44" s="69">
        <f t="shared" si="4"/>
        <v>-8288870</v>
      </c>
      <c r="N44" s="69">
        <f t="shared" si="4"/>
        <v>-3586445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37575815</v>
      </c>
      <c r="X44" s="69">
        <f t="shared" si="4"/>
        <v>7588625</v>
      </c>
      <c r="Y44" s="69">
        <f t="shared" si="4"/>
        <v>29987190</v>
      </c>
      <c r="Z44" s="70">
        <f>+IF(X44&lt;&gt;0,+(Y44/X44)*100,0)</f>
        <v>395.15972919995386</v>
      </c>
      <c r="AA44" s="67">
        <f>+AA42-AA43</f>
        <v>2717586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15946556</v>
      </c>
      <c r="D46" s="59">
        <f>SUM(D44:D45)</f>
        <v>0</v>
      </c>
      <c r="E46" s="60">
        <f t="shared" si="5"/>
        <v>-21043413</v>
      </c>
      <c r="F46" s="61">
        <f t="shared" si="5"/>
        <v>2717586</v>
      </c>
      <c r="G46" s="61">
        <f t="shared" si="5"/>
        <v>20643980</v>
      </c>
      <c r="H46" s="61">
        <f t="shared" si="5"/>
        <v>1610868</v>
      </c>
      <c r="I46" s="61">
        <f t="shared" si="5"/>
        <v>18907412</v>
      </c>
      <c r="J46" s="61">
        <f t="shared" si="5"/>
        <v>41162260</v>
      </c>
      <c r="K46" s="61">
        <f t="shared" si="5"/>
        <v>2336791</v>
      </c>
      <c r="L46" s="61">
        <f t="shared" si="5"/>
        <v>2365634</v>
      </c>
      <c r="M46" s="61">
        <f t="shared" si="5"/>
        <v>-8288870</v>
      </c>
      <c r="N46" s="61">
        <f t="shared" si="5"/>
        <v>-3586445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37575815</v>
      </c>
      <c r="X46" s="61">
        <f t="shared" si="5"/>
        <v>7588625</v>
      </c>
      <c r="Y46" s="61">
        <f t="shared" si="5"/>
        <v>29987190</v>
      </c>
      <c r="Z46" s="62">
        <f>+IF(X46&lt;&gt;0,+(Y46/X46)*100,0)</f>
        <v>395.15972919995386</v>
      </c>
      <c r="AA46" s="59">
        <f>SUM(AA44:AA45)</f>
        <v>2717586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15946556</v>
      </c>
      <c r="D48" s="75">
        <f>SUM(D46:D47)</f>
        <v>0</v>
      </c>
      <c r="E48" s="76">
        <f t="shared" si="6"/>
        <v>-21043413</v>
      </c>
      <c r="F48" s="77">
        <f t="shared" si="6"/>
        <v>2717586</v>
      </c>
      <c r="G48" s="77">
        <f t="shared" si="6"/>
        <v>20643980</v>
      </c>
      <c r="H48" s="78">
        <f t="shared" si="6"/>
        <v>1610868</v>
      </c>
      <c r="I48" s="78">
        <f t="shared" si="6"/>
        <v>18907412</v>
      </c>
      <c r="J48" s="78">
        <f t="shared" si="6"/>
        <v>41162260</v>
      </c>
      <c r="K48" s="78">
        <f t="shared" si="6"/>
        <v>2336791</v>
      </c>
      <c r="L48" s="78">
        <f t="shared" si="6"/>
        <v>2365634</v>
      </c>
      <c r="M48" s="77">
        <f t="shared" si="6"/>
        <v>-8288870</v>
      </c>
      <c r="N48" s="77">
        <f t="shared" si="6"/>
        <v>-3586445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37575815</v>
      </c>
      <c r="X48" s="78">
        <f t="shared" si="6"/>
        <v>7588625</v>
      </c>
      <c r="Y48" s="78">
        <f t="shared" si="6"/>
        <v>29987190</v>
      </c>
      <c r="Z48" s="79">
        <f>+IF(X48&lt;&gt;0,+(Y48/X48)*100,0)</f>
        <v>395.15972919995386</v>
      </c>
      <c r="AA48" s="80">
        <f>SUM(AA46:AA47)</f>
        <v>2717586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2019-01-31T14:17:26Z</dcterms:created>
  <dcterms:modified xsi:type="dcterms:W3CDTF">2019-01-31T14:17:26Z</dcterms:modified>
  <cp:category/>
  <cp:version/>
  <cp:contentType/>
  <cp:contentStatus/>
</cp:coreProperties>
</file>